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2022NRRL2_AltMorphs\"/>
    </mc:Choice>
  </mc:AlternateContent>
  <xr:revisionPtr revIDLastSave="0" documentId="13_ncr:1_{F756D455-2C32-4CA9-A4C7-88810ED53039}" xr6:coauthVersionLast="47" xr6:coauthVersionMax="47" xr10:uidLastSave="{00000000-0000-0000-0000-000000000000}"/>
  <bookViews>
    <workbookView xWindow="-120" yWindow="-120" windowWidth="29040" windowHeight="15840" tabRatio="500" firstSheet="6" activeTab="9" xr2:uid="{00000000-000D-0000-FFFF-FFFF00000000}"/>
  </bookViews>
  <sheets>
    <sheet name="summary" sheetId="1" r:id="rId1"/>
    <sheet name="README" sheetId="2" r:id="rId2"/>
    <sheet name="20220504" sheetId="3" r:id="rId3"/>
    <sheet name="20220525" sheetId="4" r:id="rId4"/>
    <sheet name="20220608" sheetId="5" r:id="rId5"/>
    <sheet name="20230327" sheetId="6" r:id="rId6"/>
    <sheet name="20230731Worm" sheetId="7" r:id="rId7"/>
    <sheet name="20230731PlusWorm" sheetId="10" r:id="rId8"/>
    <sheet name="20230817WormDiameter" sheetId="8" r:id="rId9"/>
    <sheet name="20230814WormChunk" sheetId="9" r:id="rId10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2" i="10" l="1"/>
  <c r="U49" i="9"/>
  <c r="U48" i="9"/>
  <c r="U47" i="9"/>
  <c r="U46" i="9"/>
  <c r="U45" i="9"/>
  <c r="U44" i="9"/>
  <c r="U43" i="9"/>
  <c r="U42" i="9"/>
  <c r="U41" i="9"/>
  <c r="U40" i="9"/>
  <c r="V40" i="9" s="1"/>
  <c r="W40" i="9" s="1"/>
  <c r="U39" i="9"/>
  <c r="V39" i="9" s="1"/>
  <c r="W39" i="9" s="1"/>
  <c r="U38" i="9"/>
  <c r="U37" i="9"/>
  <c r="U36" i="9"/>
  <c r="V36" i="9" s="1"/>
  <c r="U35" i="9"/>
  <c r="U34" i="9"/>
  <c r="U33" i="9"/>
  <c r="U32" i="9"/>
  <c r="U31" i="9"/>
  <c r="U30" i="9"/>
  <c r="U29" i="9"/>
  <c r="U28" i="9"/>
  <c r="V28" i="9" s="1"/>
  <c r="W28" i="9" s="1"/>
  <c r="U27" i="9"/>
  <c r="V27" i="9" s="1"/>
  <c r="U26" i="9"/>
  <c r="U25" i="9"/>
  <c r="U24" i="9"/>
  <c r="U23" i="9"/>
  <c r="U22" i="9"/>
  <c r="U21" i="9"/>
  <c r="U20" i="9"/>
  <c r="U19" i="9"/>
  <c r="U18" i="9"/>
  <c r="U17" i="9"/>
  <c r="U16" i="9"/>
  <c r="V16" i="9" s="1"/>
  <c r="U15" i="9"/>
  <c r="V15" i="9" s="1"/>
  <c r="U14" i="9"/>
  <c r="U13" i="9"/>
  <c r="U12" i="9"/>
  <c r="U11" i="9"/>
  <c r="U10" i="9"/>
  <c r="U9" i="9"/>
  <c r="U8" i="9"/>
  <c r="U7" i="9"/>
  <c r="U6" i="9"/>
  <c r="U5" i="9"/>
  <c r="U4" i="9"/>
  <c r="V4" i="9" s="1"/>
  <c r="U3" i="9"/>
  <c r="V3" i="9" s="1"/>
  <c r="W3" i="9" s="1"/>
  <c r="U2" i="9"/>
  <c r="V2" i="9" s="1"/>
  <c r="W2" i="9" s="1"/>
  <c r="O109" i="10"/>
  <c r="N109" i="10"/>
  <c r="Q109" i="10" s="1"/>
  <c r="F109" i="10"/>
  <c r="P108" i="10"/>
  <c r="O108" i="10"/>
  <c r="Q108" i="10" s="1"/>
  <c r="N108" i="10"/>
  <c r="F108" i="10"/>
  <c r="O107" i="10"/>
  <c r="P107" i="10" s="1"/>
  <c r="N107" i="10"/>
  <c r="Q107" i="10" s="1"/>
  <c r="F107" i="10"/>
  <c r="O106" i="10"/>
  <c r="N106" i="10"/>
  <c r="Q106" i="10" s="1"/>
  <c r="F106" i="10"/>
  <c r="O105" i="10"/>
  <c r="N105" i="10"/>
  <c r="Q105" i="10" s="1"/>
  <c r="F105" i="10"/>
  <c r="O104" i="10"/>
  <c r="N104" i="10"/>
  <c r="P104" i="10" s="1"/>
  <c r="F104" i="10"/>
  <c r="O103" i="10"/>
  <c r="N103" i="10"/>
  <c r="F103" i="10"/>
  <c r="O102" i="10"/>
  <c r="N102" i="10"/>
  <c r="Q102" i="10" s="1"/>
  <c r="F102" i="10"/>
  <c r="Q101" i="10"/>
  <c r="P101" i="10"/>
  <c r="R101" i="10" s="1"/>
  <c r="O101" i="10"/>
  <c r="N101" i="10"/>
  <c r="F101" i="10"/>
  <c r="O100" i="10"/>
  <c r="N100" i="10"/>
  <c r="Q100" i="10" s="1"/>
  <c r="F100" i="10"/>
  <c r="O99" i="10"/>
  <c r="N99" i="10"/>
  <c r="Q99" i="10" s="1"/>
  <c r="F99" i="10"/>
  <c r="O98" i="10"/>
  <c r="N98" i="10"/>
  <c r="Q98" i="10" s="1"/>
  <c r="F98" i="10"/>
  <c r="O97" i="10"/>
  <c r="N97" i="10"/>
  <c r="Q97" i="10" s="1"/>
  <c r="F97" i="10"/>
  <c r="P96" i="10"/>
  <c r="O96" i="10"/>
  <c r="Q96" i="10" s="1"/>
  <c r="N96" i="10"/>
  <c r="F96" i="10"/>
  <c r="O95" i="10"/>
  <c r="P95" i="10" s="1"/>
  <c r="N95" i="10"/>
  <c r="Q95" i="10" s="1"/>
  <c r="F95" i="10"/>
  <c r="Q94" i="10"/>
  <c r="O94" i="10"/>
  <c r="N94" i="10"/>
  <c r="P94" i="10" s="1"/>
  <c r="F94" i="10"/>
  <c r="O93" i="10"/>
  <c r="N93" i="10"/>
  <c r="Q93" i="10" s="1"/>
  <c r="F93" i="10"/>
  <c r="O92" i="10"/>
  <c r="N92" i="10"/>
  <c r="F92" i="10"/>
  <c r="O91" i="10"/>
  <c r="N91" i="10"/>
  <c r="Q91" i="10" s="1"/>
  <c r="F91" i="10"/>
  <c r="O90" i="10"/>
  <c r="N90" i="10"/>
  <c r="Q90" i="10" s="1"/>
  <c r="F90" i="10"/>
  <c r="Q89" i="10"/>
  <c r="O89" i="10"/>
  <c r="N89" i="10"/>
  <c r="P89" i="10" s="1"/>
  <c r="R89" i="10" s="1"/>
  <c r="F89" i="10"/>
  <c r="O88" i="10"/>
  <c r="N88" i="10"/>
  <c r="Q88" i="10" s="1"/>
  <c r="F88" i="10"/>
  <c r="O87" i="10"/>
  <c r="N87" i="10"/>
  <c r="Q87" i="10" s="1"/>
  <c r="F87" i="10"/>
  <c r="O86" i="10"/>
  <c r="N86" i="10"/>
  <c r="Q86" i="10" s="1"/>
  <c r="F86" i="10"/>
  <c r="O85" i="10"/>
  <c r="P85" i="10" s="1"/>
  <c r="N85" i="10"/>
  <c r="Q85" i="10" s="1"/>
  <c r="F85" i="10"/>
  <c r="Q84" i="10"/>
  <c r="P84" i="10"/>
  <c r="O84" i="10"/>
  <c r="N84" i="10"/>
  <c r="F84" i="10"/>
  <c r="Q83" i="10"/>
  <c r="O83" i="10"/>
  <c r="N83" i="10"/>
  <c r="F83" i="10"/>
  <c r="O82" i="10"/>
  <c r="N82" i="10"/>
  <c r="Q82" i="10" s="1"/>
  <c r="F82" i="10"/>
  <c r="O81" i="10"/>
  <c r="N81" i="10"/>
  <c r="Q81" i="10" s="1"/>
  <c r="F81" i="10"/>
  <c r="O80" i="10"/>
  <c r="N80" i="10"/>
  <c r="Q80" i="10" s="1"/>
  <c r="F80" i="10"/>
  <c r="O79" i="10"/>
  <c r="P79" i="10" s="1"/>
  <c r="N79" i="10"/>
  <c r="Q79" i="10" s="1"/>
  <c r="F79" i="10"/>
  <c r="O78" i="10"/>
  <c r="P78" i="10" s="1"/>
  <c r="N78" i="10"/>
  <c r="Q78" i="10" s="1"/>
  <c r="F78" i="10"/>
  <c r="O77" i="10"/>
  <c r="N77" i="10"/>
  <c r="Q77" i="10" s="1"/>
  <c r="F77" i="10"/>
  <c r="Q76" i="10"/>
  <c r="O76" i="10"/>
  <c r="P76" i="10" s="1"/>
  <c r="R76" i="10" s="1"/>
  <c r="N76" i="10"/>
  <c r="F76" i="10"/>
  <c r="O75" i="10"/>
  <c r="N75" i="10"/>
  <c r="F75" i="10"/>
  <c r="O74" i="10"/>
  <c r="N74" i="10"/>
  <c r="Q74" i="10" s="1"/>
  <c r="F74" i="10"/>
  <c r="O73" i="10"/>
  <c r="N73" i="10"/>
  <c r="Q73" i="10" s="1"/>
  <c r="F73" i="10"/>
  <c r="O72" i="10"/>
  <c r="N72" i="10"/>
  <c r="Q72" i="10" s="1"/>
  <c r="F72" i="10"/>
  <c r="O71" i="10"/>
  <c r="N71" i="10"/>
  <c r="Q71" i="10" s="1"/>
  <c r="F71" i="10"/>
  <c r="O70" i="10"/>
  <c r="N70" i="10"/>
  <c r="P70" i="10" s="1"/>
  <c r="F70" i="10"/>
  <c r="O69" i="10"/>
  <c r="N69" i="10"/>
  <c r="Q69" i="10" s="1"/>
  <c r="F69" i="10"/>
  <c r="O68" i="10"/>
  <c r="N68" i="10"/>
  <c r="Q68" i="10" s="1"/>
  <c r="F68" i="10"/>
  <c r="P67" i="10"/>
  <c r="R67" i="10" s="1"/>
  <c r="O67" i="10"/>
  <c r="N67" i="10"/>
  <c r="Q67" i="10" s="1"/>
  <c r="F67" i="10"/>
  <c r="O66" i="10"/>
  <c r="N66" i="10"/>
  <c r="F66" i="10"/>
  <c r="O65" i="10"/>
  <c r="N65" i="10"/>
  <c r="F65" i="10"/>
  <c r="O64" i="10"/>
  <c r="N64" i="10"/>
  <c r="Q64" i="10" s="1"/>
  <c r="F64" i="10"/>
  <c r="O63" i="10"/>
  <c r="N63" i="10"/>
  <c r="F63" i="10"/>
  <c r="O62" i="10"/>
  <c r="N62" i="10"/>
  <c r="Q62" i="10" s="1"/>
  <c r="F62" i="10"/>
  <c r="O61" i="10"/>
  <c r="N61" i="10"/>
  <c r="P61" i="10" s="1"/>
  <c r="F61" i="10"/>
  <c r="O60" i="10"/>
  <c r="P60" i="10" s="1"/>
  <c r="N60" i="10"/>
  <c r="Q60" i="10" s="1"/>
  <c r="F60" i="10"/>
  <c r="O59" i="10"/>
  <c r="N59" i="10"/>
  <c r="Q59" i="10" s="1"/>
  <c r="F59" i="10"/>
  <c r="O58" i="10"/>
  <c r="N58" i="10"/>
  <c r="P58" i="10" s="1"/>
  <c r="F58" i="10"/>
  <c r="O57" i="10"/>
  <c r="N57" i="10"/>
  <c r="F57" i="10"/>
  <c r="O56" i="10"/>
  <c r="N56" i="10"/>
  <c r="Q56" i="10" s="1"/>
  <c r="F56" i="10"/>
  <c r="O55" i="10"/>
  <c r="N55" i="10"/>
  <c r="Q55" i="10" s="1"/>
  <c r="F55" i="10"/>
  <c r="O54" i="10"/>
  <c r="P54" i="10" s="1"/>
  <c r="N54" i="10"/>
  <c r="F54" i="10"/>
  <c r="O53" i="10"/>
  <c r="N53" i="10"/>
  <c r="Q53" i="10" s="1"/>
  <c r="F53" i="10"/>
  <c r="O52" i="10"/>
  <c r="N52" i="10"/>
  <c r="F52" i="10"/>
  <c r="O51" i="10"/>
  <c r="N51" i="10"/>
  <c r="F51" i="10"/>
  <c r="O50" i="10"/>
  <c r="N50" i="10"/>
  <c r="F50" i="10"/>
  <c r="O49" i="10"/>
  <c r="N49" i="10"/>
  <c r="P49" i="10" s="1"/>
  <c r="F49" i="10"/>
  <c r="Q48" i="10"/>
  <c r="O48" i="10"/>
  <c r="N48" i="10"/>
  <c r="P48" i="10" s="1"/>
  <c r="R48" i="10" s="1"/>
  <c r="F48" i="10"/>
  <c r="O47" i="10"/>
  <c r="N47" i="10"/>
  <c r="Q47" i="10" s="1"/>
  <c r="F47" i="10"/>
  <c r="O46" i="10"/>
  <c r="N46" i="10"/>
  <c r="F46" i="10"/>
  <c r="O45" i="10"/>
  <c r="N45" i="10"/>
  <c r="F45" i="10"/>
  <c r="O44" i="10"/>
  <c r="N44" i="10"/>
  <c r="Q44" i="10" s="1"/>
  <c r="F44" i="10"/>
  <c r="O43" i="10"/>
  <c r="N43" i="10"/>
  <c r="F43" i="10"/>
  <c r="O42" i="10"/>
  <c r="N42" i="10"/>
  <c r="Q42" i="10" s="1"/>
  <c r="F42" i="10"/>
  <c r="Q41" i="10"/>
  <c r="O41" i="10"/>
  <c r="N41" i="10"/>
  <c r="P41" i="10" s="1"/>
  <c r="F41" i="10"/>
  <c r="O40" i="10"/>
  <c r="N40" i="10"/>
  <c r="P40" i="10" s="1"/>
  <c r="F40" i="10"/>
  <c r="O39" i="10"/>
  <c r="N39" i="10"/>
  <c r="Q39" i="10" s="1"/>
  <c r="F39" i="10"/>
  <c r="O38" i="10"/>
  <c r="N38" i="10"/>
  <c r="F38" i="10"/>
  <c r="O37" i="10"/>
  <c r="N37" i="10"/>
  <c r="P37" i="10" s="1"/>
  <c r="F37" i="10"/>
  <c r="O36" i="10"/>
  <c r="Q36" i="10" s="1"/>
  <c r="N36" i="10"/>
  <c r="P36" i="10" s="1"/>
  <c r="R36" i="10" s="1"/>
  <c r="F36" i="10"/>
  <c r="O35" i="10"/>
  <c r="N35" i="10"/>
  <c r="F35" i="10"/>
  <c r="Q34" i="10"/>
  <c r="O34" i="10"/>
  <c r="N34" i="10"/>
  <c r="P34" i="10" s="1"/>
  <c r="F34" i="10"/>
  <c r="Q33" i="10"/>
  <c r="O33" i="10"/>
  <c r="N33" i="10"/>
  <c r="P33" i="10" s="1"/>
  <c r="F33" i="10"/>
  <c r="O32" i="10"/>
  <c r="N32" i="10"/>
  <c r="F32" i="10"/>
  <c r="O31" i="10"/>
  <c r="N31" i="10"/>
  <c r="Q31" i="10" s="1"/>
  <c r="F31" i="10"/>
  <c r="O30" i="10"/>
  <c r="Q30" i="10" s="1"/>
  <c r="N30" i="10"/>
  <c r="P30" i="10" s="1"/>
  <c r="F30" i="10"/>
  <c r="O29" i="10"/>
  <c r="N29" i="10"/>
  <c r="Q29" i="10" s="1"/>
  <c r="F29" i="10"/>
  <c r="O28" i="10"/>
  <c r="N28" i="10"/>
  <c r="Q28" i="10" s="1"/>
  <c r="F28" i="10"/>
  <c r="O27" i="10"/>
  <c r="N27" i="10"/>
  <c r="Q27" i="10" s="1"/>
  <c r="F27" i="10"/>
  <c r="O26" i="10"/>
  <c r="N26" i="10"/>
  <c r="F26" i="10"/>
  <c r="O25" i="10"/>
  <c r="N25" i="10"/>
  <c r="P25" i="10" s="1"/>
  <c r="F25" i="10"/>
  <c r="O24" i="10"/>
  <c r="N24" i="10"/>
  <c r="Q24" i="10" s="1"/>
  <c r="F24" i="10"/>
  <c r="O23" i="10"/>
  <c r="N23" i="10"/>
  <c r="Q23" i="10" s="1"/>
  <c r="F23" i="10"/>
  <c r="Q22" i="10"/>
  <c r="P22" i="10"/>
  <c r="R22" i="10" s="1"/>
  <c r="O22" i="10"/>
  <c r="N22" i="10"/>
  <c r="F22" i="10"/>
  <c r="P21" i="10"/>
  <c r="O21" i="10"/>
  <c r="N21" i="10"/>
  <c r="Q21" i="10" s="1"/>
  <c r="F21" i="10"/>
  <c r="O20" i="10"/>
  <c r="N20" i="10"/>
  <c r="Q20" i="10" s="1"/>
  <c r="F20" i="10"/>
  <c r="O19" i="10"/>
  <c r="N19" i="10"/>
  <c r="Q19" i="10" s="1"/>
  <c r="F19" i="10"/>
  <c r="O18" i="10"/>
  <c r="N18" i="10"/>
  <c r="F18" i="10"/>
  <c r="Q17" i="10"/>
  <c r="O17" i="10"/>
  <c r="N17" i="10"/>
  <c r="P17" i="10" s="1"/>
  <c r="F17" i="10"/>
  <c r="P16" i="10"/>
  <c r="O16" i="10"/>
  <c r="N16" i="10"/>
  <c r="F16" i="10"/>
  <c r="O15" i="10"/>
  <c r="N15" i="10"/>
  <c r="F15" i="10"/>
  <c r="O14" i="10"/>
  <c r="N14" i="10"/>
  <c r="F14" i="10"/>
  <c r="O13" i="10"/>
  <c r="N13" i="10"/>
  <c r="P13" i="10" s="1"/>
  <c r="F13" i="10"/>
  <c r="O12" i="10"/>
  <c r="N12" i="10"/>
  <c r="P12" i="10" s="1"/>
  <c r="F12" i="10"/>
  <c r="O11" i="10"/>
  <c r="N11" i="10"/>
  <c r="Q11" i="10" s="1"/>
  <c r="F11" i="10"/>
  <c r="P10" i="10"/>
  <c r="O10" i="10"/>
  <c r="N10" i="10"/>
  <c r="Q10" i="10" s="1"/>
  <c r="F10" i="10"/>
  <c r="O9" i="10"/>
  <c r="N9" i="10"/>
  <c r="F9" i="10"/>
  <c r="O8" i="10"/>
  <c r="N8" i="10"/>
  <c r="F8" i="10"/>
  <c r="O7" i="10"/>
  <c r="N7" i="10"/>
  <c r="P7" i="10" s="1"/>
  <c r="F7" i="10"/>
  <c r="O6" i="10"/>
  <c r="N6" i="10"/>
  <c r="F6" i="10"/>
  <c r="P5" i="10"/>
  <c r="O5" i="10"/>
  <c r="Q5" i="10" s="1"/>
  <c r="N5" i="10"/>
  <c r="F5" i="10"/>
  <c r="O4" i="10"/>
  <c r="N4" i="10"/>
  <c r="Q4" i="10" s="1"/>
  <c r="F4" i="10"/>
  <c r="O3" i="10"/>
  <c r="N3" i="10"/>
  <c r="F3" i="10"/>
  <c r="Q2" i="10"/>
  <c r="O2" i="10"/>
  <c r="N2" i="10"/>
  <c r="P2" i="10" s="1"/>
  <c r="F2" i="10"/>
  <c r="T49" i="9"/>
  <c r="V49" i="9" s="1"/>
  <c r="T48" i="9"/>
  <c r="V48" i="9" s="1"/>
  <c r="W48" i="9" s="1"/>
  <c r="T47" i="9"/>
  <c r="V47" i="9" s="1"/>
  <c r="W47" i="9" s="1"/>
  <c r="V46" i="9"/>
  <c r="W46" i="9" s="1"/>
  <c r="T46" i="9"/>
  <c r="V45" i="9"/>
  <c r="W45" i="9" s="1"/>
  <c r="T45" i="9"/>
  <c r="T44" i="9"/>
  <c r="V43" i="9"/>
  <c r="W43" i="9" s="1"/>
  <c r="T43" i="9"/>
  <c r="V42" i="9"/>
  <c r="W42" i="9" s="1"/>
  <c r="T42" i="9"/>
  <c r="T41" i="9"/>
  <c r="T40" i="9"/>
  <c r="T39" i="9"/>
  <c r="T38" i="9"/>
  <c r="V37" i="9"/>
  <c r="W37" i="9" s="1"/>
  <c r="T37" i="9"/>
  <c r="T36" i="9"/>
  <c r="T35" i="9"/>
  <c r="V34" i="9"/>
  <c r="W34" i="9" s="1"/>
  <c r="T34" i="9"/>
  <c r="V33" i="9"/>
  <c r="W33" i="9"/>
  <c r="T33" i="9"/>
  <c r="T32" i="9"/>
  <c r="V31" i="9"/>
  <c r="W31" i="9" s="1"/>
  <c r="T31" i="9"/>
  <c r="V30" i="9"/>
  <c r="W30" i="9"/>
  <c r="T30" i="9"/>
  <c r="T29" i="9"/>
  <c r="T28" i="9"/>
  <c r="T27" i="9"/>
  <c r="T26" i="9"/>
  <c r="V25" i="9"/>
  <c r="W25" i="9" s="1"/>
  <c r="T25" i="9"/>
  <c r="V24" i="9"/>
  <c r="W24" i="9"/>
  <c r="T24" i="9"/>
  <c r="T23" i="9"/>
  <c r="V22" i="9"/>
  <c r="W22" i="9" s="1"/>
  <c r="T22" i="9"/>
  <c r="V21" i="9"/>
  <c r="W21" i="9"/>
  <c r="T21" i="9"/>
  <c r="T20" i="9"/>
  <c r="V19" i="9"/>
  <c r="W19" i="9" s="1"/>
  <c r="T19" i="9"/>
  <c r="V18" i="9"/>
  <c r="W18" i="9" s="1"/>
  <c r="T18" i="9"/>
  <c r="T17" i="9"/>
  <c r="T16" i="9"/>
  <c r="T15" i="9"/>
  <c r="T14" i="9"/>
  <c r="V13" i="9"/>
  <c r="W13" i="9"/>
  <c r="T13" i="9"/>
  <c r="V12" i="9"/>
  <c r="W12" i="9"/>
  <c r="T12" i="9"/>
  <c r="T11" i="9"/>
  <c r="V10" i="9"/>
  <c r="W10" i="9" s="1"/>
  <c r="T10" i="9"/>
  <c r="V9" i="9"/>
  <c r="W9" i="9" s="1"/>
  <c r="T9" i="9"/>
  <c r="T8" i="9"/>
  <c r="V7" i="9"/>
  <c r="W7" i="9" s="1"/>
  <c r="T7" i="9"/>
  <c r="V6" i="9"/>
  <c r="W6" i="9" s="1"/>
  <c r="T6" i="9"/>
  <c r="T5" i="9"/>
  <c r="T4" i="9"/>
  <c r="T3" i="9"/>
  <c r="T2" i="9"/>
  <c r="S49" i="9"/>
  <c r="R49" i="9"/>
  <c r="Q49" i="9"/>
  <c r="S48" i="9"/>
  <c r="R48" i="9"/>
  <c r="Q48" i="9"/>
  <c r="S47" i="9"/>
  <c r="R47" i="9"/>
  <c r="Q47" i="9"/>
  <c r="S46" i="9"/>
  <c r="R46" i="9"/>
  <c r="Q46" i="9"/>
  <c r="S45" i="9"/>
  <c r="R45" i="9"/>
  <c r="Q45" i="9"/>
  <c r="S44" i="9"/>
  <c r="R44" i="9"/>
  <c r="Q44" i="9"/>
  <c r="S43" i="9"/>
  <c r="R43" i="9"/>
  <c r="Q43" i="9"/>
  <c r="S42" i="9"/>
  <c r="R42" i="9"/>
  <c r="Q42" i="9"/>
  <c r="S41" i="9"/>
  <c r="R41" i="9"/>
  <c r="Q41" i="9"/>
  <c r="S40" i="9"/>
  <c r="R40" i="9"/>
  <c r="Q40" i="9"/>
  <c r="S39" i="9"/>
  <c r="R39" i="9"/>
  <c r="Q39" i="9"/>
  <c r="S38" i="9"/>
  <c r="R38" i="9"/>
  <c r="Q38" i="9"/>
  <c r="S37" i="9"/>
  <c r="R37" i="9"/>
  <c r="Q37" i="9"/>
  <c r="S36" i="9"/>
  <c r="R36" i="9"/>
  <c r="Q36" i="9"/>
  <c r="S35" i="9"/>
  <c r="R35" i="9"/>
  <c r="Q35" i="9"/>
  <c r="S34" i="9"/>
  <c r="R34" i="9"/>
  <c r="Q34" i="9"/>
  <c r="S33" i="9"/>
  <c r="R33" i="9"/>
  <c r="Q33" i="9"/>
  <c r="S32" i="9"/>
  <c r="R32" i="9"/>
  <c r="Q32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S4" i="9"/>
  <c r="R4" i="9"/>
  <c r="Q4" i="9"/>
  <c r="S3" i="9"/>
  <c r="R3" i="9"/>
  <c r="Q3" i="9"/>
  <c r="R2" i="9"/>
  <c r="S2" i="9"/>
  <c r="Q2" i="9"/>
  <c r="B33" i="7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AE53" i="7"/>
  <c r="AK53" i="7"/>
  <c r="W55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K55" i="7"/>
  <c r="AJ55" i="7"/>
  <c r="AI55" i="7"/>
  <c r="AE55" i="7"/>
  <c r="AD55" i="7"/>
  <c r="AC55" i="7"/>
  <c r="X55" i="7"/>
  <c r="F55" i="7"/>
  <c r="AJ16" i="7"/>
  <c r="AG16" i="7"/>
  <c r="AC16" i="7"/>
  <c r="AD16" i="7"/>
  <c r="U16" i="7"/>
  <c r="V16" i="7"/>
  <c r="X16" i="7"/>
  <c r="Y16" i="7"/>
  <c r="AB16" i="7"/>
  <c r="AA16" i="7"/>
  <c r="AE16" i="7"/>
  <c r="AH16" i="7"/>
  <c r="AK16" i="7"/>
  <c r="S15" i="7"/>
  <c r="S16" i="7"/>
  <c r="S17" i="7"/>
  <c r="J16" i="7"/>
  <c r="I16" i="7"/>
  <c r="H16" i="7"/>
  <c r="G16" i="7"/>
  <c r="F16" i="7"/>
  <c r="E16" i="7"/>
  <c r="D16" i="7"/>
  <c r="C16" i="7"/>
  <c r="B16" i="7"/>
  <c r="D15" i="7"/>
  <c r="C15" i="7"/>
  <c r="C17" i="7" s="1"/>
  <c r="B15" i="7"/>
  <c r="B13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Z16" i="7" s="1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J15" i="7" s="1"/>
  <c r="I13" i="7"/>
  <c r="I15" i="7" s="1"/>
  <c r="H13" i="7"/>
  <c r="H15" i="7" s="1"/>
  <c r="G13" i="7"/>
  <c r="F13" i="7"/>
  <c r="E13" i="7"/>
  <c r="D13" i="7"/>
  <c r="C13" i="7"/>
  <c r="G55" i="7"/>
  <c r="AJ53" i="7"/>
  <c r="AI53" i="7"/>
  <c r="AH53" i="7"/>
  <c r="AH55" i="7" s="1"/>
  <c r="AG53" i="7"/>
  <c r="AG55" i="7" s="1"/>
  <c r="AF53" i="7"/>
  <c r="AF55" i="7" s="1"/>
  <c r="AD53" i="7"/>
  <c r="AC53" i="7"/>
  <c r="AB53" i="7"/>
  <c r="AB55" i="7" s="1"/>
  <c r="AA53" i="7"/>
  <c r="AA55" i="7" s="1"/>
  <c r="Z53" i="7"/>
  <c r="Z55" i="7" s="1"/>
  <c r="Y53" i="7"/>
  <c r="Y55" i="7" s="1"/>
  <c r="X53" i="7"/>
  <c r="W53" i="7"/>
  <c r="V53" i="7"/>
  <c r="V55" i="7" s="1"/>
  <c r="U53" i="7"/>
  <c r="U55" i="7" s="1"/>
  <c r="T53" i="7"/>
  <c r="T55" i="7" s="1"/>
  <c r="S53" i="7"/>
  <c r="S55" i="7" s="1"/>
  <c r="R53" i="7"/>
  <c r="R55" i="7" s="1"/>
  <c r="Q53" i="7"/>
  <c r="Q55" i="7" s="1"/>
  <c r="P53" i="7"/>
  <c r="P55" i="7" s="1"/>
  <c r="O53" i="7"/>
  <c r="O55" i="7" s="1"/>
  <c r="N53" i="7"/>
  <c r="N55" i="7" s="1"/>
  <c r="M53" i="7"/>
  <c r="M55" i="7" s="1"/>
  <c r="L53" i="7"/>
  <c r="L55" i="7" s="1"/>
  <c r="K53" i="7"/>
  <c r="K55" i="7" s="1"/>
  <c r="J53" i="7"/>
  <c r="J55" i="7" s="1"/>
  <c r="I53" i="7"/>
  <c r="I55" i="7" s="1"/>
  <c r="H53" i="7"/>
  <c r="H55" i="7" s="1"/>
  <c r="G53" i="7"/>
  <c r="F53" i="7"/>
  <c r="E53" i="7"/>
  <c r="D53" i="7"/>
  <c r="C53" i="7"/>
  <c r="B53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21" i="4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E10" i="2"/>
  <c r="E9" i="2"/>
  <c r="E8" i="2"/>
  <c r="E7" i="2"/>
  <c r="E6" i="2"/>
  <c r="E5" i="2"/>
  <c r="E4" i="2"/>
  <c r="K357" i="1"/>
  <c r="J357" i="1"/>
  <c r="I357" i="1"/>
  <c r="G357" i="1"/>
  <c r="F357" i="1"/>
  <c r="E357" i="1"/>
  <c r="K356" i="1"/>
  <c r="J356" i="1"/>
  <c r="I356" i="1"/>
  <c r="G356" i="1"/>
  <c r="F356" i="1"/>
  <c r="E356" i="1"/>
  <c r="K355" i="1"/>
  <c r="J355" i="1"/>
  <c r="I355" i="1"/>
  <c r="G355" i="1"/>
  <c r="F355" i="1"/>
  <c r="E355" i="1"/>
  <c r="K354" i="1"/>
  <c r="J354" i="1"/>
  <c r="I354" i="1"/>
  <c r="G354" i="1"/>
  <c r="F354" i="1"/>
  <c r="E354" i="1"/>
  <c r="K353" i="1"/>
  <c r="J353" i="1"/>
  <c r="I353" i="1"/>
  <c r="G353" i="1"/>
  <c r="F353" i="1"/>
  <c r="E353" i="1"/>
  <c r="K352" i="1"/>
  <c r="J352" i="1"/>
  <c r="I352" i="1"/>
  <c r="G352" i="1"/>
  <c r="F352" i="1"/>
  <c r="E352" i="1"/>
  <c r="K351" i="1"/>
  <c r="J351" i="1"/>
  <c r="I351" i="1"/>
  <c r="G351" i="1"/>
  <c r="F351" i="1"/>
  <c r="E351" i="1"/>
  <c r="K350" i="1"/>
  <c r="J350" i="1"/>
  <c r="I350" i="1"/>
  <c r="G350" i="1"/>
  <c r="F350" i="1"/>
  <c r="E350" i="1"/>
  <c r="K349" i="1"/>
  <c r="J349" i="1"/>
  <c r="I349" i="1"/>
  <c r="G349" i="1"/>
  <c r="F349" i="1"/>
  <c r="E349" i="1"/>
  <c r="K348" i="1"/>
  <c r="J348" i="1"/>
  <c r="I348" i="1"/>
  <c r="G348" i="1"/>
  <c r="F348" i="1"/>
  <c r="E348" i="1"/>
  <c r="K347" i="1"/>
  <c r="J347" i="1"/>
  <c r="I347" i="1"/>
  <c r="G347" i="1"/>
  <c r="F347" i="1"/>
  <c r="E347" i="1"/>
  <c r="K346" i="1"/>
  <c r="J346" i="1"/>
  <c r="I346" i="1"/>
  <c r="G346" i="1"/>
  <c r="F346" i="1"/>
  <c r="E346" i="1"/>
  <c r="K345" i="1"/>
  <c r="J345" i="1"/>
  <c r="I345" i="1"/>
  <c r="G345" i="1"/>
  <c r="F345" i="1"/>
  <c r="E345" i="1"/>
  <c r="K344" i="1"/>
  <c r="J344" i="1"/>
  <c r="I344" i="1"/>
  <c r="G344" i="1"/>
  <c r="F344" i="1"/>
  <c r="E344" i="1"/>
  <c r="K343" i="1"/>
  <c r="J343" i="1"/>
  <c r="I343" i="1"/>
  <c r="G343" i="1"/>
  <c r="F343" i="1"/>
  <c r="E343" i="1"/>
  <c r="K342" i="1"/>
  <c r="J342" i="1"/>
  <c r="I342" i="1"/>
  <c r="G342" i="1"/>
  <c r="F342" i="1"/>
  <c r="E342" i="1"/>
  <c r="K341" i="1"/>
  <c r="J341" i="1"/>
  <c r="I341" i="1"/>
  <c r="G341" i="1"/>
  <c r="F341" i="1"/>
  <c r="E341" i="1"/>
  <c r="K340" i="1"/>
  <c r="J340" i="1"/>
  <c r="I340" i="1"/>
  <c r="G340" i="1"/>
  <c r="F340" i="1"/>
  <c r="E340" i="1"/>
  <c r="K339" i="1"/>
  <c r="J339" i="1"/>
  <c r="I339" i="1"/>
  <c r="G339" i="1"/>
  <c r="F339" i="1"/>
  <c r="E339" i="1"/>
  <c r="K338" i="1"/>
  <c r="J338" i="1"/>
  <c r="I338" i="1"/>
  <c r="G338" i="1"/>
  <c r="F338" i="1"/>
  <c r="E338" i="1"/>
  <c r="K337" i="1"/>
  <c r="J337" i="1"/>
  <c r="I337" i="1"/>
  <c r="G337" i="1"/>
  <c r="F337" i="1"/>
  <c r="E337" i="1"/>
  <c r="K336" i="1"/>
  <c r="J336" i="1"/>
  <c r="I336" i="1"/>
  <c r="G336" i="1"/>
  <c r="F336" i="1"/>
  <c r="E336" i="1"/>
  <c r="K335" i="1"/>
  <c r="J335" i="1"/>
  <c r="I335" i="1"/>
  <c r="G335" i="1"/>
  <c r="F335" i="1"/>
  <c r="E335" i="1"/>
  <c r="K334" i="1"/>
  <c r="J334" i="1"/>
  <c r="I334" i="1"/>
  <c r="G334" i="1"/>
  <c r="F334" i="1"/>
  <c r="E334" i="1"/>
  <c r="K333" i="1"/>
  <c r="J333" i="1"/>
  <c r="I333" i="1"/>
  <c r="G333" i="1"/>
  <c r="F333" i="1"/>
  <c r="E333" i="1"/>
  <c r="K332" i="1"/>
  <c r="J332" i="1"/>
  <c r="I332" i="1"/>
  <c r="G332" i="1"/>
  <c r="F332" i="1"/>
  <c r="E332" i="1"/>
  <c r="K331" i="1"/>
  <c r="J331" i="1"/>
  <c r="I331" i="1"/>
  <c r="G331" i="1"/>
  <c r="F331" i="1"/>
  <c r="E331" i="1"/>
  <c r="K330" i="1"/>
  <c r="J330" i="1"/>
  <c r="I330" i="1"/>
  <c r="G330" i="1"/>
  <c r="F330" i="1"/>
  <c r="E330" i="1"/>
  <c r="K329" i="1"/>
  <c r="J329" i="1"/>
  <c r="I329" i="1"/>
  <c r="G329" i="1"/>
  <c r="F329" i="1"/>
  <c r="E329" i="1"/>
  <c r="K328" i="1"/>
  <c r="J328" i="1"/>
  <c r="I328" i="1"/>
  <c r="G328" i="1"/>
  <c r="F328" i="1"/>
  <c r="E328" i="1"/>
  <c r="K327" i="1"/>
  <c r="J327" i="1"/>
  <c r="I327" i="1"/>
  <c r="G327" i="1"/>
  <c r="F327" i="1"/>
  <c r="E327" i="1"/>
  <c r="K326" i="1"/>
  <c r="J326" i="1"/>
  <c r="I326" i="1"/>
  <c r="G326" i="1"/>
  <c r="F326" i="1"/>
  <c r="E326" i="1"/>
  <c r="K325" i="1"/>
  <c r="J325" i="1"/>
  <c r="I325" i="1"/>
  <c r="G325" i="1"/>
  <c r="F325" i="1"/>
  <c r="E325" i="1"/>
  <c r="K324" i="1"/>
  <c r="J324" i="1"/>
  <c r="I324" i="1"/>
  <c r="G324" i="1"/>
  <c r="F324" i="1"/>
  <c r="E324" i="1"/>
  <c r="K323" i="1"/>
  <c r="J323" i="1"/>
  <c r="I323" i="1"/>
  <c r="G323" i="1"/>
  <c r="F323" i="1"/>
  <c r="E323" i="1"/>
  <c r="K322" i="1"/>
  <c r="J322" i="1"/>
  <c r="I322" i="1"/>
  <c r="G322" i="1"/>
  <c r="F322" i="1"/>
  <c r="E322" i="1"/>
  <c r="K321" i="1"/>
  <c r="J321" i="1"/>
  <c r="I321" i="1"/>
  <c r="G321" i="1"/>
  <c r="F321" i="1"/>
  <c r="E321" i="1"/>
  <c r="K320" i="1"/>
  <c r="J320" i="1"/>
  <c r="I320" i="1"/>
  <c r="G320" i="1"/>
  <c r="F320" i="1"/>
  <c r="E320" i="1"/>
  <c r="K319" i="1"/>
  <c r="J319" i="1"/>
  <c r="I319" i="1"/>
  <c r="G319" i="1"/>
  <c r="F319" i="1"/>
  <c r="E319" i="1"/>
  <c r="K318" i="1"/>
  <c r="J318" i="1"/>
  <c r="I318" i="1"/>
  <c r="G318" i="1"/>
  <c r="F318" i="1"/>
  <c r="E318" i="1"/>
  <c r="K317" i="1"/>
  <c r="J317" i="1"/>
  <c r="I317" i="1"/>
  <c r="G317" i="1"/>
  <c r="F317" i="1"/>
  <c r="E317" i="1"/>
  <c r="K316" i="1"/>
  <c r="J316" i="1"/>
  <c r="I316" i="1"/>
  <c r="G316" i="1"/>
  <c r="F316" i="1"/>
  <c r="E316" i="1"/>
  <c r="K315" i="1"/>
  <c r="J315" i="1"/>
  <c r="I315" i="1"/>
  <c r="G315" i="1"/>
  <c r="F315" i="1"/>
  <c r="E315" i="1"/>
  <c r="K314" i="1"/>
  <c r="J314" i="1"/>
  <c r="I314" i="1"/>
  <c r="G314" i="1"/>
  <c r="F314" i="1"/>
  <c r="E314" i="1"/>
  <c r="K313" i="1"/>
  <c r="J313" i="1"/>
  <c r="I313" i="1"/>
  <c r="G313" i="1"/>
  <c r="F313" i="1"/>
  <c r="E313" i="1"/>
  <c r="K312" i="1"/>
  <c r="J312" i="1"/>
  <c r="I312" i="1"/>
  <c r="G312" i="1"/>
  <c r="F312" i="1"/>
  <c r="E312" i="1"/>
  <c r="K311" i="1"/>
  <c r="J311" i="1"/>
  <c r="I311" i="1"/>
  <c r="G311" i="1"/>
  <c r="F311" i="1"/>
  <c r="E311" i="1"/>
  <c r="K310" i="1"/>
  <c r="J310" i="1"/>
  <c r="I310" i="1"/>
  <c r="G310" i="1"/>
  <c r="F310" i="1"/>
  <c r="E310" i="1"/>
  <c r="K309" i="1"/>
  <c r="J309" i="1"/>
  <c r="I309" i="1"/>
  <c r="G309" i="1"/>
  <c r="F309" i="1"/>
  <c r="E309" i="1"/>
  <c r="K308" i="1"/>
  <c r="J308" i="1"/>
  <c r="I308" i="1"/>
  <c r="G308" i="1"/>
  <c r="F308" i="1"/>
  <c r="E308" i="1"/>
  <c r="K307" i="1"/>
  <c r="J307" i="1"/>
  <c r="I307" i="1"/>
  <c r="G307" i="1"/>
  <c r="F307" i="1"/>
  <c r="E307" i="1"/>
  <c r="K306" i="1"/>
  <c r="J306" i="1"/>
  <c r="I306" i="1"/>
  <c r="G306" i="1"/>
  <c r="F306" i="1"/>
  <c r="E306" i="1"/>
  <c r="K305" i="1"/>
  <c r="J305" i="1"/>
  <c r="I305" i="1"/>
  <c r="G305" i="1"/>
  <c r="F305" i="1"/>
  <c r="E305" i="1"/>
  <c r="K304" i="1"/>
  <c r="J304" i="1"/>
  <c r="I304" i="1"/>
  <c r="G304" i="1"/>
  <c r="F304" i="1"/>
  <c r="E304" i="1"/>
  <c r="K303" i="1"/>
  <c r="J303" i="1"/>
  <c r="I303" i="1"/>
  <c r="G303" i="1"/>
  <c r="F303" i="1"/>
  <c r="E303" i="1"/>
  <c r="K302" i="1"/>
  <c r="J302" i="1"/>
  <c r="I302" i="1"/>
  <c r="G302" i="1"/>
  <c r="F302" i="1"/>
  <c r="E302" i="1"/>
  <c r="K301" i="1"/>
  <c r="J301" i="1"/>
  <c r="I301" i="1"/>
  <c r="G301" i="1"/>
  <c r="F301" i="1"/>
  <c r="E301" i="1"/>
  <c r="K300" i="1"/>
  <c r="J300" i="1"/>
  <c r="I300" i="1"/>
  <c r="G300" i="1"/>
  <c r="F300" i="1"/>
  <c r="E300" i="1"/>
  <c r="K299" i="1"/>
  <c r="J299" i="1"/>
  <c r="I299" i="1"/>
  <c r="G299" i="1"/>
  <c r="F299" i="1"/>
  <c r="E299" i="1"/>
  <c r="K298" i="1"/>
  <c r="J298" i="1"/>
  <c r="I298" i="1"/>
  <c r="G298" i="1"/>
  <c r="F298" i="1"/>
  <c r="E298" i="1"/>
  <c r="K297" i="1"/>
  <c r="J297" i="1"/>
  <c r="I297" i="1"/>
  <c r="G297" i="1"/>
  <c r="F297" i="1"/>
  <c r="E297" i="1"/>
  <c r="K296" i="1"/>
  <c r="J296" i="1"/>
  <c r="I296" i="1"/>
  <c r="G296" i="1"/>
  <c r="F296" i="1"/>
  <c r="E296" i="1"/>
  <c r="K295" i="1"/>
  <c r="I295" i="1"/>
  <c r="G295" i="1"/>
  <c r="F295" i="1"/>
  <c r="E295" i="1"/>
  <c r="K294" i="1"/>
  <c r="I294" i="1"/>
  <c r="G294" i="1"/>
  <c r="F294" i="1"/>
  <c r="E294" i="1"/>
  <c r="K293" i="1"/>
  <c r="I293" i="1"/>
  <c r="G293" i="1"/>
  <c r="F293" i="1"/>
  <c r="E293" i="1"/>
  <c r="K292" i="1"/>
  <c r="I292" i="1"/>
  <c r="G292" i="1"/>
  <c r="F292" i="1"/>
  <c r="E292" i="1"/>
  <c r="K291" i="1"/>
  <c r="I291" i="1"/>
  <c r="G291" i="1"/>
  <c r="F291" i="1"/>
  <c r="E291" i="1"/>
  <c r="K290" i="1"/>
  <c r="I290" i="1"/>
  <c r="G290" i="1"/>
  <c r="F290" i="1"/>
  <c r="E290" i="1"/>
  <c r="K289" i="1"/>
  <c r="J289" i="1"/>
  <c r="I289" i="1"/>
  <c r="G289" i="1"/>
  <c r="F289" i="1"/>
  <c r="E289" i="1"/>
  <c r="K288" i="1"/>
  <c r="J288" i="1"/>
  <c r="I288" i="1"/>
  <c r="G288" i="1"/>
  <c r="F288" i="1"/>
  <c r="E288" i="1"/>
  <c r="K287" i="1"/>
  <c r="J287" i="1"/>
  <c r="I287" i="1"/>
  <c r="G287" i="1"/>
  <c r="F287" i="1"/>
  <c r="E287" i="1"/>
  <c r="K286" i="1"/>
  <c r="J286" i="1"/>
  <c r="I286" i="1"/>
  <c r="G286" i="1"/>
  <c r="F286" i="1"/>
  <c r="E286" i="1"/>
  <c r="K285" i="1"/>
  <c r="J285" i="1"/>
  <c r="I285" i="1"/>
  <c r="G285" i="1"/>
  <c r="F285" i="1"/>
  <c r="E285" i="1"/>
  <c r="K284" i="1"/>
  <c r="J284" i="1"/>
  <c r="I284" i="1"/>
  <c r="G284" i="1"/>
  <c r="F284" i="1"/>
  <c r="E284" i="1"/>
  <c r="K283" i="1"/>
  <c r="J283" i="1"/>
  <c r="I283" i="1"/>
  <c r="G283" i="1"/>
  <c r="F283" i="1"/>
  <c r="E283" i="1"/>
  <c r="K282" i="1"/>
  <c r="J282" i="1"/>
  <c r="I282" i="1"/>
  <c r="G282" i="1"/>
  <c r="F282" i="1"/>
  <c r="E282" i="1"/>
  <c r="K281" i="1"/>
  <c r="J281" i="1"/>
  <c r="I281" i="1"/>
  <c r="G281" i="1"/>
  <c r="F281" i="1"/>
  <c r="E281" i="1"/>
  <c r="K280" i="1"/>
  <c r="J280" i="1"/>
  <c r="I280" i="1"/>
  <c r="G280" i="1"/>
  <c r="F280" i="1"/>
  <c r="E280" i="1"/>
  <c r="K279" i="1"/>
  <c r="J279" i="1"/>
  <c r="I279" i="1"/>
  <c r="G279" i="1"/>
  <c r="F279" i="1"/>
  <c r="E279" i="1"/>
  <c r="K278" i="1"/>
  <c r="J278" i="1"/>
  <c r="I278" i="1"/>
  <c r="G278" i="1"/>
  <c r="F278" i="1"/>
  <c r="E278" i="1"/>
  <c r="K277" i="1"/>
  <c r="J277" i="1"/>
  <c r="I277" i="1"/>
  <c r="G277" i="1"/>
  <c r="F277" i="1"/>
  <c r="E277" i="1"/>
  <c r="K276" i="1"/>
  <c r="J276" i="1"/>
  <c r="I276" i="1"/>
  <c r="G276" i="1"/>
  <c r="F276" i="1"/>
  <c r="E276" i="1"/>
  <c r="K275" i="1"/>
  <c r="J275" i="1"/>
  <c r="I275" i="1"/>
  <c r="G275" i="1"/>
  <c r="F275" i="1"/>
  <c r="E275" i="1"/>
  <c r="K274" i="1"/>
  <c r="J274" i="1"/>
  <c r="I274" i="1"/>
  <c r="G274" i="1"/>
  <c r="F274" i="1"/>
  <c r="E274" i="1"/>
  <c r="K273" i="1"/>
  <c r="J273" i="1"/>
  <c r="I273" i="1"/>
  <c r="G273" i="1"/>
  <c r="F273" i="1"/>
  <c r="E273" i="1"/>
  <c r="K272" i="1"/>
  <c r="J272" i="1"/>
  <c r="I272" i="1"/>
  <c r="G272" i="1"/>
  <c r="F272" i="1"/>
  <c r="E272" i="1"/>
  <c r="K271" i="1"/>
  <c r="J271" i="1"/>
  <c r="I271" i="1"/>
  <c r="G271" i="1"/>
  <c r="F271" i="1"/>
  <c r="E271" i="1"/>
  <c r="K270" i="1"/>
  <c r="J270" i="1"/>
  <c r="I270" i="1"/>
  <c r="G270" i="1"/>
  <c r="F270" i="1"/>
  <c r="E270" i="1"/>
  <c r="K269" i="1"/>
  <c r="J269" i="1"/>
  <c r="I269" i="1"/>
  <c r="G269" i="1"/>
  <c r="F269" i="1"/>
  <c r="E269" i="1"/>
  <c r="K268" i="1"/>
  <c r="J268" i="1"/>
  <c r="I268" i="1"/>
  <c r="G268" i="1"/>
  <c r="F268" i="1"/>
  <c r="E268" i="1"/>
  <c r="K267" i="1"/>
  <c r="J267" i="1"/>
  <c r="I267" i="1"/>
  <c r="G267" i="1"/>
  <c r="F267" i="1"/>
  <c r="E267" i="1"/>
  <c r="K266" i="1"/>
  <c r="J266" i="1"/>
  <c r="I266" i="1"/>
  <c r="G266" i="1"/>
  <c r="F266" i="1"/>
  <c r="E266" i="1"/>
  <c r="K265" i="1"/>
  <c r="J265" i="1"/>
  <c r="I265" i="1"/>
  <c r="G265" i="1"/>
  <c r="F265" i="1"/>
  <c r="E265" i="1"/>
  <c r="K264" i="1"/>
  <c r="J264" i="1"/>
  <c r="I264" i="1"/>
  <c r="G264" i="1"/>
  <c r="F264" i="1"/>
  <c r="E264" i="1"/>
  <c r="K263" i="1"/>
  <c r="J263" i="1"/>
  <c r="I263" i="1"/>
  <c r="G263" i="1"/>
  <c r="F263" i="1"/>
  <c r="E263" i="1"/>
  <c r="K262" i="1"/>
  <c r="J262" i="1"/>
  <c r="I262" i="1"/>
  <c r="G262" i="1"/>
  <c r="F262" i="1"/>
  <c r="E262" i="1"/>
  <c r="K261" i="1"/>
  <c r="J261" i="1"/>
  <c r="I261" i="1"/>
  <c r="G261" i="1"/>
  <c r="F261" i="1"/>
  <c r="E261" i="1"/>
  <c r="K260" i="1"/>
  <c r="J260" i="1"/>
  <c r="I260" i="1"/>
  <c r="G260" i="1"/>
  <c r="F260" i="1"/>
  <c r="E260" i="1"/>
  <c r="K259" i="1"/>
  <c r="J259" i="1"/>
  <c r="I259" i="1"/>
  <c r="G259" i="1"/>
  <c r="F259" i="1"/>
  <c r="E259" i="1"/>
  <c r="K258" i="1"/>
  <c r="J258" i="1"/>
  <c r="I258" i="1"/>
  <c r="G258" i="1"/>
  <c r="F258" i="1"/>
  <c r="E258" i="1"/>
  <c r="K257" i="1"/>
  <c r="J257" i="1"/>
  <c r="I257" i="1"/>
  <c r="G257" i="1"/>
  <c r="F257" i="1"/>
  <c r="E257" i="1"/>
  <c r="K256" i="1"/>
  <c r="J256" i="1"/>
  <c r="I256" i="1"/>
  <c r="G256" i="1"/>
  <c r="F256" i="1"/>
  <c r="E256" i="1"/>
  <c r="K255" i="1"/>
  <c r="J255" i="1"/>
  <c r="I255" i="1"/>
  <c r="G255" i="1"/>
  <c r="F255" i="1"/>
  <c r="E255" i="1"/>
  <c r="K254" i="1"/>
  <c r="J254" i="1"/>
  <c r="I254" i="1"/>
  <c r="G254" i="1"/>
  <c r="F254" i="1"/>
  <c r="E254" i="1"/>
  <c r="K253" i="1"/>
  <c r="J253" i="1"/>
  <c r="I253" i="1"/>
  <c r="G253" i="1"/>
  <c r="F253" i="1"/>
  <c r="E253" i="1"/>
  <c r="K252" i="1"/>
  <c r="J252" i="1"/>
  <c r="I252" i="1"/>
  <c r="G252" i="1"/>
  <c r="F252" i="1"/>
  <c r="E252" i="1"/>
  <c r="K251" i="1"/>
  <c r="J251" i="1"/>
  <c r="I251" i="1"/>
  <c r="G251" i="1"/>
  <c r="F251" i="1"/>
  <c r="E251" i="1"/>
  <c r="K250" i="1"/>
  <c r="J250" i="1"/>
  <c r="I250" i="1"/>
  <c r="G250" i="1"/>
  <c r="F250" i="1"/>
  <c r="E250" i="1"/>
  <c r="K249" i="1"/>
  <c r="J249" i="1"/>
  <c r="I249" i="1"/>
  <c r="G249" i="1"/>
  <c r="F249" i="1"/>
  <c r="E249" i="1"/>
  <c r="K248" i="1"/>
  <c r="J248" i="1"/>
  <c r="I248" i="1"/>
  <c r="G248" i="1"/>
  <c r="F248" i="1"/>
  <c r="E248" i="1"/>
  <c r="K247" i="1"/>
  <c r="I247" i="1"/>
  <c r="G247" i="1"/>
  <c r="F247" i="1"/>
  <c r="E247" i="1"/>
  <c r="K246" i="1"/>
  <c r="I246" i="1"/>
  <c r="G246" i="1"/>
  <c r="F246" i="1"/>
  <c r="E246" i="1"/>
  <c r="K245" i="1"/>
  <c r="I245" i="1"/>
  <c r="G245" i="1"/>
  <c r="F245" i="1"/>
  <c r="E245" i="1"/>
  <c r="K244" i="1"/>
  <c r="I244" i="1"/>
  <c r="G244" i="1"/>
  <c r="F244" i="1"/>
  <c r="E244" i="1"/>
  <c r="K243" i="1"/>
  <c r="I243" i="1"/>
  <c r="G243" i="1"/>
  <c r="F243" i="1"/>
  <c r="E243" i="1"/>
  <c r="K242" i="1"/>
  <c r="I242" i="1"/>
  <c r="G242" i="1"/>
  <c r="F242" i="1"/>
  <c r="E242" i="1"/>
  <c r="K241" i="1"/>
  <c r="J241" i="1"/>
  <c r="I241" i="1"/>
  <c r="G241" i="1"/>
  <c r="F241" i="1"/>
  <c r="E241" i="1"/>
  <c r="K240" i="1"/>
  <c r="J240" i="1"/>
  <c r="I240" i="1"/>
  <c r="G240" i="1"/>
  <c r="F240" i="1"/>
  <c r="E240" i="1"/>
  <c r="K239" i="1"/>
  <c r="J239" i="1"/>
  <c r="I239" i="1"/>
  <c r="G239" i="1"/>
  <c r="F239" i="1"/>
  <c r="E239" i="1"/>
  <c r="K238" i="1"/>
  <c r="J238" i="1"/>
  <c r="I238" i="1"/>
  <c r="G238" i="1"/>
  <c r="F238" i="1"/>
  <c r="E238" i="1"/>
  <c r="K237" i="1"/>
  <c r="J237" i="1"/>
  <c r="I237" i="1"/>
  <c r="G237" i="1"/>
  <c r="F237" i="1"/>
  <c r="E237" i="1"/>
  <c r="K236" i="1"/>
  <c r="J236" i="1"/>
  <c r="I236" i="1"/>
  <c r="G236" i="1"/>
  <c r="F236" i="1"/>
  <c r="E236" i="1"/>
  <c r="K235" i="1"/>
  <c r="J235" i="1"/>
  <c r="I235" i="1"/>
  <c r="G235" i="1"/>
  <c r="F235" i="1"/>
  <c r="E235" i="1"/>
  <c r="K234" i="1"/>
  <c r="J234" i="1"/>
  <c r="I234" i="1"/>
  <c r="G234" i="1"/>
  <c r="F234" i="1"/>
  <c r="E234" i="1"/>
  <c r="K233" i="1"/>
  <c r="J233" i="1"/>
  <c r="I233" i="1"/>
  <c r="G233" i="1"/>
  <c r="F233" i="1"/>
  <c r="E233" i="1"/>
  <c r="K232" i="1"/>
  <c r="J232" i="1"/>
  <c r="I232" i="1"/>
  <c r="G232" i="1"/>
  <c r="F232" i="1"/>
  <c r="E232" i="1"/>
  <c r="K231" i="1"/>
  <c r="J231" i="1"/>
  <c r="I231" i="1"/>
  <c r="G231" i="1"/>
  <c r="F231" i="1"/>
  <c r="E231" i="1"/>
  <c r="K230" i="1"/>
  <c r="J230" i="1"/>
  <c r="I230" i="1"/>
  <c r="G230" i="1"/>
  <c r="F230" i="1"/>
  <c r="E230" i="1"/>
  <c r="K229" i="1"/>
  <c r="J229" i="1"/>
  <c r="I229" i="1"/>
  <c r="G229" i="1"/>
  <c r="F229" i="1"/>
  <c r="E229" i="1"/>
  <c r="K228" i="1"/>
  <c r="J228" i="1"/>
  <c r="I228" i="1"/>
  <c r="G228" i="1"/>
  <c r="F228" i="1"/>
  <c r="E228" i="1"/>
  <c r="K227" i="1"/>
  <c r="J227" i="1"/>
  <c r="I227" i="1"/>
  <c r="G227" i="1"/>
  <c r="F227" i="1"/>
  <c r="E227" i="1"/>
  <c r="K226" i="1"/>
  <c r="J226" i="1"/>
  <c r="I226" i="1"/>
  <c r="G226" i="1"/>
  <c r="F226" i="1"/>
  <c r="E226" i="1"/>
  <c r="K225" i="1"/>
  <c r="J225" i="1"/>
  <c r="I225" i="1"/>
  <c r="G225" i="1"/>
  <c r="F225" i="1"/>
  <c r="E225" i="1"/>
  <c r="K224" i="1"/>
  <c r="J224" i="1"/>
  <c r="I224" i="1"/>
  <c r="G224" i="1"/>
  <c r="F224" i="1"/>
  <c r="E224" i="1"/>
  <c r="K223" i="1"/>
  <c r="J223" i="1"/>
  <c r="I223" i="1"/>
  <c r="G223" i="1"/>
  <c r="F223" i="1"/>
  <c r="E223" i="1"/>
  <c r="K222" i="1"/>
  <c r="J222" i="1"/>
  <c r="I222" i="1"/>
  <c r="G222" i="1"/>
  <c r="F222" i="1"/>
  <c r="E222" i="1"/>
  <c r="K221" i="1"/>
  <c r="J221" i="1"/>
  <c r="I221" i="1"/>
  <c r="G221" i="1"/>
  <c r="F221" i="1"/>
  <c r="E221" i="1"/>
  <c r="K220" i="1"/>
  <c r="J220" i="1"/>
  <c r="I220" i="1"/>
  <c r="G220" i="1"/>
  <c r="F220" i="1"/>
  <c r="E220" i="1"/>
  <c r="K219" i="1"/>
  <c r="J219" i="1"/>
  <c r="I219" i="1"/>
  <c r="G219" i="1"/>
  <c r="F219" i="1"/>
  <c r="E219" i="1"/>
  <c r="K218" i="1"/>
  <c r="J218" i="1"/>
  <c r="I218" i="1"/>
  <c r="G218" i="1"/>
  <c r="F218" i="1"/>
  <c r="E218" i="1"/>
  <c r="K217" i="1"/>
  <c r="J217" i="1"/>
  <c r="I217" i="1"/>
  <c r="G217" i="1"/>
  <c r="F217" i="1"/>
  <c r="E217" i="1"/>
  <c r="K216" i="1"/>
  <c r="J216" i="1"/>
  <c r="I216" i="1"/>
  <c r="G216" i="1"/>
  <c r="F216" i="1"/>
  <c r="E216" i="1"/>
  <c r="K215" i="1"/>
  <c r="J215" i="1"/>
  <c r="I215" i="1"/>
  <c r="G215" i="1"/>
  <c r="F215" i="1"/>
  <c r="E215" i="1"/>
  <c r="K214" i="1"/>
  <c r="J214" i="1"/>
  <c r="I214" i="1"/>
  <c r="G214" i="1"/>
  <c r="F214" i="1"/>
  <c r="E214" i="1"/>
  <c r="K213" i="1"/>
  <c r="J213" i="1"/>
  <c r="I213" i="1"/>
  <c r="G213" i="1"/>
  <c r="F213" i="1"/>
  <c r="E213" i="1"/>
  <c r="K212" i="1"/>
  <c r="J212" i="1"/>
  <c r="I212" i="1"/>
  <c r="G212" i="1"/>
  <c r="F212" i="1"/>
  <c r="E212" i="1"/>
  <c r="K211" i="1"/>
  <c r="J211" i="1"/>
  <c r="I211" i="1"/>
  <c r="G211" i="1"/>
  <c r="F211" i="1"/>
  <c r="E211" i="1"/>
  <c r="K210" i="1"/>
  <c r="J210" i="1"/>
  <c r="I210" i="1"/>
  <c r="G210" i="1"/>
  <c r="F210" i="1"/>
  <c r="E210" i="1"/>
  <c r="K209" i="1"/>
  <c r="J209" i="1"/>
  <c r="I209" i="1"/>
  <c r="G209" i="1"/>
  <c r="F209" i="1"/>
  <c r="E209" i="1"/>
  <c r="K208" i="1"/>
  <c r="J208" i="1"/>
  <c r="I208" i="1"/>
  <c r="G208" i="1"/>
  <c r="F208" i="1"/>
  <c r="E208" i="1"/>
  <c r="K207" i="1"/>
  <c r="J207" i="1"/>
  <c r="I207" i="1"/>
  <c r="G207" i="1"/>
  <c r="F207" i="1"/>
  <c r="E207" i="1"/>
  <c r="K206" i="1"/>
  <c r="J206" i="1"/>
  <c r="I206" i="1"/>
  <c r="G206" i="1"/>
  <c r="F206" i="1"/>
  <c r="E206" i="1"/>
  <c r="K205" i="1"/>
  <c r="J205" i="1"/>
  <c r="I205" i="1"/>
  <c r="G205" i="1"/>
  <c r="F205" i="1"/>
  <c r="E205" i="1"/>
  <c r="K204" i="1"/>
  <c r="J204" i="1"/>
  <c r="I204" i="1"/>
  <c r="G204" i="1"/>
  <c r="F204" i="1"/>
  <c r="E204" i="1"/>
  <c r="K203" i="1"/>
  <c r="J203" i="1"/>
  <c r="I203" i="1"/>
  <c r="G203" i="1"/>
  <c r="F203" i="1"/>
  <c r="E203" i="1"/>
  <c r="K202" i="1"/>
  <c r="J202" i="1"/>
  <c r="I202" i="1"/>
  <c r="G202" i="1"/>
  <c r="F202" i="1"/>
  <c r="E202" i="1"/>
  <c r="K201" i="1"/>
  <c r="J201" i="1"/>
  <c r="I201" i="1"/>
  <c r="G201" i="1"/>
  <c r="F201" i="1"/>
  <c r="E201" i="1"/>
  <c r="K200" i="1"/>
  <c r="J200" i="1"/>
  <c r="I200" i="1"/>
  <c r="G200" i="1"/>
  <c r="F200" i="1"/>
  <c r="E200" i="1"/>
  <c r="K199" i="1"/>
  <c r="I199" i="1"/>
  <c r="G199" i="1"/>
  <c r="F199" i="1"/>
  <c r="E199" i="1"/>
  <c r="K198" i="1"/>
  <c r="I198" i="1"/>
  <c r="G198" i="1"/>
  <c r="F198" i="1"/>
  <c r="E198" i="1"/>
  <c r="K197" i="1"/>
  <c r="I197" i="1"/>
  <c r="G197" i="1"/>
  <c r="F197" i="1"/>
  <c r="E197" i="1"/>
  <c r="K196" i="1"/>
  <c r="I196" i="1"/>
  <c r="G196" i="1"/>
  <c r="F196" i="1"/>
  <c r="E196" i="1"/>
  <c r="K195" i="1"/>
  <c r="I195" i="1"/>
  <c r="G195" i="1"/>
  <c r="F195" i="1"/>
  <c r="E195" i="1"/>
  <c r="K194" i="1"/>
  <c r="I194" i="1"/>
  <c r="G194" i="1"/>
  <c r="F194" i="1"/>
  <c r="E194" i="1"/>
  <c r="K193" i="1"/>
  <c r="J193" i="1"/>
  <c r="I193" i="1"/>
  <c r="G193" i="1"/>
  <c r="F193" i="1"/>
  <c r="E193" i="1"/>
  <c r="K192" i="1"/>
  <c r="J192" i="1"/>
  <c r="I192" i="1"/>
  <c r="G192" i="1"/>
  <c r="F192" i="1"/>
  <c r="E192" i="1"/>
  <c r="K191" i="1"/>
  <c r="J191" i="1"/>
  <c r="I191" i="1"/>
  <c r="G191" i="1"/>
  <c r="F191" i="1"/>
  <c r="E191" i="1"/>
  <c r="K190" i="1"/>
  <c r="J190" i="1"/>
  <c r="I190" i="1"/>
  <c r="G190" i="1"/>
  <c r="F190" i="1"/>
  <c r="E190" i="1"/>
  <c r="K189" i="1"/>
  <c r="J189" i="1"/>
  <c r="I189" i="1"/>
  <c r="G189" i="1"/>
  <c r="F189" i="1"/>
  <c r="E189" i="1"/>
  <c r="K188" i="1"/>
  <c r="J188" i="1"/>
  <c r="I188" i="1"/>
  <c r="G188" i="1"/>
  <c r="F188" i="1"/>
  <c r="E188" i="1"/>
  <c r="K187" i="1"/>
  <c r="J187" i="1"/>
  <c r="I187" i="1"/>
  <c r="G187" i="1"/>
  <c r="F187" i="1"/>
  <c r="E187" i="1"/>
  <c r="K186" i="1"/>
  <c r="J186" i="1"/>
  <c r="I186" i="1"/>
  <c r="G186" i="1"/>
  <c r="F186" i="1"/>
  <c r="E186" i="1"/>
  <c r="K185" i="1"/>
  <c r="J185" i="1"/>
  <c r="I185" i="1"/>
  <c r="G185" i="1"/>
  <c r="F185" i="1"/>
  <c r="E185" i="1"/>
  <c r="K184" i="1"/>
  <c r="J184" i="1"/>
  <c r="I184" i="1"/>
  <c r="G184" i="1"/>
  <c r="F184" i="1"/>
  <c r="E184" i="1"/>
  <c r="K183" i="1"/>
  <c r="J183" i="1"/>
  <c r="I183" i="1"/>
  <c r="G183" i="1"/>
  <c r="F183" i="1"/>
  <c r="E183" i="1"/>
  <c r="K182" i="1"/>
  <c r="J182" i="1"/>
  <c r="I182" i="1"/>
  <c r="G182" i="1"/>
  <c r="F182" i="1"/>
  <c r="E182" i="1"/>
  <c r="K181" i="1"/>
  <c r="J181" i="1"/>
  <c r="I181" i="1"/>
  <c r="G181" i="1"/>
  <c r="F181" i="1"/>
  <c r="E181" i="1"/>
  <c r="K180" i="1"/>
  <c r="J180" i="1"/>
  <c r="I180" i="1"/>
  <c r="G180" i="1"/>
  <c r="F180" i="1"/>
  <c r="E180" i="1"/>
  <c r="K179" i="1"/>
  <c r="J179" i="1"/>
  <c r="I179" i="1"/>
  <c r="G179" i="1"/>
  <c r="F179" i="1"/>
  <c r="E179" i="1"/>
  <c r="K178" i="1"/>
  <c r="J178" i="1"/>
  <c r="I178" i="1"/>
  <c r="G178" i="1"/>
  <c r="F178" i="1"/>
  <c r="E178" i="1"/>
  <c r="K177" i="1"/>
  <c r="J177" i="1"/>
  <c r="I177" i="1"/>
  <c r="G177" i="1"/>
  <c r="F177" i="1"/>
  <c r="E177" i="1"/>
  <c r="K176" i="1"/>
  <c r="J176" i="1"/>
  <c r="I176" i="1"/>
  <c r="G176" i="1"/>
  <c r="F176" i="1"/>
  <c r="E176" i="1"/>
  <c r="K175" i="1"/>
  <c r="J175" i="1"/>
  <c r="I175" i="1"/>
  <c r="G175" i="1"/>
  <c r="F175" i="1"/>
  <c r="E175" i="1"/>
  <c r="K174" i="1"/>
  <c r="J174" i="1"/>
  <c r="I174" i="1"/>
  <c r="G174" i="1"/>
  <c r="F174" i="1"/>
  <c r="E174" i="1"/>
  <c r="K173" i="1"/>
  <c r="J173" i="1"/>
  <c r="I173" i="1"/>
  <c r="G173" i="1"/>
  <c r="F173" i="1"/>
  <c r="E173" i="1"/>
  <c r="K172" i="1"/>
  <c r="J172" i="1"/>
  <c r="I172" i="1"/>
  <c r="G172" i="1"/>
  <c r="F172" i="1"/>
  <c r="E172" i="1"/>
  <c r="K171" i="1"/>
  <c r="J171" i="1"/>
  <c r="I171" i="1"/>
  <c r="G171" i="1"/>
  <c r="F171" i="1"/>
  <c r="E171" i="1"/>
  <c r="K170" i="1"/>
  <c r="J170" i="1"/>
  <c r="I170" i="1"/>
  <c r="G170" i="1"/>
  <c r="F170" i="1"/>
  <c r="E170" i="1"/>
  <c r="K169" i="1"/>
  <c r="J169" i="1"/>
  <c r="I169" i="1"/>
  <c r="G169" i="1"/>
  <c r="F169" i="1"/>
  <c r="E169" i="1"/>
  <c r="K168" i="1"/>
  <c r="J168" i="1"/>
  <c r="I168" i="1"/>
  <c r="G168" i="1"/>
  <c r="F168" i="1"/>
  <c r="E168" i="1"/>
  <c r="K167" i="1"/>
  <c r="J167" i="1"/>
  <c r="I167" i="1"/>
  <c r="G167" i="1"/>
  <c r="F167" i="1"/>
  <c r="E167" i="1"/>
  <c r="K166" i="1"/>
  <c r="J166" i="1"/>
  <c r="I166" i="1"/>
  <c r="G166" i="1"/>
  <c r="F166" i="1"/>
  <c r="E166" i="1"/>
  <c r="K165" i="1"/>
  <c r="J165" i="1"/>
  <c r="I165" i="1"/>
  <c r="G165" i="1"/>
  <c r="F165" i="1"/>
  <c r="E165" i="1"/>
  <c r="K164" i="1"/>
  <c r="J164" i="1"/>
  <c r="I164" i="1"/>
  <c r="G164" i="1"/>
  <c r="F164" i="1"/>
  <c r="E164" i="1"/>
  <c r="K163" i="1"/>
  <c r="J163" i="1"/>
  <c r="I163" i="1"/>
  <c r="G163" i="1"/>
  <c r="F163" i="1"/>
  <c r="E163" i="1"/>
  <c r="K162" i="1"/>
  <c r="J162" i="1"/>
  <c r="I162" i="1"/>
  <c r="G162" i="1"/>
  <c r="F162" i="1"/>
  <c r="E162" i="1"/>
  <c r="K161" i="1"/>
  <c r="J161" i="1"/>
  <c r="I161" i="1"/>
  <c r="G161" i="1"/>
  <c r="F161" i="1"/>
  <c r="E161" i="1"/>
  <c r="K160" i="1"/>
  <c r="J160" i="1"/>
  <c r="I160" i="1"/>
  <c r="G160" i="1"/>
  <c r="F160" i="1"/>
  <c r="E160" i="1"/>
  <c r="K159" i="1"/>
  <c r="J159" i="1"/>
  <c r="I159" i="1"/>
  <c r="G159" i="1"/>
  <c r="F159" i="1"/>
  <c r="E159" i="1"/>
  <c r="K158" i="1"/>
  <c r="J158" i="1"/>
  <c r="I158" i="1"/>
  <c r="G158" i="1"/>
  <c r="F158" i="1"/>
  <c r="E158" i="1"/>
  <c r="K157" i="1"/>
  <c r="J157" i="1"/>
  <c r="I157" i="1"/>
  <c r="G157" i="1"/>
  <c r="F157" i="1"/>
  <c r="E157" i="1"/>
  <c r="K156" i="1"/>
  <c r="J156" i="1"/>
  <c r="I156" i="1"/>
  <c r="G156" i="1"/>
  <c r="F156" i="1"/>
  <c r="E156" i="1"/>
  <c r="K155" i="1"/>
  <c r="J155" i="1"/>
  <c r="I155" i="1"/>
  <c r="G155" i="1"/>
  <c r="F155" i="1"/>
  <c r="E155" i="1"/>
  <c r="K154" i="1"/>
  <c r="J154" i="1"/>
  <c r="I154" i="1"/>
  <c r="G154" i="1"/>
  <c r="F154" i="1"/>
  <c r="E154" i="1"/>
  <c r="K153" i="1"/>
  <c r="J153" i="1"/>
  <c r="I153" i="1"/>
  <c r="G153" i="1"/>
  <c r="F153" i="1"/>
  <c r="E153" i="1"/>
  <c r="K152" i="1"/>
  <c r="J152" i="1"/>
  <c r="I152" i="1"/>
  <c r="G152" i="1"/>
  <c r="F152" i="1"/>
  <c r="E152" i="1"/>
  <c r="K151" i="1"/>
  <c r="J151" i="1"/>
  <c r="I151" i="1"/>
  <c r="G151" i="1"/>
  <c r="F151" i="1"/>
  <c r="E151" i="1"/>
  <c r="K150" i="1"/>
  <c r="J150" i="1"/>
  <c r="I150" i="1"/>
  <c r="G150" i="1"/>
  <c r="F150" i="1"/>
  <c r="E150" i="1"/>
  <c r="K149" i="1"/>
  <c r="J149" i="1"/>
  <c r="I149" i="1"/>
  <c r="G149" i="1"/>
  <c r="F149" i="1"/>
  <c r="E149" i="1"/>
  <c r="K148" i="1"/>
  <c r="J148" i="1"/>
  <c r="I148" i="1"/>
  <c r="G148" i="1"/>
  <c r="F148" i="1"/>
  <c r="E148" i="1"/>
  <c r="K147" i="1"/>
  <c r="J147" i="1"/>
  <c r="I147" i="1"/>
  <c r="G147" i="1"/>
  <c r="F147" i="1"/>
  <c r="E147" i="1"/>
  <c r="K146" i="1"/>
  <c r="J146" i="1"/>
  <c r="I146" i="1"/>
  <c r="G146" i="1"/>
  <c r="F146" i="1"/>
  <c r="E146" i="1"/>
  <c r="K145" i="1"/>
  <c r="J145" i="1"/>
  <c r="I145" i="1"/>
  <c r="G145" i="1"/>
  <c r="F145" i="1"/>
  <c r="E145" i="1"/>
  <c r="K144" i="1"/>
  <c r="J144" i="1"/>
  <c r="I144" i="1"/>
  <c r="G144" i="1"/>
  <c r="F144" i="1"/>
  <c r="E144" i="1"/>
  <c r="K143" i="1"/>
  <c r="J143" i="1"/>
  <c r="I143" i="1"/>
  <c r="G143" i="1"/>
  <c r="F143" i="1"/>
  <c r="E143" i="1"/>
  <c r="K142" i="1"/>
  <c r="J142" i="1"/>
  <c r="I142" i="1"/>
  <c r="G142" i="1"/>
  <c r="F142" i="1"/>
  <c r="E142" i="1"/>
  <c r="K141" i="1"/>
  <c r="J141" i="1"/>
  <c r="I141" i="1"/>
  <c r="G141" i="1"/>
  <c r="F141" i="1"/>
  <c r="E141" i="1"/>
  <c r="K140" i="1"/>
  <c r="J140" i="1"/>
  <c r="I140" i="1"/>
  <c r="G140" i="1"/>
  <c r="F140" i="1"/>
  <c r="E140" i="1"/>
  <c r="K139" i="1"/>
  <c r="J139" i="1"/>
  <c r="I139" i="1"/>
  <c r="G139" i="1"/>
  <c r="F139" i="1"/>
  <c r="E139" i="1"/>
  <c r="K138" i="1"/>
  <c r="J138" i="1"/>
  <c r="I138" i="1"/>
  <c r="G138" i="1"/>
  <c r="F138" i="1"/>
  <c r="E138" i="1"/>
  <c r="K137" i="1"/>
  <c r="J137" i="1"/>
  <c r="I137" i="1"/>
  <c r="G137" i="1"/>
  <c r="F137" i="1"/>
  <c r="E137" i="1"/>
  <c r="K136" i="1"/>
  <c r="J136" i="1"/>
  <c r="I136" i="1"/>
  <c r="G136" i="1"/>
  <c r="F136" i="1"/>
  <c r="E136" i="1"/>
  <c r="K135" i="1"/>
  <c r="J135" i="1"/>
  <c r="I135" i="1"/>
  <c r="G135" i="1"/>
  <c r="F135" i="1"/>
  <c r="E135" i="1"/>
  <c r="K134" i="1"/>
  <c r="J134" i="1"/>
  <c r="I134" i="1"/>
  <c r="G134" i="1"/>
  <c r="F134" i="1"/>
  <c r="E134" i="1"/>
  <c r="K133" i="1"/>
  <c r="J133" i="1"/>
  <c r="I133" i="1"/>
  <c r="G133" i="1"/>
  <c r="F133" i="1"/>
  <c r="E133" i="1"/>
  <c r="K132" i="1"/>
  <c r="J132" i="1"/>
  <c r="I132" i="1"/>
  <c r="G132" i="1"/>
  <c r="F132" i="1"/>
  <c r="E132" i="1"/>
  <c r="K131" i="1"/>
  <c r="J131" i="1"/>
  <c r="I131" i="1"/>
  <c r="G131" i="1"/>
  <c r="F131" i="1"/>
  <c r="E131" i="1"/>
  <c r="K130" i="1"/>
  <c r="J130" i="1"/>
  <c r="I130" i="1"/>
  <c r="G130" i="1"/>
  <c r="F130" i="1"/>
  <c r="E130" i="1"/>
  <c r="K129" i="1"/>
  <c r="J129" i="1"/>
  <c r="I129" i="1"/>
  <c r="G129" i="1"/>
  <c r="F129" i="1"/>
  <c r="E129" i="1"/>
  <c r="K128" i="1"/>
  <c r="J128" i="1"/>
  <c r="I128" i="1"/>
  <c r="G128" i="1"/>
  <c r="F128" i="1"/>
  <c r="E128" i="1"/>
  <c r="K127" i="1"/>
  <c r="J127" i="1"/>
  <c r="I127" i="1"/>
  <c r="G127" i="1"/>
  <c r="F127" i="1"/>
  <c r="E127" i="1"/>
  <c r="K126" i="1"/>
  <c r="J126" i="1"/>
  <c r="I126" i="1"/>
  <c r="G126" i="1"/>
  <c r="F126" i="1"/>
  <c r="E126" i="1"/>
  <c r="K125" i="1"/>
  <c r="J125" i="1"/>
  <c r="I125" i="1"/>
  <c r="G125" i="1"/>
  <c r="F125" i="1"/>
  <c r="E125" i="1"/>
  <c r="K124" i="1"/>
  <c r="J124" i="1"/>
  <c r="I124" i="1"/>
  <c r="G124" i="1"/>
  <c r="F124" i="1"/>
  <c r="E124" i="1"/>
  <c r="K123" i="1"/>
  <c r="J123" i="1"/>
  <c r="I123" i="1"/>
  <c r="G123" i="1"/>
  <c r="F123" i="1"/>
  <c r="E123" i="1"/>
  <c r="K122" i="1"/>
  <c r="J122" i="1"/>
  <c r="I122" i="1"/>
  <c r="G122" i="1"/>
  <c r="F122" i="1"/>
  <c r="E122" i="1"/>
  <c r="K121" i="1"/>
  <c r="J121" i="1"/>
  <c r="I121" i="1"/>
  <c r="G121" i="1"/>
  <c r="F121" i="1"/>
  <c r="E121" i="1"/>
  <c r="K120" i="1"/>
  <c r="J120" i="1"/>
  <c r="I120" i="1"/>
  <c r="G120" i="1"/>
  <c r="F120" i="1"/>
  <c r="E120" i="1"/>
  <c r="K119" i="1"/>
  <c r="J119" i="1"/>
  <c r="I119" i="1"/>
  <c r="G119" i="1"/>
  <c r="F119" i="1"/>
  <c r="E119" i="1"/>
  <c r="K118" i="1"/>
  <c r="J118" i="1"/>
  <c r="I118" i="1"/>
  <c r="G118" i="1"/>
  <c r="F118" i="1"/>
  <c r="E118" i="1"/>
  <c r="K117" i="1"/>
  <c r="J117" i="1"/>
  <c r="I117" i="1"/>
  <c r="G117" i="1"/>
  <c r="F117" i="1"/>
  <c r="E117" i="1"/>
  <c r="K116" i="1"/>
  <c r="J116" i="1"/>
  <c r="I116" i="1"/>
  <c r="G116" i="1"/>
  <c r="F116" i="1"/>
  <c r="E116" i="1"/>
  <c r="K115" i="1"/>
  <c r="J115" i="1"/>
  <c r="I115" i="1"/>
  <c r="G115" i="1"/>
  <c r="F115" i="1"/>
  <c r="E115" i="1"/>
  <c r="K114" i="1"/>
  <c r="J114" i="1"/>
  <c r="I114" i="1"/>
  <c r="G114" i="1"/>
  <c r="F114" i="1"/>
  <c r="E114" i="1"/>
  <c r="K113" i="1"/>
  <c r="J113" i="1"/>
  <c r="I113" i="1"/>
  <c r="G113" i="1"/>
  <c r="F113" i="1"/>
  <c r="E113" i="1"/>
  <c r="K112" i="1"/>
  <c r="J112" i="1"/>
  <c r="I112" i="1"/>
  <c r="G112" i="1"/>
  <c r="F112" i="1"/>
  <c r="E112" i="1"/>
  <c r="K111" i="1"/>
  <c r="J111" i="1"/>
  <c r="I111" i="1"/>
  <c r="G111" i="1"/>
  <c r="F111" i="1"/>
  <c r="E111" i="1"/>
  <c r="K110" i="1"/>
  <c r="J110" i="1"/>
  <c r="I110" i="1"/>
  <c r="G110" i="1"/>
  <c r="F110" i="1"/>
  <c r="E110" i="1"/>
  <c r="K109" i="1"/>
  <c r="J109" i="1"/>
  <c r="I109" i="1"/>
  <c r="G109" i="1"/>
  <c r="F109" i="1"/>
  <c r="E109" i="1"/>
  <c r="K108" i="1"/>
  <c r="J108" i="1"/>
  <c r="I108" i="1"/>
  <c r="G108" i="1"/>
  <c r="F108" i="1"/>
  <c r="E108" i="1"/>
  <c r="K107" i="1"/>
  <c r="J107" i="1"/>
  <c r="I107" i="1"/>
  <c r="G107" i="1"/>
  <c r="F107" i="1"/>
  <c r="E107" i="1"/>
  <c r="K106" i="1"/>
  <c r="J106" i="1"/>
  <c r="I106" i="1"/>
  <c r="G106" i="1"/>
  <c r="F106" i="1"/>
  <c r="E106" i="1"/>
  <c r="K105" i="1"/>
  <c r="J105" i="1"/>
  <c r="I105" i="1"/>
  <c r="G105" i="1"/>
  <c r="F105" i="1"/>
  <c r="E105" i="1"/>
  <c r="K104" i="1"/>
  <c r="J104" i="1"/>
  <c r="I104" i="1"/>
  <c r="G104" i="1"/>
  <c r="F104" i="1"/>
  <c r="E104" i="1"/>
  <c r="K103" i="1"/>
  <c r="J103" i="1"/>
  <c r="I103" i="1"/>
  <c r="G103" i="1"/>
  <c r="F103" i="1"/>
  <c r="E103" i="1"/>
  <c r="K102" i="1"/>
  <c r="J102" i="1"/>
  <c r="I102" i="1"/>
  <c r="G102" i="1"/>
  <c r="F102" i="1"/>
  <c r="E102" i="1"/>
  <c r="K101" i="1"/>
  <c r="J101" i="1"/>
  <c r="I101" i="1"/>
  <c r="G101" i="1"/>
  <c r="F101" i="1"/>
  <c r="E101" i="1"/>
  <c r="K100" i="1"/>
  <c r="J100" i="1"/>
  <c r="I100" i="1"/>
  <c r="G100" i="1"/>
  <c r="F100" i="1"/>
  <c r="E100" i="1"/>
  <c r="K99" i="1"/>
  <c r="J99" i="1"/>
  <c r="I99" i="1"/>
  <c r="G99" i="1"/>
  <c r="F99" i="1"/>
  <c r="E99" i="1"/>
  <c r="K98" i="1"/>
  <c r="J98" i="1"/>
  <c r="I98" i="1"/>
  <c r="G98" i="1"/>
  <c r="F98" i="1"/>
  <c r="E98" i="1"/>
  <c r="K97" i="1"/>
  <c r="I97" i="1"/>
  <c r="G97" i="1"/>
  <c r="F97" i="1"/>
  <c r="E97" i="1"/>
  <c r="K96" i="1"/>
  <c r="I96" i="1"/>
  <c r="G96" i="1"/>
  <c r="F96" i="1"/>
  <c r="E96" i="1"/>
  <c r="K95" i="1"/>
  <c r="I95" i="1"/>
  <c r="G95" i="1"/>
  <c r="F95" i="1"/>
  <c r="E95" i="1"/>
  <c r="K94" i="1"/>
  <c r="I94" i="1"/>
  <c r="G94" i="1"/>
  <c r="F94" i="1"/>
  <c r="E94" i="1"/>
  <c r="K93" i="1"/>
  <c r="I93" i="1"/>
  <c r="G93" i="1"/>
  <c r="F93" i="1"/>
  <c r="E93" i="1"/>
  <c r="K92" i="1"/>
  <c r="I92" i="1"/>
  <c r="G92" i="1"/>
  <c r="F92" i="1"/>
  <c r="E92" i="1"/>
  <c r="K91" i="1"/>
  <c r="J91" i="1"/>
  <c r="I91" i="1"/>
  <c r="G91" i="1"/>
  <c r="F91" i="1"/>
  <c r="E91" i="1"/>
  <c r="K90" i="1"/>
  <c r="J90" i="1"/>
  <c r="I90" i="1"/>
  <c r="G90" i="1"/>
  <c r="F90" i="1"/>
  <c r="E90" i="1"/>
  <c r="K89" i="1"/>
  <c r="J89" i="1"/>
  <c r="I89" i="1"/>
  <c r="G89" i="1"/>
  <c r="F89" i="1"/>
  <c r="E89" i="1"/>
  <c r="K88" i="1"/>
  <c r="J88" i="1"/>
  <c r="I88" i="1"/>
  <c r="G88" i="1"/>
  <c r="F88" i="1"/>
  <c r="E88" i="1"/>
  <c r="K87" i="1"/>
  <c r="J87" i="1"/>
  <c r="I87" i="1"/>
  <c r="G87" i="1"/>
  <c r="F87" i="1"/>
  <c r="E87" i="1"/>
  <c r="K86" i="1"/>
  <c r="J86" i="1"/>
  <c r="I86" i="1"/>
  <c r="G86" i="1"/>
  <c r="F86" i="1"/>
  <c r="E86" i="1"/>
  <c r="K85" i="1"/>
  <c r="J85" i="1"/>
  <c r="I85" i="1"/>
  <c r="G85" i="1"/>
  <c r="F85" i="1"/>
  <c r="E85" i="1"/>
  <c r="K84" i="1"/>
  <c r="J84" i="1"/>
  <c r="I84" i="1"/>
  <c r="G84" i="1"/>
  <c r="F84" i="1"/>
  <c r="E84" i="1"/>
  <c r="K83" i="1"/>
  <c r="J83" i="1"/>
  <c r="I83" i="1"/>
  <c r="G83" i="1"/>
  <c r="F83" i="1"/>
  <c r="E83" i="1"/>
  <c r="K82" i="1"/>
  <c r="J82" i="1"/>
  <c r="I82" i="1"/>
  <c r="G82" i="1"/>
  <c r="F82" i="1"/>
  <c r="E82" i="1"/>
  <c r="K81" i="1"/>
  <c r="J81" i="1"/>
  <c r="I81" i="1"/>
  <c r="G81" i="1"/>
  <c r="F81" i="1"/>
  <c r="E81" i="1"/>
  <c r="K80" i="1"/>
  <c r="J80" i="1"/>
  <c r="I80" i="1"/>
  <c r="G80" i="1"/>
  <c r="F80" i="1"/>
  <c r="E80" i="1"/>
  <c r="K79" i="1"/>
  <c r="J79" i="1"/>
  <c r="I79" i="1"/>
  <c r="G79" i="1"/>
  <c r="F79" i="1"/>
  <c r="E79" i="1"/>
  <c r="K78" i="1"/>
  <c r="J78" i="1"/>
  <c r="I78" i="1"/>
  <c r="G78" i="1"/>
  <c r="F78" i="1"/>
  <c r="E78" i="1"/>
  <c r="K77" i="1"/>
  <c r="J77" i="1"/>
  <c r="I77" i="1"/>
  <c r="G77" i="1"/>
  <c r="F77" i="1"/>
  <c r="E77" i="1"/>
  <c r="K76" i="1"/>
  <c r="J76" i="1"/>
  <c r="I76" i="1"/>
  <c r="G76" i="1"/>
  <c r="F76" i="1"/>
  <c r="E76" i="1"/>
  <c r="K75" i="1"/>
  <c r="J75" i="1"/>
  <c r="I75" i="1"/>
  <c r="G75" i="1"/>
  <c r="F75" i="1"/>
  <c r="E75" i="1"/>
  <c r="K74" i="1"/>
  <c r="J74" i="1"/>
  <c r="I74" i="1"/>
  <c r="G74" i="1"/>
  <c r="F74" i="1"/>
  <c r="E74" i="1"/>
  <c r="K73" i="1"/>
  <c r="J73" i="1"/>
  <c r="I73" i="1"/>
  <c r="G73" i="1"/>
  <c r="F73" i="1"/>
  <c r="E73" i="1"/>
  <c r="K72" i="1"/>
  <c r="J72" i="1"/>
  <c r="I72" i="1"/>
  <c r="G72" i="1"/>
  <c r="F72" i="1"/>
  <c r="E72" i="1"/>
  <c r="K71" i="1"/>
  <c r="J71" i="1"/>
  <c r="I71" i="1"/>
  <c r="G71" i="1"/>
  <c r="F71" i="1"/>
  <c r="E71" i="1"/>
  <c r="K70" i="1"/>
  <c r="J70" i="1"/>
  <c r="I70" i="1"/>
  <c r="G70" i="1"/>
  <c r="F70" i="1"/>
  <c r="E70" i="1"/>
  <c r="K69" i="1"/>
  <c r="J69" i="1"/>
  <c r="I69" i="1"/>
  <c r="G69" i="1"/>
  <c r="F69" i="1"/>
  <c r="E69" i="1"/>
  <c r="K68" i="1"/>
  <c r="J68" i="1"/>
  <c r="I68" i="1"/>
  <c r="G68" i="1"/>
  <c r="F68" i="1"/>
  <c r="E68" i="1"/>
  <c r="K67" i="1"/>
  <c r="I67" i="1"/>
  <c r="G67" i="1"/>
  <c r="F67" i="1"/>
  <c r="E67" i="1"/>
  <c r="K66" i="1"/>
  <c r="I66" i="1"/>
  <c r="G66" i="1"/>
  <c r="F66" i="1"/>
  <c r="E66" i="1"/>
  <c r="K65" i="1"/>
  <c r="I65" i="1"/>
  <c r="G65" i="1"/>
  <c r="F65" i="1"/>
  <c r="E65" i="1"/>
  <c r="K64" i="1"/>
  <c r="I64" i="1"/>
  <c r="G64" i="1"/>
  <c r="F64" i="1"/>
  <c r="E64" i="1"/>
  <c r="K63" i="1"/>
  <c r="I63" i="1"/>
  <c r="G63" i="1"/>
  <c r="F63" i="1"/>
  <c r="E63" i="1"/>
  <c r="K62" i="1"/>
  <c r="I62" i="1"/>
  <c r="G62" i="1"/>
  <c r="F62" i="1"/>
  <c r="E62" i="1"/>
  <c r="K61" i="1"/>
  <c r="J61" i="1"/>
  <c r="I61" i="1"/>
  <c r="G61" i="1"/>
  <c r="F61" i="1"/>
  <c r="E61" i="1"/>
  <c r="K60" i="1"/>
  <c r="J60" i="1"/>
  <c r="I60" i="1"/>
  <c r="G60" i="1"/>
  <c r="F60" i="1"/>
  <c r="E60" i="1"/>
  <c r="K59" i="1"/>
  <c r="J59" i="1"/>
  <c r="I59" i="1"/>
  <c r="G59" i="1"/>
  <c r="F59" i="1"/>
  <c r="E59" i="1"/>
  <c r="K58" i="1"/>
  <c r="J58" i="1"/>
  <c r="I58" i="1"/>
  <c r="G58" i="1"/>
  <c r="F58" i="1"/>
  <c r="E58" i="1"/>
  <c r="K57" i="1"/>
  <c r="J57" i="1"/>
  <c r="I57" i="1"/>
  <c r="G57" i="1"/>
  <c r="F57" i="1"/>
  <c r="E57" i="1"/>
  <c r="K56" i="1"/>
  <c r="J56" i="1"/>
  <c r="I56" i="1"/>
  <c r="G56" i="1"/>
  <c r="F56" i="1"/>
  <c r="E56" i="1"/>
  <c r="K55" i="1"/>
  <c r="J55" i="1"/>
  <c r="I55" i="1"/>
  <c r="G55" i="1"/>
  <c r="F55" i="1"/>
  <c r="E55" i="1"/>
  <c r="K54" i="1"/>
  <c r="J54" i="1"/>
  <c r="I54" i="1"/>
  <c r="G54" i="1"/>
  <c r="F54" i="1"/>
  <c r="E54" i="1"/>
  <c r="K53" i="1"/>
  <c r="J53" i="1"/>
  <c r="I53" i="1"/>
  <c r="G53" i="1"/>
  <c r="F53" i="1"/>
  <c r="E53" i="1"/>
  <c r="K52" i="1"/>
  <c r="J52" i="1"/>
  <c r="I52" i="1"/>
  <c r="G52" i="1"/>
  <c r="F52" i="1"/>
  <c r="E52" i="1"/>
  <c r="K51" i="1"/>
  <c r="J51" i="1"/>
  <c r="I51" i="1"/>
  <c r="G51" i="1"/>
  <c r="F51" i="1"/>
  <c r="E51" i="1"/>
  <c r="K50" i="1"/>
  <c r="J50" i="1"/>
  <c r="I50" i="1"/>
  <c r="G50" i="1"/>
  <c r="F50" i="1"/>
  <c r="E50" i="1"/>
  <c r="K49" i="1"/>
  <c r="J49" i="1"/>
  <c r="I49" i="1"/>
  <c r="G49" i="1"/>
  <c r="F49" i="1"/>
  <c r="E49" i="1"/>
  <c r="K48" i="1"/>
  <c r="J48" i="1"/>
  <c r="I48" i="1"/>
  <c r="G48" i="1"/>
  <c r="F48" i="1"/>
  <c r="E48" i="1"/>
  <c r="K47" i="1"/>
  <c r="J47" i="1"/>
  <c r="I47" i="1"/>
  <c r="G47" i="1"/>
  <c r="F47" i="1"/>
  <c r="E47" i="1"/>
  <c r="K46" i="1"/>
  <c r="J46" i="1"/>
  <c r="I46" i="1"/>
  <c r="G46" i="1"/>
  <c r="F46" i="1"/>
  <c r="E46" i="1"/>
  <c r="K45" i="1"/>
  <c r="J45" i="1"/>
  <c r="I45" i="1"/>
  <c r="G45" i="1"/>
  <c r="F45" i="1"/>
  <c r="E45" i="1"/>
  <c r="K44" i="1"/>
  <c r="J44" i="1"/>
  <c r="I44" i="1"/>
  <c r="G44" i="1"/>
  <c r="F44" i="1"/>
  <c r="E44" i="1"/>
  <c r="K43" i="1"/>
  <c r="J43" i="1"/>
  <c r="I43" i="1"/>
  <c r="G43" i="1"/>
  <c r="F43" i="1"/>
  <c r="E43" i="1"/>
  <c r="K42" i="1"/>
  <c r="J42" i="1"/>
  <c r="I42" i="1"/>
  <c r="G42" i="1"/>
  <c r="F42" i="1"/>
  <c r="E42" i="1"/>
  <c r="K41" i="1"/>
  <c r="J41" i="1"/>
  <c r="I41" i="1"/>
  <c r="G41" i="1"/>
  <c r="F41" i="1"/>
  <c r="E41" i="1"/>
  <c r="K40" i="1"/>
  <c r="J40" i="1"/>
  <c r="I40" i="1"/>
  <c r="G40" i="1"/>
  <c r="F40" i="1"/>
  <c r="E40" i="1"/>
  <c r="K39" i="1"/>
  <c r="J39" i="1"/>
  <c r="I39" i="1"/>
  <c r="G39" i="1"/>
  <c r="F39" i="1"/>
  <c r="E39" i="1"/>
  <c r="K38" i="1"/>
  <c r="J38" i="1"/>
  <c r="I38" i="1"/>
  <c r="G38" i="1"/>
  <c r="F38" i="1"/>
  <c r="E38" i="1"/>
  <c r="K37" i="1"/>
  <c r="I37" i="1"/>
  <c r="G37" i="1"/>
  <c r="F37" i="1"/>
  <c r="E37" i="1"/>
  <c r="K36" i="1"/>
  <c r="I36" i="1"/>
  <c r="G36" i="1"/>
  <c r="F36" i="1"/>
  <c r="E36" i="1"/>
  <c r="K35" i="1"/>
  <c r="I35" i="1"/>
  <c r="G35" i="1"/>
  <c r="F35" i="1"/>
  <c r="E35" i="1"/>
  <c r="K34" i="1"/>
  <c r="I34" i="1"/>
  <c r="G34" i="1"/>
  <c r="F34" i="1"/>
  <c r="E34" i="1"/>
  <c r="K33" i="1"/>
  <c r="I33" i="1"/>
  <c r="G33" i="1"/>
  <c r="F33" i="1"/>
  <c r="E33" i="1"/>
  <c r="K32" i="1"/>
  <c r="I32" i="1"/>
  <c r="G32" i="1"/>
  <c r="F32" i="1"/>
  <c r="E32" i="1"/>
  <c r="K31" i="1"/>
  <c r="J31" i="1"/>
  <c r="I31" i="1"/>
  <c r="G31" i="1"/>
  <c r="F31" i="1"/>
  <c r="E31" i="1"/>
  <c r="K30" i="1"/>
  <c r="J30" i="1"/>
  <c r="I30" i="1"/>
  <c r="G30" i="1"/>
  <c r="F30" i="1"/>
  <c r="E30" i="1"/>
  <c r="K29" i="1"/>
  <c r="J29" i="1"/>
  <c r="I29" i="1"/>
  <c r="G29" i="1"/>
  <c r="F29" i="1"/>
  <c r="E29" i="1"/>
  <c r="K28" i="1"/>
  <c r="J28" i="1"/>
  <c r="I28" i="1"/>
  <c r="G28" i="1"/>
  <c r="F28" i="1"/>
  <c r="E28" i="1"/>
  <c r="K27" i="1"/>
  <c r="J27" i="1"/>
  <c r="I27" i="1"/>
  <c r="G27" i="1"/>
  <c r="F27" i="1"/>
  <c r="E27" i="1"/>
  <c r="K26" i="1"/>
  <c r="J26" i="1"/>
  <c r="I26" i="1"/>
  <c r="G26" i="1"/>
  <c r="F26" i="1"/>
  <c r="E26" i="1"/>
  <c r="K25" i="1"/>
  <c r="J25" i="1"/>
  <c r="I25" i="1"/>
  <c r="G25" i="1"/>
  <c r="F25" i="1"/>
  <c r="E25" i="1"/>
  <c r="K24" i="1"/>
  <c r="J24" i="1"/>
  <c r="I24" i="1"/>
  <c r="G24" i="1"/>
  <c r="F24" i="1"/>
  <c r="E24" i="1"/>
  <c r="K23" i="1"/>
  <c r="J23" i="1"/>
  <c r="I23" i="1"/>
  <c r="G23" i="1"/>
  <c r="F23" i="1"/>
  <c r="E23" i="1"/>
  <c r="K22" i="1"/>
  <c r="J22" i="1"/>
  <c r="I22" i="1"/>
  <c r="G22" i="1"/>
  <c r="F22" i="1"/>
  <c r="E22" i="1"/>
  <c r="K21" i="1"/>
  <c r="J21" i="1"/>
  <c r="I21" i="1"/>
  <c r="G21" i="1"/>
  <c r="F21" i="1"/>
  <c r="E21" i="1"/>
  <c r="K20" i="1"/>
  <c r="J20" i="1"/>
  <c r="I20" i="1"/>
  <c r="G20" i="1"/>
  <c r="F20" i="1"/>
  <c r="E20" i="1"/>
  <c r="K19" i="1"/>
  <c r="J19" i="1"/>
  <c r="I19" i="1"/>
  <c r="G19" i="1"/>
  <c r="F19" i="1"/>
  <c r="E19" i="1"/>
  <c r="K18" i="1"/>
  <c r="J18" i="1"/>
  <c r="I18" i="1"/>
  <c r="G18" i="1"/>
  <c r="F18" i="1"/>
  <c r="E18" i="1"/>
  <c r="K17" i="1"/>
  <c r="J17" i="1"/>
  <c r="I17" i="1"/>
  <c r="G17" i="1"/>
  <c r="F17" i="1"/>
  <c r="E17" i="1"/>
  <c r="K16" i="1"/>
  <c r="J16" i="1"/>
  <c r="I16" i="1"/>
  <c r="G16" i="1"/>
  <c r="F16" i="1"/>
  <c r="E16" i="1"/>
  <c r="K15" i="1"/>
  <c r="J15" i="1"/>
  <c r="I15" i="1"/>
  <c r="G15" i="1"/>
  <c r="F15" i="1"/>
  <c r="E15" i="1"/>
  <c r="K14" i="1"/>
  <c r="J14" i="1"/>
  <c r="I14" i="1"/>
  <c r="G14" i="1"/>
  <c r="F14" i="1"/>
  <c r="E14" i="1"/>
  <c r="K13" i="1"/>
  <c r="J13" i="1"/>
  <c r="I13" i="1"/>
  <c r="G13" i="1"/>
  <c r="F13" i="1"/>
  <c r="E13" i="1"/>
  <c r="K12" i="1"/>
  <c r="J12" i="1"/>
  <c r="I12" i="1"/>
  <c r="G12" i="1"/>
  <c r="F12" i="1"/>
  <c r="E12" i="1"/>
  <c r="K11" i="1"/>
  <c r="J11" i="1"/>
  <c r="I11" i="1"/>
  <c r="G11" i="1"/>
  <c r="F11" i="1"/>
  <c r="E11" i="1"/>
  <c r="K10" i="1"/>
  <c r="J10" i="1"/>
  <c r="I10" i="1"/>
  <c r="G10" i="1"/>
  <c r="F10" i="1"/>
  <c r="E10" i="1"/>
  <c r="K9" i="1"/>
  <c r="J9" i="1"/>
  <c r="I9" i="1"/>
  <c r="G9" i="1"/>
  <c r="F9" i="1"/>
  <c r="E9" i="1"/>
  <c r="K8" i="1"/>
  <c r="J8" i="1"/>
  <c r="I8" i="1"/>
  <c r="G8" i="1"/>
  <c r="F8" i="1"/>
  <c r="E8" i="1"/>
  <c r="K7" i="1"/>
  <c r="I7" i="1"/>
  <c r="G7" i="1"/>
  <c r="F7" i="1"/>
  <c r="E7" i="1"/>
  <c r="K6" i="1"/>
  <c r="I6" i="1"/>
  <c r="G6" i="1"/>
  <c r="F6" i="1"/>
  <c r="E6" i="1"/>
  <c r="K5" i="1"/>
  <c r="I5" i="1"/>
  <c r="G5" i="1"/>
  <c r="F5" i="1"/>
  <c r="E5" i="1"/>
  <c r="K4" i="1"/>
  <c r="I4" i="1"/>
  <c r="G4" i="1"/>
  <c r="F4" i="1"/>
  <c r="E4" i="1"/>
  <c r="K3" i="1"/>
  <c r="I3" i="1"/>
  <c r="G3" i="1"/>
  <c r="F3" i="1"/>
  <c r="E3" i="1"/>
  <c r="K2" i="1"/>
  <c r="I2" i="1"/>
  <c r="G2" i="1"/>
  <c r="F2" i="1"/>
  <c r="E2" i="1"/>
  <c r="W36" i="9" l="1"/>
  <c r="R102" i="10"/>
  <c r="S102" i="10" s="1"/>
  <c r="W4" i="9"/>
  <c r="W15" i="9"/>
  <c r="W27" i="9"/>
  <c r="W16" i="9"/>
  <c r="R17" i="10"/>
  <c r="S17" i="10" s="1"/>
  <c r="R34" i="10"/>
  <c r="S34" i="10" s="1"/>
  <c r="P77" i="10"/>
  <c r="R77" i="10" s="1"/>
  <c r="R94" i="10"/>
  <c r="R104" i="10"/>
  <c r="S104" i="10" s="1"/>
  <c r="P52" i="10"/>
  <c r="P87" i="10"/>
  <c r="P90" i="10"/>
  <c r="R90" i="10" s="1"/>
  <c r="S90" i="10" s="1"/>
  <c r="R7" i="10"/>
  <c r="S7" i="10" s="1"/>
  <c r="Q14" i="10"/>
  <c r="Q75" i="10"/>
  <c r="R84" i="10"/>
  <c r="Q104" i="10"/>
  <c r="Q7" i="10"/>
  <c r="P28" i="10"/>
  <c r="R28" i="10" s="1"/>
  <c r="P64" i="10"/>
  <c r="P75" i="10"/>
  <c r="Q15" i="10"/>
  <c r="P53" i="10"/>
  <c r="R53" i="10" s="1"/>
  <c r="S53" i="10" s="1"/>
  <c r="Q57" i="10"/>
  <c r="P82" i="10"/>
  <c r="R82" i="10" s="1"/>
  <c r="S82" i="10" s="1"/>
  <c r="R95" i="10"/>
  <c r="S95" i="10" s="1"/>
  <c r="Q92" i="10"/>
  <c r="S84" i="10"/>
  <c r="R2" i="10"/>
  <c r="R5" i="10"/>
  <c r="Q16" i="10"/>
  <c r="S22" i="10"/>
  <c r="Q26" i="10"/>
  <c r="P43" i="10"/>
  <c r="R43" i="10" s="1"/>
  <c r="S43" i="10" s="1"/>
  <c r="S76" i="10"/>
  <c r="R79" i="10"/>
  <c r="S79" i="10" s="1"/>
  <c r="P83" i="10"/>
  <c r="R83" i="10" s="1"/>
  <c r="S83" i="10" s="1"/>
  <c r="P99" i="10"/>
  <c r="P106" i="10"/>
  <c r="R106" i="10" s="1"/>
  <c r="S106" i="10" s="1"/>
  <c r="P11" i="10"/>
  <c r="Q9" i="10"/>
  <c r="Q12" i="10"/>
  <c r="R12" i="10" s="1"/>
  <c r="S12" i="10" s="1"/>
  <c r="Q40" i="10"/>
  <c r="P47" i="10"/>
  <c r="R47" i="10" s="1"/>
  <c r="S47" i="10" s="1"/>
  <c r="S89" i="10"/>
  <c r="Q103" i="10"/>
  <c r="R107" i="10"/>
  <c r="S107" i="10" s="1"/>
  <c r="R96" i="10"/>
  <c r="S96" i="10" s="1"/>
  <c r="S77" i="10"/>
  <c r="R75" i="10"/>
  <c r="S75" i="10" s="1"/>
  <c r="S94" i="10"/>
  <c r="S101" i="10"/>
  <c r="R108" i="10"/>
  <c r="S108" i="10" s="1"/>
  <c r="R78" i="10"/>
  <c r="S78" i="10" s="1"/>
  <c r="R87" i="10"/>
  <c r="S87" i="10" s="1"/>
  <c r="R85" i="10"/>
  <c r="S85" i="10" s="1"/>
  <c r="R99" i="10"/>
  <c r="S99" i="10" s="1"/>
  <c r="P91" i="10"/>
  <c r="R91" i="10" s="1"/>
  <c r="S91" i="10" s="1"/>
  <c r="P103" i="10"/>
  <c r="P74" i="10"/>
  <c r="R74" i="10" s="1"/>
  <c r="S74" i="10" s="1"/>
  <c r="P86" i="10"/>
  <c r="R86" i="10" s="1"/>
  <c r="S86" i="10" s="1"/>
  <c r="P98" i="10"/>
  <c r="R98" i="10" s="1"/>
  <c r="S98" i="10" s="1"/>
  <c r="P81" i="10"/>
  <c r="R81" i="10" s="1"/>
  <c r="S81" i="10" s="1"/>
  <c r="P93" i="10"/>
  <c r="R93" i="10" s="1"/>
  <c r="S93" i="10" s="1"/>
  <c r="P105" i="10"/>
  <c r="R105" i="10" s="1"/>
  <c r="S105" i="10" s="1"/>
  <c r="P88" i="10"/>
  <c r="R88" i="10" s="1"/>
  <c r="S88" i="10" s="1"/>
  <c r="P100" i="10"/>
  <c r="R100" i="10" s="1"/>
  <c r="S100" i="10" s="1"/>
  <c r="P97" i="10"/>
  <c r="R97" i="10" s="1"/>
  <c r="S97" i="10" s="1"/>
  <c r="P109" i="10"/>
  <c r="R109" i="10" s="1"/>
  <c r="S109" i="10" s="1"/>
  <c r="P80" i="10"/>
  <c r="R80" i="10" s="1"/>
  <c r="S80" i="10" s="1"/>
  <c r="P92" i="10"/>
  <c r="R92" i="10" s="1"/>
  <c r="S92" i="10" s="1"/>
  <c r="R10" i="10"/>
  <c r="S10" i="10" s="1"/>
  <c r="R60" i="10"/>
  <c r="S60" i="10" s="1"/>
  <c r="S19" i="10"/>
  <c r="S26" i="10"/>
  <c r="S36" i="10"/>
  <c r="S5" i="10"/>
  <c r="Q6" i="10"/>
  <c r="R33" i="10"/>
  <c r="Q45" i="10"/>
  <c r="R64" i="10"/>
  <c r="P26" i="10"/>
  <c r="R26" i="10" s="1"/>
  <c r="P31" i="10"/>
  <c r="R31" i="10" s="1"/>
  <c r="S31" i="10" s="1"/>
  <c r="P55" i="10"/>
  <c r="R55" i="10" s="1"/>
  <c r="S55" i="10" s="1"/>
  <c r="Q61" i="10"/>
  <c r="P4" i="10"/>
  <c r="R4" i="10" s="1"/>
  <c r="S4" i="10" s="1"/>
  <c r="P9" i="10"/>
  <c r="P19" i="10"/>
  <c r="R19" i="10" s="1"/>
  <c r="P42" i="10"/>
  <c r="R42" i="10" s="1"/>
  <c r="S42" i="10" s="1"/>
  <c r="P46" i="10"/>
  <c r="Q52" i="10"/>
  <c r="R52" i="10" s="1"/>
  <c r="S52" i="10" s="1"/>
  <c r="P65" i="10"/>
  <c r="P71" i="10"/>
  <c r="R71" i="10" s="1"/>
  <c r="S71" i="10" s="1"/>
  <c r="P14" i="10"/>
  <c r="P24" i="10"/>
  <c r="R24" i="10" s="1"/>
  <c r="S24" i="10" s="1"/>
  <c r="P29" i="10"/>
  <c r="R29" i="10" s="1"/>
  <c r="S29" i="10" s="1"/>
  <c r="P59" i="10"/>
  <c r="R59" i="10" s="1"/>
  <c r="S59" i="10" s="1"/>
  <c r="P68" i="10"/>
  <c r="R68" i="10" s="1"/>
  <c r="S68" i="10" s="1"/>
  <c r="R21" i="10"/>
  <c r="S21" i="10" s="1"/>
  <c r="R40" i="10"/>
  <c r="Q43" i="10"/>
  <c r="Q65" i="10"/>
  <c r="P56" i="10"/>
  <c r="R56" i="10" s="1"/>
  <c r="S56" i="10" s="1"/>
  <c r="S2" i="10"/>
  <c r="Q32" i="10"/>
  <c r="S40" i="10"/>
  <c r="Q50" i="10"/>
  <c r="Q63" i="10"/>
  <c r="Q66" i="10"/>
  <c r="P72" i="10"/>
  <c r="R72" i="10" s="1"/>
  <c r="S72" i="10" s="1"/>
  <c r="Q3" i="10"/>
  <c r="Q8" i="10"/>
  <c r="Q18" i="10"/>
  <c r="Q35" i="10"/>
  <c r="P44" i="10"/>
  <c r="R44" i="10" s="1"/>
  <c r="S44" i="10" s="1"/>
  <c r="Q51" i="10"/>
  <c r="Q54" i="10"/>
  <c r="Q38" i="10"/>
  <c r="R54" i="10"/>
  <c r="S48" i="10"/>
  <c r="S41" i="10"/>
  <c r="S64" i="10"/>
  <c r="S67" i="10"/>
  <c r="Q49" i="10"/>
  <c r="Q46" i="10"/>
  <c r="R46" i="10" s="1"/>
  <c r="Q58" i="10"/>
  <c r="Q70" i="10"/>
  <c r="R70" i="10" s="1"/>
  <c r="R41" i="10"/>
  <c r="P38" i="10"/>
  <c r="P50" i="10"/>
  <c r="P62" i="10"/>
  <c r="R62" i="10" s="1"/>
  <c r="S62" i="10" s="1"/>
  <c r="P45" i="10"/>
  <c r="R45" i="10" s="1"/>
  <c r="S45" i="10" s="1"/>
  <c r="P57" i="10"/>
  <c r="P69" i="10"/>
  <c r="R69" i="10" s="1"/>
  <c r="S69" i="10" s="1"/>
  <c r="P66" i="10"/>
  <c r="P73" i="10"/>
  <c r="R73" i="10" s="1"/>
  <c r="S73" i="10" s="1"/>
  <c r="P39" i="10"/>
  <c r="R39" i="10" s="1"/>
  <c r="S39" i="10" s="1"/>
  <c r="P51" i="10"/>
  <c r="P63" i="10"/>
  <c r="R16" i="10"/>
  <c r="S16" i="10" s="1"/>
  <c r="S33" i="10"/>
  <c r="S28" i="10"/>
  <c r="S20" i="10"/>
  <c r="R37" i="10"/>
  <c r="R30" i="10"/>
  <c r="S30" i="10" s="1"/>
  <c r="R11" i="10"/>
  <c r="S11" i="10" s="1"/>
  <c r="P8" i="10"/>
  <c r="R8" i="10" s="1"/>
  <c r="S8" i="10" s="1"/>
  <c r="Q13" i="10"/>
  <c r="P20" i="10"/>
  <c r="R20" i="10" s="1"/>
  <c r="Q25" i="10"/>
  <c r="R25" i="10" s="1"/>
  <c r="P32" i="10"/>
  <c r="R32" i="10" s="1"/>
  <c r="S32" i="10" s="1"/>
  <c r="Q37" i="10"/>
  <c r="P23" i="10"/>
  <c r="R23" i="10" s="1"/>
  <c r="S23" i="10" s="1"/>
  <c r="P35" i="10"/>
  <c r="R35" i="10" s="1"/>
  <c r="S35" i="10" s="1"/>
  <c r="P18" i="10"/>
  <c r="R18" i="10" s="1"/>
  <c r="S18" i="10" s="1"/>
  <c r="P3" i="10"/>
  <c r="R3" i="10" s="1"/>
  <c r="S3" i="10" s="1"/>
  <c r="P15" i="10"/>
  <c r="R15" i="10" s="1"/>
  <c r="S15" i="10" s="1"/>
  <c r="P27" i="10"/>
  <c r="R27" i="10" s="1"/>
  <c r="S27" i="10" s="1"/>
  <c r="P6" i="10"/>
  <c r="R6" i="10" s="1"/>
  <c r="S6" i="10" s="1"/>
  <c r="W17" i="9"/>
  <c r="W49" i="9"/>
  <c r="V5" i="9"/>
  <c r="W5" i="9" s="1"/>
  <c r="V8" i="9"/>
  <c r="W8" i="9" s="1"/>
  <c r="V11" i="9"/>
  <c r="W11" i="9" s="1"/>
  <c r="V14" i="9"/>
  <c r="W14" i="9" s="1"/>
  <c r="V17" i="9"/>
  <c r="V20" i="9"/>
  <c r="W20" i="9" s="1"/>
  <c r="V23" i="9"/>
  <c r="W23" i="9" s="1"/>
  <c r="V26" i="9"/>
  <c r="W26" i="9" s="1"/>
  <c r="V29" i="9"/>
  <c r="W29" i="9" s="1"/>
  <c r="V32" i="9"/>
  <c r="W32" i="9" s="1"/>
  <c r="V35" i="9"/>
  <c r="W35" i="9" s="1"/>
  <c r="V38" i="9"/>
  <c r="W38" i="9" s="1"/>
  <c r="V41" i="9"/>
  <c r="W41" i="9" s="1"/>
  <c r="V44" i="9"/>
  <c r="W44" i="9" s="1"/>
  <c r="AF16" i="7"/>
  <c r="AF15" i="7"/>
  <c r="AF17" i="7" s="1"/>
  <c r="AG15" i="7"/>
  <c r="AG17" i="7" s="1"/>
  <c r="AH15" i="7"/>
  <c r="AH17" i="7" s="1"/>
  <c r="AC15" i="7"/>
  <c r="AC17" i="7" s="1"/>
  <c r="AD15" i="7"/>
  <c r="AD17" i="7" s="1"/>
  <c r="AE15" i="7"/>
  <c r="AE17" i="7" s="1"/>
  <c r="Y15" i="7"/>
  <c r="Y17" i="7" s="1"/>
  <c r="X15" i="7"/>
  <c r="X17" i="7" s="1"/>
  <c r="W16" i="7"/>
  <c r="W15" i="7"/>
  <c r="W17" i="7" s="1"/>
  <c r="V15" i="7"/>
  <c r="V17" i="7" s="1"/>
  <c r="U15" i="7"/>
  <c r="U17" i="7" s="1"/>
  <c r="T15" i="7"/>
  <c r="T16" i="7"/>
  <c r="AI16" i="7"/>
  <c r="AI15" i="7"/>
  <c r="AI17" i="7" s="1"/>
  <c r="AJ15" i="7"/>
  <c r="AJ17" i="7" s="1"/>
  <c r="AK15" i="7"/>
  <c r="AK17" i="7" s="1"/>
  <c r="Z15" i="7"/>
  <c r="Z17" i="7" s="1"/>
  <c r="AA15" i="7"/>
  <c r="AA17" i="7" s="1"/>
  <c r="AB15" i="7"/>
  <c r="AB17" i="7" s="1"/>
  <c r="K16" i="7"/>
  <c r="K15" i="7"/>
  <c r="K17" i="7" s="1"/>
  <c r="L16" i="7"/>
  <c r="L15" i="7"/>
  <c r="L17" i="7" s="1"/>
  <c r="M16" i="7"/>
  <c r="M15" i="7"/>
  <c r="M17" i="7" s="1"/>
  <c r="Q16" i="7"/>
  <c r="Q15" i="7"/>
  <c r="Q17" i="7" s="1"/>
  <c r="R16" i="7"/>
  <c r="R15" i="7"/>
  <c r="R17" i="7" s="1"/>
  <c r="H17" i="7"/>
  <c r="H18" i="7" s="1"/>
  <c r="I17" i="7"/>
  <c r="I18" i="7" s="1"/>
  <c r="J17" i="7"/>
  <c r="J18" i="7" s="1"/>
  <c r="N16" i="7"/>
  <c r="N15" i="7"/>
  <c r="N17" i="7" s="1"/>
  <c r="O16" i="7"/>
  <c r="O15" i="7"/>
  <c r="O17" i="7" s="1"/>
  <c r="P16" i="7"/>
  <c r="P15" i="7"/>
  <c r="P17" i="7" s="1"/>
  <c r="F15" i="7"/>
  <c r="F17" i="7" s="1"/>
  <c r="G15" i="7"/>
  <c r="G17" i="7" s="1"/>
  <c r="E15" i="7"/>
  <c r="E17" i="7" s="1"/>
  <c r="D17" i="7"/>
  <c r="D18" i="7" s="1"/>
  <c r="B56" i="7"/>
  <c r="B55" i="7"/>
  <c r="B57" i="7" s="1"/>
  <c r="C56" i="7"/>
  <c r="C55" i="7"/>
  <c r="C57" i="7" s="1"/>
  <c r="D56" i="7"/>
  <c r="D55" i="7"/>
  <c r="D57" i="7" s="1"/>
  <c r="E56" i="7"/>
  <c r="E55" i="7"/>
  <c r="E57" i="7" s="1"/>
  <c r="F56" i="7"/>
  <c r="F57" i="7"/>
  <c r="G56" i="7"/>
  <c r="G57" i="7"/>
  <c r="H56" i="7"/>
  <c r="H57" i="7"/>
  <c r="I56" i="7"/>
  <c r="I57" i="7"/>
  <c r="J56" i="7"/>
  <c r="J57" i="7"/>
  <c r="K56" i="7"/>
  <c r="K57" i="7"/>
  <c r="L56" i="7"/>
  <c r="L57" i="7"/>
  <c r="M56" i="7"/>
  <c r="M57" i="7"/>
  <c r="N56" i="7"/>
  <c r="N57" i="7"/>
  <c r="O56" i="7"/>
  <c r="O57" i="7"/>
  <c r="P56" i="7"/>
  <c r="P57" i="7"/>
  <c r="Q56" i="7"/>
  <c r="Q57" i="7"/>
  <c r="R56" i="7"/>
  <c r="R57" i="7"/>
  <c r="S56" i="7"/>
  <c r="S57" i="7"/>
  <c r="T56" i="7"/>
  <c r="T57" i="7"/>
  <c r="U56" i="7"/>
  <c r="U57" i="7"/>
  <c r="V56" i="7"/>
  <c r="V57" i="7"/>
  <c r="W56" i="7"/>
  <c r="W57" i="7"/>
  <c r="X56" i="7"/>
  <c r="X57" i="7"/>
  <c r="Y56" i="7"/>
  <c r="Y57" i="7"/>
  <c r="Z56" i="7"/>
  <c r="Z57" i="7"/>
  <c r="AA56" i="7"/>
  <c r="AA57" i="7"/>
  <c r="AB56" i="7"/>
  <c r="AB57" i="7"/>
  <c r="AC56" i="7"/>
  <c r="AC57" i="7"/>
  <c r="AD56" i="7"/>
  <c r="AD57" i="7"/>
  <c r="AE56" i="7"/>
  <c r="AE57" i="7"/>
  <c r="AF56" i="7"/>
  <c r="AF57" i="7"/>
  <c r="AG56" i="7"/>
  <c r="AG57" i="7"/>
  <c r="AH56" i="7"/>
  <c r="AH57" i="7"/>
  <c r="AI56" i="7"/>
  <c r="AI57" i="7"/>
  <c r="AJ56" i="7"/>
  <c r="AJ57" i="7"/>
  <c r="AK56" i="7"/>
  <c r="AK57" i="7"/>
  <c r="B17" i="7"/>
  <c r="B18" i="7" s="1"/>
  <c r="C18" i="7"/>
  <c r="B36" i="7"/>
  <c r="B35" i="7"/>
  <c r="B37" i="7" s="1"/>
  <c r="C36" i="7"/>
  <c r="C35" i="7"/>
  <c r="C37" i="7" s="1"/>
  <c r="D36" i="7"/>
  <c r="D35" i="7"/>
  <c r="D37" i="7" s="1"/>
  <c r="E36" i="7"/>
  <c r="E35" i="7"/>
  <c r="E37" i="7" s="1"/>
  <c r="F36" i="7"/>
  <c r="F35" i="7"/>
  <c r="F37" i="7" s="1"/>
  <c r="G36" i="7"/>
  <c r="G35" i="7"/>
  <c r="G37" i="7" s="1"/>
  <c r="H36" i="7"/>
  <c r="H35" i="7"/>
  <c r="H37" i="7" s="1"/>
  <c r="I36" i="7"/>
  <c r="I35" i="7"/>
  <c r="I37" i="7" s="1"/>
  <c r="J36" i="7"/>
  <c r="J35" i="7"/>
  <c r="J37" i="7" s="1"/>
  <c r="K36" i="7"/>
  <c r="K35" i="7"/>
  <c r="K37" i="7" s="1"/>
  <c r="L36" i="7"/>
  <c r="L35" i="7"/>
  <c r="L37" i="7" s="1"/>
  <c r="M36" i="7"/>
  <c r="M35" i="7"/>
  <c r="M37" i="7" s="1"/>
  <c r="N36" i="7"/>
  <c r="N35" i="7"/>
  <c r="N37" i="7" s="1"/>
  <c r="O36" i="7"/>
  <c r="O35" i="7"/>
  <c r="O37" i="7" s="1"/>
  <c r="P36" i="7"/>
  <c r="P35" i="7"/>
  <c r="P37" i="7" s="1"/>
  <c r="Q36" i="7"/>
  <c r="Q35" i="7"/>
  <c r="Q37" i="7" s="1"/>
  <c r="R36" i="7"/>
  <c r="R35" i="7"/>
  <c r="R37" i="7" s="1"/>
  <c r="S36" i="7"/>
  <c r="S35" i="7"/>
  <c r="S37" i="7" s="1"/>
  <c r="T36" i="7"/>
  <c r="T35" i="7"/>
  <c r="T37" i="7" s="1"/>
  <c r="U36" i="7"/>
  <c r="U35" i="7"/>
  <c r="U37" i="7" s="1"/>
  <c r="V36" i="7"/>
  <c r="V35" i="7"/>
  <c r="V37" i="7" s="1"/>
  <c r="W36" i="7"/>
  <c r="W35" i="7"/>
  <c r="W37" i="7" s="1"/>
  <c r="X36" i="7"/>
  <c r="X35" i="7"/>
  <c r="X37" i="7" s="1"/>
  <c r="Y36" i="7"/>
  <c r="Y35" i="7"/>
  <c r="Y37" i="7" s="1"/>
  <c r="Z36" i="7"/>
  <c r="Z35" i="7"/>
  <c r="Z37" i="7" s="1"/>
  <c r="AA36" i="7"/>
  <c r="AA35" i="7"/>
  <c r="AA37" i="7" s="1"/>
  <c r="AB36" i="7"/>
  <c r="AB35" i="7"/>
  <c r="AB37" i="7" s="1"/>
  <c r="AC36" i="7"/>
  <c r="AC35" i="7"/>
  <c r="AC37" i="7" s="1"/>
  <c r="AD36" i="7"/>
  <c r="AD35" i="7"/>
  <c r="AD37" i="7" s="1"/>
  <c r="AE36" i="7"/>
  <c r="AE35" i="7"/>
  <c r="AE37" i="7" s="1"/>
  <c r="AF36" i="7"/>
  <c r="AF35" i="7"/>
  <c r="AF37" i="7" s="1"/>
  <c r="AG36" i="7"/>
  <c r="AG35" i="7"/>
  <c r="AG37" i="7" s="1"/>
  <c r="AH36" i="7"/>
  <c r="AH35" i="7"/>
  <c r="AH37" i="7" s="1"/>
  <c r="AI36" i="7"/>
  <c r="AI35" i="7"/>
  <c r="AI37" i="7" s="1"/>
  <c r="AJ36" i="7"/>
  <c r="AJ35" i="7"/>
  <c r="AJ37" i="7" s="1"/>
  <c r="AK36" i="7"/>
  <c r="AK35" i="7"/>
  <c r="AK37" i="7" s="1"/>
  <c r="B9" i="3"/>
  <c r="B10" i="3" s="1"/>
  <c r="C9" i="3"/>
  <c r="C10" i="3" s="1"/>
  <c r="D9" i="3"/>
  <c r="D10" i="3" s="1"/>
  <c r="E9" i="3"/>
  <c r="E10" i="3" s="1"/>
  <c r="F9" i="3"/>
  <c r="F10" i="3" s="1"/>
  <c r="G9" i="3"/>
  <c r="G10" i="3" s="1"/>
  <c r="H9" i="3"/>
  <c r="H10" i="3" s="1"/>
  <c r="I9" i="3"/>
  <c r="I10" i="3" s="1"/>
  <c r="J9" i="3"/>
  <c r="J10" i="3" s="1"/>
  <c r="K9" i="3"/>
  <c r="K10" i="3" s="1"/>
  <c r="L9" i="3"/>
  <c r="L10" i="3" s="1"/>
  <c r="M9" i="3"/>
  <c r="M10" i="3" s="1"/>
  <c r="N9" i="3"/>
  <c r="N10" i="3" s="1"/>
  <c r="O9" i="3"/>
  <c r="O10" i="3" s="1"/>
  <c r="P9" i="3"/>
  <c r="P10" i="3" s="1"/>
  <c r="Q9" i="3"/>
  <c r="Q10" i="3" s="1"/>
  <c r="R9" i="3"/>
  <c r="R10" i="3" s="1"/>
  <c r="S9" i="3"/>
  <c r="S10" i="3" s="1"/>
  <c r="T9" i="3"/>
  <c r="T10" i="3" s="1"/>
  <c r="U9" i="3"/>
  <c r="U10" i="3" s="1"/>
  <c r="V9" i="3"/>
  <c r="V10" i="3" s="1"/>
  <c r="W9" i="3"/>
  <c r="W10" i="3" s="1"/>
  <c r="X9" i="3"/>
  <c r="X10" i="3" s="1"/>
  <c r="Y9" i="3"/>
  <c r="Y10" i="3" s="1"/>
  <c r="Z9" i="3"/>
  <c r="Z10" i="3" s="1"/>
  <c r="AA9" i="3"/>
  <c r="AA10" i="3" s="1"/>
  <c r="AB9" i="3"/>
  <c r="AB10" i="3" s="1"/>
  <c r="AC9" i="3"/>
  <c r="AC10" i="3" s="1"/>
  <c r="AD9" i="3"/>
  <c r="AD10" i="3" s="1"/>
  <c r="AE9" i="3"/>
  <c r="AE10" i="3" s="1"/>
  <c r="B22" i="3"/>
  <c r="B23" i="3" s="1"/>
  <c r="C22" i="3"/>
  <c r="C23" i="3" s="1"/>
  <c r="D22" i="3"/>
  <c r="D23" i="3" s="1"/>
  <c r="E22" i="3"/>
  <c r="E23" i="3" s="1"/>
  <c r="F22" i="3"/>
  <c r="F23" i="3" s="1"/>
  <c r="G22" i="3"/>
  <c r="G23" i="3" s="1"/>
  <c r="H22" i="3"/>
  <c r="H23" i="3" s="1"/>
  <c r="I22" i="3"/>
  <c r="I23" i="3" s="1"/>
  <c r="J22" i="3"/>
  <c r="J23" i="3" s="1"/>
  <c r="K22" i="3"/>
  <c r="K23" i="3" s="1"/>
  <c r="L22" i="3"/>
  <c r="L23" i="3" s="1"/>
  <c r="M22" i="3"/>
  <c r="M23" i="3" s="1"/>
  <c r="N22" i="3"/>
  <c r="N23" i="3" s="1"/>
  <c r="O22" i="3"/>
  <c r="O23" i="3" s="1"/>
  <c r="P22" i="3"/>
  <c r="P23" i="3" s="1"/>
  <c r="Q22" i="3"/>
  <c r="Q23" i="3" s="1"/>
  <c r="R22" i="3"/>
  <c r="R23" i="3" s="1"/>
  <c r="S22" i="3"/>
  <c r="S23" i="3" s="1"/>
  <c r="T22" i="3"/>
  <c r="T23" i="3" s="1"/>
  <c r="U22" i="3"/>
  <c r="U23" i="3" s="1"/>
  <c r="V22" i="3"/>
  <c r="V23" i="3" s="1"/>
  <c r="W22" i="3"/>
  <c r="W23" i="3" s="1"/>
  <c r="X22" i="3"/>
  <c r="X23" i="3" s="1"/>
  <c r="Y22" i="3"/>
  <c r="Y23" i="3" s="1"/>
  <c r="Z22" i="3"/>
  <c r="Z23" i="3" s="1"/>
  <c r="AA22" i="3"/>
  <c r="AA23" i="3" s="1"/>
  <c r="AB22" i="3"/>
  <c r="AB23" i="3" s="1"/>
  <c r="AC22" i="3"/>
  <c r="AC23" i="3" s="1"/>
  <c r="AD22" i="3"/>
  <c r="AD23" i="3" s="1"/>
  <c r="AE22" i="3"/>
  <c r="AE23" i="3" s="1"/>
  <c r="B35" i="3"/>
  <c r="B36" i="3" s="1"/>
  <c r="C35" i="3"/>
  <c r="C36" i="3" s="1"/>
  <c r="D35" i="3"/>
  <c r="D36" i="3" s="1"/>
  <c r="E35" i="3"/>
  <c r="E36" i="3" s="1"/>
  <c r="F35" i="3"/>
  <c r="F36" i="3" s="1"/>
  <c r="G35" i="3"/>
  <c r="G36" i="3" s="1"/>
  <c r="H35" i="3"/>
  <c r="H36" i="3" s="1"/>
  <c r="I35" i="3"/>
  <c r="I36" i="3" s="1"/>
  <c r="J35" i="3"/>
  <c r="J36" i="3" s="1"/>
  <c r="K35" i="3"/>
  <c r="K36" i="3" s="1"/>
  <c r="L35" i="3"/>
  <c r="L36" i="3" s="1"/>
  <c r="M35" i="3"/>
  <c r="M36" i="3" s="1"/>
  <c r="N35" i="3"/>
  <c r="N36" i="3" s="1"/>
  <c r="O35" i="3"/>
  <c r="O36" i="3" s="1"/>
  <c r="P35" i="3"/>
  <c r="P36" i="3" s="1"/>
  <c r="Q35" i="3"/>
  <c r="Q36" i="3" s="1"/>
  <c r="R35" i="3"/>
  <c r="R36" i="3" s="1"/>
  <c r="S35" i="3"/>
  <c r="S36" i="3" s="1"/>
  <c r="T35" i="3"/>
  <c r="T36" i="3" s="1"/>
  <c r="U35" i="3"/>
  <c r="U36" i="3" s="1"/>
  <c r="V35" i="3"/>
  <c r="V36" i="3" s="1"/>
  <c r="W35" i="3"/>
  <c r="W36" i="3" s="1"/>
  <c r="X35" i="3"/>
  <c r="X36" i="3" s="1"/>
  <c r="Y35" i="3"/>
  <c r="Y36" i="3" s="1"/>
  <c r="Z35" i="3"/>
  <c r="Z36" i="3" s="1"/>
  <c r="AA35" i="3"/>
  <c r="AA36" i="3" s="1"/>
  <c r="AB35" i="3"/>
  <c r="AB36" i="3" s="1"/>
  <c r="AC35" i="3"/>
  <c r="AC36" i="3" s="1"/>
  <c r="AD35" i="3"/>
  <c r="AD36" i="3" s="1"/>
  <c r="AE35" i="3"/>
  <c r="AE36" i="3" s="1"/>
  <c r="B48" i="3"/>
  <c r="B49" i="3" s="1"/>
  <c r="C48" i="3"/>
  <c r="C49" i="3" s="1"/>
  <c r="D48" i="3"/>
  <c r="D49" i="3" s="1"/>
  <c r="E48" i="3"/>
  <c r="E49" i="3" s="1"/>
  <c r="F48" i="3"/>
  <c r="F49" i="3" s="1"/>
  <c r="G48" i="3"/>
  <c r="G49" i="3" s="1"/>
  <c r="H48" i="3"/>
  <c r="H49" i="3" s="1"/>
  <c r="I48" i="3"/>
  <c r="I49" i="3" s="1"/>
  <c r="J48" i="3"/>
  <c r="J49" i="3" s="1"/>
  <c r="K48" i="3"/>
  <c r="K49" i="3" s="1"/>
  <c r="L48" i="3"/>
  <c r="L49" i="3" s="1"/>
  <c r="M48" i="3"/>
  <c r="M49" i="3" s="1"/>
  <c r="N48" i="3"/>
  <c r="N49" i="3" s="1"/>
  <c r="O48" i="3"/>
  <c r="O49" i="3" s="1"/>
  <c r="P48" i="3"/>
  <c r="P49" i="3" s="1"/>
  <c r="Q48" i="3"/>
  <c r="Q49" i="3" s="1"/>
  <c r="R48" i="3"/>
  <c r="R49" i="3" s="1"/>
  <c r="S48" i="3"/>
  <c r="S49" i="3" s="1"/>
  <c r="T48" i="3"/>
  <c r="T49" i="3" s="1"/>
  <c r="U48" i="3"/>
  <c r="U49" i="3" s="1"/>
  <c r="V48" i="3"/>
  <c r="V49" i="3" s="1"/>
  <c r="W48" i="3"/>
  <c r="W49" i="3" s="1"/>
  <c r="X48" i="3"/>
  <c r="X49" i="3" s="1"/>
  <c r="Y48" i="3"/>
  <c r="Y49" i="3" s="1"/>
  <c r="Z48" i="3"/>
  <c r="Z49" i="3" s="1"/>
  <c r="AA48" i="3"/>
  <c r="AA49" i="3" s="1"/>
  <c r="AB48" i="3"/>
  <c r="AB49" i="3" s="1"/>
  <c r="AC48" i="3"/>
  <c r="AC49" i="3" s="1"/>
  <c r="AD48" i="3"/>
  <c r="AD49" i="3" s="1"/>
  <c r="AE48" i="3"/>
  <c r="AE49" i="3" s="1"/>
  <c r="B9" i="4"/>
  <c r="B10" i="4" s="1"/>
  <c r="C9" i="4"/>
  <c r="C10" i="4" s="1"/>
  <c r="D9" i="4"/>
  <c r="D10" i="4" s="1"/>
  <c r="E9" i="4"/>
  <c r="E10" i="4" s="1"/>
  <c r="F9" i="4"/>
  <c r="F10" i="4" s="1"/>
  <c r="G9" i="4"/>
  <c r="G10" i="4" s="1"/>
  <c r="H9" i="4"/>
  <c r="H10" i="4" s="1"/>
  <c r="I9" i="4"/>
  <c r="I10" i="4" s="1"/>
  <c r="J9" i="4"/>
  <c r="J10" i="4" s="1"/>
  <c r="K9" i="4"/>
  <c r="K10" i="4" s="1"/>
  <c r="L9" i="4"/>
  <c r="L10" i="4" s="1"/>
  <c r="M9" i="4"/>
  <c r="M10" i="4" s="1"/>
  <c r="B22" i="4"/>
  <c r="B23" i="4" s="1"/>
  <c r="C22" i="4"/>
  <c r="C23" i="4" s="1"/>
  <c r="D22" i="4"/>
  <c r="D23" i="4" s="1"/>
  <c r="E22" i="4"/>
  <c r="E23" i="4" s="1"/>
  <c r="F22" i="4"/>
  <c r="F23" i="4" s="1"/>
  <c r="G22" i="4"/>
  <c r="G23" i="4" s="1"/>
  <c r="H22" i="4"/>
  <c r="H23" i="4" s="1"/>
  <c r="I22" i="4"/>
  <c r="I23" i="4" s="1"/>
  <c r="J22" i="4"/>
  <c r="J23" i="4" s="1"/>
  <c r="K22" i="4"/>
  <c r="K23" i="4" s="1"/>
  <c r="L22" i="4"/>
  <c r="L23" i="4" s="1"/>
  <c r="M22" i="4"/>
  <c r="M23" i="4" s="1"/>
  <c r="B35" i="4"/>
  <c r="B36" i="4" s="1"/>
  <c r="C35" i="4"/>
  <c r="C36" i="4" s="1"/>
  <c r="D35" i="4"/>
  <c r="D36" i="4" s="1"/>
  <c r="E35" i="4"/>
  <c r="E36" i="4" s="1"/>
  <c r="F35" i="4"/>
  <c r="F36" i="4" s="1"/>
  <c r="G35" i="4"/>
  <c r="G36" i="4" s="1"/>
  <c r="H35" i="4"/>
  <c r="H36" i="4" s="1"/>
  <c r="I35" i="4"/>
  <c r="I36" i="4" s="1"/>
  <c r="J35" i="4"/>
  <c r="J36" i="4" s="1"/>
  <c r="K35" i="4"/>
  <c r="K36" i="4" s="1"/>
  <c r="L35" i="4"/>
  <c r="L36" i="4" s="1"/>
  <c r="M35" i="4"/>
  <c r="M36" i="4" s="1"/>
  <c r="B9" i="5"/>
  <c r="B10" i="5" s="1"/>
  <c r="C9" i="5"/>
  <c r="C10" i="5" s="1"/>
  <c r="D9" i="5"/>
  <c r="D10" i="5" s="1"/>
  <c r="E9" i="5"/>
  <c r="E10" i="5" s="1"/>
  <c r="F9" i="5"/>
  <c r="F10" i="5" s="1"/>
  <c r="G9" i="5"/>
  <c r="G10" i="5" s="1"/>
  <c r="H9" i="5"/>
  <c r="H10" i="5" s="1"/>
  <c r="I9" i="5"/>
  <c r="I10" i="5" s="1"/>
  <c r="J9" i="5"/>
  <c r="J10" i="5" s="1"/>
  <c r="K9" i="5"/>
  <c r="K10" i="5" s="1"/>
  <c r="L9" i="5"/>
  <c r="L10" i="5" s="1"/>
  <c r="M9" i="5"/>
  <c r="M10" i="5" s="1"/>
  <c r="N9" i="5"/>
  <c r="N10" i="5" s="1"/>
  <c r="O9" i="5"/>
  <c r="O10" i="5" s="1"/>
  <c r="P9" i="5"/>
  <c r="P10" i="5" s="1"/>
  <c r="Q9" i="5"/>
  <c r="Q10" i="5" s="1"/>
  <c r="R9" i="5"/>
  <c r="R10" i="5" s="1"/>
  <c r="S9" i="5"/>
  <c r="S10" i="5" s="1"/>
  <c r="T9" i="5"/>
  <c r="T10" i="5" s="1"/>
  <c r="U9" i="5"/>
  <c r="U10" i="5" s="1"/>
  <c r="V9" i="5"/>
  <c r="V10" i="5" s="1"/>
  <c r="W9" i="5"/>
  <c r="W10" i="5" s="1"/>
  <c r="X9" i="5"/>
  <c r="X10" i="5" s="1"/>
  <c r="Y9" i="5"/>
  <c r="Y10" i="5" s="1"/>
  <c r="Z9" i="5"/>
  <c r="Z10" i="5" s="1"/>
  <c r="AA9" i="5"/>
  <c r="AA10" i="5" s="1"/>
  <c r="AB9" i="5"/>
  <c r="AB10" i="5" s="1"/>
  <c r="AC9" i="5"/>
  <c r="AC10" i="5" s="1"/>
  <c r="AD9" i="5"/>
  <c r="AD10" i="5" s="1"/>
  <c r="AE9" i="5"/>
  <c r="AE10" i="5" s="1"/>
  <c r="AF9" i="5"/>
  <c r="AF10" i="5" s="1"/>
  <c r="AG9" i="5"/>
  <c r="AG10" i="5" s="1"/>
  <c r="AH9" i="5"/>
  <c r="AH10" i="5" s="1"/>
  <c r="AI9" i="5"/>
  <c r="AI10" i="5" s="1"/>
  <c r="AJ9" i="5"/>
  <c r="AJ10" i="5" s="1"/>
  <c r="AK9" i="5"/>
  <c r="AK10" i="5" s="1"/>
  <c r="AL9" i="5"/>
  <c r="AL10" i="5" s="1"/>
  <c r="AM9" i="5"/>
  <c r="AM10" i="5" s="1"/>
  <c r="AN9" i="5"/>
  <c r="AN10" i="5" s="1"/>
  <c r="AO9" i="5"/>
  <c r="AO10" i="5" s="1"/>
  <c r="AP9" i="5"/>
  <c r="AP10" i="5" s="1"/>
  <c r="AQ9" i="5"/>
  <c r="AQ10" i="5" s="1"/>
  <c r="AR9" i="5"/>
  <c r="AR10" i="5" s="1"/>
  <c r="AS9" i="5"/>
  <c r="AS10" i="5" s="1"/>
  <c r="AT9" i="5"/>
  <c r="AT10" i="5" s="1"/>
  <c r="AU9" i="5"/>
  <c r="AU10" i="5" s="1"/>
  <c r="AV9" i="5"/>
  <c r="AV10" i="5" s="1"/>
  <c r="AW9" i="5"/>
  <c r="AW10" i="5" s="1"/>
  <c r="B23" i="5"/>
  <c r="B24" i="5" s="1"/>
  <c r="C23" i="5"/>
  <c r="C24" i="5" s="1"/>
  <c r="D23" i="5"/>
  <c r="D24" i="5" s="1"/>
  <c r="E23" i="5"/>
  <c r="E24" i="5" s="1"/>
  <c r="F23" i="5"/>
  <c r="F24" i="5" s="1"/>
  <c r="G23" i="5"/>
  <c r="G24" i="5" s="1"/>
  <c r="H23" i="5"/>
  <c r="H24" i="5" s="1"/>
  <c r="I23" i="5"/>
  <c r="I24" i="5" s="1"/>
  <c r="J23" i="5"/>
  <c r="J24" i="5" s="1"/>
  <c r="K23" i="5"/>
  <c r="K24" i="5" s="1"/>
  <c r="L23" i="5"/>
  <c r="L24" i="5" s="1"/>
  <c r="M23" i="5"/>
  <c r="M24" i="5" s="1"/>
  <c r="N23" i="5"/>
  <c r="N24" i="5" s="1"/>
  <c r="O23" i="5"/>
  <c r="O24" i="5" s="1"/>
  <c r="P23" i="5"/>
  <c r="P24" i="5" s="1"/>
  <c r="Q23" i="5"/>
  <c r="Q24" i="5" s="1"/>
  <c r="R23" i="5"/>
  <c r="R24" i="5" s="1"/>
  <c r="S23" i="5"/>
  <c r="S24" i="5" s="1"/>
  <c r="T23" i="5"/>
  <c r="T24" i="5" s="1"/>
  <c r="U23" i="5"/>
  <c r="U24" i="5" s="1"/>
  <c r="V23" i="5"/>
  <c r="V24" i="5" s="1"/>
  <c r="W23" i="5"/>
  <c r="W24" i="5" s="1"/>
  <c r="X23" i="5"/>
  <c r="X24" i="5" s="1"/>
  <c r="Y23" i="5"/>
  <c r="Y24" i="5" s="1"/>
  <c r="Z23" i="5"/>
  <c r="Z24" i="5" s="1"/>
  <c r="AA23" i="5"/>
  <c r="AA24" i="5" s="1"/>
  <c r="AB23" i="5"/>
  <c r="AB24" i="5" s="1"/>
  <c r="AC23" i="5"/>
  <c r="AC24" i="5" s="1"/>
  <c r="AD23" i="5"/>
  <c r="AD24" i="5" s="1"/>
  <c r="AE23" i="5"/>
  <c r="AE24" i="5" s="1"/>
  <c r="AF23" i="5"/>
  <c r="AF24" i="5" s="1"/>
  <c r="AG23" i="5"/>
  <c r="AG24" i="5" s="1"/>
  <c r="AH23" i="5"/>
  <c r="AH24" i="5" s="1"/>
  <c r="AI23" i="5"/>
  <c r="AI24" i="5" s="1"/>
  <c r="AJ23" i="5"/>
  <c r="AJ24" i="5" s="1"/>
  <c r="AK23" i="5"/>
  <c r="AK24" i="5" s="1"/>
  <c r="AL23" i="5"/>
  <c r="AL24" i="5" s="1"/>
  <c r="AM23" i="5"/>
  <c r="AM24" i="5" s="1"/>
  <c r="AN23" i="5"/>
  <c r="AN24" i="5" s="1"/>
  <c r="AO23" i="5"/>
  <c r="AO24" i="5" s="1"/>
  <c r="AP23" i="5"/>
  <c r="AP24" i="5" s="1"/>
  <c r="AQ23" i="5"/>
  <c r="AQ24" i="5" s="1"/>
  <c r="AR23" i="5"/>
  <c r="AR24" i="5" s="1"/>
  <c r="AS23" i="5"/>
  <c r="AS24" i="5" s="1"/>
  <c r="AT23" i="5"/>
  <c r="AT24" i="5" s="1"/>
  <c r="AU23" i="5"/>
  <c r="AU24" i="5" s="1"/>
  <c r="AV23" i="5"/>
  <c r="AV24" i="5" s="1"/>
  <c r="AW23" i="5"/>
  <c r="AW24" i="5" s="1"/>
  <c r="B9" i="6"/>
  <c r="B10" i="6" s="1"/>
  <c r="C9" i="6"/>
  <c r="C10" i="6" s="1"/>
  <c r="D9" i="6"/>
  <c r="D10" i="6" s="1"/>
  <c r="E9" i="6"/>
  <c r="E10" i="6" s="1"/>
  <c r="F9" i="6"/>
  <c r="F10" i="6" s="1"/>
  <c r="G9" i="6"/>
  <c r="G10" i="6" s="1"/>
  <c r="H9" i="6"/>
  <c r="H10" i="6" s="1"/>
  <c r="I9" i="6"/>
  <c r="I10" i="6" s="1"/>
  <c r="J9" i="6"/>
  <c r="J10" i="6" s="1"/>
  <c r="K9" i="6"/>
  <c r="K10" i="6" s="1"/>
  <c r="L9" i="6"/>
  <c r="L10" i="6" s="1"/>
  <c r="M9" i="6"/>
  <c r="M10" i="6" s="1"/>
  <c r="N9" i="6"/>
  <c r="N10" i="6" s="1"/>
  <c r="O9" i="6"/>
  <c r="O10" i="6" s="1"/>
  <c r="P9" i="6"/>
  <c r="P10" i="6" s="1"/>
  <c r="Q9" i="6"/>
  <c r="Q10" i="6" s="1"/>
  <c r="R9" i="6"/>
  <c r="R10" i="6" s="1"/>
  <c r="S9" i="6"/>
  <c r="S10" i="6" s="1"/>
  <c r="T9" i="6"/>
  <c r="T10" i="6" s="1"/>
  <c r="U9" i="6"/>
  <c r="U10" i="6" s="1"/>
  <c r="V9" i="6"/>
  <c r="V10" i="6" s="1"/>
  <c r="B23" i="6"/>
  <c r="B24" i="6" s="1"/>
  <c r="C23" i="6"/>
  <c r="C24" i="6" s="1"/>
  <c r="D23" i="6"/>
  <c r="D24" i="6" s="1"/>
  <c r="E23" i="6"/>
  <c r="E24" i="6" s="1"/>
  <c r="F23" i="6"/>
  <c r="F24" i="6" s="1"/>
  <c r="G23" i="6"/>
  <c r="G24" i="6" s="1"/>
  <c r="H23" i="6"/>
  <c r="H24" i="6" s="1"/>
  <c r="I23" i="6"/>
  <c r="I24" i="6" s="1"/>
  <c r="J23" i="6"/>
  <c r="J24" i="6" s="1"/>
  <c r="K23" i="6"/>
  <c r="K24" i="6" s="1"/>
  <c r="L23" i="6"/>
  <c r="L24" i="6" s="1"/>
  <c r="M23" i="6"/>
  <c r="M24" i="6" s="1"/>
  <c r="N23" i="6"/>
  <c r="N24" i="6" s="1"/>
  <c r="O23" i="6"/>
  <c r="O24" i="6" s="1"/>
  <c r="P23" i="6"/>
  <c r="P24" i="6" s="1"/>
  <c r="Q23" i="6"/>
  <c r="Q24" i="6" s="1"/>
  <c r="R23" i="6"/>
  <c r="R24" i="6" s="1"/>
  <c r="S23" i="6"/>
  <c r="S24" i="6" s="1"/>
  <c r="T23" i="6"/>
  <c r="T24" i="6" s="1"/>
  <c r="U23" i="6"/>
  <c r="U24" i="6" s="1"/>
  <c r="V23" i="6"/>
  <c r="V24" i="6" s="1"/>
  <c r="B37" i="6"/>
  <c r="B38" i="6" s="1"/>
  <c r="C37" i="6"/>
  <c r="C38" i="6" s="1"/>
  <c r="D37" i="6"/>
  <c r="D38" i="6" s="1"/>
  <c r="E37" i="6"/>
  <c r="E38" i="6" s="1"/>
  <c r="F37" i="6"/>
  <c r="F38" i="6" s="1"/>
  <c r="G37" i="6"/>
  <c r="G38" i="6" s="1"/>
  <c r="H37" i="6"/>
  <c r="H38" i="6" s="1"/>
  <c r="I37" i="6"/>
  <c r="I38" i="6" s="1"/>
  <c r="J37" i="6"/>
  <c r="J38" i="6" s="1"/>
  <c r="K37" i="6"/>
  <c r="K38" i="6" s="1"/>
  <c r="L37" i="6"/>
  <c r="L38" i="6" s="1"/>
  <c r="M37" i="6"/>
  <c r="M38" i="6" s="1"/>
  <c r="N37" i="6"/>
  <c r="N38" i="6" s="1"/>
  <c r="O37" i="6"/>
  <c r="O38" i="6" s="1"/>
  <c r="P37" i="6"/>
  <c r="P38" i="6" s="1"/>
  <c r="Q37" i="6"/>
  <c r="Q38" i="6" s="1"/>
  <c r="R37" i="6"/>
  <c r="R38" i="6" s="1"/>
  <c r="S37" i="6"/>
  <c r="S38" i="6" s="1"/>
  <c r="T37" i="6"/>
  <c r="T38" i="6" s="1"/>
  <c r="U37" i="6"/>
  <c r="U38" i="6" s="1"/>
  <c r="V37" i="6"/>
  <c r="V38" i="6" s="1"/>
  <c r="R57" i="10" l="1"/>
  <c r="S57" i="10" s="1"/>
  <c r="S54" i="10"/>
  <c r="R14" i="10"/>
  <c r="S14" i="10" s="1"/>
  <c r="R103" i="10"/>
  <c r="S103" i="10" s="1"/>
  <c r="R66" i="10"/>
  <c r="S66" i="10" s="1"/>
  <c r="R65" i="10"/>
  <c r="S65" i="10" s="1"/>
  <c r="R51" i="10"/>
  <c r="S51" i="10" s="1"/>
  <c r="R9" i="10"/>
  <c r="S9" i="10" s="1"/>
  <c r="R61" i="10"/>
  <c r="S61" i="10" s="1"/>
  <c r="R50" i="10"/>
  <c r="S50" i="10" s="1"/>
  <c r="R38" i="10"/>
  <c r="S38" i="10" s="1"/>
  <c r="R63" i="10"/>
  <c r="S63" i="10" s="1"/>
  <c r="S70" i="10"/>
  <c r="S46" i="10"/>
  <c r="R58" i="10"/>
  <c r="S58" i="10" s="1"/>
  <c r="R49" i="10"/>
  <c r="S49" i="10" s="1"/>
  <c r="S37" i="10"/>
  <c r="S25" i="10"/>
  <c r="R13" i="10"/>
  <c r="S13" i="10" s="1"/>
  <c r="B38" i="7"/>
  <c r="AF18" i="7"/>
  <c r="AH18" i="7"/>
  <c r="AG18" i="7"/>
  <c r="AE18" i="7"/>
  <c r="AD18" i="7"/>
  <c r="AC18" i="7"/>
  <c r="Y18" i="7"/>
  <c r="X18" i="7"/>
  <c r="W18" i="7"/>
  <c r="V18" i="7"/>
  <c r="U18" i="7"/>
  <c r="T17" i="7"/>
  <c r="T18" i="7" s="1"/>
  <c r="AK18" i="7"/>
  <c r="AJ18" i="7"/>
  <c r="AI18" i="7"/>
  <c r="AB18" i="7"/>
  <c r="AA18" i="7"/>
  <c r="Z18" i="7"/>
  <c r="S18" i="7"/>
  <c r="R18" i="7"/>
  <c r="Q18" i="7"/>
  <c r="M18" i="7"/>
  <c r="L18" i="7"/>
  <c r="K18" i="7"/>
  <c r="P18" i="7"/>
  <c r="O18" i="7"/>
  <c r="N18" i="7"/>
  <c r="G18" i="7"/>
  <c r="F18" i="7"/>
  <c r="E1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4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D6, youll see this pattern a bit throughout, this was the weird spike in growth, but for the sake of argument, we can make it D5
Reply:
    I believe all the plates were from the same batch, I grabbed from the back, but I did have to make more plates for the digest isolates, and it is possible a pack of those were taken
Reply:
    Enter the data as measured. I'm plotting relative abundance in any case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tc={7BF34A1D-34B7-45AC-A2D4-1251680D5762}</author>
  </authors>
  <commentList>
    <comment ref="G1" authorId="0" shapeId="0" xr:uid="{7BF34A1D-34B7-45AC-A2D4-1251680D5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at 3 days incubation
Reply:
    in cm</t>
      </text>
    </comment>
  </commentList>
</comments>
</file>

<file path=xl/sharedStrings.xml><?xml version="1.0" encoding="utf-8"?>
<sst xmlns="http://schemas.openxmlformats.org/spreadsheetml/2006/main" count="2659" uniqueCount="147">
  <si>
    <t>day</t>
  </si>
  <si>
    <t>rep</t>
  </si>
  <si>
    <t>condition</t>
  </si>
  <si>
    <t>strain1</t>
  </si>
  <si>
    <t>comm1</t>
  </si>
  <si>
    <t>type1</t>
  </si>
  <si>
    <t>gen1</t>
  </si>
  <si>
    <t>strain2</t>
  </si>
  <si>
    <t>comm2</t>
  </si>
  <si>
    <t>type2</t>
  </si>
  <si>
    <t>gen2</t>
  </si>
  <si>
    <t>cAlt</t>
  </si>
  <si>
    <t>cOri</t>
  </si>
  <si>
    <t>D</t>
  </si>
  <si>
    <t>nAlt</t>
  </si>
  <si>
    <t>nOri</t>
  </si>
  <si>
    <t>Total</t>
  </si>
  <si>
    <t>fAlt</t>
  </si>
  <si>
    <t>run</t>
  </si>
  <si>
    <t>F2a10.CG0</t>
  </si>
  <si>
    <t>F2a10</t>
  </si>
  <si>
    <t>CG0</t>
  </si>
  <si>
    <t>o</t>
  </si>
  <si>
    <t>A2a10.CG0</t>
  </si>
  <si>
    <t>A2a10</t>
  </si>
  <si>
    <t>F2a10.A1o10</t>
  </si>
  <si>
    <t>A1o10</t>
  </si>
  <si>
    <t>A2a10.F1o10</t>
  </si>
  <si>
    <t>F1o10</t>
  </si>
  <si>
    <t>A2a10.A2o10</t>
  </si>
  <si>
    <t>A2o10</t>
  </si>
  <si>
    <t>F2a10.A2o10</t>
  </si>
  <si>
    <t>A2a10.A1o10</t>
  </si>
  <si>
    <t>F2a10.F1o10</t>
  </si>
  <si>
    <t>A2a10.F2o10</t>
  </si>
  <si>
    <t>F2o10</t>
  </si>
  <si>
    <t>F2a10.F1o6</t>
  </si>
  <si>
    <t>F1o6</t>
  </si>
  <si>
    <t>A2a10.A1o6</t>
  </si>
  <si>
    <t>A1o6</t>
  </si>
  <si>
    <t>F2a10.F2o6</t>
  </si>
  <si>
    <t>F2o6</t>
  </si>
  <si>
    <t>A2a10.A2o6</t>
  </si>
  <si>
    <t>A2o6</t>
  </si>
  <si>
    <t>A2a6.F1o10</t>
  </si>
  <si>
    <t>A2a6</t>
  </si>
  <si>
    <t>A2a6.F2o10</t>
  </si>
  <si>
    <t>A2a6.A1o10</t>
  </si>
  <si>
    <t>F2a6.A1o10</t>
  </si>
  <si>
    <t>F2a6</t>
  </si>
  <si>
    <t>F2a6.F1o10</t>
  </si>
  <si>
    <t>A2a6.A1o6</t>
  </si>
  <si>
    <t>A2a6.A2o10</t>
  </si>
  <si>
    <t>F2a6.F2o10</t>
  </si>
  <si>
    <t>A2a6.A2o6</t>
  </si>
  <si>
    <t>A2a6.F1o6</t>
  </si>
  <si>
    <t>F2a10.A2o6</t>
  </si>
  <si>
    <t>A2a10.F2o6</t>
  </si>
  <si>
    <t>A2a6.CG0</t>
  </si>
  <si>
    <t>F2a6.CG0</t>
  </si>
  <si>
    <t>F2a10.A1o6</t>
  </si>
  <si>
    <t>A2a10.F1o6</t>
  </si>
  <si>
    <t>A2a6.F2o6</t>
  </si>
  <si>
    <t>F2a10.F2o10</t>
  </si>
  <si>
    <t>F2a6.A1o6</t>
  </si>
  <si>
    <t>F2a6.A2o6</t>
  </si>
  <si>
    <t>F2a6.A2o10</t>
  </si>
  <si>
    <t>F2a6.F1o6</t>
  </si>
  <si>
    <t>F2a6.F2o6</t>
  </si>
  <si>
    <t>Bacteria: Pass 10 original morph A2, F2, F1, A1; P10 alternate morph A2, F2; CG G0</t>
  </si>
  <si>
    <t>Suspension Counts 5/4/2022</t>
  </si>
  <si>
    <t>Strain</t>
  </si>
  <si>
    <t>Bacterial Count</t>
  </si>
  <si>
    <t>Dilution</t>
  </si>
  <si>
    <t>CFU/ml</t>
  </si>
  <si>
    <t>A2 o</t>
  </si>
  <si>
    <t>A2 a</t>
  </si>
  <si>
    <t>F2 o</t>
  </si>
  <si>
    <t>F2 a</t>
  </si>
  <si>
    <t>F1 o</t>
  </si>
  <si>
    <t>A1 o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</si>
  <si>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</si>
  <si>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</si>
  <si>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</si>
  <si>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</si>
  <si>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</si>
  <si>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</si>
  <si>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</si>
  <si>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</si>
  <si>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</si>
  <si>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</si>
  <si>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</si>
  <si>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</si>
  <si>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</si>
  <si>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</si>
  <si>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</si>
  <si>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</si>
  <si>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</si>
  <si>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</si>
  <si>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</si>
  <si>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</si>
  <si>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</si>
  <si>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</si>
  <si>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</si>
  <si>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</si>
  <si>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</si>
  <si>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</si>
  <si>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</si>
  <si>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</si>
  <si>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</si>
  <si>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</si>
  <si>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</si>
  <si>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</si>
  <si>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</si>
  <si>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</si>
  <si>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</si>
  <si>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</si>
  <si>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</si>
  <si>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isolate</t>
  </si>
  <si>
    <t>ori</t>
  </si>
  <si>
    <t>ANC</t>
  </si>
  <si>
    <t>alt</t>
  </si>
  <si>
    <t>cOri1</t>
  </si>
  <si>
    <t>cAlt1</t>
  </si>
  <si>
    <t>D1</t>
  </si>
  <si>
    <t>cOri2</t>
  </si>
  <si>
    <t>cAlt2</t>
  </si>
  <si>
    <t>D2</t>
  </si>
  <si>
    <t>fracVol1</t>
  </si>
  <si>
    <t>fracVol2</t>
  </si>
  <si>
    <t>Well</t>
  </si>
  <si>
    <t>Ori</t>
  </si>
  <si>
    <t>Alt</t>
  </si>
  <si>
    <t>Condition</t>
  </si>
  <si>
    <t>Isolate</t>
  </si>
  <si>
    <t>techrep</t>
  </si>
  <si>
    <t>Diameter</t>
  </si>
  <si>
    <t>Chunk</t>
  </si>
  <si>
    <t>Center</t>
  </si>
  <si>
    <t>cOri3</t>
  </si>
  <si>
    <t>cAlt3</t>
  </si>
  <si>
    <t>D3</t>
  </si>
  <si>
    <t>fracVol3</t>
  </si>
  <si>
    <t>nTotal</t>
  </si>
  <si>
    <t>Edge</t>
  </si>
  <si>
    <t>TMTC</t>
  </si>
  <si>
    <t>dAlt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</si>
</sst>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1" fontId="0" fillId="0" borderId="0" xfId="0" applyNumberFormat="1"/>
    <xf numFmtId="11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4" fillId="0" borderId="0" xfId="0" applyFont="1"/>
    <xf numFmtId="11" fontId="4" fillId="0" borderId="0" xfId="0" applyNumberFormat="1" applyFont="1"/>
    <xf numFmtId="2" fontId="4" fillId="0" borderId="0" xfId="0" applyNumberFormat="1" applyFont="1"/>
    <xf numFmtId="0" fontId="5" fillId="0" borderId="0" xfId="1"/>
    <xf numFmtId="0" fontId="5" fillId="0" borderId="1" xfId="1" applyBorder="1"/>
    <xf numFmtId="11" fontId="5" fillId="0" borderId="1" xfId="1" applyNumberFormat="1" applyBorder="1"/>
    <xf numFmtId="11" fontId="5" fillId="0" borderId="0" xfId="1" applyNumberFormat="1"/>
    <xf numFmtId="2" fontId="5" fillId="0" borderId="1" xfId="1" applyNumberFormat="1" applyBorder="1"/>
    <xf numFmtId="2" fontId="5" fillId="0" borderId="0" xfId="1" applyNumberFormat="1"/>
    <xf numFmtId="0" fontId="5" fillId="2" borderId="0" xfId="1" applyFill="1"/>
    <xf numFmtId="0" fontId="5" fillId="2" borderId="1" xfId="1" applyFill="1" applyBorder="1"/>
    <xf numFmtId="0" fontId="6" fillId="0" borderId="0" xfId="0" applyFont="1"/>
    <xf numFmtId="0" fontId="6" fillId="0" borderId="2" xfId="0" applyFont="1" applyBorder="1"/>
    <xf numFmtId="0" fontId="7" fillId="0" borderId="0" xfId="0" applyFont="1"/>
    <xf numFmtId="11" fontId="6" fillId="0" borderId="2" xfId="0" applyNumberFormat="1" applyFont="1" applyBorder="1"/>
    <xf numFmtId="2" fontId="6" fillId="0" borderId="2" xfId="0" applyNumberFormat="1" applyFont="1" applyBorder="1"/>
    <xf numFmtId="164" fontId="6" fillId="0" borderId="2" xfId="0" applyNumberFormat="1" applyFont="1" applyBorder="1"/>
    <xf numFmtId="0" fontId="8" fillId="0" borderId="0" xfId="0" applyFont="1"/>
    <xf numFmtId="0" fontId="9" fillId="0" borderId="0" xfId="0" applyFont="1" applyBorder="1"/>
    <xf numFmtId="0" fontId="10" fillId="0" borderId="0" xfId="0" applyFont="1" applyBorder="1"/>
    <xf numFmtId="0" fontId="6" fillId="0" borderId="0" xfId="0" applyFont="1" applyBorder="1"/>
    <xf numFmtId="11" fontId="6" fillId="0" borderId="0" xfId="0" applyNumberFormat="1" applyFont="1" applyBorder="1"/>
    <xf numFmtId="2" fontId="6" fillId="0" borderId="0" xfId="0" applyNumberFormat="1" applyFont="1" applyBorder="1"/>
    <xf numFmtId="164" fontId="6" fillId="0" borderId="0" xfId="0" applyNumberFormat="1" applyFont="1" applyBorder="1"/>
    <xf numFmtId="164" fontId="0" fillId="0" borderId="0" xfId="0" applyNumberForma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Pass 10 CG Alternate v Original Morphs 48HR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'20220504'!$AG$4</c:f>
              <c:strCache>
                <c:ptCount val="1"/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'20220504'!$AH$3:$BK$3</c:f>
              <c:numCache>
                <c:formatCode>General</c:formatCode>
                <c:ptCount val="30"/>
              </c:numCache>
            </c:numRef>
          </c:cat>
          <c:val>
            <c:numRef>
              <c:f>'20220504'!$B$7:$AE$7</c:f>
              <c:numCache>
                <c:formatCode>0.00E+00</c:formatCode>
                <c:ptCount val="30"/>
                <c:pt idx="0">
                  <c:v>920000000</c:v>
                </c:pt>
                <c:pt idx="1">
                  <c:v>1100000000</c:v>
                </c:pt>
                <c:pt idx="2">
                  <c:v>1800000000</c:v>
                </c:pt>
                <c:pt idx="3">
                  <c:v>3600000000</c:v>
                </c:pt>
                <c:pt idx="4">
                  <c:v>3680000000</c:v>
                </c:pt>
                <c:pt idx="5">
                  <c:v>4880000000</c:v>
                </c:pt>
                <c:pt idx="6">
                  <c:v>3200000000</c:v>
                </c:pt>
                <c:pt idx="7">
                  <c:v>3680000000</c:v>
                </c:pt>
                <c:pt idx="8">
                  <c:v>3200000000</c:v>
                </c:pt>
                <c:pt idx="9">
                  <c:v>3520000000</c:v>
                </c:pt>
                <c:pt idx="10">
                  <c:v>6400000000</c:v>
                </c:pt>
                <c:pt idx="11">
                  <c:v>4080000000</c:v>
                </c:pt>
                <c:pt idx="12">
                  <c:v>800000000</c:v>
                </c:pt>
                <c:pt idx="13">
                  <c:v>1140000000</c:v>
                </c:pt>
                <c:pt idx="14">
                  <c:v>380000000</c:v>
                </c:pt>
                <c:pt idx="15">
                  <c:v>1680000000</c:v>
                </c:pt>
                <c:pt idx="16">
                  <c:v>1600000000</c:v>
                </c:pt>
                <c:pt idx="17">
                  <c:v>2000000000</c:v>
                </c:pt>
                <c:pt idx="18">
                  <c:v>4000000000</c:v>
                </c:pt>
                <c:pt idx="19">
                  <c:v>3280000000</c:v>
                </c:pt>
                <c:pt idx="20">
                  <c:v>5600000000</c:v>
                </c:pt>
                <c:pt idx="21">
                  <c:v>860000000</c:v>
                </c:pt>
                <c:pt idx="22">
                  <c:v>800000000</c:v>
                </c:pt>
                <c:pt idx="23">
                  <c:v>720000000</c:v>
                </c:pt>
                <c:pt idx="24">
                  <c:v>340000000</c:v>
                </c:pt>
                <c:pt idx="25">
                  <c:v>1600000000</c:v>
                </c:pt>
                <c:pt idx="26">
                  <c:v>1840000000</c:v>
                </c:pt>
                <c:pt idx="27">
                  <c:v>6240000000</c:v>
                </c:pt>
                <c:pt idx="28">
                  <c:v>2960000000</c:v>
                </c:pt>
                <c:pt idx="29">
                  <c:v>3520000000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6-4246-9C66-F5C7B4B3527D}"/>
            </c:ext>
          </c:extLst>
        </c:ser>
        <c:ser>
          <c:idx val="1"/>
          <c:order val="1"/>
          <c:tx>
            <c:strRef>
              <c:f>'20220504'!$AG$5</c:f>
              <c:strCache>
                <c:ptCount val="1"/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'20220504'!$AH$3:$BK$3</c:f>
              <c:numCache>
                <c:formatCode>General</c:formatCode>
                <c:ptCount val="30"/>
              </c:numCache>
            </c:numRef>
          </c:cat>
          <c:val>
            <c:numRef>
              <c:f>'20220504'!$B$8:$AE$8</c:f>
              <c:numCache>
                <c:formatCode>0.00E+00</c:formatCode>
                <c:ptCount val="30"/>
                <c:pt idx="0">
                  <c:v>4240000000</c:v>
                </c:pt>
                <c:pt idx="1">
                  <c:v>2960000000</c:v>
                </c:pt>
                <c:pt idx="2">
                  <c:v>5600000000</c:v>
                </c:pt>
                <c:pt idx="3">
                  <c:v>800000000</c:v>
                </c:pt>
                <c:pt idx="4">
                  <c:v>1640000000</c:v>
                </c:pt>
                <c:pt idx="5">
                  <c:v>2100000000</c:v>
                </c:pt>
                <c:pt idx="6">
                  <c:v>2000000000</c:v>
                </c:pt>
                <c:pt idx="7">
                  <c:v>3200000000</c:v>
                </c:pt>
                <c:pt idx="8">
                  <c:v>2640000000</c:v>
                </c:pt>
                <c:pt idx="9">
                  <c:v>580000000</c:v>
                </c:pt>
                <c:pt idx="10">
                  <c:v>1200000000</c:v>
                </c:pt>
                <c:pt idx="11">
                  <c:v>400000000</c:v>
                </c:pt>
                <c:pt idx="12">
                  <c:v>140000000</c:v>
                </c:pt>
                <c:pt idx="13">
                  <c:v>240000000</c:v>
                </c:pt>
                <c:pt idx="14">
                  <c:v>60000000</c:v>
                </c:pt>
                <c:pt idx="15">
                  <c:v>3200000000</c:v>
                </c:pt>
                <c:pt idx="16">
                  <c:v>4000000000</c:v>
                </c:pt>
                <c:pt idx="17">
                  <c:v>3040000000</c:v>
                </c:pt>
                <c:pt idx="18">
                  <c:v>180000000</c:v>
                </c:pt>
                <c:pt idx="19">
                  <c:v>40000000</c:v>
                </c:pt>
                <c:pt idx="20">
                  <c:v>100000000</c:v>
                </c:pt>
                <c:pt idx="21">
                  <c:v>4800000000</c:v>
                </c:pt>
                <c:pt idx="22">
                  <c:v>4320000000</c:v>
                </c:pt>
                <c:pt idx="23">
                  <c:v>4800000000</c:v>
                </c:pt>
                <c:pt idx="24">
                  <c:v>1360000000</c:v>
                </c:pt>
                <c:pt idx="25">
                  <c:v>4160000000</c:v>
                </c:pt>
                <c:pt idx="26">
                  <c:v>4000000000</c:v>
                </c:pt>
                <c:pt idx="27">
                  <c:v>1280000000</c:v>
                </c:pt>
                <c:pt idx="28">
                  <c:v>640000000</c:v>
                </c:pt>
                <c:pt idx="29">
                  <c:v>440000000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6-4246-9C66-F5C7B4B3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409"/>
        <c:axId val="82247086"/>
      </c:barChart>
      <c:catAx>
        <c:axId val="92474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247086"/>
        <c:crosses val="autoZero"/>
        <c:auto val="1"/>
        <c:lblAlgn val="ctr"/>
        <c:lblOffset val="100"/>
        <c:noMultiLvlLbl val="0"/>
      </c:catAx>
      <c:valAx>
        <c:axId val="82247086"/>
        <c:scaling>
          <c:logBase val="10"/>
          <c:orientation val="minMax"/>
          <c:min val="1000000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474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Pass 10 CG Alternate v Original Morphs 1 week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'20220504'!$AG$17</c:f>
              <c:strCache>
                <c:ptCount val="1"/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'20220504'!$AH$16:$BK$16</c:f>
              <c:numCache>
                <c:formatCode>General</c:formatCode>
                <c:ptCount val="30"/>
              </c:numCache>
            </c:numRef>
          </c:cat>
          <c:val>
            <c:numRef>
              <c:f>'20220504'!$B$20:$AE$20</c:f>
              <c:numCache>
                <c:formatCode>0.00E+00</c:formatCode>
                <c:ptCount val="30"/>
                <c:pt idx="0">
                  <c:v>4400000000</c:v>
                </c:pt>
                <c:pt idx="1">
                  <c:v>17600000000</c:v>
                </c:pt>
                <c:pt idx="2">
                  <c:v>9000000000</c:v>
                </c:pt>
                <c:pt idx="3">
                  <c:v>6800000000</c:v>
                </c:pt>
                <c:pt idx="4">
                  <c:v>6400000000</c:v>
                </c:pt>
                <c:pt idx="5">
                  <c:v>24800000000</c:v>
                </c:pt>
                <c:pt idx="6">
                  <c:v>9600000000</c:v>
                </c:pt>
                <c:pt idx="7">
                  <c:v>16000000000</c:v>
                </c:pt>
                <c:pt idx="8">
                  <c:v>16800000000</c:v>
                </c:pt>
                <c:pt idx="9">
                  <c:v>21600000000</c:v>
                </c:pt>
                <c:pt idx="10">
                  <c:v>30400000000</c:v>
                </c:pt>
                <c:pt idx="11">
                  <c:v>24000000000</c:v>
                </c:pt>
                <c:pt idx="12">
                  <c:v>32000000000</c:v>
                </c:pt>
                <c:pt idx="13">
                  <c:v>24000000000</c:v>
                </c:pt>
                <c:pt idx="14">
                  <c:v>32000000000</c:v>
                </c:pt>
                <c:pt idx="15">
                  <c:v>6400000000</c:v>
                </c:pt>
                <c:pt idx="16">
                  <c:v>20800000000</c:v>
                </c:pt>
                <c:pt idx="17">
                  <c:v>32000000000</c:v>
                </c:pt>
                <c:pt idx="18">
                  <c:v>20000000000</c:v>
                </c:pt>
                <c:pt idx="19">
                  <c:v>36800000000</c:v>
                </c:pt>
                <c:pt idx="20">
                  <c:v>20800000000</c:v>
                </c:pt>
                <c:pt idx="21">
                  <c:v>7200000000</c:v>
                </c:pt>
                <c:pt idx="22">
                  <c:v>16000000000</c:v>
                </c:pt>
                <c:pt idx="23">
                  <c:v>11200000000</c:v>
                </c:pt>
                <c:pt idx="24">
                  <c:v>12000000000</c:v>
                </c:pt>
                <c:pt idx="25">
                  <c:v>12000000000</c:v>
                </c:pt>
                <c:pt idx="26">
                  <c:v>16000000000</c:v>
                </c:pt>
                <c:pt idx="27">
                  <c:v>28000000000</c:v>
                </c:pt>
                <c:pt idx="28">
                  <c:v>24000000000</c:v>
                </c:pt>
                <c:pt idx="29">
                  <c:v>34400000000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A-45CA-86B9-1497A6797B26}"/>
            </c:ext>
          </c:extLst>
        </c:ser>
        <c:ser>
          <c:idx val="1"/>
          <c:order val="1"/>
          <c:tx>
            <c:strRef>
              <c:f>'20220504'!$AG$18</c:f>
              <c:strCache>
                <c:ptCount val="1"/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'20220504'!$AH$16:$BK$16</c:f>
              <c:numCache>
                <c:formatCode>General</c:formatCode>
                <c:ptCount val="30"/>
              </c:numCache>
            </c:numRef>
          </c:cat>
          <c:val>
            <c:numRef>
              <c:f>'20220504'!$B$21:$AE$21</c:f>
              <c:numCache>
                <c:formatCode>0.00E+00</c:formatCode>
                <c:ptCount val="30"/>
                <c:pt idx="0">
                  <c:v>16000000000</c:v>
                </c:pt>
                <c:pt idx="1">
                  <c:v>36000000000</c:v>
                </c:pt>
                <c:pt idx="2">
                  <c:v>28000000000</c:v>
                </c:pt>
                <c:pt idx="3">
                  <c:v>1400000000</c:v>
                </c:pt>
                <c:pt idx="4">
                  <c:v>10400000000</c:v>
                </c:pt>
                <c:pt idx="5">
                  <c:v>4000000000</c:v>
                </c:pt>
                <c:pt idx="6">
                  <c:v>9600000000</c:v>
                </c:pt>
                <c:pt idx="7">
                  <c:v>17600000000</c:v>
                </c:pt>
                <c:pt idx="8">
                  <c:v>10400000000</c:v>
                </c:pt>
                <c:pt idx="9">
                  <c:v>10400000000</c:v>
                </c:pt>
                <c:pt idx="10">
                  <c:v>6400000000</c:v>
                </c:pt>
                <c:pt idx="11">
                  <c:v>3800000000</c:v>
                </c:pt>
                <c:pt idx="12">
                  <c:v>4600000000</c:v>
                </c:pt>
                <c:pt idx="13">
                  <c:v>2400000000</c:v>
                </c:pt>
                <c:pt idx="14">
                  <c:v>4000000000</c:v>
                </c:pt>
                <c:pt idx="15">
                  <c:v>18400000000</c:v>
                </c:pt>
                <c:pt idx="16">
                  <c:v>30400000000</c:v>
                </c:pt>
                <c:pt idx="17">
                  <c:v>49600000000</c:v>
                </c:pt>
                <c:pt idx="18">
                  <c:v>1200000000</c:v>
                </c:pt>
                <c:pt idx="19">
                  <c:v>200000000</c:v>
                </c:pt>
                <c:pt idx="20">
                  <c:v>400000000</c:v>
                </c:pt>
                <c:pt idx="21">
                  <c:v>26400000000</c:v>
                </c:pt>
                <c:pt idx="22">
                  <c:v>24000000000</c:v>
                </c:pt>
                <c:pt idx="23">
                  <c:v>20800000000</c:v>
                </c:pt>
                <c:pt idx="24">
                  <c:v>27200000000</c:v>
                </c:pt>
                <c:pt idx="25">
                  <c:v>18400000000</c:v>
                </c:pt>
                <c:pt idx="26">
                  <c:v>32000000000</c:v>
                </c:pt>
                <c:pt idx="27">
                  <c:v>1400000000</c:v>
                </c:pt>
                <c:pt idx="28">
                  <c:v>2000000000</c:v>
                </c:pt>
                <c:pt idx="29">
                  <c:v>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A-45CA-86B9-1497A679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45037"/>
        <c:axId val="5158667"/>
      </c:barChart>
      <c:catAx>
        <c:axId val="426450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58667"/>
        <c:crosses val="autoZero"/>
        <c:auto val="1"/>
        <c:lblAlgn val="ctr"/>
        <c:lblOffset val="100"/>
        <c:noMultiLvlLbl val="0"/>
      </c:catAx>
      <c:valAx>
        <c:axId val="5158667"/>
        <c:scaling>
          <c:logBase val="10"/>
          <c:orientation val="minMax"/>
          <c:min val="1000000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64503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Pass 10 CG Alternate v Original Morphs 2 weeks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'20220504'!$A$33</c:f>
              <c:strCache>
                <c:ptCount val="1"/>
                <c:pt idx="0">
                  <c:v>nAlt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'20220504'!$B$33:$AE$33</c:f>
              <c:numCache>
                <c:formatCode>0.00E+00</c:formatCode>
                <c:ptCount val="30"/>
                <c:pt idx="0">
                  <c:v>4200000000</c:v>
                </c:pt>
                <c:pt idx="1">
                  <c:v>12000000000</c:v>
                </c:pt>
                <c:pt idx="2">
                  <c:v>12000000000</c:v>
                </c:pt>
                <c:pt idx="3">
                  <c:v>6400000000</c:v>
                </c:pt>
                <c:pt idx="4">
                  <c:v>13600000000</c:v>
                </c:pt>
                <c:pt idx="5">
                  <c:v>27200000000</c:v>
                </c:pt>
                <c:pt idx="6">
                  <c:v>21000000000</c:v>
                </c:pt>
                <c:pt idx="7">
                  <c:v>11200000000</c:v>
                </c:pt>
                <c:pt idx="8">
                  <c:v>8200000000</c:v>
                </c:pt>
                <c:pt idx="9">
                  <c:v>32000000000</c:v>
                </c:pt>
                <c:pt idx="10">
                  <c:v>20000000000</c:v>
                </c:pt>
                <c:pt idx="11">
                  <c:v>24000000000</c:v>
                </c:pt>
                <c:pt idx="12">
                  <c:v>18400000000</c:v>
                </c:pt>
                <c:pt idx="13">
                  <c:v>24800000000</c:v>
                </c:pt>
                <c:pt idx="14">
                  <c:v>29600000000</c:v>
                </c:pt>
                <c:pt idx="15">
                  <c:v>9600000000</c:v>
                </c:pt>
                <c:pt idx="16">
                  <c:v>6400000000</c:v>
                </c:pt>
                <c:pt idx="17">
                  <c:v>20000000000</c:v>
                </c:pt>
                <c:pt idx="18">
                  <c:v>11200000000</c:v>
                </c:pt>
                <c:pt idx="19">
                  <c:v>20000000000</c:v>
                </c:pt>
                <c:pt idx="20">
                  <c:v>9600000000</c:v>
                </c:pt>
                <c:pt idx="21">
                  <c:v>14400000000</c:v>
                </c:pt>
                <c:pt idx="22">
                  <c:v>17600000000</c:v>
                </c:pt>
                <c:pt idx="23">
                  <c:v>20000000000</c:v>
                </c:pt>
                <c:pt idx="24">
                  <c:v>2800000000</c:v>
                </c:pt>
                <c:pt idx="25">
                  <c:v>8600000000</c:v>
                </c:pt>
                <c:pt idx="26">
                  <c:v>6400000000</c:v>
                </c:pt>
                <c:pt idx="27">
                  <c:v>12000000000</c:v>
                </c:pt>
                <c:pt idx="28">
                  <c:v>30400000000</c:v>
                </c:pt>
                <c:pt idx="29">
                  <c:v>25600000000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4440-86F8-462C0C97D98B}"/>
            </c:ext>
          </c:extLst>
        </c:ser>
        <c:ser>
          <c:idx val="1"/>
          <c:order val="1"/>
          <c:tx>
            <c:strRef>
              <c:f>'20220504'!$A$34</c:f>
              <c:strCache>
                <c:ptCount val="1"/>
                <c:pt idx="0">
                  <c:v>nOri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'20220504'!$B$34:$AE$34</c:f>
              <c:numCache>
                <c:formatCode>0.00E+00</c:formatCode>
                <c:ptCount val="30"/>
                <c:pt idx="0">
                  <c:v>5800000000</c:v>
                </c:pt>
                <c:pt idx="1">
                  <c:v>8800000000</c:v>
                </c:pt>
                <c:pt idx="2">
                  <c:v>20800000000</c:v>
                </c:pt>
                <c:pt idx="3">
                  <c:v>1400000000</c:v>
                </c:pt>
                <c:pt idx="4">
                  <c:v>8000000000</c:v>
                </c:pt>
                <c:pt idx="5">
                  <c:v>2400000000</c:v>
                </c:pt>
                <c:pt idx="6">
                  <c:v>18400000000</c:v>
                </c:pt>
                <c:pt idx="7">
                  <c:v>10000000000</c:v>
                </c:pt>
                <c:pt idx="8">
                  <c:v>3600000000</c:v>
                </c:pt>
                <c:pt idx="9">
                  <c:v>4600000000</c:v>
                </c:pt>
                <c:pt idx="10">
                  <c:v>1800000000</c:v>
                </c:pt>
                <c:pt idx="11">
                  <c:v>2000000000</c:v>
                </c:pt>
                <c:pt idx="12">
                  <c:v>2200000000</c:v>
                </c:pt>
                <c:pt idx="13">
                  <c:v>2000000000</c:v>
                </c:pt>
                <c:pt idx="14">
                  <c:v>1800000000</c:v>
                </c:pt>
                <c:pt idx="15">
                  <c:v>13600000000</c:v>
                </c:pt>
                <c:pt idx="16">
                  <c:v>10400000000</c:v>
                </c:pt>
                <c:pt idx="17">
                  <c:v>20000000000</c:v>
                </c:pt>
                <c:pt idx="18">
                  <c:v>1000000000</c:v>
                </c:pt>
                <c:pt idx="19">
                  <c:v>200000000</c:v>
                </c:pt>
                <c:pt idx="20">
                  <c:v>100000000</c:v>
                </c:pt>
                <c:pt idx="21">
                  <c:v>7200000000</c:v>
                </c:pt>
                <c:pt idx="22">
                  <c:v>10400000000</c:v>
                </c:pt>
                <c:pt idx="23">
                  <c:v>16000000000</c:v>
                </c:pt>
                <c:pt idx="24">
                  <c:v>6800000000</c:v>
                </c:pt>
                <c:pt idx="25">
                  <c:v>6400000000</c:v>
                </c:pt>
                <c:pt idx="26">
                  <c:v>12000000000</c:v>
                </c:pt>
                <c:pt idx="27">
                  <c:v>800000000</c:v>
                </c:pt>
                <c:pt idx="28">
                  <c:v>1600000000</c:v>
                </c:pt>
                <c:pt idx="29">
                  <c:v>1200000000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6-4440-86F8-462C0C97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8330"/>
        <c:axId val="16718021"/>
      </c:barChart>
      <c:catAx>
        <c:axId val="571283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718021"/>
        <c:crosses val="autoZero"/>
        <c:auto val="1"/>
        <c:lblAlgn val="ctr"/>
        <c:lblOffset val="100"/>
        <c:noMultiLvlLbl val="0"/>
      </c:catAx>
      <c:valAx>
        <c:axId val="16718021"/>
        <c:scaling>
          <c:logBase val="10"/>
          <c:orientation val="minMax"/>
          <c:min val="1000000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1283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Pass 10 CG Alternate v Original Morphs 3 weeks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'20220504'!$A$46</c:f>
              <c:strCache>
                <c:ptCount val="1"/>
                <c:pt idx="0">
                  <c:v>nAlt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'20220504'!$B$46:$AE$46</c:f>
              <c:numCache>
                <c:formatCode>0.00E+00</c:formatCode>
                <c:ptCount val="30"/>
                <c:pt idx="0">
                  <c:v>5200000000</c:v>
                </c:pt>
                <c:pt idx="1">
                  <c:v>21600000000</c:v>
                </c:pt>
                <c:pt idx="2">
                  <c:v>20800000000</c:v>
                </c:pt>
                <c:pt idx="3">
                  <c:v>14400000000</c:v>
                </c:pt>
                <c:pt idx="4">
                  <c:v>75200000000</c:v>
                </c:pt>
                <c:pt idx="5">
                  <c:v>10400000000</c:v>
                </c:pt>
                <c:pt idx="6">
                  <c:v>10000000000</c:v>
                </c:pt>
                <c:pt idx="7">
                  <c:v>16000000000</c:v>
                </c:pt>
                <c:pt idx="8">
                  <c:v>24000000000</c:v>
                </c:pt>
                <c:pt idx="9">
                  <c:v>6240000000</c:v>
                </c:pt>
                <c:pt idx="10">
                  <c:v>14400000000</c:v>
                </c:pt>
                <c:pt idx="11">
                  <c:v>6800000000</c:v>
                </c:pt>
                <c:pt idx="12">
                  <c:v>20800000000</c:v>
                </c:pt>
                <c:pt idx="13">
                  <c:v>16000000000</c:v>
                </c:pt>
                <c:pt idx="14">
                  <c:v>17600000000</c:v>
                </c:pt>
                <c:pt idx="15">
                  <c:v>12800000000</c:v>
                </c:pt>
                <c:pt idx="16">
                  <c:v>12000000000</c:v>
                </c:pt>
                <c:pt idx="17">
                  <c:v>8000000000</c:v>
                </c:pt>
                <c:pt idx="18">
                  <c:v>32000000000</c:v>
                </c:pt>
                <c:pt idx="19">
                  <c:v>32000000000</c:v>
                </c:pt>
                <c:pt idx="20">
                  <c:v>32000000000</c:v>
                </c:pt>
                <c:pt idx="21">
                  <c:v>8800000000</c:v>
                </c:pt>
                <c:pt idx="22">
                  <c:v>12800000000</c:v>
                </c:pt>
                <c:pt idx="23">
                  <c:v>34400000000</c:v>
                </c:pt>
                <c:pt idx="24">
                  <c:v>8000000000</c:v>
                </c:pt>
                <c:pt idx="25">
                  <c:v>12000000000</c:v>
                </c:pt>
                <c:pt idx="26">
                  <c:v>7200000000</c:v>
                </c:pt>
                <c:pt idx="27">
                  <c:v>17600000000</c:v>
                </c:pt>
                <c:pt idx="28">
                  <c:v>16000000000</c:v>
                </c:pt>
                <c:pt idx="29">
                  <c:v>16000000000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D56-951A-1A29D3355EF5}"/>
            </c:ext>
          </c:extLst>
        </c:ser>
        <c:ser>
          <c:idx val="1"/>
          <c:order val="1"/>
          <c:tx>
            <c:strRef>
              <c:f>'20220504'!$A$47</c:f>
              <c:strCache>
                <c:ptCount val="1"/>
                <c:pt idx="0">
                  <c:v>nOri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'20220504'!$B$47:$AE$47</c:f>
              <c:numCache>
                <c:formatCode>0.00E+00</c:formatCode>
                <c:ptCount val="30"/>
                <c:pt idx="0">
                  <c:v>9200000000</c:v>
                </c:pt>
                <c:pt idx="1">
                  <c:v>12800000000</c:v>
                </c:pt>
                <c:pt idx="2">
                  <c:v>12800000000</c:v>
                </c:pt>
                <c:pt idx="3">
                  <c:v>4200000000</c:v>
                </c:pt>
                <c:pt idx="4">
                  <c:v>8800000000</c:v>
                </c:pt>
                <c:pt idx="5">
                  <c:v>400000000</c:v>
                </c:pt>
                <c:pt idx="6">
                  <c:v>4400000000</c:v>
                </c:pt>
                <c:pt idx="7">
                  <c:v>6200000000</c:v>
                </c:pt>
                <c:pt idx="8">
                  <c:v>3000000000</c:v>
                </c:pt>
                <c:pt idx="9">
                  <c:v>700000000</c:v>
                </c:pt>
                <c:pt idx="10">
                  <c:v>600000000</c:v>
                </c:pt>
                <c:pt idx="11">
                  <c:v>800000000</c:v>
                </c:pt>
                <c:pt idx="12">
                  <c:v>800000000</c:v>
                </c:pt>
                <c:pt idx="13">
                  <c:v>600000000</c:v>
                </c:pt>
                <c:pt idx="14">
                  <c:v>1000000000</c:v>
                </c:pt>
                <c:pt idx="15">
                  <c:v>6200000000</c:v>
                </c:pt>
                <c:pt idx="16">
                  <c:v>8000000000</c:v>
                </c:pt>
                <c:pt idx="17">
                  <c:v>12000000000</c:v>
                </c:pt>
                <c:pt idx="18">
                  <c:v>800000000</c:v>
                </c:pt>
                <c:pt idx="19">
                  <c:v>200000000</c:v>
                </c:pt>
                <c:pt idx="20">
                  <c:v>800000000</c:v>
                </c:pt>
                <c:pt idx="21">
                  <c:v>16800000000</c:v>
                </c:pt>
                <c:pt idx="22">
                  <c:v>16000000000</c:v>
                </c:pt>
                <c:pt idx="23">
                  <c:v>12000000000</c:v>
                </c:pt>
                <c:pt idx="24">
                  <c:v>12000000000</c:v>
                </c:pt>
                <c:pt idx="25">
                  <c:v>12000000000</c:v>
                </c:pt>
                <c:pt idx="26">
                  <c:v>7000000000</c:v>
                </c:pt>
                <c:pt idx="27">
                  <c:v>2600000000</c:v>
                </c:pt>
                <c:pt idx="28">
                  <c:v>800000000</c:v>
                </c:pt>
                <c:pt idx="29">
                  <c:v>1600000000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4-4D56-951A-1A29D335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40414"/>
        <c:axId val="10792253"/>
      </c:barChart>
      <c:catAx>
        <c:axId val="5434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92253"/>
        <c:crosses val="autoZero"/>
        <c:auto val="1"/>
        <c:lblAlgn val="ctr"/>
        <c:lblOffset val="100"/>
        <c:noMultiLvlLbl val="0"/>
      </c:catAx>
      <c:valAx>
        <c:axId val="10792253"/>
        <c:scaling>
          <c:logBase val="10"/>
          <c:orientation val="minMax"/>
          <c:min val="1000000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34041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Pass 10 v Pass 6 CG Morphs 2 days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'20220525'!$A$7</c:f>
              <c:strCache>
                <c:ptCount val="1"/>
                <c:pt idx="0">
                  <c:v>nAlt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'20220525'!$B$7:$M$7</c:f>
              <c:numCache>
                <c:formatCode>0.00E+00</c:formatCode>
                <c:ptCount val="12"/>
                <c:pt idx="0">
                  <c:v>7600000000</c:v>
                </c:pt>
                <c:pt idx="1">
                  <c:v>10320000000</c:v>
                </c:pt>
                <c:pt idx="2">
                  <c:v>5840000000</c:v>
                </c:pt>
                <c:pt idx="3">
                  <c:v>1640000000</c:v>
                </c:pt>
                <c:pt idx="4">
                  <c:v>2000000000</c:v>
                </c:pt>
                <c:pt idx="5">
                  <c:v>3600000000</c:v>
                </c:pt>
                <c:pt idx="6">
                  <c:v>5280000000</c:v>
                </c:pt>
                <c:pt idx="7">
                  <c:v>3600000000</c:v>
                </c:pt>
                <c:pt idx="8">
                  <c:v>6240000000</c:v>
                </c:pt>
                <c:pt idx="9">
                  <c:v>1600000000</c:v>
                </c:pt>
                <c:pt idx="10">
                  <c:v>2400000000</c:v>
                </c:pt>
                <c:pt idx="11">
                  <c:v>620000000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B-4F3A-880B-DAEA0A3D3FAA}"/>
            </c:ext>
          </c:extLst>
        </c:ser>
        <c:ser>
          <c:idx val="1"/>
          <c:order val="1"/>
          <c:tx>
            <c:strRef>
              <c:f>'20220525'!$A$8</c:f>
              <c:strCache>
                <c:ptCount val="1"/>
                <c:pt idx="0">
                  <c:v>nOri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'20220525'!$B$8:$M$8</c:f>
              <c:numCache>
                <c:formatCode>0.00E+00</c:formatCode>
                <c:ptCount val="12"/>
                <c:pt idx="0">
                  <c:v>160000000</c:v>
                </c:pt>
                <c:pt idx="1">
                  <c:v>240000000</c:v>
                </c:pt>
                <c:pt idx="2">
                  <c:v>320000000</c:v>
                </c:pt>
                <c:pt idx="3">
                  <c:v>720000000</c:v>
                </c:pt>
                <c:pt idx="4">
                  <c:v>960000000</c:v>
                </c:pt>
                <c:pt idx="5">
                  <c:v>2800000000</c:v>
                </c:pt>
                <c:pt idx="6">
                  <c:v>160000000</c:v>
                </c:pt>
                <c:pt idx="7">
                  <c:v>60000000</c:v>
                </c:pt>
                <c:pt idx="8">
                  <c:v>200000000</c:v>
                </c:pt>
                <c:pt idx="9">
                  <c:v>4000000000</c:v>
                </c:pt>
                <c:pt idx="10">
                  <c:v>4800000000</c:v>
                </c:pt>
                <c:pt idx="11">
                  <c:v>1200000000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B-4F3A-880B-DAEA0A3D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3138"/>
        <c:axId val="61354727"/>
      </c:barChart>
      <c:catAx>
        <c:axId val="625431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354727"/>
        <c:crosses val="autoZero"/>
        <c:auto val="1"/>
        <c:lblAlgn val="ctr"/>
        <c:lblOffset val="100"/>
        <c:noMultiLvlLbl val="0"/>
      </c:catAx>
      <c:valAx>
        <c:axId val="61354727"/>
        <c:scaling>
          <c:logBase val="10"/>
          <c:orientation val="minMax"/>
          <c:min val="1000000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54313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Pass 10 v Pas 6 CG Morphs 1 week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'20220525'!$A$20</c:f>
              <c:strCache>
                <c:ptCount val="1"/>
                <c:pt idx="0">
                  <c:v>nAlt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'20220525'!$B$20:$M$20</c:f>
              <c:numCache>
                <c:formatCode>0.00E+00</c:formatCode>
                <c:ptCount val="12"/>
                <c:pt idx="0">
                  <c:v>25600000000</c:v>
                </c:pt>
                <c:pt idx="1">
                  <c:v>38400000000</c:v>
                </c:pt>
                <c:pt idx="2">
                  <c:v>40000000000</c:v>
                </c:pt>
                <c:pt idx="3">
                  <c:v>6400000000</c:v>
                </c:pt>
                <c:pt idx="4">
                  <c:v>20000000000</c:v>
                </c:pt>
                <c:pt idx="5">
                  <c:v>13600000000</c:v>
                </c:pt>
                <c:pt idx="6">
                  <c:v>24000000000</c:v>
                </c:pt>
                <c:pt idx="7">
                  <c:v>33600000000</c:v>
                </c:pt>
                <c:pt idx="8">
                  <c:v>40000000000</c:v>
                </c:pt>
                <c:pt idx="9">
                  <c:v>22400000000</c:v>
                </c:pt>
                <c:pt idx="10">
                  <c:v>14400000000</c:v>
                </c:pt>
                <c:pt idx="11">
                  <c:v>26400000000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F-4D6F-82BF-BBE76D8F6D49}"/>
            </c:ext>
          </c:extLst>
        </c:ser>
        <c:ser>
          <c:idx val="1"/>
          <c:order val="1"/>
          <c:tx>
            <c:strRef>
              <c:f>'20220525'!$A$21</c:f>
              <c:strCache>
                <c:ptCount val="1"/>
                <c:pt idx="0">
                  <c:v>nOri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'20220525'!$B$21:$M$21</c:f>
              <c:numCache>
                <c:formatCode>0.00E+00</c:formatCode>
                <c:ptCount val="12"/>
                <c:pt idx="0">
                  <c:v>1200000000</c:v>
                </c:pt>
                <c:pt idx="1">
                  <c:v>2000000000</c:v>
                </c:pt>
                <c:pt idx="2">
                  <c:v>18400000000</c:v>
                </c:pt>
                <c:pt idx="3">
                  <c:v>16000000000</c:v>
                </c:pt>
                <c:pt idx="4">
                  <c:v>20800000000</c:v>
                </c:pt>
                <c:pt idx="5">
                  <c:v>32000000000</c:v>
                </c:pt>
                <c:pt idx="6">
                  <c:v>1000000000</c:v>
                </c:pt>
                <c:pt idx="7">
                  <c:v>3800000000</c:v>
                </c:pt>
                <c:pt idx="8">
                  <c:v>400000000</c:v>
                </c:pt>
                <c:pt idx="9">
                  <c:v>20800000000</c:v>
                </c:pt>
                <c:pt idx="10">
                  <c:v>12000000000</c:v>
                </c:pt>
                <c:pt idx="11">
                  <c:v>14400000000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F-4D6F-82BF-BBE76D8F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4826"/>
        <c:axId val="68009873"/>
      </c:barChart>
      <c:catAx>
        <c:axId val="239248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009873"/>
        <c:crosses val="autoZero"/>
        <c:auto val="1"/>
        <c:lblAlgn val="ctr"/>
        <c:lblOffset val="100"/>
        <c:noMultiLvlLbl val="0"/>
      </c:catAx>
      <c:valAx>
        <c:axId val="68009873"/>
        <c:scaling>
          <c:logBase val="10"/>
          <c:orientation val="minMax"/>
          <c:min val="1000000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9248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Pass 10 v Pass 6 CG Morphs 2 weeks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'20220525'!$A$33</c:f>
              <c:strCache>
                <c:ptCount val="1"/>
                <c:pt idx="0">
                  <c:v>nAlt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'20220525'!$B$33:$M$33</c:f>
              <c:numCache>
                <c:formatCode>0.00E+00</c:formatCode>
                <c:ptCount val="12"/>
                <c:pt idx="0">
                  <c:v>34400000000</c:v>
                </c:pt>
                <c:pt idx="1">
                  <c:v>35200000000</c:v>
                </c:pt>
                <c:pt idx="2">
                  <c:v>19200000000</c:v>
                </c:pt>
                <c:pt idx="3">
                  <c:v>8000000000</c:v>
                </c:pt>
                <c:pt idx="4">
                  <c:v>14400000000</c:v>
                </c:pt>
                <c:pt idx="5">
                  <c:v>8600000000</c:v>
                </c:pt>
                <c:pt idx="6">
                  <c:v>24800000000</c:v>
                </c:pt>
                <c:pt idx="7">
                  <c:v>6000000000</c:v>
                </c:pt>
                <c:pt idx="8">
                  <c:v>26400000000</c:v>
                </c:pt>
                <c:pt idx="9">
                  <c:v>9600000000</c:v>
                </c:pt>
                <c:pt idx="10">
                  <c:v>16800000000</c:v>
                </c:pt>
                <c:pt idx="11">
                  <c:v>16000000000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6-4AF5-8D46-8A225DA10B7F}"/>
            </c:ext>
          </c:extLst>
        </c:ser>
        <c:ser>
          <c:idx val="1"/>
          <c:order val="1"/>
          <c:tx>
            <c:strRef>
              <c:f>'20220525'!$A$34</c:f>
              <c:strCache>
                <c:ptCount val="1"/>
                <c:pt idx="0">
                  <c:v>nOri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'20220525'!$B$34:$M$34</c:f>
              <c:numCache>
                <c:formatCode>0.00E+00</c:formatCode>
                <c:ptCount val="12"/>
                <c:pt idx="0">
                  <c:v>800000000</c:v>
                </c:pt>
                <c:pt idx="1">
                  <c:v>400000000</c:v>
                </c:pt>
                <c:pt idx="2">
                  <c:v>600000000</c:v>
                </c:pt>
                <c:pt idx="3">
                  <c:v>12000000000</c:v>
                </c:pt>
                <c:pt idx="4">
                  <c:v>19200000000</c:v>
                </c:pt>
                <c:pt idx="5">
                  <c:v>9600000000</c:v>
                </c:pt>
                <c:pt idx="6">
                  <c:v>400000000</c:v>
                </c:pt>
                <c:pt idx="7">
                  <c:v>400000000</c:v>
                </c:pt>
                <c:pt idx="8">
                  <c:v>200000000</c:v>
                </c:pt>
                <c:pt idx="9">
                  <c:v>5400000000</c:v>
                </c:pt>
                <c:pt idx="10">
                  <c:v>6600000000</c:v>
                </c:pt>
                <c:pt idx="11">
                  <c:v>3800000000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6-4AF5-8D46-8A225DA1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04125"/>
        <c:axId val="1074221"/>
      </c:barChart>
      <c:catAx>
        <c:axId val="858041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4221"/>
        <c:crosses val="autoZero"/>
        <c:auto val="1"/>
        <c:lblAlgn val="ctr"/>
        <c:lblOffset val="100"/>
        <c:noMultiLvlLbl val="0"/>
      </c:catAx>
      <c:valAx>
        <c:axId val="1074221"/>
        <c:scaling>
          <c:logBase val="10"/>
          <c:orientation val="minMax"/>
          <c:min val="1000000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8041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85680</xdr:colOff>
      <xdr:row>0</xdr:row>
      <xdr:rowOff>76320</xdr:rowOff>
    </xdr:from>
    <xdr:to>
      <xdr:col>40</xdr:col>
      <xdr:colOff>246600</xdr:colOff>
      <xdr:row>13</xdr:row>
      <xdr:rowOff>18360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158760</xdr:colOff>
      <xdr:row>13</xdr:row>
      <xdr:rowOff>28440</xdr:rowOff>
    </xdr:from>
    <xdr:to>
      <xdr:col>40</xdr:col>
      <xdr:colOff>376920</xdr:colOff>
      <xdr:row>26</xdr:row>
      <xdr:rowOff>141840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162000</xdr:colOff>
      <xdr:row>27</xdr:row>
      <xdr:rowOff>139680</xdr:rowOff>
    </xdr:from>
    <xdr:to>
      <xdr:col>40</xdr:col>
      <xdr:colOff>373680</xdr:colOff>
      <xdr:row>41</xdr:row>
      <xdr:rowOff>151200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254160</xdr:colOff>
      <xdr:row>42</xdr:row>
      <xdr:rowOff>149400</xdr:rowOff>
    </xdr:from>
    <xdr:to>
      <xdr:col>40</xdr:col>
      <xdr:colOff>494280</xdr:colOff>
      <xdr:row>57</xdr:row>
      <xdr:rowOff>34200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250920</xdr:colOff>
      <xdr:row>0</xdr:row>
      <xdr:rowOff>162000</xdr:rowOff>
    </xdr:from>
    <xdr:to>
      <xdr:col>19</xdr:col>
      <xdr:colOff>434160</xdr:colOff>
      <xdr:row>15</xdr:row>
      <xdr:rowOff>46800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272880</xdr:colOff>
      <xdr:row>16</xdr:row>
      <xdr:rowOff>0</xdr:rowOff>
    </xdr:from>
    <xdr:to>
      <xdr:col>19</xdr:col>
      <xdr:colOff>430560</xdr:colOff>
      <xdr:row>30</xdr:row>
      <xdr:rowOff>18000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285840</xdr:colOff>
      <xdr:row>30</xdr:row>
      <xdr:rowOff>108000</xdr:rowOff>
    </xdr:from>
    <xdr:to>
      <xdr:col>19</xdr:col>
      <xdr:colOff>417960</xdr:colOff>
      <xdr:row>44</xdr:row>
      <xdr:rowOff>183240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ega, Nic" id="{FB514F35-883F-48C9-A0BD-BB4EE6DA3E30}" userId="S::nvega@emory.edu::590a472b-d7b7-4767-b194-4d448cfe9a1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8-24T14:42:00.06" personId="{FB514F35-883F-48C9-A0BD-BB4EE6DA3E30}" id="{7BF34A1D-34B7-45AC-A2D4-1251680D5762}">
    <text>taken at 3 days incubation</text>
  </threadedComment>
  <threadedComment ref="G1" dT="2023-08-24T14:43:48.90" personId="{FB514F35-883F-48C9-A0BD-BB4EE6DA3E30}" id="{49C9886A-67A7-40C5-81D7-4F6C4FFA28D5}" parentId="{7BF34A1D-34B7-45AC-A2D4-1251680D5762}">
    <text>in cm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57"/>
  <sheetViews>
    <sheetView topLeftCell="A334" zoomScaleNormal="100" workbookViewId="0">
      <selection activeCell="H339" sqref="H339"/>
    </sheetView>
  </sheetViews>
  <sheetFormatPr defaultColWidth="8.85546875" defaultRowHeight="15" x14ac:dyDescent="0.25"/>
  <cols>
    <col min="3" max="3" width="13.28515625" customWidth="1"/>
    <col min="15" max="15" width="10" customWidth="1"/>
    <col min="16" max="16" width="11" customWidth="1"/>
    <col min="19" max="19" width="11.7109375" customWidth="1"/>
    <col min="42" max="42" width="9.285156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39" x14ac:dyDescent="0.25">
      <c r="A2">
        <v>2</v>
      </c>
      <c r="B2">
        <v>1</v>
      </c>
      <c r="C2" t="s">
        <v>19</v>
      </c>
      <c r="D2" t="s">
        <v>20</v>
      </c>
      <c r="E2" t="str">
        <f t="shared" ref="E2:E65" si="0">LEFT(D2,2)</f>
        <v>F2</v>
      </c>
      <c r="F2" t="str">
        <f t="shared" ref="F2:F65" si="1">MID(D2,3,1)</f>
        <v>a</v>
      </c>
      <c r="G2" t="str">
        <f t="shared" ref="G2:G33" si="2">RIGHT(D2,2)</f>
        <v>10</v>
      </c>
      <c r="H2" t="s">
        <v>21</v>
      </c>
      <c r="I2" t="str">
        <f t="shared" ref="I2:I65" si="3">LEFT(H2,2)</f>
        <v>CG</v>
      </c>
      <c r="J2" t="s">
        <v>22</v>
      </c>
      <c r="K2" t="str">
        <f t="shared" ref="K2:K7" si="4">RIGHT(H2,1)</f>
        <v>0</v>
      </c>
      <c r="L2" s="1">
        <v>46</v>
      </c>
      <c r="M2" s="1">
        <v>212</v>
      </c>
      <c r="N2" s="1">
        <v>7</v>
      </c>
      <c r="O2" s="2">
        <v>920000000</v>
      </c>
      <c r="P2" s="2">
        <v>4240000000</v>
      </c>
      <c r="Q2" s="2">
        <v>5160000000</v>
      </c>
      <c r="R2" s="3">
        <v>0.178294573643411</v>
      </c>
      <c r="S2">
        <v>20220504</v>
      </c>
    </row>
    <row r="3" spans="1:39" x14ac:dyDescent="0.25">
      <c r="A3">
        <v>2</v>
      </c>
      <c r="B3">
        <v>2</v>
      </c>
      <c r="C3" t="s">
        <v>19</v>
      </c>
      <c r="D3" t="s">
        <v>20</v>
      </c>
      <c r="E3" t="str">
        <f t="shared" si="0"/>
        <v>F2</v>
      </c>
      <c r="F3" t="str">
        <f t="shared" si="1"/>
        <v>a</v>
      </c>
      <c r="G3" t="str">
        <f t="shared" si="2"/>
        <v>10</v>
      </c>
      <c r="H3" t="s">
        <v>21</v>
      </c>
      <c r="I3" t="str">
        <f t="shared" si="3"/>
        <v>CG</v>
      </c>
      <c r="J3" t="s">
        <v>22</v>
      </c>
      <c r="K3" t="str">
        <f t="shared" si="4"/>
        <v>0</v>
      </c>
      <c r="L3" s="1">
        <v>55</v>
      </c>
      <c r="M3" s="1">
        <v>148</v>
      </c>
      <c r="N3" s="1">
        <v>7</v>
      </c>
      <c r="O3" s="2">
        <v>1100000000</v>
      </c>
      <c r="P3" s="2">
        <v>2960000000</v>
      </c>
      <c r="Q3" s="2">
        <v>4060000000</v>
      </c>
      <c r="R3" s="3">
        <v>0.27093596059113301</v>
      </c>
      <c r="S3">
        <v>20220504</v>
      </c>
    </row>
    <row r="4" spans="1:39" x14ac:dyDescent="0.25">
      <c r="A4">
        <v>2</v>
      </c>
      <c r="B4">
        <v>3</v>
      </c>
      <c r="C4" t="s">
        <v>19</v>
      </c>
      <c r="D4" t="s">
        <v>20</v>
      </c>
      <c r="E4" t="str">
        <f t="shared" si="0"/>
        <v>F2</v>
      </c>
      <c r="F4" t="str">
        <f t="shared" si="1"/>
        <v>a</v>
      </c>
      <c r="G4" t="str">
        <f t="shared" si="2"/>
        <v>10</v>
      </c>
      <c r="H4" t="s">
        <v>21</v>
      </c>
      <c r="I4" t="str">
        <f t="shared" si="3"/>
        <v>CG</v>
      </c>
      <c r="J4" t="s">
        <v>22</v>
      </c>
      <c r="K4" t="str">
        <f t="shared" si="4"/>
        <v>0</v>
      </c>
      <c r="L4" s="1">
        <v>90</v>
      </c>
      <c r="M4" s="1">
        <v>280</v>
      </c>
      <c r="N4" s="1">
        <v>7</v>
      </c>
      <c r="O4" s="2">
        <v>1800000000</v>
      </c>
      <c r="P4" s="2">
        <v>5600000000</v>
      </c>
      <c r="Q4" s="2">
        <v>7400000000</v>
      </c>
      <c r="R4" s="3">
        <v>0.24324324324324301</v>
      </c>
      <c r="S4">
        <v>20220504</v>
      </c>
    </row>
    <row r="5" spans="1:39" x14ac:dyDescent="0.25">
      <c r="A5">
        <v>2</v>
      </c>
      <c r="B5">
        <v>1</v>
      </c>
      <c r="C5" t="s">
        <v>23</v>
      </c>
      <c r="D5" t="s">
        <v>24</v>
      </c>
      <c r="E5" t="str">
        <f t="shared" si="0"/>
        <v>A2</v>
      </c>
      <c r="F5" t="str">
        <f t="shared" si="1"/>
        <v>a</v>
      </c>
      <c r="G5" t="str">
        <f t="shared" si="2"/>
        <v>10</v>
      </c>
      <c r="H5" t="s">
        <v>21</v>
      </c>
      <c r="I5" t="str">
        <f t="shared" si="3"/>
        <v>CG</v>
      </c>
      <c r="J5" t="s">
        <v>22</v>
      </c>
      <c r="K5" t="str">
        <f t="shared" si="4"/>
        <v>0</v>
      </c>
      <c r="L5" s="1">
        <v>180</v>
      </c>
      <c r="M5" s="1">
        <v>40</v>
      </c>
      <c r="N5" s="1">
        <v>7</v>
      </c>
      <c r="O5" s="2">
        <v>3600000000</v>
      </c>
      <c r="P5" s="2">
        <v>800000000</v>
      </c>
      <c r="Q5" s="2">
        <v>4400000000</v>
      </c>
      <c r="R5" s="3">
        <v>0.81818181818181801</v>
      </c>
      <c r="S5">
        <v>20220504</v>
      </c>
    </row>
    <row r="6" spans="1:39" x14ac:dyDescent="0.25">
      <c r="A6">
        <v>2</v>
      </c>
      <c r="B6">
        <v>2</v>
      </c>
      <c r="C6" t="s">
        <v>23</v>
      </c>
      <c r="D6" t="s">
        <v>24</v>
      </c>
      <c r="E6" t="str">
        <f t="shared" si="0"/>
        <v>A2</v>
      </c>
      <c r="F6" t="str">
        <f t="shared" si="1"/>
        <v>a</v>
      </c>
      <c r="G6" t="str">
        <f t="shared" si="2"/>
        <v>10</v>
      </c>
      <c r="H6" t="s">
        <v>21</v>
      </c>
      <c r="I6" t="str">
        <f t="shared" si="3"/>
        <v>CG</v>
      </c>
      <c r="J6" t="s">
        <v>22</v>
      </c>
      <c r="K6" t="str">
        <f t="shared" si="4"/>
        <v>0</v>
      </c>
      <c r="L6" s="1">
        <v>184</v>
      </c>
      <c r="M6" s="1">
        <v>82</v>
      </c>
      <c r="N6" s="1">
        <v>7</v>
      </c>
      <c r="O6" s="2">
        <v>3680000000</v>
      </c>
      <c r="P6" s="2">
        <v>1640000000</v>
      </c>
      <c r="Q6" s="2">
        <v>5320000000</v>
      </c>
      <c r="R6" s="3">
        <v>0.69172932330827097</v>
      </c>
      <c r="S6">
        <v>20220504</v>
      </c>
    </row>
    <row r="7" spans="1:39" x14ac:dyDescent="0.25">
      <c r="A7">
        <v>2</v>
      </c>
      <c r="B7">
        <v>3</v>
      </c>
      <c r="C7" t="s">
        <v>23</v>
      </c>
      <c r="D7" t="s">
        <v>24</v>
      </c>
      <c r="E7" t="str">
        <f t="shared" si="0"/>
        <v>A2</v>
      </c>
      <c r="F7" t="str">
        <f t="shared" si="1"/>
        <v>a</v>
      </c>
      <c r="G7" t="str">
        <f t="shared" si="2"/>
        <v>10</v>
      </c>
      <c r="H7" t="s">
        <v>21</v>
      </c>
      <c r="I7" t="str">
        <f t="shared" si="3"/>
        <v>CG</v>
      </c>
      <c r="J7" t="s">
        <v>22</v>
      </c>
      <c r="K7" t="str">
        <f t="shared" si="4"/>
        <v>0</v>
      </c>
      <c r="L7" s="1">
        <v>244</v>
      </c>
      <c r="M7" s="1">
        <v>105</v>
      </c>
      <c r="N7" s="1">
        <v>7</v>
      </c>
      <c r="O7" s="2">
        <v>4880000000</v>
      </c>
      <c r="P7" s="2">
        <v>2100000000</v>
      </c>
      <c r="Q7" s="2">
        <v>6980000000</v>
      </c>
      <c r="R7" s="3">
        <v>0.69914040114613196</v>
      </c>
      <c r="S7">
        <v>20220504</v>
      </c>
    </row>
    <row r="8" spans="1:39" x14ac:dyDescent="0.25">
      <c r="A8">
        <v>2</v>
      </c>
      <c r="B8">
        <v>1</v>
      </c>
      <c r="C8" t="s">
        <v>25</v>
      </c>
      <c r="D8" t="s">
        <v>20</v>
      </c>
      <c r="E8" t="str">
        <f t="shared" si="0"/>
        <v>F2</v>
      </c>
      <c r="F8" t="str">
        <f t="shared" si="1"/>
        <v>a</v>
      </c>
      <c r="G8" t="str">
        <f t="shared" si="2"/>
        <v>10</v>
      </c>
      <c r="H8" t="s">
        <v>26</v>
      </c>
      <c r="I8" t="str">
        <f t="shared" si="3"/>
        <v>A1</v>
      </c>
      <c r="J8" t="str">
        <f t="shared" ref="J8:J31" si="5">MID(H8,3,1)</f>
        <v>o</v>
      </c>
      <c r="K8" t="str">
        <f t="shared" ref="K8:K31" si="6">RIGHT(H8,2)</f>
        <v>10</v>
      </c>
      <c r="L8" s="1">
        <v>160</v>
      </c>
      <c r="M8" s="1">
        <v>100</v>
      </c>
      <c r="N8" s="1">
        <v>7</v>
      </c>
      <c r="O8" s="2">
        <v>3200000000</v>
      </c>
      <c r="P8" s="2">
        <v>2000000000</v>
      </c>
      <c r="Q8" s="2">
        <v>5200000000</v>
      </c>
      <c r="R8" s="3">
        <v>0.61538461538461497</v>
      </c>
      <c r="S8">
        <v>20220504</v>
      </c>
    </row>
    <row r="9" spans="1:39" x14ac:dyDescent="0.25">
      <c r="A9">
        <v>2</v>
      </c>
      <c r="B9">
        <v>2</v>
      </c>
      <c r="C9" s="2" t="s">
        <v>25</v>
      </c>
      <c r="D9" s="2" t="s">
        <v>20</v>
      </c>
      <c r="E9" t="str">
        <f t="shared" si="0"/>
        <v>F2</v>
      </c>
      <c r="F9" t="str">
        <f t="shared" si="1"/>
        <v>a</v>
      </c>
      <c r="G9" t="str">
        <f t="shared" si="2"/>
        <v>10</v>
      </c>
      <c r="H9" t="s">
        <v>26</v>
      </c>
      <c r="I9" t="str">
        <f t="shared" si="3"/>
        <v>A1</v>
      </c>
      <c r="J9" t="str">
        <f t="shared" si="5"/>
        <v>o</v>
      </c>
      <c r="K9" t="str">
        <f t="shared" si="6"/>
        <v>10</v>
      </c>
      <c r="L9" s="1">
        <v>184</v>
      </c>
      <c r="M9" s="1">
        <v>160</v>
      </c>
      <c r="N9" s="1">
        <v>7</v>
      </c>
      <c r="O9" s="2">
        <v>3680000000</v>
      </c>
      <c r="P9" s="2">
        <v>3200000000</v>
      </c>
      <c r="Q9" s="2">
        <v>6880000000</v>
      </c>
      <c r="R9" s="3">
        <v>0.53488372093023195</v>
      </c>
      <c r="S9">
        <v>20220504</v>
      </c>
      <c r="T9" s="2"/>
      <c r="AH9" s="2"/>
      <c r="AI9" s="2"/>
      <c r="AJ9" s="2"/>
      <c r="AK9" s="2"/>
      <c r="AL9" s="2"/>
      <c r="AM9" s="2"/>
    </row>
    <row r="10" spans="1:39" x14ac:dyDescent="0.25">
      <c r="A10">
        <v>2</v>
      </c>
      <c r="B10">
        <v>3</v>
      </c>
      <c r="C10" s="2" t="s">
        <v>25</v>
      </c>
      <c r="D10" s="2" t="s">
        <v>20</v>
      </c>
      <c r="E10" t="str">
        <f t="shared" si="0"/>
        <v>F2</v>
      </c>
      <c r="F10" t="str">
        <f t="shared" si="1"/>
        <v>a</v>
      </c>
      <c r="G10" t="str">
        <f t="shared" si="2"/>
        <v>10</v>
      </c>
      <c r="H10" t="s">
        <v>26</v>
      </c>
      <c r="I10" t="str">
        <f t="shared" si="3"/>
        <v>A1</v>
      </c>
      <c r="J10" t="str">
        <f t="shared" si="5"/>
        <v>o</v>
      </c>
      <c r="K10" t="str">
        <f t="shared" si="6"/>
        <v>10</v>
      </c>
      <c r="L10" s="1">
        <v>160</v>
      </c>
      <c r="M10" s="1">
        <v>132</v>
      </c>
      <c r="N10" s="1">
        <v>7</v>
      </c>
      <c r="O10" s="2">
        <v>3200000000</v>
      </c>
      <c r="P10" s="2">
        <v>2640000000</v>
      </c>
      <c r="Q10" s="2">
        <v>5840000000</v>
      </c>
      <c r="R10" s="3">
        <v>0.54794520547945202</v>
      </c>
      <c r="S10">
        <v>20220504</v>
      </c>
      <c r="T10" s="2"/>
      <c r="AH10" s="2"/>
      <c r="AI10" s="2"/>
      <c r="AJ10" s="2"/>
      <c r="AK10" s="2"/>
      <c r="AL10" s="2"/>
      <c r="AM10" s="2"/>
    </row>
    <row r="11" spans="1:39" x14ac:dyDescent="0.25">
      <c r="A11">
        <v>2</v>
      </c>
      <c r="B11">
        <v>1</v>
      </c>
      <c r="C11" s="2" t="s">
        <v>27</v>
      </c>
      <c r="D11" s="2" t="s">
        <v>24</v>
      </c>
      <c r="E11" t="str">
        <f t="shared" si="0"/>
        <v>A2</v>
      </c>
      <c r="F11" t="str">
        <f t="shared" si="1"/>
        <v>a</v>
      </c>
      <c r="G11" t="str">
        <f t="shared" si="2"/>
        <v>10</v>
      </c>
      <c r="H11" t="s">
        <v>28</v>
      </c>
      <c r="I11" t="str">
        <f t="shared" si="3"/>
        <v>F1</v>
      </c>
      <c r="J11" t="str">
        <f t="shared" si="5"/>
        <v>o</v>
      </c>
      <c r="K11" t="str">
        <f t="shared" si="6"/>
        <v>10</v>
      </c>
      <c r="L11" s="1">
        <v>176</v>
      </c>
      <c r="M11" s="1">
        <v>29</v>
      </c>
      <c r="N11" s="1">
        <v>7</v>
      </c>
      <c r="O11" s="2">
        <v>3520000000</v>
      </c>
      <c r="P11" s="2">
        <v>580000000</v>
      </c>
      <c r="Q11" s="2">
        <v>4100000000</v>
      </c>
      <c r="R11" s="3">
        <v>0.85853658536585398</v>
      </c>
      <c r="S11">
        <v>20220504</v>
      </c>
      <c r="T11" s="2"/>
      <c r="AH11" s="2"/>
      <c r="AI11" s="2"/>
      <c r="AJ11" s="2"/>
      <c r="AK11" s="2"/>
      <c r="AL11" s="2"/>
      <c r="AM11" s="2"/>
    </row>
    <row r="12" spans="1:39" x14ac:dyDescent="0.25">
      <c r="A12">
        <v>2</v>
      </c>
      <c r="B12">
        <v>2</v>
      </c>
      <c r="C12" s="3" t="s">
        <v>27</v>
      </c>
      <c r="D12" s="3" t="s">
        <v>24</v>
      </c>
      <c r="E12" t="str">
        <f t="shared" si="0"/>
        <v>A2</v>
      </c>
      <c r="F12" t="str">
        <f t="shared" si="1"/>
        <v>a</v>
      </c>
      <c r="G12" t="str">
        <f t="shared" si="2"/>
        <v>10</v>
      </c>
      <c r="H12" t="s">
        <v>28</v>
      </c>
      <c r="I12" t="str">
        <f t="shared" si="3"/>
        <v>F1</v>
      </c>
      <c r="J12" t="str">
        <f t="shared" si="5"/>
        <v>o</v>
      </c>
      <c r="K12" t="str">
        <f t="shared" si="6"/>
        <v>10</v>
      </c>
      <c r="L12" s="1">
        <v>320</v>
      </c>
      <c r="M12" s="1">
        <v>60</v>
      </c>
      <c r="N12" s="1">
        <v>7</v>
      </c>
      <c r="O12" s="2">
        <v>6400000000</v>
      </c>
      <c r="P12" s="2">
        <v>1200000000</v>
      </c>
      <c r="Q12" s="2">
        <v>7600000000</v>
      </c>
      <c r="R12" s="3">
        <v>0.84210526315789502</v>
      </c>
      <c r="S12">
        <v>20220504</v>
      </c>
      <c r="T12" s="3"/>
      <c r="AH12" s="3"/>
      <c r="AI12" s="3"/>
      <c r="AJ12" s="3"/>
      <c r="AK12" s="3"/>
      <c r="AL12" s="3"/>
      <c r="AM12" s="3"/>
    </row>
    <row r="13" spans="1:39" x14ac:dyDescent="0.25">
      <c r="A13">
        <v>2</v>
      </c>
      <c r="B13">
        <v>3</v>
      </c>
      <c r="C13" t="s">
        <v>27</v>
      </c>
      <c r="D13" t="s">
        <v>24</v>
      </c>
      <c r="E13" t="str">
        <f t="shared" si="0"/>
        <v>A2</v>
      </c>
      <c r="F13" t="str">
        <f t="shared" si="1"/>
        <v>a</v>
      </c>
      <c r="G13" t="str">
        <f t="shared" si="2"/>
        <v>10</v>
      </c>
      <c r="H13" t="s">
        <v>28</v>
      </c>
      <c r="I13" t="str">
        <f t="shared" si="3"/>
        <v>F1</v>
      </c>
      <c r="J13" t="str">
        <f t="shared" si="5"/>
        <v>o</v>
      </c>
      <c r="K13" t="str">
        <f t="shared" si="6"/>
        <v>10</v>
      </c>
      <c r="L13" s="1">
        <v>204</v>
      </c>
      <c r="M13" s="1">
        <v>20</v>
      </c>
      <c r="N13" s="1">
        <v>7</v>
      </c>
      <c r="O13" s="2">
        <v>4080000000</v>
      </c>
      <c r="P13" s="2">
        <v>400000000</v>
      </c>
      <c r="Q13" s="2">
        <v>4480000000</v>
      </c>
      <c r="R13" s="3">
        <v>0.91071428571428603</v>
      </c>
      <c r="S13">
        <v>20220504</v>
      </c>
    </row>
    <row r="14" spans="1:39" x14ac:dyDescent="0.25">
      <c r="A14">
        <v>2</v>
      </c>
      <c r="B14">
        <v>1</v>
      </c>
      <c r="C14" t="s">
        <v>29</v>
      </c>
      <c r="D14" t="s">
        <v>24</v>
      </c>
      <c r="E14" t="str">
        <f t="shared" si="0"/>
        <v>A2</v>
      </c>
      <c r="F14" t="str">
        <f t="shared" si="1"/>
        <v>a</v>
      </c>
      <c r="G14" t="str">
        <f t="shared" si="2"/>
        <v>10</v>
      </c>
      <c r="H14" t="s">
        <v>30</v>
      </c>
      <c r="I14" t="str">
        <f t="shared" si="3"/>
        <v>A2</v>
      </c>
      <c r="J14" t="str">
        <f t="shared" si="5"/>
        <v>o</v>
      </c>
      <c r="K14" t="str">
        <f t="shared" si="6"/>
        <v>10</v>
      </c>
      <c r="L14" s="1">
        <v>40</v>
      </c>
      <c r="M14" s="1">
        <v>7</v>
      </c>
      <c r="N14" s="1">
        <v>7</v>
      </c>
      <c r="O14" s="2">
        <v>800000000</v>
      </c>
      <c r="P14" s="2">
        <v>140000000</v>
      </c>
      <c r="Q14" s="2">
        <v>940000000</v>
      </c>
      <c r="R14" s="3">
        <v>0.85106382978723405</v>
      </c>
      <c r="S14">
        <v>20220504</v>
      </c>
    </row>
    <row r="15" spans="1:39" x14ac:dyDescent="0.25">
      <c r="A15">
        <v>2</v>
      </c>
      <c r="B15">
        <v>2</v>
      </c>
      <c r="C15" t="s">
        <v>29</v>
      </c>
      <c r="D15" t="s">
        <v>24</v>
      </c>
      <c r="E15" t="str">
        <f t="shared" si="0"/>
        <v>A2</v>
      </c>
      <c r="F15" t="str">
        <f t="shared" si="1"/>
        <v>a</v>
      </c>
      <c r="G15" t="str">
        <f t="shared" si="2"/>
        <v>10</v>
      </c>
      <c r="H15" t="s">
        <v>30</v>
      </c>
      <c r="I15" t="str">
        <f t="shared" si="3"/>
        <v>A2</v>
      </c>
      <c r="J15" t="str">
        <f t="shared" si="5"/>
        <v>o</v>
      </c>
      <c r="K15" t="str">
        <f t="shared" si="6"/>
        <v>10</v>
      </c>
      <c r="L15" s="1">
        <v>57</v>
      </c>
      <c r="M15" s="1">
        <v>12</v>
      </c>
      <c r="N15" s="1">
        <v>7</v>
      </c>
      <c r="O15" s="2">
        <v>1140000000</v>
      </c>
      <c r="P15" s="2">
        <v>240000000</v>
      </c>
      <c r="Q15" s="2">
        <v>1380000000</v>
      </c>
      <c r="R15" s="3">
        <v>0.82608695652173902</v>
      </c>
      <c r="S15">
        <v>20220504</v>
      </c>
    </row>
    <row r="16" spans="1:39" x14ac:dyDescent="0.25">
      <c r="A16">
        <v>2</v>
      </c>
      <c r="B16">
        <v>3</v>
      </c>
      <c r="C16" t="s">
        <v>29</v>
      </c>
      <c r="D16" t="s">
        <v>24</v>
      </c>
      <c r="E16" t="str">
        <f t="shared" si="0"/>
        <v>A2</v>
      </c>
      <c r="F16" t="str">
        <f t="shared" si="1"/>
        <v>a</v>
      </c>
      <c r="G16" t="str">
        <f t="shared" si="2"/>
        <v>10</v>
      </c>
      <c r="H16" t="s">
        <v>30</v>
      </c>
      <c r="I16" t="str">
        <f t="shared" si="3"/>
        <v>A2</v>
      </c>
      <c r="J16" t="str">
        <f t="shared" si="5"/>
        <v>o</v>
      </c>
      <c r="K16" t="str">
        <f t="shared" si="6"/>
        <v>10</v>
      </c>
      <c r="L16" s="1">
        <v>19</v>
      </c>
      <c r="M16" s="1">
        <v>3</v>
      </c>
      <c r="N16" s="1">
        <v>7</v>
      </c>
      <c r="O16" s="2">
        <v>380000000</v>
      </c>
      <c r="P16" s="2">
        <v>60000000</v>
      </c>
      <c r="Q16" s="2">
        <v>440000000</v>
      </c>
      <c r="R16" s="3">
        <v>0.86363636363636398</v>
      </c>
      <c r="S16">
        <v>20220504</v>
      </c>
    </row>
    <row r="17" spans="1:50" x14ac:dyDescent="0.25">
      <c r="A17">
        <v>2</v>
      </c>
      <c r="B17">
        <v>1</v>
      </c>
      <c r="C17" t="s">
        <v>31</v>
      </c>
      <c r="D17" t="s">
        <v>20</v>
      </c>
      <c r="E17" t="str">
        <f t="shared" si="0"/>
        <v>F2</v>
      </c>
      <c r="F17" t="str">
        <f t="shared" si="1"/>
        <v>a</v>
      </c>
      <c r="G17" t="str">
        <f t="shared" si="2"/>
        <v>10</v>
      </c>
      <c r="H17" t="s">
        <v>30</v>
      </c>
      <c r="I17" t="str">
        <f t="shared" si="3"/>
        <v>A2</v>
      </c>
      <c r="J17" t="str">
        <f t="shared" si="5"/>
        <v>o</v>
      </c>
      <c r="K17" t="str">
        <f t="shared" si="6"/>
        <v>10</v>
      </c>
      <c r="L17" s="1">
        <v>84</v>
      </c>
      <c r="M17" s="1">
        <v>160</v>
      </c>
      <c r="N17" s="1">
        <v>7</v>
      </c>
      <c r="O17" s="2">
        <v>1680000000</v>
      </c>
      <c r="P17" s="2">
        <v>3200000000</v>
      </c>
      <c r="Q17" s="2">
        <v>4880000000</v>
      </c>
      <c r="R17" s="3">
        <v>0.34426229508196698</v>
      </c>
      <c r="S17">
        <v>20220504</v>
      </c>
    </row>
    <row r="18" spans="1:50" x14ac:dyDescent="0.25">
      <c r="A18">
        <v>2</v>
      </c>
      <c r="B18">
        <v>2</v>
      </c>
      <c r="C18" t="s">
        <v>31</v>
      </c>
      <c r="D18" t="s">
        <v>20</v>
      </c>
      <c r="E18" t="str">
        <f t="shared" si="0"/>
        <v>F2</v>
      </c>
      <c r="F18" t="str">
        <f t="shared" si="1"/>
        <v>a</v>
      </c>
      <c r="G18" t="str">
        <f t="shared" si="2"/>
        <v>10</v>
      </c>
      <c r="H18" t="s">
        <v>30</v>
      </c>
      <c r="I18" t="str">
        <f t="shared" si="3"/>
        <v>A2</v>
      </c>
      <c r="J18" t="str">
        <f t="shared" si="5"/>
        <v>o</v>
      </c>
      <c r="K18" t="str">
        <f t="shared" si="6"/>
        <v>10</v>
      </c>
      <c r="L18" s="1">
        <v>80</v>
      </c>
      <c r="M18" s="1">
        <v>200</v>
      </c>
      <c r="N18" s="1">
        <v>7</v>
      </c>
      <c r="O18" s="2">
        <v>1600000000</v>
      </c>
      <c r="P18" s="2">
        <v>4000000000</v>
      </c>
      <c r="Q18" s="2">
        <v>5600000000</v>
      </c>
      <c r="R18" s="3">
        <v>0.28571428571428598</v>
      </c>
      <c r="S18">
        <v>20220504</v>
      </c>
    </row>
    <row r="19" spans="1:50" x14ac:dyDescent="0.25">
      <c r="A19">
        <v>2</v>
      </c>
      <c r="B19">
        <v>3</v>
      </c>
      <c r="C19" t="s">
        <v>31</v>
      </c>
      <c r="D19" t="s">
        <v>20</v>
      </c>
      <c r="E19" t="str">
        <f t="shared" si="0"/>
        <v>F2</v>
      </c>
      <c r="F19" t="str">
        <f t="shared" si="1"/>
        <v>a</v>
      </c>
      <c r="G19" t="str">
        <f t="shared" si="2"/>
        <v>10</v>
      </c>
      <c r="H19" t="s">
        <v>30</v>
      </c>
      <c r="I19" t="str">
        <f t="shared" si="3"/>
        <v>A2</v>
      </c>
      <c r="J19" t="str">
        <f t="shared" si="5"/>
        <v>o</v>
      </c>
      <c r="K19" t="str">
        <f t="shared" si="6"/>
        <v>10</v>
      </c>
      <c r="L19" s="1">
        <v>100</v>
      </c>
      <c r="M19" s="1">
        <v>152</v>
      </c>
      <c r="N19" s="1">
        <v>7</v>
      </c>
      <c r="O19" s="2">
        <v>2000000000</v>
      </c>
      <c r="P19" s="2">
        <v>3040000000</v>
      </c>
      <c r="Q19" s="2">
        <v>5040000000</v>
      </c>
      <c r="R19" s="3">
        <v>0.39682539682539703</v>
      </c>
      <c r="S19">
        <v>20220504</v>
      </c>
    </row>
    <row r="20" spans="1:50" x14ac:dyDescent="0.25">
      <c r="A20">
        <v>2</v>
      </c>
      <c r="B20">
        <v>1</v>
      </c>
      <c r="C20" t="s">
        <v>32</v>
      </c>
      <c r="D20" t="s">
        <v>24</v>
      </c>
      <c r="E20" t="str">
        <f t="shared" si="0"/>
        <v>A2</v>
      </c>
      <c r="F20" t="str">
        <f t="shared" si="1"/>
        <v>a</v>
      </c>
      <c r="G20" t="str">
        <f t="shared" si="2"/>
        <v>10</v>
      </c>
      <c r="H20" t="s">
        <v>26</v>
      </c>
      <c r="I20" t="str">
        <f t="shared" si="3"/>
        <v>A1</v>
      </c>
      <c r="J20" t="str">
        <f t="shared" si="5"/>
        <v>o</v>
      </c>
      <c r="K20" t="str">
        <f t="shared" si="6"/>
        <v>10</v>
      </c>
      <c r="L20" s="1">
        <v>200</v>
      </c>
      <c r="M20" s="1">
        <v>9</v>
      </c>
      <c r="N20" s="1">
        <v>7</v>
      </c>
      <c r="O20" s="2">
        <v>4000000000</v>
      </c>
      <c r="P20" s="2">
        <v>180000000</v>
      </c>
      <c r="Q20" s="2">
        <v>4180000000</v>
      </c>
      <c r="R20" s="3">
        <v>0.95693779904306198</v>
      </c>
      <c r="S20">
        <v>20220504</v>
      </c>
    </row>
    <row r="21" spans="1:50" x14ac:dyDescent="0.25">
      <c r="A21">
        <v>2</v>
      </c>
      <c r="B21">
        <v>2</v>
      </c>
      <c r="C21" t="s">
        <v>32</v>
      </c>
      <c r="D21" t="s">
        <v>24</v>
      </c>
      <c r="E21" t="str">
        <f t="shared" si="0"/>
        <v>A2</v>
      </c>
      <c r="F21" t="str">
        <f t="shared" si="1"/>
        <v>a</v>
      </c>
      <c r="G21" t="str">
        <f t="shared" si="2"/>
        <v>10</v>
      </c>
      <c r="H21" t="s">
        <v>26</v>
      </c>
      <c r="I21" t="str">
        <f t="shared" si="3"/>
        <v>A1</v>
      </c>
      <c r="J21" t="str">
        <f t="shared" si="5"/>
        <v>o</v>
      </c>
      <c r="K21" t="str">
        <f t="shared" si="6"/>
        <v>10</v>
      </c>
      <c r="L21" s="1">
        <v>164</v>
      </c>
      <c r="M21" s="1">
        <v>2</v>
      </c>
      <c r="N21" s="1">
        <v>7</v>
      </c>
      <c r="O21" s="2">
        <v>3280000000</v>
      </c>
      <c r="P21" s="2">
        <v>40000000</v>
      </c>
      <c r="Q21" s="2">
        <v>3320000000</v>
      </c>
      <c r="R21" s="3">
        <v>0.98795180722891596</v>
      </c>
      <c r="S21">
        <v>20220504</v>
      </c>
    </row>
    <row r="22" spans="1:50" x14ac:dyDescent="0.25">
      <c r="A22">
        <v>2</v>
      </c>
      <c r="B22">
        <v>3</v>
      </c>
      <c r="C22" s="2" t="s">
        <v>32</v>
      </c>
      <c r="D22" s="2" t="s">
        <v>24</v>
      </c>
      <c r="E22" t="str">
        <f t="shared" si="0"/>
        <v>A2</v>
      </c>
      <c r="F22" t="str">
        <f t="shared" si="1"/>
        <v>a</v>
      </c>
      <c r="G22" t="str">
        <f t="shared" si="2"/>
        <v>10</v>
      </c>
      <c r="H22" t="s">
        <v>26</v>
      </c>
      <c r="I22" t="str">
        <f t="shared" si="3"/>
        <v>A1</v>
      </c>
      <c r="J22" t="str">
        <f t="shared" si="5"/>
        <v>o</v>
      </c>
      <c r="K22" t="str">
        <f t="shared" si="6"/>
        <v>10</v>
      </c>
      <c r="L22" s="1">
        <v>280</v>
      </c>
      <c r="M22" s="1">
        <v>5</v>
      </c>
      <c r="N22" s="1">
        <v>7</v>
      </c>
      <c r="O22" s="2">
        <v>5600000000</v>
      </c>
      <c r="P22" s="2">
        <v>100000000</v>
      </c>
      <c r="Q22" s="2">
        <v>5700000000</v>
      </c>
      <c r="R22" s="3">
        <v>0.98245614035087703</v>
      </c>
      <c r="S22">
        <v>20220504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5">
      <c r="A23">
        <v>2</v>
      </c>
      <c r="B23">
        <v>1</v>
      </c>
      <c r="C23" s="2" t="s">
        <v>33</v>
      </c>
      <c r="D23" s="2" t="s">
        <v>20</v>
      </c>
      <c r="E23" t="str">
        <f t="shared" si="0"/>
        <v>F2</v>
      </c>
      <c r="F23" t="str">
        <f t="shared" si="1"/>
        <v>a</v>
      </c>
      <c r="G23" t="str">
        <f t="shared" si="2"/>
        <v>10</v>
      </c>
      <c r="H23" t="s">
        <v>28</v>
      </c>
      <c r="I23" t="str">
        <f t="shared" si="3"/>
        <v>F1</v>
      </c>
      <c r="J23" t="str">
        <f t="shared" si="5"/>
        <v>o</v>
      </c>
      <c r="K23" t="str">
        <f t="shared" si="6"/>
        <v>10</v>
      </c>
      <c r="L23" s="1">
        <v>43</v>
      </c>
      <c r="M23" s="1">
        <v>240</v>
      </c>
      <c r="N23" s="1">
        <v>7</v>
      </c>
      <c r="O23" s="2">
        <v>860000000</v>
      </c>
      <c r="P23" s="2">
        <v>4800000000</v>
      </c>
      <c r="Q23" s="2">
        <v>5660000000</v>
      </c>
      <c r="R23" s="3">
        <v>0.151943462897527</v>
      </c>
      <c r="S23">
        <v>20220504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5">
      <c r="A24">
        <v>2</v>
      </c>
      <c r="B24">
        <v>2</v>
      </c>
      <c r="C24" s="2" t="s">
        <v>33</v>
      </c>
      <c r="D24" s="2" t="s">
        <v>20</v>
      </c>
      <c r="E24" t="str">
        <f t="shared" si="0"/>
        <v>F2</v>
      </c>
      <c r="F24" t="str">
        <f t="shared" si="1"/>
        <v>a</v>
      </c>
      <c r="G24" t="str">
        <f t="shared" si="2"/>
        <v>10</v>
      </c>
      <c r="H24" t="s">
        <v>28</v>
      </c>
      <c r="I24" t="str">
        <f t="shared" si="3"/>
        <v>F1</v>
      </c>
      <c r="J24" t="str">
        <f t="shared" si="5"/>
        <v>o</v>
      </c>
      <c r="K24" t="str">
        <f t="shared" si="6"/>
        <v>10</v>
      </c>
      <c r="L24" s="1">
        <v>40</v>
      </c>
      <c r="M24" s="1">
        <v>216</v>
      </c>
      <c r="N24" s="1">
        <v>7</v>
      </c>
      <c r="O24" s="2">
        <v>800000000</v>
      </c>
      <c r="P24" s="2">
        <v>4320000000</v>
      </c>
      <c r="Q24" s="2">
        <v>5120000000</v>
      </c>
      <c r="R24" s="3">
        <v>0.15625</v>
      </c>
      <c r="S24">
        <v>20220504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5">
      <c r="A25">
        <v>2</v>
      </c>
      <c r="B25">
        <v>3</v>
      </c>
      <c r="C25" s="3" t="s">
        <v>33</v>
      </c>
      <c r="D25" s="3" t="s">
        <v>20</v>
      </c>
      <c r="E25" t="str">
        <f t="shared" si="0"/>
        <v>F2</v>
      </c>
      <c r="F25" t="str">
        <f t="shared" si="1"/>
        <v>a</v>
      </c>
      <c r="G25" t="str">
        <f t="shared" si="2"/>
        <v>10</v>
      </c>
      <c r="H25" t="s">
        <v>28</v>
      </c>
      <c r="I25" t="str">
        <f t="shared" si="3"/>
        <v>F1</v>
      </c>
      <c r="J25" t="str">
        <f t="shared" si="5"/>
        <v>o</v>
      </c>
      <c r="K25" t="str">
        <f t="shared" si="6"/>
        <v>10</v>
      </c>
      <c r="L25" s="1">
        <v>36</v>
      </c>
      <c r="M25" s="1">
        <v>240</v>
      </c>
      <c r="N25" s="1">
        <v>7</v>
      </c>
      <c r="O25" s="2">
        <v>720000000</v>
      </c>
      <c r="P25" s="2">
        <v>4800000000</v>
      </c>
      <c r="Q25" s="2">
        <v>5520000000</v>
      </c>
      <c r="R25" s="3">
        <v>0.13043478260869601</v>
      </c>
      <c r="S25">
        <v>20220504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25">
      <c r="A26">
        <v>2</v>
      </c>
      <c r="B26">
        <v>1</v>
      </c>
      <c r="C26" t="s">
        <v>31</v>
      </c>
      <c r="D26" t="s">
        <v>20</v>
      </c>
      <c r="E26" t="str">
        <f t="shared" si="0"/>
        <v>F2</v>
      </c>
      <c r="F26" t="str">
        <f t="shared" si="1"/>
        <v>a</v>
      </c>
      <c r="G26" t="str">
        <f t="shared" si="2"/>
        <v>10</v>
      </c>
      <c r="H26" t="s">
        <v>30</v>
      </c>
      <c r="I26" t="str">
        <f t="shared" si="3"/>
        <v>A2</v>
      </c>
      <c r="J26" t="str">
        <f t="shared" si="5"/>
        <v>o</v>
      </c>
      <c r="K26" t="str">
        <f t="shared" si="6"/>
        <v>10</v>
      </c>
      <c r="L26" s="1">
        <v>17</v>
      </c>
      <c r="M26" s="1">
        <v>68</v>
      </c>
      <c r="N26" s="1">
        <v>7</v>
      </c>
      <c r="O26" s="2">
        <v>340000000</v>
      </c>
      <c r="P26" s="2">
        <v>1360000000</v>
      </c>
      <c r="Q26" s="2">
        <v>1700000000</v>
      </c>
      <c r="R26" s="3">
        <v>0.2</v>
      </c>
      <c r="S26">
        <v>20220504</v>
      </c>
    </row>
    <row r="27" spans="1:50" x14ac:dyDescent="0.25">
      <c r="A27">
        <v>2</v>
      </c>
      <c r="B27">
        <v>2</v>
      </c>
      <c r="C27" t="s">
        <v>31</v>
      </c>
      <c r="D27" t="s">
        <v>20</v>
      </c>
      <c r="E27" t="str">
        <f t="shared" si="0"/>
        <v>F2</v>
      </c>
      <c r="F27" t="str">
        <f t="shared" si="1"/>
        <v>a</v>
      </c>
      <c r="G27" t="str">
        <f t="shared" si="2"/>
        <v>10</v>
      </c>
      <c r="H27" t="s">
        <v>30</v>
      </c>
      <c r="I27" t="str">
        <f t="shared" si="3"/>
        <v>A2</v>
      </c>
      <c r="J27" t="str">
        <f t="shared" si="5"/>
        <v>o</v>
      </c>
      <c r="K27" t="str">
        <f t="shared" si="6"/>
        <v>10</v>
      </c>
      <c r="L27" s="1">
        <v>80</v>
      </c>
      <c r="M27" s="1">
        <v>208</v>
      </c>
      <c r="N27" s="1">
        <v>7</v>
      </c>
      <c r="O27" s="2">
        <v>1600000000</v>
      </c>
      <c r="P27" s="2">
        <v>4160000000</v>
      </c>
      <c r="Q27" s="2">
        <v>5760000000</v>
      </c>
      <c r="R27" s="3">
        <v>0.27777777777777801</v>
      </c>
      <c r="S27">
        <v>20220504</v>
      </c>
    </row>
    <row r="28" spans="1:50" x14ac:dyDescent="0.25">
      <c r="A28">
        <v>2</v>
      </c>
      <c r="B28">
        <v>3</v>
      </c>
      <c r="C28" t="s">
        <v>31</v>
      </c>
      <c r="D28" t="s">
        <v>20</v>
      </c>
      <c r="E28" t="str">
        <f t="shared" si="0"/>
        <v>F2</v>
      </c>
      <c r="F28" t="str">
        <f t="shared" si="1"/>
        <v>a</v>
      </c>
      <c r="G28" t="str">
        <f t="shared" si="2"/>
        <v>10</v>
      </c>
      <c r="H28" t="s">
        <v>30</v>
      </c>
      <c r="I28" t="str">
        <f t="shared" si="3"/>
        <v>A2</v>
      </c>
      <c r="J28" t="str">
        <f t="shared" si="5"/>
        <v>o</v>
      </c>
      <c r="K28" t="str">
        <f t="shared" si="6"/>
        <v>10</v>
      </c>
      <c r="L28" s="1">
        <v>92</v>
      </c>
      <c r="M28" s="1">
        <v>200</v>
      </c>
      <c r="N28" s="1">
        <v>7</v>
      </c>
      <c r="O28" s="2">
        <v>1840000000</v>
      </c>
      <c r="P28" s="2">
        <v>4000000000</v>
      </c>
      <c r="Q28" s="2">
        <v>5840000000</v>
      </c>
      <c r="R28" s="3">
        <v>0.31506849315068503</v>
      </c>
      <c r="S28">
        <v>20220504</v>
      </c>
    </row>
    <row r="29" spans="1:50" x14ac:dyDescent="0.25">
      <c r="A29">
        <v>2</v>
      </c>
      <c r="B29">
        <v>1</v>
      </c>
      <c r="C29" t="s">
        <v>34</v>
      </c>
      <c r="D29" t="s">
        <v>24</v>
      </c>
      <c r="E29" t="str">
        <f t="shared" si="0"/>
        <v>A2</v>
      </c>
      <c r="F29" t="str">
        <f t="shared" si="1"/>
        <v>a</v>
      </c>
      <c r="G29" t="str">
        <f t="shared" si="2"/>
        <v>10</v>
      </c>
      <c r="H29" t="s">
        <v>35</v>
      </c>
      <c r="I29" t="str">
        <f t="shared" si="3"/>
        <v>F2</v>
      </c>
      <c r="J29" t="str">
        <f t="shared" si="5"/>
        <v>o</v>
      </c>
      <c r="K29" t="str">
        <f t="shared" si="6"/>
        <v>10</v>
      </c>
      <c r="L29" s="1">
        <v>312</v>
      </c>
      <c r="M29" s="1">
        <v>64</v>
      </c>
      <c r="N29" s="1">
        <v>7</v>
      </c>
      <c r="O29" s="2">
        <v>6240000000</v>
      </c>
      <c r="P29" s="2">
        <v>1280000000</v>
      </c>
      <c r="Q29" s="2">
        <v>7520000000</v>
      </c>
      <c r="R29" s="3">
        <v>0.82978723404255295</v>
      </c>
      <c r="S29">
        <v>20220504</v>
      </c>
    </row>
    <row r="30" spans="1:50" x14ac:dyDescent="0.25">
      <c r="A30">
        <v>2</v>
      </c>
      <c r="B30">
        <v>2</v>
      </c>
      <c r="C30" t="s">
        <v>34</v>
      </c>
      <c r="D30" t="s">
        <v>24</v>
      </c>
      <c r="E30" t="str">
        <f t="shared" si="0"/>
        <v>A2</v>
      </c>
      <c r="F30" t="str">
        <f t="shared" si="1"/>
        <v>a</v>
      </c>
      <c r="G30" t="str">
        <f t="shared" si="2"/>
        <v>10</v>
      </c>
      <c r="H30" t="s">
        <v>35</v>
      </c>
      <c r="I30" t="str">
        <f t="shared" si="3"/>
        <v>F2</v>
      </c>
      <c r="J30" t="str">
        <f t="shared" si="5"/>
        <v>o</v>
      </c>
      <c r="K30" t="str">
        <f t="shared" si="6"/>
        <v>10</v>
      </c>
      <c r="L30" s="1">
        <v>148</v>
      </c>
      <c r="M30" s="1">
        <v>32</v>
      </c>
      <c r="N30" s="1">
        <v>7</v>
      </c>
      <c r="O30" s="2">
        <v>2960000000</v>
      </c>
      <c r="P30" s="2">
        <v>640000000</v>
      </c>
      <c r="Q30" s="2">
        <v>3600000000</v>
      </c>
      <c r="R30" s="3">
        <v>0.82222222222222197</v>
      </c>
      <c r="S30">
        <v>20220504</v>
      </c>
    </row>
    <row r="31" spans="1:50" x14ac:dyDescent="0.25">
      <c r="A31">
        <v>2</v>
      </c>
      <c r="B31">
        <v>3</v>
      </c>
      <c r="C31" t="s">
        <v>34</v>
      </c>
      <c r="D31" t="s">
        <v>24</v>
      </c>
      <c r="E31" t="str">
        <f t="shared" si="0"/>
        <v>A2</v>
      </c>
      <c r="F31" t="str">
        <f t="shared" si="1"/>
        <v>a</v>
      </c>
      <c r="G31" t="str">
        <f t="shared" si="2"/>
        <v>10</v>
      </c>
      <c r="H31" t="s">
        <v>35</v>
      </c>
      <c r="I31" t="str">
        <f t="shared" si="3"/>
        <v>F2</v>
      </c>
      <c r="J31" t="str">
        <f t="shared" si="5"/>
        <v>o</v>
      </c>
      <c r="K31" t="str">
        <f t="shared" si="6"/>
        <v>10</v>
      </c>
      <c r="L31" s="1">
        <v>176</v>
      </c>
      <c r="M31" s="1">
        <v>22</v>
      </c>
      <c r="N31" s="1">
        <v>7</v>
      </c>
      <c r="O31" s="2">
        <v>3520000000</v>
      </c>
      <c r="P31" s="2">
        <v>440000000</v>
      </c>
      <c r="Q31" s="2">
        <v>3960000000</v>
      </c>
      <c r="R31" s="3">
        <v>0.88888888888888895</v>
      </c>
      <c r="S31">
        <v>20220504</v>
      </c>
    </row>
    <row r="32" spans="1:50" x14ac:dyDescent="0.25">
      <c r="A32">
        <v>7</v>
      </c>
      <c r="B32">
        <v>1</v>
      </c>
      <c r="C32" t="s">
        <v>19</v>
      </c>
      <c r="D32" t="s">
        <v>20</v>
      </c>
      <c r="E32" t="str">
        <f t="shared" si="0"/>
        <v>F2</v>
      </c>
      <c r="F32" t="str">
        <f t="shared" si="1"/>
        <v>a</v>
      </c>
      <c r="G32" t="str">
        <f t="shared" si="2"/>
        <v>10</v>
      </c>
      <c r="H32" t="s">
        <v>21</v>
      </c>
      <c r="I32" t="str">
        <f t="shared" si="3"/>
        <v>CG</v>
      </c>
      <c r="J32" t="s">
        <v>22</v>
      </c>
      <c r="K32" t="str">
        <f t="shared" ref="K32:K37" si="7">RIGHT(H32,1)</f>
        <v>0</v>
      </c>
      <c r="L32" s="1">
        <v>22</v>
      </c>
      <c r="M32" s="1">
        <v>80</v>
      </c>
      <c r="N32" s="1">
        <v>8</v>
      </c>
      <c r="O32" s="2">
        <v>4400000000</v>
      </c>
      <c r="P32" s="2">
        <v>16000000000</v>
      </c>
      <c r="Q32" s="2">
        <v>20400000000</v>
      </c>
      <c r="R32" s="3">
        <v>0.21568627450980399</v>
      </c>
      <c r="S32">
        <v>20220504</v>
      </c>
    </row>
    <row r="33" spans="1:19" x14ac:dyDescent="0.25">
      <c r="A33">
        <v>7</v>
      </c>
      <c r="B33">
        <v>2</v>
      </c>
      <c r="C33" t="s">
        <v>19</v>
      </c>
      <c r="D33" t="s">
        <v>20</v>
      </c>
      <c r="E33" t="str">
        <f t="shared" si="0"/>
        <v>F2</v>
      </c>
      <c r="F33" t="str">
        <f t="shared" si="1"/>
        <v>a</v>
      </c>
      <c r="G33" t="str">
        <f t="shared" si="2"/>
        <v>10</v>
      </c>
      <c r="H33" t="s">
        <v>21</v>
      </c>
      <c r="I33" t="str">
        <f t="shared" si="3"/>
        <v>CG</v>
      </c>
      <c r="J33" t="s">
        <v>22</v>
      </c>
      <c r="K33" t="str">
        <f t="shared" si="7"/>
        <v>0</v>
      </c>
      <c r="L33" s="1">
        <v>88</v>
      </c>
      <c r="M33" s="1">
        <v>180</v>
      </c>
      <c r="N33" s="1">
        <v>8</v>
      </c>
      <c r="O33" s="2">
        <v>17600000000</v>
      </c>
      <c r="P33" s="2">
        <v>36000000000</v>
      </c>
      <c r="Q33" s="2">
        <v>53600000000</v>
      </c>
      <c r="R33" s="3">
        <v>0.328358208955224</v>
      </c>
      <c r="S33">
        <v>20220504</v>
      </c>
    </row>
    <row r="34" spans="1:19" x14ac:dyDescent="0.25">
      <c r="A34">
        <v>7</v>
      </c>
      <c r="B34">
        <v>3</v>
      </c>
      <c r="C34" t="s">
        <v>19</v>
      </c>
      <c r="D34" t="s">
        <v>20</v>
      </c>
      <c r="E34" t="str">
        <f t="shared" si="0"/>
        <v>F2</v>
      </c>
      <c r="F34" t="str">
        <f t="shared" si="1"/>
        <v>a</v>
      </c>
      <c r="G34" t="str">
        <f t="shared" ref="G34:G65" si="8">RIGHT(D34,2)</f>
        <v>10</v>
      </c>
      <c r="H34" t="s">
        <v>21</v>
      </c>
      <c r="I34" t="str">
        <f t="shared" si="3"/>
        <v>CG</v>
      </c>
      <c r="J34" t="s">
        <v>22</v>
      </c>
      <c r="K34" t="str">
        <f t="shared" si="7"/>
        <v>0</v>
      </c>
      <c r="L34" s="1">
        <v>45</v>
      </c>
      <c r="M34" s="1">
        <v>140</v>
      </c>
      <c r="N34" s="1">
        <v>8</v>
      </c>
      <c r="O34" s="2">
        <v>9000000000</v>
      </c>
      <c r="P34" s="2">
        <v>28000000000</v>
      </c>
      <c r="Q34" s="2">
        <v>37000000000</v>
      </c>
      <c r="R34" s="3">
        <v>0.24324324324324301</v>
      </c>
      <c r="S34">
        <v>20220504</v>
      </c>
    </row>
    <row r="35" spans="1:19" x14ac:dyDescent="0.25">
      <c r="A35">
        <v>7</v>
      </c>
      <c r="B35">
        <v>1</v>
      </c>
      <c r="C35" t="s">
        <v>23</v>
      </c>
      <c r="D35" t="s">
        <v>24</v>
      </c>
      <c r="E35" t="str">
        <f t="shared" si="0"/>
        <v>A2</v>
      </c>
      <c r="F35" t="str">
        <f t="shared" si="1"/>
        <v>a</v>
      </c>
      <c r="G35" t="str">
        <f t="shared" si="8"/>
        <v>10</v>
      </c>
      <c r="H35" t="s">
        <v>21</v>
      </c>
      <c r="I35" t="str">
        <f t="shared" si="3"/>
        <v>CG</v>
      </c>
      <c r="J35" t="s">
        <v>22</v>
      </c>
      <c r="K35" t="str">
        <f t="shared" si="7"/>
        <v>0</v>
      </c>
      <c r="L35" s="1">
        <v>34</v>
      </c>
      <c r="M35" s="1">
        <v>7</v>
      </c>
      <c r="N35" s="1">
        <v>8</v>
      </c>
      <c r="O35" s="2">
        <v>6800000000</v>
      </c>
      <c r="P35" s="2">
        <v>1400000000</v>
      </c>
      <c r="Q35" s="2">
        <v>8200000000</v>
      </c>
      <c r="R35" s="3">
        <v>0.82926829268292701</v>
      </c>
      <c r="S35">
        <v>20220504</v>
      </c>
    </row>
    <row r="36" spans="1:19" x14ac:dyDescent="0.25">
      <c r="A36">
        <v>7</v>
      </c>
      <c r="B36">
        <v>2</v>
      </c>
      <c r="C36" t="s">
        <v>23</v>
      </c>
      <c r="D36" t="s">
        <v>24</v>
      </c>
      <c r="E36" t="str">
        <f t="shared" si="0"/>
        <v>A2</v>
      </c>
      <c r="F36" t="str">
        <f t="shared" si="1"/>
        <v>a</v>
      </c>
      <c r="G36" t="str">
        <f t="shared" si="8"/>
        <v>10</v>
      </c>
      <c r="H36" t="s">
        <v>21</v>
      </c>
      <c r="I36" t="str">
        <f t="shared" si="3"/>
        <v>CG</v>
      </c>
      <c r="J36" t="s">
        <v>22</v>
      </c>
      <c r="K36" t="str">
        <f t="shared" si="7"/>
        <v>0</v>
      </c>
      <c r="L36" s="1">
        <v>32</v>
      </c>
      <c r="M36" s="1">
        <v>52</v>
      </c>
      <c r="N36" s="1">
        <v>8</v>
      </c>
      <c r="O36" s="2">
        <v>6400000000</v>
      </c>
      <c r="P36" s="2">
        <v>10400000000</v>
      </c>
      <c r="Q36" s="2">
        <v>16800000000</v>
      </c>
      <c r="R36" s="3">
        <v>0.38095238095238099</v>
      </c>
      <c r="S36">
        <v>20220504</v>
      </c>
    </row>
    <row r="37" spans="1:19" x14ac:dyDescent="0.25">
      <c r="A37">
        <v>7</v>
      </c>
      <c r="B37">
        <v>3</v>
      </c>
      <c r="C37" t="s">
        <v>23</v>
      </c>
      <c r="D37" t="s">
        <v>24</v>
      </c>
      <c r="E37" t="str">
        <f t="shared" si="0"/>
        <v>A2</v>
      </c>
      <c r="F37" t="str">
        <f t="shared" si="1"/>
        <v>a</v>
      </c>
      <c r="G37" t="str">
        <f t="shared" si="8"/>
        <v>10</v>
      </c>
      <c r="H37" t="s">
        <v>21</v>
      </c>
      <c r="I37" t="str">
        <f t="shared" si="3"/>
        <v>CG</v>
      </c>
      <c r="J37" t="s">
        <v>22</v>
      </c>
      <c r="K37" t="str">
        <f t="shared" si="7"/>
        <v>0</v>
      </c>
      <c r="L37" s="1">
        <v>124</v>
      </c>
      <c r="M37" s="1">
        <v>20</v>
      </c>
      <c r="N37" s="1">
        <v>8</v>
      </c>
      <c r="O37" s="2">
        <v>24800000000</v>
      </c>
      <c r="P37" s="2">
        <v>4000000000</v>
      </c>
      <c r="Q37" s="2">
        <v>28800000000</v>
      </c>
      <c r="R37" s="3">
        <v>0.86111111111111105</v>
      </c>
      <c r="S37">
        <v>20220504</v>
      </c>
    </row>
    <row r="38" spans="1:19" x14ac:dyDescent="0.25">
      <c r="A38">
        <v>7</v>
      </c>
      <c r="B38">
        <v>1</v>
      </c>
      <c r="C38" t="s">
        <v>25</v>
      </c>
      <c r="D38" t="s">
        <v>20</v>
      </c>
      <c r="E38" t="str">
        <f t="shared" si="0"/>
        <v>F2</v>
      </c>
      <c r="F38" t="str">
        <f t="shared" si="1"/>
        <v>a</v>
      </c>
      <c r="G38" t="str">
        <f t="shared" si="8"/>
        <v>10</v>
      </c>
      <c r="H38" t="s">
        <v>26</v>
      </c>
      <c r="I38" t="str">
        <f t="shared" si="3"/>
        <v>A1</v>
      </c>
      <c r="J38" t="str">
        <f t="shared" ref="J38:J61" si="9">MID(H38,3,1)</f>
        <v>o</v>
      </c>
      <c r="K38" t="str">
        <f t="shared" ref="K38:K61" si="10">RIGHT(H38,2)</f>
        <v>10</v>
      </c>
      <c r="L38" s="1">
        <v>48</v>
      </c>
      <c r="M38" s="1">
        <v>48</v>
      </c>
      <c r="N38" s="1">
        <v>8</v>
      </c>
      <c r="O38" s="2">
        <v>9600000000</v>
      </c>
      <c r="P38" s="2">
        <v>9600000000</v>
      </c>
      <c r="Q38" s="2">
        <v>19200000000</v>
      </c>
      <c r="R38" s="3">
        <v>0.5</v>
      </c>
      <c r="S38">
        <v>20220504</v>
      </c>
    </row>
    <row r="39" spans="1:19" x14ac:dyDescent="0.25">
      <c r="A39">
        <v>7</v>
      </c>
      <c r="B39">
        <v>2</v>
      </c>
      <c r="C39" t="s">
        <v>25</v>
      </c>
      <c r="D39" t="s">
        <v>20</v>
      </c>
      <c r="E39" t="str">
        <f t="shared" si="0"/>
        <v>F2</v>
      </c>
      <c r="F39" t="str">
        <f t="shared" si="1"/>
        <v>a</v>
      </c>
      <c r="G39" t="str">
        <f t="shared" si="8"/>
        <v>10</v>
      </c>
      <c r="H39" t="s">
        <v>26</v>
      </c>
      <c r="I39" t="str">
        <f t="shared" si="3"/>
        <v>A1</v>
      </c>
      <c r="J39" t="str">
        <f t="shared" si="9"/>
        <v>o</v>
      </c>
      <c r="K39" t="str">
        <f t="shared" si="10"/>
        <v>10</v>
      </c>
      <c r="L39" s="1">
        <v>80</v>
      </c>
      <c r="M39" s="1">
        <v>88</v>
      </c>
      <c r="N39" s="1">
        <v>8</v>
      </c>
      <c r="O39" s="2">
        <v>16000000000</v>
      </c>
      <c r="P39" s="2">
        <v>17600000000</v>
      </c>
      <c r="Q39" s="2">
        <v>33600000000</v>
      </c>
      <c r="R39" s="3">
        <v>0.476190476190476</v>
      </c>
      <c r="S39">
        <v>20220504</v>
      </c>
    </row>
    <row r="40" spans="1:19" x14ac:dyDescent="0.25">
      <c r="A40">
        <v>7</v>
      </c>
      <c r="B40">
        <v>3</v>
      </c>
      <c r="C40" t="s">
        <v>25</v>
      </c>
      <c r="D40" t="s">
        <v>20</v>
      </c>
      <c r="E40" t="str">
        <f t="shared" si="0"/>
        <v>F2</v>
      </c>
      <c r="F40" t="str">
        <f t="shared" si="1"/>
        <v>a</v>
      </c>
      <c r="G40" t="str">
        <f t="shared" si="8"/>
        <v>10</v>
      </c>
      <c r="H40" t="s">
        <v>26</v>
      </c>
      <c r="I40" t="str">
        <f t="shared" si="3"/>
        <v>A1</v>
      </c>
      <c r="J40" t="str">
        <f t="shared" si="9"/>
        <v>o</v>
      </c>
      <c r="K40" t="str">
        <f t="shared" si="10"/>
        <v>10</v>
      </c>
      <c r="L40" s="1">
        <v>84</v>
      </c>
      <c r="M40" s="1">
        <v>52</v>
      </c>
      <c r="N40" s="1">
        <v>8</v>
      </c>
      <c r="O40" s="2">
        <v>16800000000</v>
      </c>
      <c r="P40" s="2">
        <v>10400000000</v>
      </c>
      <c r="Q40" s="2">
        <v>27200000000</v>
      </c>
      <c r="R40" s="3">
        <v>0.61764705882352899</v>
      </c>
      <c r="S40">
        <v>20220504</v>
      </c>
    </row>
    <row r="41" spans="1:19" x14ac:dyDescent="0.25">
      <c r="A41">
        <v>7</v>
      </c>
      <c r="B41">
        <v>1</v>
      </c>
      <c r="C41" t="s">
        <v>27</v>
      </c>
      <c r="D41" t="s">
        <v>24</v>
      </c>
      <c r="E41" t="str">
        <f t="shared" si="0"/>
        <v>A2</v>
      </c>
      <c r="F41" t="str">
        <f t="shared" si="1"/>
        <v>a</v>
      </c>
      <c r="G41" t="str">
        <f t="shared" si="8"/>
        <v>10</v>
      </c>
      <c r="H41" t="s">
        <v>28</v>
      </c>
      <c r="I41" t="str">
        <f t="shared" si="3"/>
        <v>F1</v>
      </c>
      <c r="J41" t="str">
        <f t="shared" si="9"/>
        <v>o</v>
      </c>
      <c r="K41" t="str">
        <f t="shared" si="10"/>
        <v>10</v>
      </c>
      <c r="L41" s="1">
        <v>108</v>
      </c>
      <c r="M41" s="1">
        <v>52</v>
      </c>
      <c r="N41" s="1">
        <v>8</v>
      </c>
      <c r="O41" s="2">
        <v>21600000000</v>
      </c>
      <c r="P41" s="2">
        <v>10400000000</v>
      </c>
      <c r="Q41" s="2">
        <v>32000000000</v>
      </c>
      <c r="R41" s="3">
        <v>0.67500000000000004</v>
      </c>
      <c r="S41">
        <v>20220504</v>
      </c>
    </row>
    <row r="42" spans="1:19" x14ac:dyDescent="0.25">
      <c r="A42">
        <v>7</v>
      </c>
      <c r="B42">
        <v>2</v>
      </c>
      <c r="C42" t="s">
        <v>27</v>
      </c>
      <c r="D42" t="s">
        <v>24</v>
      </c>
      <c r="E42" t="str">
        <f t="shared" si="0"/>
        <v>A2</v>
      </c>
      <c r="F42" t="str">
        <f t="shared" si="1"/>
        <v>a</v>
      </c>
      <c r="G42" t="str">
        <f t="shared" si="8"/>
        <v>10</v>
      </c>
      <c r="H42" t="s">
        <v>28</v>
      </c>
      <c r="I42" t="str">
        <f t="shared" si="3"/>
        <v>F1</v>
      </c>
      <c r="J42" t="str">
        <f t="shared" si="9"/>
        <v>o</v>
      </c>
      <c r="K42" t="str">
        <f t="shared" si="10"/>
        <v>10</v>
      </c>
      <c r="L42" s="1">
        <v>152</v>
      </c>
      <c r="M42" s="1">
        <v>32</v>
      </c>
      <c r="N42" s="1">
        <v>8</v>
      </c>
      <c r="O42" s="2">
        <v>30400000000</v>
      </c>
      <c r="P42" s="2">
        <v>6400000000</v>
      </c>
      <c r="Q42" s="2">
        <v>36800000000</v>
      </c>
      <c r="R42" s="3">
        <v>0.82608695652173902</v>
      </c>
      <c r="S42">
        <v>20220504</v>
      </c>
    </row>
    <row r="43" spans="1:19" x14ac:dyDescent="0.25">
      <c r="A43">
        <v>7</v>
      </c>
      <c r="B43">
        <v>3</v>
      </c>
      <c r="C43" t="s">
        <v>27</v>
      </c>
      <c r="D43" t="s">
        <v>24</v>
      </c>
      <c r="E43" t="str">
        <f t="shared" si="0"/>
        <v>A2</v>
      </c>
      <c r="F43" t="str">
        <f t="shared" si="1"/>
        <v>a</v>
      </c>
      <c r="G43" t="str">
        <f t="shared" si="8"/>
        <v>10</v>
      </c>
      <c r="H43" t="s">
        <v>28</v>
      </c>
      <c r="I43" t="str">
        <f t="shared" si="3"/>
        <v>F1</v>
      </c>
      <c r="J43" t="str">
        <f t="shared" si="9"/>
        <v>o</v>
      </c>
      <c r="K43" t="str">
        <f t="shared" si="10"/>
        <v>10</v>
      </c>
      <c r="L43" s="1">
        <v>120</v>
      </c>
      <c r="M43" s="1">
        <v>19</v>
      </c>
      <c r="N43" s="1">
        <v>8</v>
      </c>
      <c r="O43" s="2">
        <v>24000000000</v>
      </c>
      <c r="P43" s="2">
        <v>3800000000</v>
      </c>
      <c r="Q43" s="2">
        <v>27800000000</v>
      </c>
      <c r="R43" s="3">
        <v>0.86330935251798502</v>
      </c>
      <c r="S43">
        <v>20220504</v>
      </c>
    </row>
    <row r="44" spans="1:19" x14ac:dyDescent="0.25">
      <c r="A44">
        <v>7</v>
      </c>
      <c r="B44">
        <v>1</v>
      </c>
      <c r="C44" t="s">
        <v>29</v>
      </c>
      <c r="D44" t="s">
        <v>24</v>
      </c>
      <c r="E44" t="str">
        <f t="shared" si="0"/>
        <v>A2</v>
      </c>
      <c r="F44" t="str">
        <f t="shared" si="1"/>
        <v>a</v>
      </c>
      <c r="G44" t="str">
        <f t="shared" si="8"/>
        <v>10</v>
      </c>
      <c r="H44" t="s">
        <v>30</v>
      </c>
      <c r="I44" t="str">
        <f t="shared" si="3"/>
        <v>A2</v>
      </c>
      <c r="J44" t="str">
        <f t="shared" si="9"/>
        <v>o</v>
      </c>
      <c r="K44" t="str">
        <f t="shared" si="10"/>
        <v>10</v>
      </c>
      <c r="L44" s="1">
        <v>160</v>
      </c>
      <c r="M44" s="1">
        <v>23</v>
      </c>
      <c r="N44" s="1">
        <v>8</v>
      </c>
      <c r="O44" s="2">
        <v>32000000000</v>
      </c>
      <c r="P44" s="2">
        <v>4600000000</v>
      </c>
      <c r="Q44" s="2">
        <v>36600000000</v>
      </c>
      <c r="R44" s="3">
        <v>0.87431693989071002</v>
      </c>
      <c r="S44">
        <v>20220504</v>
      </c>
    </row>
    <row r="45" spans="1:19" x14ac:dyDescent="0.25">
      <c r="A45">
        <v>7</v>
      </c>
      <c r="B45">
        <v>2</v>
      </c>
      <c r="C45" t="s">
        <v>29</v>
      </c>
      <c r="D45" t="s">
        <v>24</v>
      </c>
      <c r="E45" t="str">
        <f t="shared" si="0"/>
        <v>A2</v>
      </c>
      <c r="F45" t="str">
        <f t="shared" si="1"/>
        <v>a</v>
      </c>
      <c r="G45" t="str">
        <f t="shared" si="8"/>
        <v>10</v>
      </c>
      <c r="H45" t="s">
        <v>30</v>
      </c>
      <c r="I45" t="str">
        <f t="shared" si="3"/>
        <v>A2</v>
      </c>
      <c r="J45" t="str">
        <f t="shared" si="9"/>
        <v>o</v>
      </c>
      <c r="K45" t="str">
        <f t="shared" si="10"/>
        <v>10</v>
      </c>
      <c r="L45" s="1">
        <v>120</v>
      </c>
      <c r="M45" s="1">
        <v>12</v>
      </c>
      <c r="N45" s="1">
        <v>8</v>
      </c>
      <c r="O45" s="2">
        <v>24000000000</v>
      </c>
      <c r="P45" s="2">
        <v>2400000000</v>
      </c>
      <c r="Q45" s="2">
        <v>26400000000</v>
      </c>
      <c r="R45" s="3">
        <v>0.90909090909090895</v>
      </c>
      <c r="S45">
        <v>20220504</v>
      </c>
    </row>
    <row r="46" spans="1:19" x14ac:dyDescent="0.25">
      <c r="A46">
        <v>7</v>
      </c>
      <c r="B46">
        <v>3</v>
      </c>
      <c r="C46" t="s">
        <v>29</v>
      </c>
      <c r="D46" t="s">
        <v>24</v>
      </c>
      <c r="E46" t="str">
        <f t="shared" si="0"/>
        <v>A2</v>
      </c>
      <c r="F46" t="str">
        <f t="shared" si="1"/>
        <v>a</v>
      </c>
      <c r="G46" t="str">
        <f t="shared" si="8"/>
        <v>10</v>
      </c>
      <c r="H46" t="s">
        <v>30</v>
      </c>
      <c r="I46" t="str">
        <f t="shared" si="3"/>
        <v>A2</v>
      </c>
      <c r="J46" t="str">
        <f t="shared" si="9"/>
        <v>o</v>
      </c>
      <c r="K46" t="str">
        <f t="shared" si="10"/>
        <v>10</v>
      </c>
      <c r="L46" s="1">
        <v>160</v>
      </c>
      <c r="M46" s="1">
        <v>20</v>
      </c>
      <c r="N46" s="1">
        <v>8</v>
      </c>
      <c r="O46" s="2">
        <v>32000000000</v>
      </c>
      <c r="P46" s="2">
        <v>4000000000</v>
      </c>
      <c r="Q46" s="2">
        <v>36000000000</v>
      </c>
      <c r="R46" s="3">
        <v>0.88888888888888895</v>
      </c>
      <c r="S46">
        <v>20220504</v>
      </c>
    </row>
    <row r="47" spans="1:19" x14ac:dyDescent="0.25">
      <c r="A47">
        <v>7</v>
      </c>
      <c r="B47">
        <v>1</v>
      </c>
      <c r="C47" t="s">
        <v>31</v>
      </c>
      <c r="D47" t="s">
        <v>20</v>
      </c>
      <c r="E47" t="str">
        <f t="shared" si="0"/>
        <v>F2</v>
      </c>
      <c r="F47" t="str">
        <f t="shared" si="1"/>
        <v>a</v>
      </c>
      <c r="G47" t="str">
        <f t="shared" si="8"/>
        <v>10</v>
      </c>
      <c r="H47" t="s">
        <v>30</v>
      </c>
      <c r="I47" t="str">
        <f t="shared" si="3"/>
        <v>A2</v>
      </c>
      <c r="J47" t="str">
        <f t="shared" si="9"/>
        <v>o</v>
      </c>
      <c r="K47" t="str">
        <f t="shared" si="10"/>
        <v>10</v>
      </c>
      <c r="L47" s="1">
        <v>32</v>
      </c>
      <c r="M47" s="1">
        <v>92</v>
      </c>
      <c r="N47" s="1">
        <v>8</v>
      </c>
      <c r="O47" s="2">
        <v>6400000000</v>
      </c>
      <c r="P47" s="2">
        <v>18400000000</v>
      </c>
      <c r="Q47" s="2">
        <v>24800000000</v>
      </c>
      <c r="R47" s="3">
        <v>0.25806451612903197</v>
      </c>
      <c r="S47">
        <v>20220504</v>
      </c>
    </row>
    <row r="48" spans="1:19" x14ac:dyDescent="0.25">
      <c r="A48">
        <v>7</v>
      </c>
      <c r="B48">
        <v>2</v>
      </c>
      <c r="C48" t="s">
        <v>31</v>
      </c>
      <c r="D48" t="s">
        <v>20</v>
      </c>
      <c r="E48" t="str">
        <f t="shared" si="0"/>
        <v>F2</v>
      </c>
      <c r="F48" t="str">
        <f t="shared" si="1"/>
        <v>a</v>
      </c>
      <c r="G48" t="str">
        <f t="shared" si="8"/>
        <v>10</v>
      </c>
      <c r="H48" t="s">
        <v>30</v>
      </c>
      <c r="I48" t="str">
        <f t="shared" si="3"/>
        <v>A2</v>
      </c>
      <c r="J48" t="str">
        <f t="shared" si="9"/>
        <v>o</v>
      </c>
      <c r="K48" t="str">
        <f t="shared" si="10"/>
        <v>10</v>
      </c>
      <c r="L48" s="1">
        <v>104</v>
      </c>
      <c r="M48" s="1">
        <v>152</v>
      </c>
      <c r="N48" s="1">
        <v>8</v>
      </c>
      <c r="O48" s="2">
        <v>20800000000</v>
      </c>
      <c r="P48" s="2">
        <v>30400000000</v>
      </c>
      <c r="Q48" s="2">
        <v>51200000000</v>
      </c>
      <c r="R48" s="3">
        <v>0.40625</v>
      </c>
      <c r="S48">
        <v>20220504</v>
      </c>
    </row>
    <row r="49" spans="1:19" x14ac:dyDescent="0.25">
      <c r="A49">
        <v>7</v>
      </c>
      <c r="B49">
        <v>3</v>
      </c>
      <c r="C49" t="s">
        <v>31</v>
      </c>
      <c r="D49" t="s">
        <v>20</v>
      </c>
      <c r="E49" t="str">
        <f t="shared" si="0"/>
        <v>F2</v>
      </c>
      <c r="F49" t="str">
        <f t="shared" si="1"/>
        <v>a</v>
      </c>
      <c r="G49" t="str">
        <f t="shared" si="8"/>
        <v>10</v>
      </c>
      <c r="H49" t="s">
        <v>30</v>
      </c>
      <c r="I49" t="str">
        <f t="shared" si="3"/>
        <v>A2</v>
      </c>
      <c r="J49" t="str">
        <f t="shared" si="9"/>
        <v>o</v>
      </c>
      <c r="K49" t="str">
        <f t="shared" si="10"/>
        <v>10</v>
      </c>
      <c r="L49" s="1">
        <v>160</v>
      </c>
      <c r="M49" s="1">
        <v>248</v>
      </c>
      <c r="N49" s="1">
        <v>8</v>
      </c>
      <c r="O49" s="2">
        <v>32000000000</v>
      </c>
      <c r="P49" s="2">
        <v>49600000000</v>
      </c>
      <c r="Q49" s="2">
        <v>81600000000</v>
      </c>
      <c r="R49" s="3">
        <v>0.39215686274509798</v>
      </c>
      <c r="S49">
        <v>20220504</v>
      </c>
    </row>
    <row r="50" spans="1:19" x14ac:dyDescent="0.25">
      <c r="A50">
        <v>7</v>
      </c>
      <c r="B50">
        <v>1</v>
      </c>
      <c r="C50" t="s">
        <v>32</v>
      </c>
      <c r="D50" t="s">
        <v>24</v>
      </c>
      <c r="E50" t="str">
        <f t="shared" si="0"/>
        <v>A2</v>
      </c>
      <c r="F50" t="str">
        <f t="shared" si="1"/>
        <v>a</v>
      </c>
      <c r="G50" t="str">
        <f t="shared" si="8"/>
        <v>10</v>
      </c>
      <c r="H50" t="s">
        <v>26</v>
      </c>
      <c r="I50" t="str">
        <f t="shared" si="3"/>
        <v>A1</v>
      </c>
      <c r="J50" t="str">
        <f t="shared" si="9"/>
        <v>o</v>
      </c>
      <c r="K50" t="str">
        <f t="shared" si="10"/>
        <v>10</v>
      </c>
      <c r="L50" s="1">
        <v>100</v>
      </c>
      <c r="M50" s="1">
        <v>6</v>
      </c>
      <c r="N50" s="1">
        <v>8</v>
      </c>
      <c r="O50" s="2">
        <v>20000000000</v>
      </c>
      <c r="P50" s="2">
        <v>1200000000</v>
      </c>
      <c r="Q50" s="2">
        <v>21200000000</v>
      </c>
      <c r="R50" s="3">
        <v>0.94339622641509402</v>
      </c>
      <c r="S50">
        <v>20220504</v>
      </c>
    </row>
    <row r="51" spans="1:19" x14ac:dyDescent="0.25">
      <c r="A51">
        <v>7</v>
      </c>
      <c r="B51">
        <v>2</v>
      </c>
      <c r="C51" t="s">
        <v>32</v>
      </c>
      <c r="D51" t="s">
        <v>24</v>
      </c>
      <c r="E51" t="str">
        <f t="shared" si="0"/>
        <v>A2</v>
      </c>
      <c r="F51" t="str">
        <f t="shared" si="1"/>
        <v>a</v>
      </c>
      <c r="G51" t="str">
        <f t="shared" si="8"/>
        <v>10</v>
      </c>
      <c r="H51" t="s">
        <v>26</v>
      </c>
      <c r="I51" t="str">
        <f t="shared" si="3"/>
        <v>A1</v>
      </c>
      <c r="J51" t="str">
        <f t="shared" si="9"/>
        <v>o</v>
      </c>
      <c r="K51" t="str">
        <f t="shared" si="10"/>
        <v>10</v>
      </c>
      <c r="L51" s="1">
        <v>184</v>
      </c>
      <c r="M51" s="1">
        <v>1</v>
      </c>
      <c r="N51" s="1">
        <v>8</v>
      </c>
      <c r="O51" s="2">
        <v>36800000000</v>
      </c>
      <c r="P51" s="2">
        <v>200000000</v>
      </c>
      <c r="Q51" s="2">
        <v>37000000000</v>
      </c>
      <c r="R51" s="3">
        <v>0.99459459459459498</v>
      </c>
      <c r="S51">
        <v>20220504</v>
      </c>
    </row>
    <row r="52" spans="1:19" x14ac:dyDescent="0.25">
      <c r="A52">
        <v>7</v>
      </c>
      <c r="B52">
        <v>3</v>
      </c>
      <c r="C52" t="s">
        <v>32</v>
      </c>
      <c r="D52" t="s">
        <v>24</v>
      </c>
      <c r="E52" t="str">
        <f t="shared" si="0"/>
        <v>A2</v>
      </c>
      <c r="F52" t="str">
        <f t="shared" si="1"/>
        <v>a</v>
      </c>
      <c r="G52" t="str">
        <f t="shared" si="8"/>
        <v>10</v>
      </c>
      <c r="H52" t="s">
        <v>26</v>
      </c>
      <c r="I52" t="str">
        <f t="shared" si="3"/>
        <v>A1</v>
      </c>
      <c r="J52" t="str">
        <f t="shared" si="9"/>
        <v>o</v>
      </c>
      <c r="K52" t="str">
        <f t="shared" si="10"/>
        <v>10</v>
      </c>
      <c r="L52" s="1">
        <v>104</v>
      </c>
      <c r="M52" s="1">
        <v>2</v>
      </c>
      <c r="N52" s="1">
        <v>8</v>
      </c>
      <c r="O52" s="2">
        <v>20800000000</v>
      </c>
      <c r="P52" s="2">
        <v>400000000</v>
      </c>
      <c r="Q52" s="2">
        <v>21200000000</v>
      </c>
      <c r="R52" s="3">
        <v>0.98113207547169801</v>
      </c>
      <c r="S52">
        <v>20220504</v>
      </c>
    </row>
    <row r="53" spans="1:19" x14ac:dyDescent="0.25">
      <c r="A53">
        <v>7</v>
      </c>
      <c r="B53">
        <v>1</v>
      </c>
      <c r="C53" t="s">
        <v>33</v>
      </c>
      <c r="D53" t="s">
        <v>20</v>
      </c>
      <c r="E53" t="str">
        <f t="shared" si="0"/>
        <v>F2</v>
      </c>
      <c r="F53" t="str">
        <f t="shared" si="1"/>
        <v>a</v>
      </c>
      <c r="G53" t="str">
        <f t="shared" si="8"/>
        <v>10</v>
      </c>
      <c r="H53" t="s">
        <v>28</v>
      </c>
      <c r="I53" t="str">
        <f t="shared" si="3"/>
        <v>F1</v>
      </c>
      <c r="J53" t="str">
        <f t="shared" si="9"/>
        <v>o</v>
      </c>
      <c r="K53" t="str">
        <f t="shared" si="10"/>
        <v>10</v>
      </c>
      <c r="L53" s="1">
        <v>36</v>
      </c>
      <c r="M53" s="1">
        <v>132</v>
      </c>
      <c r="N53" s="1">
        <v>8</v>
      </c>
      <c r="O53" s="2">
        <v>7200000000</v>
      </c>
      <c r="P53" s="2">
        <v>26400000000</v>
      </c>
      <c r="Q53" s="2">
        <v>33600000000</v>
      </c>
      <c r="R53" s="3">
        <v>0.214285714285714</v>
      </c>
      <c r="S53">
        <v>20220504</v>
      </c>
    </row>
    <row r="54" spans="1:19" x14ac:dyDescent="0.25">
      <c r="A54">
        <v>7</v>
      </c>
      <c r="B54">
        <v>2</v>
      </c>
      <c r="C54" t="s">
        <v>33</v>
      </c>
      <c r="D54" t="s">
        <v>20</v>
      </c>
      <c r="E54" t="str">
        <f t="shared" si="0"/>
        <v>F2</v>
      </c>
      <c r="F54" t="str">
        <f t="shared" si="1"/>
        <v>a</v>
      </c>
      <c r="G54" t="str">
        <f t="shared" si="8"/>
        <v>10</v>
      </c>
      <c r="H54" t="s">
        <v>28</v>
      </c>
      <c r="I54" t="str">
        <f t="shared" si="3"/>
        <v>F1</v>
      </c>
      <c r="J54" t="str">
        <f t="shared" si="9"/>
        <v>o</v>
      </c>
      <c r="K54" t="str">
        <f t="shared" si="10"/>
        <v>10</v>
      </c>
      <c r="L54" s="1">
        <v>80</v>
      </c>
      <c r="M54" s="1">
        <v>120</v>
      </c>
      <c r="N54" s="1">
        <v>8</v>
      </c>
      <c r="O54" s="2">
        <v>16000000000</v>
      </c>
      <c r="P54" s="2">
        <v>24000000000</v>
      </c>
      <c r="Q54" s="2">
        <v>40000000000</v>
      </c>
      <c r="R54" s="3">
        <v>0.4</v>
      </c>
      <c r="S54">
        <v>20220504</v>
      </c>
    </row>
    <row r="55" spans="1:19" x14ac:dyDescent="0.25">
      <c r="A55">
        <v>7</v>
      </c>
      <c r="B55">
        <v>3</v>
      </c>
      <c r="C55" t="s">
        <v>33</v>
      </c>
      <c r="D55" t="s">
        <v>20</v>
      </c>
      <c r="E55" t="str">
        <f t="shared" si="0"/>
        <v>F2</v>
      </c>
      <c r="F55" t="str">
        <f t="shared" si="1"/>
        <v>a</v>
      </c>
      <c r="G55" t="str">
        <f t="shared" si="8"/>
        <v>10</v>
      </c>
      <c r="H55" t="s">
        <v>28</v>
      </c>
      <c r="I55" t="str">
        <f t="shared" si="3"/>
        <v>F1</v>
      </c>
      <c r="J55" t="str">
        <f t="shared" si="9"/>
        <v>o</v>
      </c>
      <c r="K55" t="str">
        <f t="shared" si="10"/>
        <v>10</v>
      </c>
      <c r="L55" s="1">
        <v>56</v>
      </c>
      <c r="M55" s="1">
        <v>104</v>
      </c>
      <c r="N55" s="1">
        <v>8</v>
      </c>
      <c r="O55" s="2">
        <v>11200000000</v>
      </c>
      <c r="P55" s="2">
        <v>20800000000</v>
      </c>
      <c r="Q55" s="2">
        <v>32000000000</v>
      </c>
      <c r="R55" s="3">
        <v>0.35</v>
      </c>
      <c r="S55">
        <v>20220504</v>
      </c>
    </row>
    <row r="56" spans="1:19" x14ac:dyDescent="0.25">
      <c r="A56">
        <v>7</v>
      </c>
      <c r="B56">
        <v>1</v>
      </c>
      <c r="C56" t="s">
        <v>31</v>
      </c>
      <c r="D56" t="s">
        <v>20</v>
      </c>
      <c r="E56" t="str">
        <f t="shared" si="0"/>
        <v>F2</v>
      </c>
      <c r="F56" t="str">
        <f t="shared" si="1"/>
        <v>a</v>
      </c>
      <c r="G56" t="str">
        <f t="shared" si="8"/>
        <v>10</v>
      </c>
      <c r="H56" t="s">
        <v>30</v>
      </c>
      <c r="I56" t="str">
        <f t="shared" si="3"/>
        <v>A2</v>
      </c>
      <c r="J56" t="str">
        <f t="shared" si="9"/>
        <v>o</v>
      </c>
      <c r="K56" t="str">
        <f t="shared" si="10"/>
        <v>10</v>
      </c>
      <c r="L56" s="1">
        <v>60</v>
      </c>
      <c r="M56" s="1">
        <v>136</v>
      </c>
      <c r="N56" s="1">
        <v>8</v>
      </c>
      <c r="O56" s="2">
        <v>12000000000</v>
      </c>
      <c r="P56" s="2">
        <v>27200000000</v>
      </c>
      <c r="Q56" s="2">
        <v>39200000000</v>
      </c>
      <c r="R56" s="3">
        <v>0.30612244897959201</v>
      </c>
      <c r="S56">
        <v>20220504</v>
      </c>
    </row>
    <row r="57" spans="1:19" x14ac:dyDescent="0.25">
      <c r="A57">
        <v>7</v>
      </c>
      <c r="B57">
        <v>2</v>
      </c>
      <c r="C57" t="s">
        <v>31</v>
      </c>
      <c r="D57" t="s">
        <v>20</v>
      </c>
      <c r="E57" t="str">
        <f t="shared" si="0"/>
        <v>F2</v>
      </c>
      <c r="F57" t="str">
        <f t="shared" si="1"/>
        <v>a</v>
      </c>
      <c r="G57" t="str">
        <f t="shared" si="8"/>
        <v>10</v>
      </c>
      <c r="H57" t="s">
        <v>30</v>
      </c>
      <c r="I57" t="str">
        <f t="shared" si="3"/>
        <v>A2</v>
      </c>
      <c r="J57" t="str">
        <f t="shared" si="9"/>
        <v>o</v>
      </c>
      <c r="K57" t="str">
        <f t="shared" si="10"/>
        <v>10</v>
      </c>
      <c r="L57" s="1">
        <v>60</v>
      </c>
      <c r="M57" s="1">
        <v>92</v>
      </c>
      <c r="N57" s="1">
        <v>8</v>
      </c>
      <c r="O57" s="2">
        <v>12000000000</v>
      </c>
      <c r="P57" s="2">
        <v>18400000000</v>
      </c>
      <c r="Q57" s="2">
        <v>30400000000</v>
      </c>
      <c r="R57" s="3">
        <v>0.394736842105263</v>
      </c>
      <c r="S57">
        <v>20220504</v>
      </c>
    </row>
    <row r="58" spans="1:19" x14ac:dyDescent="0.25">
      <c r="A58">
        <v>7</v>
      </c>
      <c r="B58">
        <v>3</v>
      </c>
      <c r="C58" t="s">
        <v>31</v>
      </c>
      <c r="D58" t="s">
        <v>20</v>
      </c>
      <c r="E58" t="str">
        <f t="shared" si="0"/>
        <v>F2</v>
      </c>
      <c r="F58" t="str">
        <f t="shared" si="1"/>
        <v>a</v>
      </c>
      <c r="G58" t="str">
        <f t="shared" si="8"/>
        <v>10</v>
      </c>
      <c r="H58" t="s">
        <v>30</v>
      </c>
      <c r="I58" t="str">
        <f t="shared" si="3"/>
        <v>A2</v>
      </c>
      <c r="J58" t="str">
        <f t="shared" si="9"/>
        <v>o</v>
      </c>
      <c r="K58" t="str">
        <f t="shared" si="10"/>
        <v>10</v>
      </c>
      <c r="L58" s="1">
        <v>80</v>
      </c>
      <c r="M58" s="1">
        <v>160</v>
      </c>
      <c r="N58" s="1">
        <v>8</v>
      </c>
      <c r="O58" s="2">
        <v>16000000000</v>
      </c>
      <c r="P58" s="2">
        <v>32000000000</v>
      </c>
      <c r="Q58" s="2">
        <v>48000000000</v>
      </c>
      <c r="R58" s="3">
        <v>0.33333333333333298</v>
      </c>
      <c r="S58">
        <v>20220504</v>
      </c>
    </row>
    <row r="59" spans="1:19" x14ac:dyDescent="0.25">
      <c r="A59">
        <v>7</v>
      </c>
      <c r="B59">
        <v>1</v>
      </c>
      <c r="C59" t="s">
        <v>34</v>
      </c>
      <c r="D59" t="s">
        <v>24</v>
      </c>
      <c r="E59" t="str">
        <f t="shared" si="0"/>
        <v>A2</v>
      </c>
      <c r="F59" t="str">
        <f t="shared" si="1"/>
        <v>a</v>
      </c>
      <c r="G59" t="str">
        <f t="shared" si="8"/>
        <v>10</v>
      </c>
      <c r="H59" t="s">
        <v>35</v>
      </c>
      <c r="I59" t="str">
        <f t="shared" si="3"/>
        <v>F2</v>
      </c>
      <c r="J59" t="str">
        <f t="shared" si="9"/>
        <v>o</v>
      </c>
      <c r="K59" t="str">
        <f t="shared" si="10"/>
        <v>10</v>
      </c>
      <c r="L59" s="1">
        <v>140</v>
      </c>
      <c r="M59" s="1">
        <v>7</v>
      </c>
      <c r="N59" s="1">
        <v>8</v>
      </c>
      <c r="O59" s="2">
        <v>28000000000</v>
      </c>
      <c r="P59" s="2">
        <v>1400000000</v>
      </c>
      <c r="Q59" s="2">
        <v>29400000000</v>
      </c>
      <c r="R59" s="3">
        <v>0.952380952380952</v>
      </c>
      <c r="S59">
        <v>20220504</v>
      </c>
    </row>
    <row r="60" spans="1:19" x14ac:dyDescent="0.25">
      <c r="A60">
        <v>7</v>
      </c>
      <c r="B60">
        <v>2</v>
      </c>
      <c r="C60" t="s">
        <v>34</v>
      </c>
      <c r="D60" t="s">
        <v>24</v>
      </c>
      <c r="E60" t="str">
        <f t="shared" si="0"/>
        <v>A2</v>
      </c>
      <c r="F60" t="str">
        <f t="shared" si="1"/>
        <v>a</v>
      </c>
      <c r="G60" t="str">
        <f t="shared" si="8"/>
        <v>10</v>
      </c>
      <c r="H60" t="s">
        <v>35</v>
      </c>
      <c r="I60" t="str">
        <f t="shared" si="3"/>
        <v>F2</v>
      </c>
      <c r="J60" t="str">
        <f t="shared" si="9"/>
        <v>o</v>
      </c>
      <c r="K60" t="str">
        <f t="shared" si="10"/>
        <v>10</v>
      </c>
      <c r="L60" s="1">
        <v>120</v>
      </c>
      <c r="M60" s="1">
        <v>10</v>
      </c>
      <c r="N60" s="1">
        <v>8</v>
      </c>
      <c r="O60" s="2">
        <v>24000000000</v>
      </c>
      <c r="P60" s="2">
        <v>2000000000</v>
      </c>
      <c r="Q60" s="2">
        <v>26000000000</v>
      </c>
      <c r="R60" s="3">
        <v>0.92307692307692302</v>
      </c>
      <c r="S60">
        <v>20220504</v>
      </c>
    </row>
    <row r="61" spans="1:19" x14ac:dyDescent="0.25">
      <c r="A61">
        <v>7</v>
      </c>
      <c r="B61">
        <v>3</v>
      </c>
      <c r="C61" t="s">
        <v>34</v>
      </c>
      <c r="D61" t="s">
        <v>24</v>
      </c>
      <c r="E61" t="str">
        <f t="shared" si="0"/>
        <v>A2</v>
      </c>
      <c r="F61" t="str">
        <f t="shared" si="1"/>
        <v>a</v>
      </c>
      <c r="G61" t="str">
        <f t="shared" si="8"/>
        <v>10</v>
      </c>
      <c r="H61" t="s">
        <v>35</v>
      </c>
      <c r="I61" t="str">
        <f t="shared" si="3"/>
        <v>F2</v>
      </c>
      <c r="J61" t="str">
        <f t="shared" si="9"/>
        <v>o</v>
      </c>
      <c r="K61" t="str">
        <f t="shared" si="10"/>
        <v>10</v>
      </c>
      <c r="L61" s="1">
        <v>172</v>
      </c>
      <c r="M61" s="1">
        <v>4</v>
      </c>
      <c r="N61" s="1">
        <v>8</v>
      </c>
      <c r="O61" s="2">
        <v>34400000000</v>
      </c>
      <c r="P61" s="2">
        <v>800000000</v>
      </c>
      <c r="Q61" s="2">
        <v>35200000000</v>
      </c>
      <c r="R61" s="3">
        <v>0.97727272727272696</v>
      </c>
      <c r="S61">
        <v>20220504</v>
      </c>
    </row>
    <row r="62" spans="1:19" x14ac:dyDescent="0.25">
      <c r="A62">
        <v>14</v>
      </c>
      <c r="B62">
        <v>1</v>
      </c>
      <c r="C62" t="s">
        <v>19</v>
      </c>
      <c r="D62" t="s">
        <v>20</v>
      </c>
      <c r="E62" t="str">
        <f t="shared" si="0"/>
        <v>F2</v>
      </c>
      <c r="F62" t="str">
        <f t="shared" si="1"/>
        <v>a</v>
      </c>
      <c r="G62" t="str">
        <f t="shared" si="8"/>
        <v>10</v>
      </c>
      <c r="H62" t="s">
        <v>21</v>
      </c>
      <c r="I62" t="str">
        <f t="shared" si="3"/>
        <v>CG</v>
      </c>
      <c r="J62" t="s">
        <v>22</v>
      </c>
      <c r="K62" t="str">
        <f t="shared" ref="K62:K67" si="11">RIGHT(H62,1)</f>
        <v>0</v>
      </c>
      <c r="L62" s="1">
        <v>21</v>
      </c>
      <c r="M62" s="1">
        <v>29</v>
      </c>
      <c r="N62" s="1">
        <v>8</v>
      </c>
      <c r="O62" s="2">
        <v>4200000000</v>
      </c>
      <c r="P62" s="2">
        <v>5800000000</v>
      </c>
      <c r="Q62" s="2">
        <v>10000000000</v>
      </c>
      <c r="R62" s="3">
        <v>0.42</v>
      </c>
      <c r="S62">
        <v>20220504</v>
      </c>
    </row>
    <row r="63" spans="1:19" x14ac:dyDescent="0.25">
      <c r="A63">
        <v>14</v>
      </c>
      <c r="B63">
        <v>2</v>
      </c>
      <c r="C63" t="s">
        <v>19</v>
      </c>
      <c r="D63" t="s">
        <v>20</v>
      </c>
      <c r="E63" t="str">
        <f t="shared" si="0"/>
        <v>F2</v>
      </c>
      <c r="F63" t="str">
        <f t="shared" si="1"/>
        <v>a</v>
      </c>
      <c r="G63" t="str">
        <f t="shared" si="8"/>
        <v>10</v>
      </c>
      <c r="H63" t="s">
        <v>21</v>
      </c>
      <c r="I63" t="str">
        <f t="shared" si="3"/>
        <v>CG</v>
      </c>
      <c r="J63" t="s">
        <v>22</v>
      </c>
      <c r="K63" t="str">
        <f t="shared" si="11"/>
        <v>0</v>
      </c>
      <c r="L63" s="1">
        <v>60</v>
      </c>
      <c r="M63" s="1">
        <v>44</v>
      </c>
      <c r="N63" s="1">
        <v>8</v>
      </c>
      <c r="O63" s="2">
        <v>12000000000</v>
      </c>
      <c r="P63" s="2">
        <v>8800000000</v>
      </c>
      <c r="Q63" s="2">
        <v>20800000000</v>
      </c>
      <c r="R63" s="3">
        <v>0.57692307692307698</v>
      </c>
      <c r="S63">
        <v>20220504</v>
      </c>
    </row>
    <row r="64" spans="1:19" x14ac:dyDescent="0.25">
      <c r="A64">
        <v>14</v>
      </c>
      <c r="B64">
        <v>3</v>
      </c>
      <c r="C64" t="s">
        <v>19</v>
      </c>
      <c r="D64" t="s">
        <v>20</v>
      </c>
      <c r="E64" t="str">
        <f t="shared" si="0"/>
        <v>F2</v>
      </c>
      <c r="F64" t="str">
        <f t="shared" si="1"/>
        <v>a</v>
      </c>
      <c r="G64" t="str">
        <f t="shared" si="8"/>
        <v>10</v>
      </c>
      <c r="H64" t="s">
        <v>21</v>
      </c>
      <c r="I64" t="str">
        <f t="shared" si="3"/>
        <v>CG</v>
      </c>
      <c r="J64" t="s">
        <v>22</v>
      </c>
      <c r="K64" t="str">
        <f t="shared" si="11"/>
        <v>0</v>
      </c>
      <c r="L64" s="1">
        <v>60</v>
      </c>
      <c r="M64" s="1">
        <v>104</v>
      </c>
      <c r="N64" s="1">
        <v>8</v>
      </c>
      <c r="O64" s="2">
        <v>12000000000</v>
      </c>
      <c r="P64" s="2">
        <v>20800000000</v>
      </c>
      <c r="Q64" s="2">
        <v>32800000000</v>
      </c>
      <c r="R64" s="3">
        <v>0.36585365853658502</v>
      </c>
      <c r="S64">
        <v>20220504</v>
      </c>
    </row>
    <row r="65" spans="1:19" x14ac:dyDescent="0.25">
      <c r="A65">
        <v>14</v>
      </c>
      <c r="B65">
        <v>1</v>
      </c>
      <c r="C65" t="s">
        <v>23</v>
      </c>
      <c r="D65" t="s">
        <v>24</v>
      </c>
      <c r="E65" t="str">
        <f t="shared" si="0"/>
        <v>A2</v>
      </c>
      <c r="F65" t="str">
        <f t="shared" si="1"/>
        <v>a</v>
      </c>
      <c r="G65" t="str">
        <f t="shared" si="8"/>
        <v>10</v>
      </c>
      <c r="H65" t="s">
        <v>21</v>
      </c>
      <c r="I65" t="str">
        <f t="shared" si="3"/>
        <v>CG</v>
      </c>
      <c r="J65" t="s">
        <v>22</v>
      </c>
      <c r="K65" t="str">
        <f t="shared" si="11"/>
        <v>0</v>
      </c>
      <c r="L65" s="1">
        <v>32</v>
      </c>
      <c r="M65" s="1">
        <v>7</v>
      </c>
      <c r="N65" s="1">
        <v>8</v>
      </c>
      <c r="O65" s="2">
        <v>6400000000</v>
      </c>
      <c r="P65" s="2">
        <v>1400000000</v>
      </c>
      <c r="Q65" s="2">
        <v>7800000000</v>
      </c>
      <c r="R65" s="3">
        <v>0.82051282051282004</v>
      </c>
      <c r="S65">
        <v>20220504</v>
      </c>
    </row>
    <row r="66" spans="1:19" x14ac:dyDescent="0.25">
      <c r="A66">
        <v>14</v>
      </c>
      <c r="B66">
        <v>2</v>
      </c>
      <c r="C66" t="s">
        <v>23</v>
      </c>
      <c r="D66" t="s">
        <v>24</v>
      </c>
      <c r="E66" t="str">
        <f t="shared" ref="E66:E129" si="12">LEFT(D66,2)</f>
        <v>A2</v>
      </c>
      <c r="F66" t="str">
        <f t="shared" ref="F66:F129" si="13">MID(D66,3,1)</f>
        <v>a</v>
      </c>
      <c r="G66" t="str">
        <f t="shared" ref="G66:G97" si="14">RIGHT(D66,2)</f>
        <v>10</v>
      </c>
      <c r="H66" t="s">
        <v>21</v>
      </c>
      <c r="I66" t="str">
        <f t="shared" ref="I66:I129" si="15">LEFT(H66,2)</f>
        <v>CG</v>
      </c>
      <c r="J66" t="s">
        <v>22</v>
      </c>
      <c r="K66" t="str">
        <f t="shared" si="11"/>
        <v>0</v>
      </c>
      <c r="L66" s="1">
        <v>68</v>
      </c>
      <c r="M66" s="1">
        <v>40</v>
      </c>
      <c r="N66" s="1">
        <v>8</v>
      </c>
      <c r="O66" s="2">
        <v>13600000000</v>
      </c>
      <c r="P66" s="2">
        <v>8000000000</v>
      </c>
      <c r="Q66" s="2">
        <v>21600000000</v>
      </c>
      <c r="R66" s="3">
        <v>0.62962962962962998</v>
      </c>
      <c r="S66">
        <v>20220504</v>
      </c>
    </row>
    <row r="67" spans="1:19" x14ac:dyDescent="0.25">
      <c r="A67">
        <v>14</v>
      </c>
      <c r="B67">
        <v>3</v>
      </c>
      <c r="C67" t="s">
        <v>23</v>
      </c>
      <c r="D67" t="s">
        <v>24</v>
      </c>
      <c r="E67" t="str">
        <f t="shared" si="12"/>
        <v>A2</v>
      </c>
      <c r="F67" t="str">
        <f t="shared" si="13"/>
        <v>a</v>
      </c>
      <c r="G67" t="str">
        <f t="shared" si="14"/>
        <v>10</v>
      </c>
      <c r="H67" t="s">
        <v>21</v>
      </c>
      <c r="I67" t="str">
        <f t="shared" si="15"/>
        <v>CG</v>
      </c>
      <c r="J67" t="s">
        <v>22</v>
      </c>
      <c r="K67" t="str">
        <f t="shared" si="11"/>
        <v>0</v>
      </c>
      <c r="L67" s="1">
        <v>136</v>
      </c>
      <c r="M67" s="1">
        <v>12</v>
      </c>
      <c r="N67" s="1">
        <v>8</v>
      </c>
      <c r="O67" s="2">
        <v>27200000000</v>
      </c>
      <c r="P67" s="2">
        <v>2400000000</v>
      </c>
      <c r="Q67" s="2">
        <v>29600000000</v>
      </c>
      <c r="R67" s="3">
        <v>0.91891891891891897</v>
      </c>
      <c r="S67">
        <v>20220504</v>
      </c>
    </row>
    <row r="68" spans="1:19" x14ac:dyDescent="0.25">
      <c r="A68">
        <v>14</v>
      </c>
      <c r="B68">
        <v>1</v>
      </c>
      <c r="C68" t="s">
        <v>25</v>
      </c>
      <c r="D68" t="s">
        <v>20</v>
      </c>
      <c r="E68" t="str">
        <f t="shared" si="12"/>
        <v>F2</v>
      </c>
      <c r="F68" t="str">
        <f t="shared" si="13"/>
        <v>a</v>
      </c>
      <c r="G68" t="str">
        <f t="shared" si="14"/>
        <v>10</v>
      </c>
      <c r="H68" t="s">
        <v>26</v>
      </c>
      <c r="I68" t="str">
        <f t="shared" si="15"/>
        <v>A1</v>
      </c>
      <c r="J68" t="str">
        <f t="shared" ref="J68:J91" si="16">MID(H68,3,1)</f>
        <v>o</v>
      </c>
      <c r="K68" t="str">
        <f t="shared" ref="K68:K91" si="17">RIGHT(H68,2)</f>
        <v>10</v>
      </c>
      <c r="L68" s="1">
        <v>105</v>
      </c>
      <c r="M68" s="1">
        <v>92</v>
      </c>
      <c r="N68" s="1">
        <v>8</v>
      </c>
      <c r="O68" s="2">
        <v>21000000000</v>
      </c>
      <c r="P68" s="2">
        <v>18400000000</v>
      </c>
      <c r="Q68" s="2">
        <v>39400000000</v>
      </c>
      <c r="R68" s="3">
        <v>0.53299492385786795</v>
      </c>
      <c r="S68">
        <v>20220504</v>
      </c>
    </row>
    <row r="69" spans="1:19" x14ac:dyDescent="0.25">
      <c r="A69">
        <v>14</v>
      </c>
      <c r="B69">
        <v>2</v>
      </c>
      <c r="C69" t="s">
        <v>25</v>
      </c>
      <c r="D69" t="s">
        <v>20</v>
      </c>
      <c r="E69" t="str">
        <f t="shared" si="12"/>
        <v>F2</v>
      </c>
      <c r="F69" t="str">
        <f t="shared" si="13"/>
        <v>a</v>
      </c>
      <c r="G69" t="str">
        <f t="shared" si="14"/>
        <v>10</v>
      </c>
      <c r="H69" t="s">
        <v>26</v>
      </c>
      <c r="I69" t="str">
        <f t="shared" si="15"/>
        <v>A1</v>
      </c>
      <c r="J69" t="str">
        <f t="shared" si="16"/>
        <v>o</v>
      </c>
      <c r="K69" t="str">
        <f t="shared" si="17"/>
        <v>10</v>
      </c>
      <c r="L69" s="1">
        <v>56</v>
      </c>
      <c r="M69" s="1">
        <v>50</v>
      </c>
      <c r="N69" s="1">
        <v>8</v>
      </c>
      <c r="O69" s="2">
        <v>11200000000</v>
      </c>
      <c r="P69" s="2">
        <v>10000000000</v>
      </c>
      <c r="Q69" s="2">
        <v>21200000000</v>
      </c>
      <c r="R69" s="3">
        <v>0.52830188679245305</v>
      </c>
      <c r="S69">
        <v>20220504</v>
      </c>
    </row>
    <row r="70" spans="1:19" x14ac:dyDescent="0.25">
      <c r="A70">
        <v>14</v>
      </c>
      <c r="B70">
        <v>3</v>
      </c>
      <c r="C70" t="s">
        <v>25</v>
      </c>
      <c r="D70" t="s">
        <v>20</v>
      </c>
      <c r="E70" t="str">
        <f t="shared" si="12"/>
        <v>F2</v>
      </c>
      <c r="F70" t="str">
        <f t="shared" si="13"/>
        <v>a</v>
      </c>
      <c r="G70" t="str">
        <f t="shared" si="14"/>
        <v>10</v>
      </c>
      <c r="H70" t="s">
        <v>26</v>
      </c>
      <c r="I70" t="str">
        <f t="shared" si="15"/>
        <v>A1</v>
      </c>
      <c r="J70" t="str">
        <f t="shared" si="16"/>
        <v>o</v>
      </c>
      <c r="K70" t="str">
        <f t="shared" si="17"/>
        <v>10</v>
      </c>
      <c r="L70" s="1">
        <v>41</v>
      </c>
      <c r="M70" s="1">
        <v>18</v>
      </c>
      <c r="N70" s="1">
        <v>8</v>
      </c>
      <c r="O70" s="2">
        <v>8200000000</v>
      </c>
      <c r="P70" s="2">
        <v>3600000000</v>
      </c>
      <c r="Q70" s="2">
        <v>11800000000</v>
      </c>
      <c r="R70" s="3">
        <v>0.69491525423728795</v>
      </c>
      <c r="S70">
        <v>20220504</v>
      </c>
    </row>
    <row r="71" spans="1:19" x14ac:dyDescent="0.25">
      <c r="A71">
        <v>14</v>
      </c>
      <c r="B71">
        <v>1</v>
      </c>
      <c r="C71" t="s">
        <v>27</v>
      </c>
      <c r="D71" t="s">
        <v>24</v>
      </c>
      <c r="E71" t="str">
        <f t="shared" si="12"/>
        <v>A2</v>
      </c>
      <c r="F71" t="str">
        <f t="shared" si="13"/>
        <v>a</v>
      </c>
      <c r="G71" t="str">
        <f t="shared" si="14"/>
        <v>10</v>
      </c>
      <c r="H71" t="s">
        <v>28</v>
      </c>
      <c r="I71" t="str">
        <f t="shared" si="15"/>
        <v>F1</v>
      </c>
      <c r="J71" t="str">
        <f t="shared" si="16"/>
        <v>o</v>
      </c>
      <c r="K71" t="str">
        <f t="shared" si="17"/>
        <v>10</v>
      </c>
      <c r="L71" s="1">
        <v>160</v>
      </c>
      <c r="M71" s="1">
        <v>23</v>
      </c>
      <c r="N71" s="1">
        <v>8</v>
      </c>
      <c r="O71" s="2">
        <v>32000000000</v>
      </c>
      <c r="P71" s="2">
        <v>4600000000</v>
      </c>
      <c r="Q71" s="2">
        <v>36600000000</v>
      </c>
      <c r="R71" s="3">
        <v>0.87431693989071002</v>
      </c>
      <c r="S71">
        <v>20220504</v>
      </c>
    </row>
    <row r="72" spans="1:19" x14ac:dyDescent="0.25">
      <c r="A72">
        <v>14</v>
      </c>
      <c r="B72">
        <v>2</v>
      </c>
      <c r="C72" t="s">
        <v>27</v>
      </c>
      <c r="D72" t="s">
        <v>24</v>
      </c>
      <c r="E72" t="str">
        <f t="shared" si="12"/>
        <v>A2</v>
      </c>
      <c r="F72" t="str">
        <f t="shared" si="13"/>
        <v>a</v>
      </c>
      <c r="G72" t="str">
        <f t="shared" si="14"/>
        <v>10</v>
      </c>
      <c r="H72" t="s">
        <v>28</v>
      </c>
      <c r="I72" t="str">
        <f t="shared" si="15"/>
        <v>F1</v>
      </c>
      <c r="J72" t="str">
        <f t="shared" si="16"/>
        <v>o</v>
      </c>
      <c r="K72" t="str">
        <f t="shared" si="17"/>
        <v>10</v>
      </c>
      <c r="L72" s="1">
        <v>100</v>
      </c>
      <c r="M72" s="1">
        <v>9</v>
      </c>
      <c r="N72" s="1">
        <v>8</v>
      </c>
      <c r="O72" s="2">
        <v>20000000000</v>
      </c>
      <c r="P72" s="2">
        <v>1800000000</v>
      </c>
      <c r="Q72" s="2">
        <v>21800000000</v>
      </c>
      <c r="R72" s="3">
        <v>0.91743119266054995</v>
      </c>
      <c r="S72">
        <v>20220504</v>
      </c>
    </row>
    <row r="73" spans="1:19" x14ac:dyDescent="0.25">
      <c r="A73">
        <v>14</v>
      </c>
      <c r="B73">
        <v>3</v>
      </c>
      <c r="C73" t="s">
        <v>27</v>
      </c>
      <c r="D73" t="s">
        <v>24</v>
      </c>
      <c r="E73" t="str">
        <f t="shared" si="12"/>
        <v>A2</v>
      </c>
      <c r="F73" t="str">
        <f t="shared" si="13"/>
        <v>a</v>
      </c>
      <c r="G73" t="str">
        <f t="shared" si="14"/>
        <v>10</v>
      </c>
      <c r="H73" t="s">
        <v>28</v>
      </c>
      <c r="I73" t="str">
        <f t="shared" si="15"/>
        <v>F1</v>
      </c>
      <c r="J73" t="str">
        <f t="shared" si="16"/>
        <v>o</v>
      </c>
      <c r="K73" t="str">
        <f t="shared" si="17"/>
        <v>10</v>
      </c>
      <c r="L73" s="1">
        <v>120</v>
      </c>
      <c r="M73" s="1">
        <v>10</v>
      </c>
      <c r="N73" s="1">
        <v>8</v>
      </c>
      <c r="O73" s="2">
        <v>24000000000</v>
      </c>
      <c r="P73" s="2">
        <v>2000000000</v>
      </c>
      <c r="Q73" s="2">
        <v>26000000000</v>
      </c>
      <c r="R73" s="3">
        <v>0.92307692307692302</v>
      </c>
      <c r="S73">
        <v>20220504</v>
      </c>
    </row>
    <row r="74" spans="1:19" x14ac:dyDescent="0.25">
      <c r="A74">
        <v>14</v>
      </c>
      <c r="B74">
        <v>1</v>
      </c>
      <c r="C74" t="s">
        <v>29</v>
      </c>
      <c r="D74" t="s">
        <v>24</v>
      </c>
      <c r="E74" t="str">
        <f t="shared" si="12"/>
        <v>A2</v>
      </c>
      <c r="F74" t="str">
        <f t="shared" si="13"/>
        <v>a</v>
      </c>
      <c r="G74" t="str">
        <f t="shared" si="14"/>
        <v>10</v>
      </c>
      <c r="H74" t="s">
        <v>30</v>
      </c>
      <c r="I74" t="str">
        <f t="shared" si="15"/>
        <v>A2</v>
      </c>
      <c r="J74" t="str">
        <f t="shared" si="16"/>
        <v>o</v>
      </c>
      <c r="K74" t="str">
        <f t="shared" si="17"/>
        <v>10</v>
      </c>
      <c r="L74" s="1">
        <v>92</v>
      </c>
      <c r="M74" s="1">
        <v>11</v>
      </c>
      <c r="N74" s="1">
        <v>8</v>
      </c>
      <c r="O74" s="2">
        <v>18400000000</v>
      </c>
      <c r="P74" s="2">
        <v>2200000000</v>
      </c>
      <c r="Q74" s="2">
        <v>20600000000</v>
      </c>
      <c r="R74" s="3">
        <v>0.89320388349514601</v>
      </c>
      <c r="S74">
        <v>20220504</v>
      </c>
    </row>
    <row r="75" spans="1:19" x14ac:dyDescent="0.25">
      <c r="A75">
        <v>14</v>
      </c>
      <c r="B75">
        <v>2</v>
      </c>
      <c r="C75" t="s">
        <v>29</v>
      </c>
      <c r="D75" t="s">
        <v>24</v>
      </c>
      <c r="E75" t="str">
        <f t="shared" si="12"/>
        <v>A2</v>
      </c>
      <c r="F75" t="str">
        <f t="shared" si="13"/>
        <v>a</v>
      </c>
      <c r="G75" t="str">
        <f t="shared" si="14"/>
        <v>10</v>
      </c>
      <c r="H75" t="s">
        <v>30</v>
      </c>
      <c r="I75" t="str">
        <f t="shared" si="15"/>
        <v>A2</v>
      </c>
      <c r="J75" t="str">
        <f t="shared" si="16"/>
        <v>o</v>
      </c>
      <c r="K75" t="str">
        <f t="shared" si="17"/>
        <v>10</v>
      </c>
      <c r="L75" s="1">
        <v>124</v>
      </c>
      <c r="M75" s="1">
        <v>10</v>
      </c>
      <c r="N75" s="1">
        <v>8</v>
      </c>
      <c r="O75" s="2">
        <v>24800000000</v>
      </c>
      <c r="P75" s="2">
        <v>2000000000</v>
      </c>
      <c r="Q75" s="2">
        <v>26800000000</v>
      </c>
      <c r="R75" s="3">
        <v>0.92537313432835799</v>
      </c>
      <c r="S75">
        <v>20220504</v>
      </c>
    </row>
    <row r="76" spans="1:19" x14ac:dyDescent="0.25">
      <c r="A76">
        <v>14</v>
      </c>
      <c r="B76">
        <v>3</v>
      </c>
      <c r="C76" t="s">
        <v>29</v>
      </c>
      <c r="D76" t="s">
        <v>24</v>
      </c>
      <c r="E76" t="str">
        <f t="shared" si="12"/>
        <v>A2</v>
      </c>
      <c r="F76" t="str">
        <f t="shared" si="13"/>
        <v>a</v>
      </c>
      <c r="G76" t="str">
        <f t="shared" si="14"/>
        <v>10</v>
      </c>
      <c r="H76" t="s">
        <v>30</v>
      </c>
      <c r="I76" t="str">
        <f t="shared" si="15"/>
        <v>A2</v>
      </c>
      <c r="J76" t="str">
        <f t="shared" si="16"/>
        <v>o</v>
      </c>
      <c r="K76" t="str">
        <f t="shared" si="17"/>
        <v>10</v>
      </c>
      <c r="L76" s="1">
        <v>148</v>
      </c>
      <c r="M76" s="1">
        <v>9</v>
      </c>
      <c r="N76" s="1">
        <v>8</v>
      </c>
      <c r="O76" s="2">
        <v>29600000000</v>
      </c>
      <c r="P76" s="2">
        <v>1800000000</v>
      </c>
      <c r="Q76" s="2">
        <v>31400000000</v>
      </c>
      <c r="R76" s="3">
        <v>0.94267515923566902</v>
      </c>
      <c r="S76">
        <v>20220504</v>
      </c>
    </row>
    <row r="77" spans="1:19" x14ac:dyDescent="0.25">
      <c r="A77">
        <v>14</v>
      </c>
      <c r="B77">
        <v>1</v>
      </c>
      <c r="C77" t="s">
        <v>31</v>
      </c>
      <c r="D77" t="s">
        <v>20</v>
      </c>
      <c r="E77" t="str">
        <f t="shared" si="12"/>
        <v>F2</v>
      </c>
      <c r="F77" t="str">
        <f t="shared" si="13"/>
        <v>a</v>
      </c>
      <c r="G77" t="str">
        <f t="shared" si="14"/>
        <v>10</v>
      </c>
      <c r="H77" t="s">
        <v>30</v>
      </c>
      <c r="I77" t="str">
        <f t="shared" si="15"/>
        <v>A2</v>
      </c>
      <c r="J77" t="str">
        <f t="shared" si="16"/>
        <v>o</v>
      </c>
      <c r="K77" t="str">
        <f t="shared" si="17"/>
        <v>10</v>
      </c>
      <c r="L77" s="1">
        <v>48</v>
      </c>
      <c r="M77" s="1">
        <v>68</v>
      </c>
      <c r="N77" s="1">
        <v>8</v>
      </c>
      <c r="O77" s="2">
        <v>9600000000</v>
      </c>
      <c r="P77" s="2">
        <v>13600000000</v>
      </c>
      <c r="Q77" s="2">
        <v>23200000000</v>
      </c>
      <c r="R77" s="3">
        <v>0.41379310344827602</v>
      </c>
      <c r="S77">
        <v>20220504</v>
      </c>
    </row>
    <row r="78" spans="1:19" x14ac:dyDescent="0.25">
      <c r="A78">
        <v>14</v>
      </c>
      <c r="B78">
        <v>2</v>
      </c>
      <c r="C78" t="s">
        <v>31</v>
      </c>
      <c r="D78" t="s">
        <v>20</v>
      </c>
      <c r="E78" t="str">
        <f t="shared" si="12"/>
        <v>F2</v>
      </c>
      <c r="F78" t="str">
        <f t="shared" si="13"/>
        <v>a</v>
      </c>
      <c r="G78" t="str">
        <f t="shared" si="14"/>
        <v>10</v>
      </c>
      <c r="H78" t="s">
        <v>30</v>
      </c>
      <c r="I78" t="str">
        <f t="shared" si="15"/>
        <v>A2</v>
      </c>
      <c r="J78" t="str">
        <f t="shared" si="16"/>
        <v>o</v>
      </c>
      <c r="K78" t="str">
        <f t="shared" si="17"/>
        <v>10</v>
      </c>
      <c r="L78" s="1">
        <v>32</v>
      </c>
      <c r="M78" s="1">
        <v>52</v>
      </c>
      <c r="N78" s="1">
        <v>8</v>
      </c>
      <c r="O78" s="2">
        <v>6400000000</v>
      </c>
      <c r="P78" s="2">
        <v>10400000000</v>
      </c>
      <c r="Q78" s="2">
        <v>16800000000</v>
      </c>
      <c r="R78" s="3">
        <v>0.38095238095238099</v>
      </c>
      <c r="S78">
        <v>20220504</v>
      </c>
    </row>
    <row r="79" spans="1:19" x14ac:dyDescent="0.25">
      <c r="A79">
        <v>14</v>
      </c>
      <c r="B79">
        <v>3</v>
      </c>
      <c r="C79" t="s">
        <v>31</v>
      </c>
      <c r="D79" t="s">
        <v>20</v>
      </c>
      <c r="E79" t="str">
        <f t="shared" si="12"/>
        <v>F2</v>
      </c>
      <c r="F79" t="str">
        <f t="shared" si="13"/>
        <v>a</v>
      </c>
      <c r="G79" t="str">
        <f t="shared" si="14"/>
        <v>10</v>
      </c>
      <c r="H79" t="s">
        <v>30</v>
      </c>
      <c r="I79" t="str">
        <f t="shared" si="15"/>
        <v>A2</v>
      </c>
      <c r="J79" t="str">
        <f t="shared" si="16"/>
        <v>o</v>
      </c>
      <c r="K79" t="str">
        <f t="shared" si="17"/>
        <v>10</v>
      </c>
      <c r="L79" s="1">
        <v>100</v>
      </c>
      <c r="M79" s="1">
        <v>100</v>
      </c>
      <c r="N79" s="1">
        <v>8</v>
      </c>
      <c r="O79" s="2">
        <v>20000000000</v>
      </c>
      <c r="P79" s="2">
        <v>20000000000</v>
      </c>
      <c r="Q79" s="2">
        <v>40000000000</v>
      </c>
      <c r="R79" s="3">
        <v>0.5</v>
      </c>
      <c r="S79">
        <v>20220504</v>
      </c>
    </row>
    <row r="80" spans="1:19" x14ac:dyDescent="0.25">
      <c r="A80">
        <v>14</v>
      </c>
      <c r="B80">
        <v>1</v>
      </c>
      <c r="C80" t="s">
        <v>32</v>
      </c>
      <c r="D80" t="s">
        <v>24</v>
      </c>
      <c r="E80" t="str">
        <f t="shared" si="12"/>
        <v>A2</v>
      </c>
      <c r="F80" t="str">
        <f t="shared" si="13"/>
        <v>a</v>
      </c>
      <c r="G80" t="str">
        <f t="shared" si="14"/>
        <v>10</v>
      </c>
      <c r="H80" t="s">
        <v>26</v>
      </c>
      <c r="I80" t="str">
        <f t="shared" si="15"/>
        <v>A1</v>
      </c>
      <c r="J80" t="str">
        <f t="shared" si="16"/>
        <v>o</v>
      </c>
      <c r="K80" t="str">
        <f t="shared" si="17"/>
        <v>10</v>
      </c>
      <c r="L80" s="1">
        <v>56</v>
      </c>
      <c r="M80" s="1">
        <v>5</v>
      </c>
      <c r="N80" s="1">
        <v>8</v>
      </c>
      <c r="O80" s="2">
        <v>11200000000</v>
      </c>
      <c r="P80" s="2">
        <v>1000000000</v>
      </c>
      <c r="Q80" s="2">
        <v>12200000000</v>
      </c>
      <c r="R80" s="3">
        <v>0.91803278688524603</v>
      </c>
      <c r="S80">
        <v>20220504</v>
      </c>
    </row>
    <row r="81" spans="1:19" x14ac:dyDescent="0.25">
      <c r="A81">
        <v>14</v>
      </c>
      <c r="B81">
        <v>2</v>
      </c>
      <c r="C81" t="s">
        <v>32</v>
      </c>
      <c r="D81" t="s">
        <v>24</v>
      </c>
      <c r="E81" t="str">
        <f t="shared" si="12"/>
        <v>A2</v>
      </c>
      <c r="F81" t="str">
        <f t="shared" si="13"/>
        <v>a</v>
      </c>
      <c r="G81" t="str">
        <f t="shared" si="14"/>
        <v>10</v>
      </c>
      <c r="H81" t="s">
        <v>26</v>
      </c>
      <c r="I81" t="str">
        <f t="shared" si="15"/>
        <v>A1</v>
      </c>
      <c r="J81" t="str">
        <f t="shared" si="16"/>
        <v>o</v>
      </c>
      <c r="K81" t="str">
        <f t="shared" si="17"/>
        <v>10</v>
      </c>
      <c r="L81" s="1">
        <v>100</v>
      </c>
      <c r="M81" s="1">
        <v>1</v>
      </c>
      <c r="N81" s="1">
        <v>8</v>
      </c>
      <c r="O81" s="2">
        <v>20000000000</v>
      </c>
      <c r="P81" s="2">
        <v>200000000</v>
      </c>
      <c r="Q81" s="2">
        <v>20200000000</v>
      </c>
      <c r="R81" s="3">
        <v>0.99009900990098998</v>
      </c>
      <c r="S81">
        <v>20220504</v>
      </c>
    </row>
    <row r="82" spans="1:19" x14ac:dyDescent="0.25">
      <c r="A82">
        <v>14</v>
      </c>
      <c r="B82">
        <v>3</v>
      </c>
      <c r="C82" t="s">
        <v>32</v>
      </c>
      <c r="D82" t="s">
        <v>24</v>
      </c>
      <c r="E82" t="str">
        <f t="shared" si="12"/>
        <v>A2</v>
      </c>
      <c r="F82" t="str">
        <f t="shared" si="13"/>
        <v>a</v>
      </c>
      <c r="G82" t="str">
        <f t="shared" si="14"/>
        <v>10</v>
      </c>
      <c r="H82" t="s">
        <v>26</v>
      </c>
      <c r="I82" t="str">
        <f t="shared" si="15"/>
        <v>A1</v>
      </c>
      <c r="J82" t="str">
        <f t="shared" si="16"/>
        <v>o</v>
      </c>
      <c r="K82" t="str">
        <f t="shared" si="17"/>
        <v>10</v>
      </c>
      <c r="L82" s="1">
        <v>48</v>
      </c>
      <c r="M82" s="1">
        <v>0.5</v>
      </c>
      <c r="N82" s="1">
        <v>8</v>
      </c>
      <c r="O82" s="2">
        <v>9600000000</v>
      </c>
      <c r="P82" s="2">
        <v>100000000</v>
      </c>
      <c r="Q82" s="2">
        <v>9700000000</v>
      </c>
      <c r="R82" s="3">
        <v>0.98969072164948502</v>
      </c>
      <c r="S82">
        <v>20220504</v>
      </c>
    </row>
    <row r="83" spans="1:19" x14ac:dyDescent="0.25">
      <c r="A83">
        <v>14</v>
      </c>
      <c r="B83">
        <v>1</v>
      </c>
      <c r="C83" t="s">
        <v>33</v>
      </c>
      <c r="D83" t="s">
        <v>20</v>
      </c>
      <c r="E83" t="str">
        <f t="shared" si="12"/>
        <v>F2</v>
      </c>
      <c r="F83" t="str">
        <f t="shared" si="13"/>
        <v>a</v>
      </c>
      <c r="G83" t="str">
        <f t="shared" si="14"/>
        <v>10</v>
      </c>
      <c r="H83" t="s">
        <v>28</v>
      </c>
      <c r="I83" t="str">
        <f t="shared" si="15"/>
        <v>F1</v>
      </c>
      <c r="J83" t="str">
        <f t="shared" si="16"/>
        <v>o</v>
      </c>
      <c r="K83" t="str">
        <f t="shared" si="17"/>
        <v>10</v>
      </c>
      <c r="L83" s="1">
        <v>72</v>
      </c>
      <c r="M83" s="1">
        <v>36</v>
      </c>
      <c r="N83" s="1">
        <v>8</v>
      </c>
      <c r="O83" s="2">
        <v>14400000000</v>
      </c>
      <c r="P83" s="2">
        <v>7200000000</v>
      </c>
      <c r="Q83" s="2">
        <v>21600000000</v>
      </c>
      <c r="R83" s="3">
        <v>0.66666666666666696</v>
      </c>
      <c r="S83">
        <v>20220504</v>
      </c>
    </row>
    <row r="84" spans="1:19" x14ac:dyDescent="0.25">
      <c r="A84">
        <v>14</v>
      </c>
      <c r="B84">
        <v>2</v>
      </c>
      <c r="C84" t="s">
        <v>33</v>
      </c>
      <c r="D84" t="s">
        <v>20</v>
      </c>
      <c r="E84" t="str">
        <f t="shared" si="12"/>
        <v>F2</v>
      </c>
      <c r="F84" t="str">
        <f t="shared" si="13"/>
        <v>a</v>
      </c>
      <c r="G84" t="str">
        <f t="shared" si="14"/>
        <v>10</v>
      </c>
      <c r="H84" t="s">
        <v>28</v>
      </c>
      <c r="I84" t="str">
        <f t="shared" si="15"/>
        <v>F1</v>
      </c>
      <c r="J84" t="str">
        <f t="shared" si="16"/>
        <v>o</v>
      </c>
      <c r="K84" t="str">
        <f t="shared" si="17"/>
        <v>10</v>
      </c>
      <c r="L84" s="1">
        <v>88</v>
      </c>
      <c r="M84" s="1">
        <v>52</v>
      </c>
      <c r="N84" s="1">
        <v>8</v>
      </c>
      <c r="O84" s="2">
        <v>17600000000</v>
      </c>
      <c r="P84" s="2">
        <v>10400000000</v>
      </c>
      <c r="Q84" s="2">
        <v>28000000000</v>
      </c>
      <c r="R84" s="3">
        <v>0.628571428571429</v>
      </c>
      <c r="S84">
        <v>20220504</v>
      </c>
    </row>
    <row r="85" spans="1:19" x14ac:dyDescent="0.25">
      <c r="A85">
        <v>14</v>
      </c>
      <c r="B85">
        <v>3</v>
      </c>
      <c r="C85" t="s">
        <v>33</v>
      </c>
      <c r="D85" t="s">
        <v>20</v>
      </c>
      <c r="E85" t="str">
        <f t="shared" si="12"/>
        <v>F2</v>
      </c>
      <c r="F85" t="str">
        <f t="shared" si="13"/>
        <v>a</v>
      </c>
      <c r="G85" t="str">
        <f t="shared" si="14"/>
        <v>10</v>
      </c>
      <c r="H85" t="s">
        <v>28</v>
      </c>
      <c r="I85" t="str">
        <f t="shared" si="15"/>
        <v>F1</v>
      </c>
      <c r="J85" t="str">
        <f t="shared" si="16"/>
        <v>o</v>
      </c>
      <c r="K85" t="str">
        <f t="shared" si="17"/>
        <v>10</v>
      </c>
      <c r="L85" s="1">
        <v>100</v>
      </c>
      <c r="M85" s="1">
        <v>80</v>
      </c>
      <c r="N85" s="1">
        <v>8</v>
      </c>
      <c r="O85" s="2">
        <v>20000000000</v>
      </c>
      <c r="P85" s="2">
        <v>16000000000</v>
      </c>
      <c r="Q85" s="2">
        <v>36000000000</v>
      </c>
      <c r="R85" s="3">
        <v>0.55555555555555602</v>
      </c>
      <c r="S85">
        <v>20220504</v>
      </c>
    </row>
    <row r="86" spans="1:19" x14ac:dyDescent="0.25">
      <c r="A86">
        <v>14</v>
      </c>
      <c r="B86">
        <v>1</v>
      </c>
      <c r="C86" t="s">
        <v>31</v>
      </c>
      <c r="D86" t="s">
        <v>20</v>
      </c>
      <c r="E86" t="str">
        <f t="shared" si="12"/>
        <v>F2</v>
      </c>
      <c r="F86" t="str">
        <f t="shared" si="13"/>
        <v>a</v>
      </c>
      <c r="G86" t="str">
        <f t="shared" si="14"/>
        <v>10</v>
      </c>
      <c r="H86" t="s">
        <v>30</v>
      </c>
      <c r="I86" t="str">
        <f t="shared" si="15"/>
        <v>A2</v>
      </c>
      <c r="J86" t="str">
        <f t="shared" si="16"/>
        <v>o</v>
      </c>
      <c r="K86" t="str">
        <f t="shared" si="17"/>
        <v>10</v>
      </c>
      <c r="L86" s="1">
        <v>14</v>
      </c>
      <c r="M86" s="1">
        <v>34</v>
      </c>
      <c r="N86" s="1">
        <v>8</v>
      </c>
      <c r="O86" s="2">
        <v>2800000000</v>
      </c>
      <c r="P86" s="2">
        <v>6800000000</v>
      </c>
      <c r="Q86" s="2">
        <v>9600000000</v>
      </c>
      <c r="R86" s="3">
        <v>0.29166666666666702</v>
      </c>
      <c r="S86">
        <v>20220504</v>
      </c>
    </row>
    <row r="87" spans="1:19" x14ac:dyDescent="0.25">
      <c r="A87">
        <v>14</v>
      </c>
      <c r="B87">
        <v>2</v>
      </c>
      <c r="C87" t="s">
        <v>31</v>
      </c>
      <c r="D87" t="s">
        <v>20</v>
      </c>
      <c r="E87" t="str">
        <f t="shared" si="12"/>
        <v>F2</v>
      </c>
      <c r="F87" t="str">
        <f t="shared" si="13"/>
        <v>a</v>
      </c>
      <c r="G87" t="str">
        <f t="shared" si="14"/>
        <v>10</v>
      </c>
      <c r="H87" t="s">
        <v>30</v>
      </c>
      <c r="I87" t="str">
        <f t="shared" si="15"/>
        <v>A2</v>
      </c>
      <c r="J87" t="str">
        <f t="shared" si="16"/>
        <v>o</v>
      </c>
      <c r="K87" t="str">
        <f t="shared" si="17"/>
        <v>10</v>
      </c>
      <c r="L87" s="1">
        <v>43</v>
      </c>
      <c r="M87" s="1">
        <v>32</v>
      </c>
      <c r="N87" s="1">
        <v>8</v>
      </c>
      <c r="O87" s="2">
        <v>8600000000</v>
      </c>
      <c r="P87" s="2">
        <v>6400000000</v>
      </c>
      <c r="Q87" s="2">
        <v>15000000000</v>
      </c>
      <c r="R87" s="3">
        <v>0.57333333333333303</v>
      </c>
      <c r="S87">
        <v>20220504</v>
      </c>
    </row>
    <row r="88" spans="1:19" x14ac:dyDescent="0.25">
      <c r="A88">
        <v>14</v>
      </c>
      <c r="B88">
        <v>3</v>
      </c>
      <c r="C88" t="s">
        <v>31</v>
      </c>
      <c r="D88" t="s">
        <v>20</v>
      </c>
      <c r="E88" t="str">
        <f t="shared" si="12"/>
        <v>F2</v>
      </c>
      <c r="F88" t="str">
        <f t="shared" si="13"/>
        <v>a</v>
      </c>
      <c r="G88" t="str">
        <f t="shared" si="14"/>
        <v>10</v>
      </c>
      <c r="H88" t="s">
        <v>30</v>
      </c>
      <c r="I88" t="str">
        <f t="shared" si="15"/>
        <v>A2</v>
      </c>
      <c r="J88" t="str">
        <f t="shared" si="16"/>
        <v>o</v>
      </c>
      <c r="K88" t="str">
        <f t="shared" si="17"/>
        <v>10</v>
      </c>
      <c r="L88" s="1">
        <v>32</v>
      </c>
      <c r="M88" s="1">
        <v>60</v>
      </c>
      <c r="N88" s="1">
        <v>8</v>
      </c>
      <c r="O88" s="2">
        <v>6400000000</v>
      </c>
      <c r="P88" s="2">
        <v>12000000000</v>
      </c>
      <c r="Q88" s="2">
        <v>18400000000</v>
      </c>
      <c r="R88" s="3">
        <v>0.34782608695652201</v>
      </c>
      <c r="S88">
        <v>20220504</v>
      </c>
    </row>
    <row r="89" spans="1:19" x14ac:dyDescent="0.25">
      <c r="A89">
        <v>14</v>
      </c>
      <c r="B89">
        <v>1</v>
      </c>
      <c r="C89" t="s">
        <v>34</v>
      </c>
      <c r="D89" t="s">
        <v>24</v>
      </c>
      <c r="E89" t="str">
        <f t="shared" si="12"/>
        <v>A2</v>
      </c>
      <c r="F89" t="str">
        <f t="shared" si="13"/>
        <v>a</v>
      </c>
      <c r="G89" t="str">
        <f t="shared" si="14"/>
        <v>10</v>
      </c>
      <c r="H89" t="s">
        <v>35</v>
      </c>
      <c r="I89" t="str">
        <f t="shared" si="15"/>
        <v>F2</v>
      </c>
      <c r="J89" t="str">
        <f t="shared" si="16"/>
        <v>o</v>
      </c>
      <c r="K89" t="str">
        <f t="shared" si="17"/>
        <v>10</v>
      </c>
      <c r="L89" s="1">
        <v>60</v>
      </c>
      <c r="M89" s="1">
        <v>4</v>
      </c>
      <c r="N89" s="1">
        <v>8</v>
      </c>
      <c r="O89" s="2">
        <v>12000000000</v>
      </c>
      <c r="P89" s="2">
        <v>800000000</v>
      </c>
      <c r="Q89" s="2">
        <v>12800000000</v>
      </c>
      <c r="R89" s="3">
        <v>0.9375</v>
      </c>
      <c r="S89">
        <v>20220504</v>
      </c>
    </row>
    <row r="90" spans="1:19" x14ac:dyDescent="0.25">
      <c r="A90">
        <v>14</v>
      </c>
      <c r="B90">
        <v>2</v>
      </c>
      <c r="C90" t="s">
        <v>34</v>
      </c>
      <c r="D90" t="s">
        <v>24</v>
      </c>
      <c r="E90" t="str">
        <f t="shared" si="12"/>
        <v>A2</v>
      </c>
      <c r="F90" t="str">
        <f t="shared" si="13"/>
        <v>a</v>
      </c>
      <c r="G90" t="str">
        <f t="shared" si="14"/>
        <v>10</v>
      </c>
      <c r="H90" t="s">
        <v>35</v>
      </c>
      <c r="I90" t="str">
        <f t="shared" si="15"/>
        <v>F2</v>
      </c>
      <c r="J90" t="str">
        <f t="shared" si="16"/>
        <v>o</v>
      </c>
      <c r="K90" t="str">
        <f t="shared" si="17"/>
        <v>10</v>
      </c>
      <c r="L90" s="1">
        <v>152</v>
      </c>
      <c r="M90" s="1">
        <v>8</v>
      </c>
      <c r="N90" s="1">
        <v>8</v>
      </c>
      <c r="O90" s="2">
        <v>30400000000</v>
      </c>
      <c r="P90" s="2">
        <v>1600000000</v>
      </c>
      <c r="Q90" s="2">
        <v>32000000000</v>
      </c>
      <c r="R90" s="3">
        <v>0.95</v>
      </c>
      <c r="S90">
        <v>20220504</v>
      </c>
    </row>
    <row r="91" spans="1:19" x14ac:dyDescent="0.25">
      <c r="A91">
        <v>14</v>
      </c>
      <c r="B91">
        <v>3</v>
      </c>
      <c r="C91" t="s">
        <v>34</v>
      </c>
      <c r="D91" t="s">
        <v>24</v>
      </c>
      <c r="E91" t="str">
        <f t="shared" si="12"/>
        <v>A2</v>
      </c>
      <c r="F91" t="str">
        <f t="shared" si="13"/>
        <v>a</v>
      </c>
      <c r="G91" t="str">
        <f t="shared" si="14"/>
        <v>10</v>
      </c>
      <c r="H91" t="s">
        <v>35</v>
      </c>
      <c r="I91" t="str">
        <f t="shared" si="15"/>
        <v>F2</v>
      </c>
      <c r="J91" t="str">
        <f t="shared" si="16"/>
        <v>o</v>
      </c>
      <c r="K91" t="str">
        <f t="shared" si="17"/>
        <v>10</v>
      </c>
      <c r="L91" s="1">
        <v>128</v>
      </c>
      <c r="M91" s="1">
        <v>6</v>
      </c>
      <c r="N91" s="1">
        <v>8</v>
      </c>
      <c r="O91" s="2">
        <v>25600000000</v>
      </c>
      <c r="P91" s="2">
        <v>1200000000</v>
      </c>
      <c r="Q91" s="2">
        <v>26800000000</v>
      </c>
      <c r="R91" s="3">
        <v>0.95522388059701502</v>
      </c>
      <c r="S91">
        <v>20220504</v>
      </c>
    </row>
    <row r="92" spans="1:19" x14ac:dyDescent="0.25">
      <c r="A92">
        <v>21</v>
      </c>
      <c r="B92">
        <v>1</v>
      </c>
      <c r="C92" t="s">
        <v>19</v>
      </c>
      <c r="D92" t="s">
        <v>20</v>
      </c>
      <c r="E92" t="str">
        <f t="shared" si="12"/>
        <v>F2</v>
      </c>
      <c r="F92" t="str">
        <f t="shared" si="13"/>
        <v>a</v>
      </c>
      <c r="G92" t="str">
        <f t="shared" si="14"/>
        <v>10</v>
      </c>
      <c r="H92" t="s">
        <v>21</v>
      </c>
      <c r="I92" t="str">
        <f t="shared" si="15"/>
        <v>CG</v>
      </c>
      <c r="J92" t="s">
        <v>22</v>
      </c>
      <c r="K92" t="str">
        <f t="shared" ref="K92:K97" si="18">RIGHT(H92,1)</f>
        <v>0</v>
      </c>
      <c r="L92" s="1">
        <v>26</v>
      </c>
      <c r="M92" s="1">
        <v>46</v>
      </c>
      <c r="N92" s="1">
        <v>8</v>
      </c>
      <c r="O92" s="2">
        <v>5200000000</v>
      </c>
      <c r="P92" s="2">
        <v>9200000000</v>
      </c>
      <c r="Q92" s="2">
        <v>14400000000</v>
      </c>
      <c r="R92" s="3">
        <v>0.36111111111111099</v>
      </c>
      <c r="S92">
        <v>20220504</v>
      </c>
    </row>
    <row r="93" spans="1:19" x14ac:dyDescent="0.25">
      <c r="A93">
        <v>21</v>
      </c>
      <c r="B93">
        <v>2</v>
      </c>
      <c r="C93" t="s">
        <v>19</v>
      </c>
      <c r="D93" t="s">
        <v>20</v>
      </c>
      <c r="E93" t="str">
        <f t="shared" si="12"/>
        <v>F2</v>
      </c>
      <c r="F93" t="str">
        <f t="shared" si="13"/>
        <v>a</v>
      </c>
      <c r="G93" t="str">
        <f t="shared" si="14"/>
        <v>10</v>
      </c>
      <c r="H93" t="s">
        <v>21</v>
      </c>
      <c r="I93" t="str">
        <f t="shared" si="15"/>
        <v>CG</v>
      </c>
      <c r="J93" t="s">
        <v>22</v>
      </c>
      <c r="K93" t="str">
        <f t="shared" si="18"/>
        <v>0</v>
      </c>
      <c r="L93" s="1">
        <v>108</v>
      </c>
      <c r="M93" s="1">
        <v>64</v>
      </c>
      <c r="N93" s="1">
        <v>8</v>
      </c>
      <c r="O93" s="2">
        <v>21600000000</v>
      </c>
      <c r="P93" s="2">
        <v>12800000000</v>
      </c>
      <c r="Q93" s="2">
        <v>34400000000</v>
      </c>
      <c r="R93" s="3">
        <v>0.62790697674418605</v>
      </c>
      <c r="S93">
        <v>20220504</v>
      </c>
    </row>
    <row r="94" spans="1:19" x14ac:dyDescent="0.25">
      <c r="A94">
        <v>21</v>
      </c>
      <c r="B94">
        <v>3</v>
      </c>
      <c r="C94" t="s">
        <v>19</v>
      </c>
      <c r="D94" t="s">
        <v>20</v>
      </c>
      <c r="E94" t="str">
        <f t="shared" si="12"/>
        <v>F2</v>
      </c>
      <c r="F94" t="str">
        <f t="shared" si="13"/>
        <v>a</v>
      </c>
      <c r="G94" t="str">
        <f t="shared" si="14"/>
        <v>10</v>
      </c>
      <c r="H94" t="s">
        <v>21</v>
      </c>
      <c r="I94" t="str">
        <f t="shared" si="15"/>
        <v>CG</v>
      </c>
      <c r="J94" t="s">
        <v>22</v>
      </c>
      <c r="K94" t="str">
        <f t="shared" si="18"/>
        <v>0</v>
      </c>
      <c r="L94" s="1">
        <v>104</v>
      </c>
      <c r="M94" s="1">
        <v>64</v>
      </c>
      <c r="N94" s="1">
        <v>8</v>
      </c>
      <c r="O94" s="2">
        <v>20800000000</v>
      </c>
      <c r="P94" s="2">
        <v>12800000000</v>
      </c>
      <c r="Q94" s="2">
        <v>33600000000</v>
      </c>
      <c r="R94" s="3">
        <v>0.61904761904761896</v>
      </c>
      <c r="S94">
        <v>20220504</v>
      </c>
    </row>
    <row r="95" spans="1:19" x14ac:dyDescent="0.25">
      <c r="A95">
        <v>21</v>
      </c>
      <c r="B95">
        <v>1</v>
      </c>
      <c r="C95" t="s">
        <v>23</v>
      </c>
      <c r="D95" t="s">
        <v>24</v>
      </c>
      <c r="E95" t="str">
        <f t="shared" si="12"/>
        <v>A2</v>
      </c>
      <c r="F95" t="str">
        <f t="shared" si="13"/>
        <v>a</v>
      </c>
      <c r="G95" t="str">
        <f t="shared" si="14"/>
        <v>10</v>
      </c>
      <c r="H95" t="s">
        <v>21</v>
      </c>
      <c r="I95" t="str">
        <f t="shared" si="15"/>
        <v>CG</v>
      </c>
      <c r="J95" t="s">
        <v>22</v>
      </c>
      <c r="K95" t="str">
        <f t="shared" si="18"/>
        <v>0</v>
      </c>
      <c r="L95" s="1">
        <v>72</v>
      </c>
      <c r="M95" s="1">
        <v>21</v>
      </c>
      <c r="N95" s="1">
        <v>8</v>
      </c>
      <c r="O95" s="2">
        <v>14400000000</v>
      </c>
      <c r="P95" s="2">
        <v>4200000000</v>
      </c>
      <c r="Q95" s="2">
        <v>18600000000</v>
      </c>
      <c r="R95" s="3">
        <v>0.77419354838709697</v>
      </c>
      <c r="S95">
        <v>20220504</v>
      </c>
    </row>
    <row r="96" spans="1:19" x14ac:dyDescent="0.25">
      <c r="A96">
        <v>21</v>
      </c>
      <c r="B96">
        <v>2</v>
      </c>
      <c r="C96" t="s">
        <v>23</v>
      </c>
      <c r="D96" t="s">
        <v>24</v>
      </c>
      <c r="E96" t="str">
        <f t="shared" si="12"/>
        <v>A2</v>
      </c>
      <c r="F96" t="str">
        <f t="shared" si="13"/>
        <v>a</v>
      </c>
      <c r="G96" t="str">
        <f t="shared" si="14"/>
        <v>10</v>
      </c>
      <c r="H96" t="s">
        <v>21</v>
      </c>
      <c r="I96" t="str">
        <f t="shared" si="15"/>
        <v>CG</v>
      </c>
      <c r="J96" t="s">
        <v>22</v>
      </c>
      <c r="K96" t="str">
        <f t="shared" si="18"/>
        <v>0</v>
      </c>
      <c r="L96" s="1">
        <v>376</v>
      </c>
      <c r="M96" s="1">
        <v>44</v>
      </c>
      <c r="N96" s="1">
        <v>8</v>
      </c>
      <c r="O96" s="2">
        <v>75200000000</v>
      </c>
      <c r="P96" s="2">
        <v>8800000000</v>
      </c>
      <c r="Q96" s="2">
        <v>84000000000</v>
      </c>
      <c r="R96" s="3">
        <v>0.89523809523809506</v>
      </c>
      <c r="S96">
        <v>20220504</v>
      </c>
    </row>
    <row r="97" spans="1:19" x14ac:dyDescent="0.25">
      <c r="A97">
        <v>21</v>
      </c>
      <c r="B97">
        <v>3</v>
      </c>
      <c r="C97" t="s">
        <v>23</v>
      </c>
      <c r="D97" t="s">
        <v>24</v>
      </c>
      <c r="E97" t="str">
        <f t="shared" si="12"/>
        <v>A2</v>
      </c>
      <c r="F97" t="str">
        <f t="shared" si="13"/>
        <v>a</v>
      </c>
      <c r="G97" t="str">
        <f t="shared" si="14"/>
        <v>10</v>
      </c>
      <c r="H97" t="s">
        <v>21</v>
      </c>
      <c r="I97" t="str">
        <f t="shared" si="15"/>
        <v>CG</v>
      </c>
      <c r="J97" t="s">
        <v>22</v>
      </c>
      <c r="K97" t="str">
        <f t="shared" si="18"/>
        <v>0</v>
      </c>
      <c r="L97" s="1">
        <v>52</v>
      </c>
      <c r="M97" s="1">
        <v>2</v>
      </c>
      <c r="N97" s="1">
        <v>8</v>
      </c>
      <c r="O97" s="2">
        <v>10400000000</v>
      </c>
      <c r="P97" s="2">
        <v>400000000</v>
      </c>
      <c r="Q97" s="2">
        <v>10800000000</v>
      </c>
      <c r="R97" s="3">
        <v>0.96296296296296302</v>
      </c>
      <c r="S97">
        <v>20220504</v>
      </c>
    </row>
    <row r="98" spans="1:19" x14ac:dyDescent="0.25">
      <c r="A98">
        <v>21</v>
      </c>
      <c r="B98">
        <v>1</v>
      </c>
      <c r="C98" t="s">
        <v>25</v>
      </c>
      <c r="D98" t="s">
        <v>20</v>
      </c>
      <c r="E98" t="str">
        <f t="shared" si="12"/>
        <v>F2</v>
      </c>
      <c r="F98" t="str">
        <f t="shared" si="13"/>
        <v>a</v>
      </c>
      <c r="G98" t="str">
        <f t="shared" ref="G98:G129" si="19">RIGHT(D98,2)</f>
        <v>10</v>
      </c>
      <c r="H98" t="s">
        <v>26</v>
      </c>
      <c r="I98" t="str">
        <f t="shared" si="15"/>
        <v>A1</v>
      </c>
      <c r="J98" t="str">
        <f t="shared" ref="J98:J129" si="20">MID(H98,3,1)</f>
        <v>o</v>
      </c>
      <c r="K98" t="str">
        <f t="shared" ref="K98:K121" si="21">RIGHT(H98,2)</f>
        <v>10</v>
      </c>
      <c r="L98" s="1">
        <v>50</v>
      </c>
      <c r="M98" s="1">
        <v>22</v>
      </c>
      <c r="N98" s="1">
        <v>8</v>
      </c>
      <c r="O98" s="2">
        <v>10000000000</v>
      </c>
      <c r="P98" s="2">
        <v>4400000000</v>
      </c>
      <c r="Q98" s="2">
        <v>14400000000</v>
      </c>
      <c r="R98" s="3">
        <v>0.69444444444444398</v>
      </c>
      <c r="S98">
        <v>20220504</v>
      </c>
    </row>
    <row r="99" spans="1:19" x14ac:dyDescent="0.25">
      <c r="A99">
        <v>21</v>
      </c>
      <c r="B99">
        <v>2</v>
      </c>
      <c r="C99" t="s">
        <v>25</v>
      </c>
      <c r="D99" t="s">
        <v>20</v>
      </c>
      <c r="E99" t="str">
        <f t="shared" si="12"/>
        <v>F2</v>
      </c>
      <c r="F99" t="str">
        <f t="shared" si="13"/>
        <v>a</v>
      </c>
      <c r="G99" t="str">
        <f t="shared" si="19"/>
        <v>10</v>
      </c>
      <c r="H99" t="s">
        <v>26</v>
      </c>
      <c r="I99" t="str">
        <f t="shared" si="15"/>
        <v>A1</v>
      </c>
      <c r="J99" t="str">
        <f t="shared" si="20"/>
        <v>o</v>
      </c>
      <c r="K99" t="str">
        <f t="shared" si="21"/>
        <v>10</v>
      </c>
      <c r="L99" s="1">
        <v>80</v>
      </c>
      <c r="M99" s="1">
        <v>31</v>
      </c>
      <c r="N99" s="1">
        <v>8</v>
      </c>
      <c r="O99" s="2">
        <v>16000000000</v>
      </c>
      <c r="P99" s="2">
        <v>6200000000</v>
      </c>
      <c r="Q99" s="2">
        <v>22200000000</v>
      </c>
      <c r="R99" s="3">
        <v>0.72072072072072102</v>
      </c>
      <c r="S99">
        <v>20220504</v>
      </c>
    </row>
    <row r="100" spans="1:19" x14ac:dyDescent="0.25">
      <c r="A100">
        <v>21</v>
      </c>
      <c r="B100">
        <v>3</v>
      </c>
      <c r="C100" t="s">
        <v>25</v>
      </c>
      <c r="D100" t="s">
        <v>20</v>
      </c>
      <c r="E100" t="str">
        <f t="shared" si="12"/>
        <v>F2</v>
      </c>
      <c r="F100" t="str">
        <f t="shared" si="13"/>
        <v>a</v>
      </c>
      <c r="G100" t="str">
        <f t="shared" si="19"/>
        <v>10</v>
      </c>
      <c r="H100" t="s">
        <v>26</v>
      </c>
      <c r="I100" t="str">
        <f t="shared" si="15"/>
        <v>A1</v>
      </c>
      <c r="J100" t="str">
        <f t="shared" si="20"/>
        <v>o</v>
      </c>
      <c r="K100" t="str">
        <f t="shared" si="21"/>
        <v>10</v>
      </c>
      <c r="L100" s="1">
        <v>120</v>
      </c>
      <c r="M100" s="1">
        <v>15</v>
      </c>
      <c r="N100" s="1">
        <v>8</v>
      </c>
      <c r="O100" s="2">
        <v>24000000000</v>
      </c>
      <c r="P100" s="2">
        <v>3000000000</v>
      </c>
      <c r="Q100" s="2">
        <v>27000000000</v>
      </c>
      <c r="R100" s="3">
        <v>0.88888888888888895</v>
      </c>
      <c r="S100">
        <v>20220504</v>
      </c>
    </row>
    <row r="101" spans="1:19" x14ac:dyDescent="0.25">
      <c r="A101">
        <v>21</v>
      </c>
      <c r="B101">
        <v>1</v>
      </c>
      <c r="C101" t="s">
        <v>27</v>
      </c>
      <c r="D101" t="s">
        <v>24</v>
      </c>
      <c r="E101" t="str">
        <f t="shared" si="12"/>
        <v>A2</v>
      </c>
      <c r="F101" t="str">
        <f t="shared" si="13"/>
        <v>a</v>
      </c>
      <c r="G101" t="str">
        <f t="shared" si="19"/>
        <v>10</v>
      </c>
      <c r="H101" t="s">
        <v>28</v>
      </c>
      <c r="I101" t="str">
        <f t="shared" si="15"/>
        <v>F1</v>
      </c>
      <c r="J101" t="str">
        <f t="shared" si="20"/>
        <v>o</v>
      </c>
      <c r="K101" t="str">
        <f t="shared" si="21"/>
        <v>10</v>
      </c>
      <c r="L101" s="1">
        <v>312</v>
      </c>
      <c r="M101" s="1">
        <v>35</v>
      </c>
      <c r="N101" s="1">
        <v>7</v>
      </c>
      <c r="O101" s="2">
        <v>6240000000</v>
      </c>
      <c r="P101" s="2">
        <v>700000000</v>
      </c>
      <c r="Q101" s="2">
        <v>6940000000</v>
      </c>
      <c r="R101" s="3">
        <v>0.89913544668587897</v>
      </c>
      <c r="S101">
        <v>20220504</v>
      </c>
    </row>
    <row r="102" spans="1:19" x14ac:dyDescent="0.25">
      <c r="A102">
        <v>21</v>
      </c>
      <c r="B102">
        <v>2</v>
      </c>
      <c r="C102" t="s">
        <v>27</v>
      </c>
      <c r="D102" t="s">
        <v>24</v>
      </c>
      <c r="E102" t="str">
        <f t="shared" si="12"/>
        <v>A2</v>
      </c>
      <c r="F102" t="str">
        <f t="shared" si="13"/>
        <v>a</v>
      </c>
      <c r="G102" t="str">
        <f t="shared" si="19"/>
        <v>10</v>
      </c>
      <c r="H102" t="s">
        <v>28</v>
      </c>
      <c r="I102" t="str">
        <f t="shared" si="15"/>
        <v>F1</v>
      </c>
      <c r="J102" t="str">
        <f t="shared" si="20"/>
        <v>o</v>
      </c>
      <c r="K102" t="str">
        <f t="shared" si="21"/>
        <v>10</v>
      </c>
      <c r="L102" s="1">
        <v>72</v>
      </c>
      <c r="M102" s="1">
        <v>3</v>
      </c>
      <c r="N102" s="1">
        <v>8</v>
      </c>
      <c r="O102" s="2">
        <v>14400000000</v>
      </c>
      <c r="P102" s="2">
        <v>600000000</v>
      </c>
      <c r="Q102" s="2">
        <v>15000000000</v>
      </c>
      <c r="R102" s="3">
        <v>0.96</v>
      </c>
      <c r="S102">
        <v>20220504</v>
      </c>
    </row>
    <row r="103" spans="1:19" x14ac:dyDescent="0.25">
      <c r="A103">
        <v>21</v>
      </c>
      <c r="B103">
        <v>3</v>
      </c>
      <c r="C103" t="s">
        <v>27</v>
      </c>
      <c r="D103" t="s">
        <v>24</v>
      </c>
      <c r="E103" t="str">
        <f t="shared" si="12"/>
        <v>A2</v>
      </c>
      <c r="F103" t="str">
        <f t="shared" si="13"/>
        <v>a</v>
      </c>
      <c r="G103" t="str">
        <f t="shared" si="19"/>
        <v>10</v>
      </c>
      <c r="H103" t="s">
        <v>28</v>
      </c>
      <c r="I103" t="str">
        <f t="shared" si="15"/>
        <v>F1</v>
      </c>
      <c r="J103" t="str">
        <f t="shared" si="20"/>
        <v>o</v>
      </c>
      <c r="K103" t="str">
        <f t="shared" si="21"/>
        <v>10</v>
      </c>
      <c r="L103" s="1">
        <v>34</v>
      </c>
      <c r="M103" s="1">
        <v>4</v>
      </c>
      <c r="N103" s="1">
        <v>8</v>
      </c>
      <c r="O103" s="2">
        <v>6800000000</v>
      </c>
      <c r="P103" s="2">
        <v>800000000</v>
      </c>
      <c r="Q103" s="2">
        <v>7600000000</v>
      </c>
      <c r="R103" s="3">
        <v>0.89473684210526305</v>
      </c>
      <c r="S103">
        <v>20220504</v>
      </c>
    </row>
    <row r="104" spans="1:19" x14ac:dyDescent="0.25">
      <c r="A104">
        <v>21</v>
      </c>
      <c r="B104">
        <v>1</v>
      </c>
      <c r="C104" t="s">
        <v>29</v>
      </c>
      <c r="D104" t="s">
        <v>24</v>
      </c>
      <c r="E104" t="str">
        <f t="shared" si="12"/>
        <v>A2</v>
      </c>
      <c r="F104" t="str">
        <f t="shared" si="13"/>
        <v>a</v>
      </c>
      <c r="G104" t="str">
        <f t="shared" si="19"/>
        <v>10</v>
      </c>
      <c r="H104" t="s">
        <v>30</v>
      </c>
      <c r="I104" t="str">
        <f t="shared" si="15"/>
        <v>A2</v>
      </c>
      <c r="J104" t="str">
        <f t="shared" si="20"/>
        <v>o</v>
      </c>
      <c r="K104" t="str">
        <f t="shared" si="21"/>
        <v>10</v>
      </c>
      <c r="L104" s="1">
        <v>104</v>
      </c>
      <c r="M104" s="1">
        <v>4</v>
      </c>
      <c r="N104" s="1">
        <v>8</v>
      </c>
      <c r="O104" s="2">
        <v>20800000000</v>
      </c>
      <c r="P104" s="2">
        <v>800000000</v>
      </c>
      <c r="Q104" s="2">
        <v>21600000000</v>
      </c>
      <c r="R104" s="3">
        <v>0.96296296296296302</v>
      </c>
      <c r="S104">
        <v>20220504</v>
      </c>
    </row>
    <row r="105" spans="1:19" x14ac:dyDescent="0.25">
      <c r="A105">
        <v>21</v>
      </c>
      <c r="B105">
        <v>2</v>
      </c>
      <c r="C105" t="s">
        <v>29</v>
      </c>
      <c r="D105" t="s">
        <v>24</v>
      </c>
      <c r="E105" t="str">
        <f t="shared" si="12"/>
        <v>A2</v>
      </c>
      <c r="F105" t="str">
        <f t="shared" si="13"/>
        <v>a</v>
      </c>
      <c r="G105" t="str">
        <f t="shared" si="19"/>
        <v>10</v>
      </c>
      <c r="H105" t="s">
        <v>30</v>
      </c>
      <c r="I105" t="str">
        <f t="shared" si="15"/>
        <v>A2</v>
      </c>
      <c r="J105" t="str">
        <f t="shared" si="20"/>
        <v>o</v>
      </c>
      <c r="K105" t="str">
        <f t="shared" si="21"/>
        <v>10</v>
      </c>
      <c r="L105" s="1">
        <v>80</v>
      </c>
      <c r="M105" s="1">
        <v>3</v>
      </c>
      <c r="N105" s="1">
        <v>8</v>
      </c>
      <c r="O105" s="2">
        <v>16000000000</v>
      </c>
      <c r="P105" s="2">
        <v>600000000</v>
      </c>
      <c r="Q105" s="2">
        <v>16600000000</v>
      </c>
      <c r="R105" s="3">
        <v>0.96385542168674698</v>
      </c>
      <c r="S105">
        <v>20220504</v>
      </c>
    </row>
    <row r="106" spans="1:19" x14ac:dyDescent="0.25">
      <c r="A106">
        <v>21</v>
      </c>
      <c r="B106">
        <v>3</v>
      </c>
      <c r="C106" t="s">
        <v>29</v>
      </c>
      <c r="D106" t="s">
        <v>24</v>
      </c>
      <c r="E106" t="str">
        <f t="shared" si="12"/>
        <v>A2</v>
      </c>
      <c r="F106" t="str">
        <f t="shared" si="13"/>
        <v>a</v>
      </c>
      <c r="G106" t="str">
        <f t="shared" si="19"/>
        <v>10</v>
      </c>
      <c r="H106" t="s">
        <v>30</v>
      </c>
      <c r="I106" t="str">
        <f t="shared" si="15"/>
        <v>A2</v>
      </c>
      <c r="J106" t="str">
        <f t="shared" si="20"/>
        <v>o</v>
      </c>
      <c r="K106" t="str">
        <f t="shared" si="21"/>
        <v>10</v>
      </c>
      <c r="L106" s="1">
        <v>88</v>
      </c>
      <c r="M106" s="1">
        <v>5</v>
      </c>
      <c r="N106" s="1">
        <v>8</v>
      </c>
      <c r="O106" s="2">
        <v>17600000000</v>
      </c>
      <c r="P106" s="2">
        <v>1000000000</v>
      </c>
      <c r="Q106" s="2">
        <v>18600000000</v>
      </c>
      <c r="R106" s="3">
        <v>0.94623655913978499</v>
      </c>
      <c r="S106">
        <v>20220504</v>
      </c>
    </row>
    <row r="107" spans="1:19" x14ac:dyDescent="0.25">
      <c r="A107">
        <v>21</v>
      </c>
      <c r="B107">
        <v>1</v>
      </c>
      <c r="C107" t="s">
        <v>31</v>
      </c>
      <c r="D107" t="s">
        <v>20</v>
      </c>
      <c r="E107" t="str">
        <f t="shared" si="12"/>
        <v>F2</v>
      </c>
      <c r="F107" t="str">
        <f t="shared" si="13"/>
        <v>a</v>
      </c>
      <c r="G107" t="str">
        <f t="shared" si="19"/>
        <v>10</v>
      </c>
      <c r="H107" t="s">
        <v>30</v>
      </c>
      <c r="I107" t="str">
        <f t="shared" si="15"/>
        <v>A2</v>
      </c>
      <c r="J107" t="str">
        <f t="shared" si="20"/>
        <v>o</v>
      </c>
      <c r="K107" t="str">
        <f t="shared" si="21"/>
        <v>10</v>
      </c>
      <c r="L107" s="1">
        <v>64</v>
      </c>
      <c r="M107" s="1">
        <v>31</v>
      </c>
      <c r="N107" s="1">
        <v>8</v>
      </c>
      <c r="O107" s="2">
        <v>12800000000</v>
      </c>
      <c r="P107" s="2">
        <v>6200000000</v>
      </c>
      <c r="Q107" s="2">
        <v>19000000000</v>
      </c>
      <c r="R107" s="3">
        <v>0.673684210526316</v>
      </c>
      <c r="S107">
        <v>20220504</v>
      </c>
    </row>
    <row r="108" spans="1:19" x14ac:dyDescent="0.25">
      <c r="A108">
        <v>21</v>
      </c>
      <c r="B108">
        <v>2</v>
      </c>
      <c r="C108" t="s">
        <v>31</v>
      </c>
      <c r="D108" t="s">
        <v>20</v>
      </c>
      <c r="E108" t="str">
        <f t="shared" si="12"/>
        <v>F2</v>
      </c>
      <c r="F108" t="str">
        <f t="shared" si="13"/>
        <v>a</v>
      </c>
      <c r="G108" t="str">
        <f t="shared" si="19"/>
        <v>10</v>
      </c>
      <c r="H108" t="s">
        <v>30</v>
      </c>
      <c r="I108" t="str">
        <f t="shared" si="15"/>
        <v>A2</v>
      </c>
      <c r="J108" t="str">
        <f t="shared" si="20"/>
        <v>o</v>
      </c>
      <c r="K108" t="str">
        <f t="shared" si="21"/>
        <v>10</v>
      </c>
      <c r="L108" s="1">
        <v>60</v>
      </c>
      <c r="M108" s="1">
        <v>40</v>
      </c>
      <c r="N108" s="1">
        <v>8</v>
      </c>
      <c r="O108" s="2">
        <v>12000000000</v>
      </c>
      <c r="P108" s="2">
        <v>8000000000</v>
      </c>
      <c r="Q108" s="2">
        <v>20000000000</v>
      </c>
      <c r="R108" s="3">
        <v>0.6</v>
      </c>
      <c r="S108">
        <v>20220504</v>
      </c>
    </row>
    <row r="109" spans="1:19" x14ac:dyDescent="0.25">
      <c r="A109">
        <v>21</v>
      </c>
      <c r="B109">
        <v>3</v>
      </c>
      <c r="C109" t="s">
        <v>31</v>
      </c>
      <c r="D109" t="s">
        <v>20</v>
      </c>
      <c r="E109" t="str">
        <f t="shared" si="12"/>
        <v>F2</v>
      </c>
      <c r="F109" t="str">
        <f t="shared" si="13"/>
        <v>a</v>
      </c>
      <c r="G109" t="str">
        <f t="shared" si="19"/>
        <v>10</v>
      </c>
      <c r="H109" t="s">
        <v>30</v>
      </c>
      <c r="I109" t="str">
        <f t="shared" si="15"/>
        <v>A2</v>
      </c>
      <c r="J109" t="str">
        <f t="shared" si="20"/>
        <v>o</v>
      </c>
      <c r="K109" t="str">
        <f t="shared" si="21"/>
        <v>10</v>
      </c>
      <c r="L109" s="1">
        <v>40</v>
      </c>
      <c r="M109" s="1">
        <v>60</v>
      </c>
      <c r="N109" s="1">
        <v>8</v>
      </c>
      <c r="O109" s="2">
        <v>8000000000</v>
      </c>
      <c r="P109" s="2">
        <v>12000000000</v>
      </c>
      <c r="Q109" s="2">
        <v>20000000000</v>
      </c>
      <c r="R109" s="3">
        <v>0.4</v>
      </c>
      <c r="S109">
        <v>20220504</v>
      </c>
    </row>
    <row r="110" spans="1:19" x14ac:dyDescent="0.25">
      <c r="A110">
        <v>21</v>
      </c>
      <c r="B110">
        <v>1</v>
      </c>
      <c r="C110" t="s">
        <v>32</v>
      </c>
      <c r="D110" t="s">
        <v>24</v>
      </c>
      <c r="E110" t="str">
        <f t="shared" si="12"/>
        <v>A2</v>
      </c>
      <c r="F110" t="str">
        <f t="shared" si="13"/>
        <v>a</v>
      </c>
      <c r="G110" t="str">
        <f t="shared" si="19"/>
        <v>10</v>
      </c>
      <c r="H110" t="s">
        <v>26</v>
      </c>
      <c r="I110" t="str">
        <f t="shared" si="15"/>
        <v>A1</v>
      </c>
      <c r="J110" t="str">
        <f t="shared" si="20"/>
        <v>o</v>
      </c>
      <c r="K110" t="str">
        <f t="shared" si="21"/>
        <v>10</v>
      </c>
      <c r="L110" s="1">
        <v>160</v>
      </c>
      <c r="M110" s="1">
        <v>4</v>
      </c>
      <c r="N110" s="1">
        <v>8</v>
      </c>
      <c r="O110" s="2">
        <v>32000000000</v>
      </c>
      <c r="P110" s="2">
        <v>800000000</v>
      </c>
      <c r="Q110" s="2">
        <v>32800000000</v>
      </c>
      <c r="R110" s="3">
        <v>0.97560975609756095</v>
      </c>
      <c r="S110">
        <v>20220504</v>
      </c>
    </row>
    <row r="111" spans="1:19" x14ac:dyDescent="0.25">
      <c r="A111">
        <v>21</v>
      </c>
      <c r="B111">
        <v>2</v>
      </c>
      <c r="C111" t="s">
        <v>32</v>
      </c>
      <c r="D111" t="s">
        <v>24</v>
      </c>
      <c r="E111" t="str">
        <f t="shared" si="12"/>
        <v>A2</v>
      </c>
      <c r="F111" t="str">
        <f t="shared" si="13"/>
        <v>a</v>
      </c>
      <c r="G111" t="str">
        <f t="shared" si="19"/>
        <v>10</v>
      </c>
      <c r="H111" t="s">
        <v>26</v>
      </c>
      <c r="I111" t="str">
        <f t="shared" si="15"/>
        <v>A1</v>
      </c>
      <c r="J111" t="str">
        <f t="shared" si="20"/>
        <v>o</v>
      </c>
      <c r="K111" t="str">
        <f t="shared" si="21"/>
        <v>10</v>
      </c>
      <c r="L111" s="1">
        <v>160</v>
      </c>
      <c r="M111" s="1">
        <v>1</v>
      </c>
      <c r="N111" s="1">
        <v>8</v>
      </c>
      <c r="O111" s="2">
        <v>32000000000</v>
      </c>
      <c r="P111" s="2">
        <v>200000000</v>
      </c>
      <c r="Q111" s="2">
        <v>32200000000</v>
      </c>
      <c r="R111" s="3">
        <v>0.99378881987577705</v>
      </c>
      <c r="S111">
        <v>20220504</v>
      </c>
    </row>
    <row r="112" spans="1:19" x14ac:dyDescent="0.25">
      <c r="A112">
        <v>21</v>
      </c>
      <c r="B112">
        <v>3</v>
      </c>
      <c r="C112" t="s">
        <v>32</v>
      </c>
      <c r="D112" t="s">
        <v>24</v>
      </c>
      <c r="E112" t="str">
        <f t="shared" si="12"/>
        <v>A2</v>
      </c>
      <c r="F112" t="str">
        <f t="shared" si="13"/>
        <v>a</v>
      </c>
      <c r="G112" t="str">
        <f t="shared" si="19"/>
        <v>10</v>
      </c>
      <c r="H112" t="s">
        <v>26</v>
      </c>
      <c r="I112" t="str">
        <f t="shared" si="15"/>
        <v>A1</v>
      </c>
      <c r="J112" t="str">
        <f t="shared" si="20"/>
        <v>o</v>
      </c>
      <c r="K112" t="str">
        <f t="shared" si="21"/>
        <v>10</v>
      </c>
      <c r="L112" s="1">
        <v>160</v>
      </c>
      <c r="M112" s="1">
        <v>4</v>
      </c>
      <c r="N112" s="1">
        <v>8</v>
      </c>
      <c r="O112" s="2">
        <v>32000000000</v>
      </c>
      <c r="P112" s="2">
        <v>800000000</v>
      </c>
      <c r="Q112" s="2">
        <v>32800000000</v>
      </c>
      <c r="R112" s="3">
        <v>0.97560975609756095</v>
      </c>
      <c r="S112">
        <v>20220504</v>
      </c>
    </row>
    <row r="113" spans="1:19" x14ac:dyDescent="0.25">
      <c r="A113">
        <v>21</v>
      </c>
      <c r="B113">
        <v>1</v>
      </c>
      <c r="C113" t="s">
        <v>33</v>
      </c>
      <c r="D113" t="s">
        <v>20</v>
      </c>
      <c r="E113" t="str">
        <f t="shared" si="12"/>
        <v>F2</v>
      </c>
      <c r="F113" t="str">
        <f t="shared" si="13"/>
        <v>a</v>
      </c>
      <c r="G113" t="str">
        <f t="shared" si="19"/>
        <v>10</v>
      </c>
      <c r="H113" t="s">
        <v>28</v>
      </c>
      <c r="I113" t="str">
        <f t="shared" si="15"/>
        <v>F1</v>
      </c>
      <c r="J113" t="str">
        <f t="shared" si="20"/>
        <v>o</v>
      </c>
      <c r="K113" t="str">
        <f t="shared" si="21"/>
        <v>10</v>
      </c>
      <c r="L113" s="1">
        <v>44</v>
      </c>
      <c r="M113" s="1">
        <v>84</v>
      </c>
      <c r="N113" s="1">
        <v>8</v>
      </c>
      <c r="O113" s="2">
        <v>8800000000</v>
      </c>
      <c r="P113" s="2">
        <v>16800000000</v>
      </c>
      <c r="Q113" s="2">
        <v>25600000000</v>
      </c>
      <c r="R113" s="3">
        <v>0.34375</v>
      </c>
      <c r="S113">
        <v>20220504</v>
      </c>
    </row>
    <row r="114" spans="1:19" x14ac:dyDescent="0.25">
      <c r="A114">
        <v>21</v>
      </c>
      <c r="B114">
        <v>2</v>
      </c>
      <c r="C114" t="s">
        <v>33</v>
      </c>
      <c r="D114" t="s">
        <v>20</v>
      </c>
      <c r="E114" t="str">
        <f t="shared" si="12"/>
        <v>F2</v>
      </c>
      <c r="F114" t="str">
        <f t="shared" si="13"/>
        <v>a</v>
      </c>
      <c r="G114" t="str">
        <f t="shared" si="19"/>
        <v>10</v>
      </c>
      <c r="H114" t="s">
        <v>28</v>
      </c>
      <c r="I114" t="str">
        <f t="shared" si="15"/>
        <v>F1</v>
      </c>
      <c r="J114" t="str">
        <f t="shared" si="20"/>
        <v>o</v>
      </c>
      <c r="K114" t="str">
        <f t="shared" si="21"/>
        <v>10</v>
      </c>
      <c r="L114" s="1">
        <v>64</v>
      </c>
      <c r="M114" s="1">
        <v>80</v>
      </c>
      <c r="N114" s="1">
        <v>8</v>
      </c>
      <c r="O114" s="2">
        <v>12800000000</v>
      </c>
      <c r="P114" s="2">
        <v>16000000000</v>
      </c>
      <c r="Q114" s="2">
        <v>28800000000</v>
      </c>
      <c r="R114" s="3">
        <v>0.44444444444444398</v>
      </c>
      <c r="S114">
        <v>20220504</v>
      </c>
    </row>
    <row r="115" spans="1:19" x14ac:dyDescent="0.25">
      <c r="A115">
        <v>21</v>
      </c>
      <c r="B115">
        <v>3</v>
      </c>
      <c r="C115" t="s">
        <v>33</v>
      </c>
      <c r="D115" t="s">
        <v>20</v>
      </c>
      <c r="E115" t="str">
        <f t="shared" si="12"/>
        <v>F2</v>
      </c>
      <c r="F115" t="str">
        <f t="shared" si="13"/>
        <v>a</v>
      </c>
      <c r="G115" t="str">
        <f t="shared" si="19"/>
        <v>10</v>
      </c>
      <c r="H115" t="s">
        <v>28</v>
      </c>
      <c r="I115" t="str">
        <f t="shared" si="15"/>
        <v>F1</v>
      </c>
      <c r="J115" t="str">
        <f t="shared" si="20"/>
        <v>o</v>
      </c>
      <c r="K115" t="str">
        <f t="shared" si="21"/>
        <v>10</v>
      </c>
      <c r="L115" s="1">
        <v>172</v>
      </c>
      <c r="M115" s="1">
        <v>60</v>
      </c>
      <c r="N115" s="1">
        <v>8</v>
      </c>
      <c r="O115" s="2">
        <v>34400000000</v>
      </c>
      <c r="P115" s="2">
        <v>12000000000</v>
      </c>
      <c r="Q115" s="2">
        <v>46400000000</v>
      </c>
      <c r="R115" s="3">
        <v>0.74137931034482796</v>
      </c>
      <c r="S115">
        <v>20220504</v>
      </c>
    </row>
    <row r="116" spans="1:19" x14ac:dyDescent="0.25">
      <c r="A116">
        <v>21</v>
      </c>
      <c r="B116">
        <v>1</v>
      </c>
      <c r="C116" t="s">
        <v>31</v>
      </c>
      <c r="D116" t="s">
        <v>20</v>
      </c>
      <c r="E116" t="str">
        <f t="shared" si="12"/>
        <v>F2</v>
      </c>
      <c r="F116" t="str">
        <f t="shared" si="13"/>
        <v>a</v>
      </c>
      <c r="G116" t="str">
        <f t="shared" si="19"/>
        <v>10</v>
      </c>
      <c r="H116" t="s">
        <v>30</v>
      </c>
      <c r="I116" t="str">
        <f t="shared" si="15"/>
        <v>A2</v>
      </c>
      <c r="J116" t="str">
        <f t="shared" si="20"/>
        <v>o</v>
      </c>
      <c r="K116" t="str">
        <f t="shared" si="21"/>
        <v>10</v>
      </c>
      <c r="L116" s="1">
        <v>40</v>
      </c>
      <c r="M116" s="1">
        <v>60</v>
      </c>
      <c r="N116" s="1">
        <v>8</v>
      </c>
      <c r="O116" s="2">
        <v>8000000000</v>
      </c>
      <c r="P116" s="2">
        <v>12000000000</v>
      </c>
      <c r="Q116" s="2">
        <v>20000000000</v>
      </c>
      <c r="R116" s="3">
        <v>0.4</v>
      </c>
      <c r="S116">
        <v>20220504</v>
      </c>
    </row>
    <row r="117" spans="1:19" x14ac:dyDescent="0.25">
      <c r="A117">
        <v>21</v>
      </c>
      <c r="B117">
        <v>2</v>
      </c>
      <c r="C117" t="s">
        <v>31</v>
      </c>
      <c r="D117" t="s">
        <v>20</v>
      </c>
      <c r="E117" t="str">
        <f t="shared" si="12"/>
        <v>F2</v>
      </c>
      <c r="F117" t="str">
        <f t="shared" si="13"/>
        <v>a</v>
      </c>
      <c r="G117" t="str">
        <f t="shared" si="19"/>
        <v>10</v>
      </c>
      <c r="H117" t="s">
        <v>30</v>
      </c>
      <c r="I117" t="str">
        <f t="shared" si="15"/>
        <v>A2</v>
      </c>
      <c r="J117" t="str">
        <f t="shared" si="20"/>
        <v>o</v>
      </c>
      <c r="K117" t="str">
        <f t="shared" si="21"/>
        <v>10</v>
      </c>
      <c r="L117" s="1">
        <v>60</v>
      </c>
      <c r="M117" s="1">
        <v>60</v>
      </c>
      <c r="N117" s="1">
        <v>8</v>
      </c>
      <c r="O117" s="2">
        <v>12000000000</v>
      </c>
      <c r="P117" s="2">
        <v>12000000000</v>
      </c>
      <c r="Q117" s="2">
        <v>24000000000</v>
      </c>
      <c r="R117" s="3">
        <v>0.5</v>
      </c>
      <c r="S117">
        <v>20220504</v>
      </c>
    </row>
    <row r="118" spans="1:19" x14ac:dyDescent="0.25">
      <c r="A118">
        <v>21</v>
      </c>
      <c r="B118">
        <v>3</v>
      </c>
      <c r="C118" t="s">
        <v>31</v>
      </c>
      <c r="D118" t="s">
        <v>20</v>
      </c>
      <c r="E118" t="str">
        <f t="shared" si="12"/>
        <v>F2</v>
      </c>
      <c r="F118" t="str">
        <f t="shared" si="13"/>
        <v>a</v>
      </c>
      <c r="G118" t="str">
        <f t="shared" si="19"/>
        <v>10</v>
      </c>
      <c r="H118" t="s">
        <v>30</v>
      </c>
      <c r="I118" t="str">
        <f t="shared" si="15"/>
        <v>A2</v>
      </c>
      <c r="J118" t="str">
        <f t="shared" si="20"/>
        <v>o</v>
      </c>
      <c r="K118" t="str">
        <f t="shared" si="21"/>
        <v>10</v>
      </c>
      <c r="L118" s="1">
        <v>36</v>
      </c>
      <c r="M118" s="1">
        <v>35</v>
      </c>
      <c r="N118" s="1">
        <v>8</v>
      </c>
      <c r="O118" s="2">
        <v>7200000000</v>
      </c>
      <c r="P118" s="2">
        <v>7000000000</v>
      </c>
      <c r="Q118" s="2">
        <v>14200000000</v>
      </c>
      <c r="R118" s="3">
        <v>0.50704225352112697</v>
      </c>
      <c r="S118">
        <v>20220504</v>
      </c>
    </row>
    <row r="119" spans="1:19" x14ac:dyDescent="0.25">
      <c r="A119">
        <v>21</v>
      </c>
      <c r="B119">
        <v>1</v>
      </c>
      <c r="C119" t="s">
        <v>34</v>
      </c>
      <c r="D119" t="s">
        <v>24</v>
      </c>
      <c r="E119" t="str">
        <f t="shared" si="12"/>
        <v>A2</v>
      </c>
      <c r="F119" t="str">
        <f t="shared" si="13"/>
        <v>a</v>
      </c>
      <c r="G119" t="str">
        <f t="shared" si="19"/>
        <v>10</v>
      </c>
      <c r="H119" t="s">
        <v>35</v>
      </c>
      <c r="I119" t="str">
        <f t="shared" si="15"/>
        <v>F2</v>
      </c>
      <c r="J119" t="str">
        <f t="shared" si="20"/>
        <v>o</v>
      </c>
      <c r="K119" t="str">
        <f t="shared" si="21"/>
        <v>10</v>
      </c>
      <c r="L119" s="1">
        <v>88</v>
      </c>
      <c r="M119" s="1">
        <v>13</v>
      </c>
      <c r="N119" s="1">
        <v>8</v>
      </c>
      <c r="O119" s="2">
        <v>17600000000</v>
      </c>
      <c r="P119" s="2">
        <v>2600000000</v>
      </c>
      <c r="Q119" s="2">
        <v>20200000000</v>
      </c>
      <c r="R119" s="3">
        <v>0.87128712871287095</v>
      </c>
      <c r="S119">
        <v>20220504</v>
      </c>
    </row>
    <row r="120" spans="1:19" x14ac:dyDescent="0.25">
      <c r="A120">
        <v>21</v>
      </c>
      <c r="B120">
        <v>2</v>
      </c>
      <c r="C120" t="s">
        <v>34</v>
      </c>
      <c r="D120" t="s">
        <v>24</v>
      </c>
      <c r="E120" t="str">
        <f t="shared" si="12"/>
        <v>A2</v>
      </c>
      <c r="F120" t="str">
        <f t="shared" si="13"/>
        <v>a</v>
      </c>
      <c r="G120" t="str">
        <f t="shared" si="19"/>
        <v>10</v>
      </c>
      <c r="H120" t="s">
        <v>35</v>
      </c>
      <c r="I120" t="str">
        <f t="shared" si="15"/>
        <v>F2</v>
      </c>
      <c r="J120" t="str">
        <f t="shared" si="20"/>
        <v>o</v>
      </c>
      <c r="K120" t="str">
        <f t="shared" si="21"/>
        <v>10</v>
      </c>
      <c r="L120" s="1">
        <v>80</v>
      </c>
      <c r="M120" s="1">
        <v>4</v>
      </c>
      <c r="N120" s="1">
        <v>8</v>
      </c>
      <c r="O120" s="2">
        <v>16000000000</v>
      </c>
      <c r="P120" s="2">
        <v>800000000</v>
      </c>
      <c r="Q120" s="2">
        <v>16800000000</v>
      </c>
      <c r="R120" s="3">
        <v>0.952380952380952</v>
      </c>
      <c r="S120">
        <v>20220504</v>
      </c>
    </row>
    <row r="121" spans="1:19" x14ac:dyDescent="0.25">
      <c r="A121">
        <v>21</v>
      </c>
      <c r="B121">
        <v>3</v>
      </c>
      <c r="C121" t="s">
        <v>34</v>
      </c>
      <c r="D121" t="s">
        <v>24</v>
      </c>
      <c r="E121" t="str">
        <f t="shared" si="12"/>
        <v>A2</v>
      </c>
      <c r="F121" t="str">
        <f t="shared" si="13"/>
        <v>a</v>
      </c>
      <c r="G121" t="str">
        <f t="shared" si="19"/>
        <v>10</v>
      </c>
      <c r="H121" t="s">
        <v>35</v>
      </c>
      <c r="I121" t="str">
        <f t="shared" si="15"/>
        <v>F2</v>
      </c>
      <c r="J121" t="str">
        <f t="shared" si="20"/>
        <v>o</v>
      </c>
      <c r="K121" t="str">
        <f t="shared" si="21"/>
        <v>10</v>
      </c>
      <c r="L121" s="1">
        <v>80</v>
      </c>
      <c r="M121" s="1">
        <v>8</v>
      </c>
      <c r="N121" s="1">
        <v>8</v>
      </c>
      <c r="O121" s="2">
        <v>16000000000</v>
      </c>
      <c r="P121" s="2">
        <v>1600000000</v>
      </c>
      <c r="Q121" s="2">
        <v>17600000000</v>
      </c>
      <c r="R121" s="3">
        <v>0.90909090909090895</v>
      </c>
      <c r="S121">
        <v>20220504</v>
      </c>
    </row>
    <row r="122" spans="1:19" x14ac:dyDescent="0.25">
      <c r="A122">
        <v>2</v>
      </c>
      <c r="B122">
        <v>1</v>
      </c>
      <c r="C122" t="s">
        <v>36</v>
      </c>
      <c r="D122" t="s">
        <v>20</v>
      </c>
      <c r="E122" t="str">
        <f t="shared" si="12"/>
        <v>F2</v>
      </c>
      <c r="F122" t="str">
        <f t="shared" si="13"/>
        <v>a</v>
      </c>
      <c r="G122" t="str">
        <f t="shared" si="19"/>
        <v>10</v>
      </c>
      <c r="H122" t="s">
        <v>37</v>
      </c>
      <c r="I122" t="str">
        <f t="shared" si="15"/>
        <v>F1</v>
      </c>
      <c r="J122" t="str">
        <f t="shared" si="20"/>
        <v>o</v>
      </c>
      <c r="K122" t="str">
        <f t="shared" ref="K122:K157" si="22">RIGHT(H122,1)</f>
        <v>6</v>
      </c>
      <c r="L122" s="1">
        <v>380</v>
      </c>
      <c r="M122" s="1">
        <v>8</v>
      </c>
      <c r="N122" s="1">
        <v>7</v>
      </c>
      <c r="O122" s="2">
        <v>7600000000</v>
      </c>
      <c r="P122" s="2">
        <v>160000000</v>
      </c>
      <c r="Q122" s="2">
        <v>7760000000</v>
      </c>
      <c r="R122" s="3">
        <v>0.97938144329896903</v>
      </c>
      <c r="S122">
        <v>20220525</v>
      </c>
    </row>
    <row r="123" spans="1:19" x14ac:dyDescent="0.25">
      <c r="A123">
        <v>2</v>
      </c>
      <c r="B123">
        <v>2</v>
      </c>
      <c r="C123" t="s">
        <v>36</v>
      </c>
      <c r="D123" t="s">
        <v>20</v>
      </c>
      <c r="E123" t="str">
        <f t="shared" si="12"/>
        <v>F2</v>
      </c>
      <c r="F123" t="str">
        <f t="shared" si="13"/>
        <v>a</v>
      </c>
      <c r="G123" t="str">
        <f t="shared" si="19"/>
        <v>10</v>
      </c>
      <c r="H123" t="s">
        <v>37</v>
      </c>
      <c r="I123" t="str">
        <f t="shared" si="15"/>
        <v>F1</v>
      </c>
      <c r="J123" t="str">
        <f t="shared" si="20"/>
        <v>o</v>
      </c>
      <c r="K123" t="str">
        <f t="shared" si="22"/>
        <v>6</v>
      </c>
      <c r="L123" s="1">
        <v>516</v>
      </c>
      <c r="M123" s="1">
        <v>12</v>
      </c>
      <c r="N123" s="1">
        <v>7</v>
      </c>
      <c r="O123" s="2">
        <v>10320000000</v>
      </c>
      <c r="P123" s="2">
        <v>240000000</v>
      </c>
      <c r="Q123" s="2">
        <v>10560000000</v>
      </c>
      <c r="R123" s="3">
        <v>0.97727272727272696</v>
      </c>
      <c r="S123">
        <v>20220525</v>
      </c>
    </row>
    <row r="124" spans="1:19" x14ac:dyDescent="0.25">
      <c r="A124">
        <v>2</v>
      </c>
      <c r="B124">
        <v>3</v>
      </c>
      <c r="C124" t="s">
        <v>36</v>
      </c>
      <c r="D124" t="s">
        <v>20</v>
      </c>
      <c r="E124" t="str">
        <f t="shared" si="12"/>
        <v>F2</v>
      </c>
      <c r="F124" t="str">
        <f t="shared" si="13"/>
        <v>a</v>
      </c>
      <c r="G124" t="str">
        <f t="shared" si="19"/>
        <v>10</v>
      </c>
      <c r="H124" t="s">
        <v>37</v>
      </c>
      <c r="I124" t="str">
        <f t="shared" si="15"/>
        <v>F1</v>
      </c>
      <c r="J124" t="str">
        <f t="shared" si="20"/>
        <v>o</v>
      </c>
      <c r="K124" t="str">
        <f t="shared" si="22"/>
        <v>6</v>
      </c>
      <c r="L124" s="1">
        <v>292</v>
      </c>
      <c r="M124" s="1">
        <v>16</v>
      </c>
      <c r="N124" s="1">
        <v>7</v>
      </c>
      <c r="O124" s="2">
        <v>5840000000</v>
      </c>
      <c r="P124" s="2">
        <v>320000000</v>
      </c>
      <c r="Q124" s="2">
        <v>6160000000</v>
      </c>
      <c r="R124" s="3">
        <v>0.94805194805194803</v>
      </c>
      <c r="S124">
        <v>20220525</v>
      </c>
    </row>
    <row r="125" spans="1:19" x14ac:dyDescent="0.25">
      <c r="A125">
        <v>2</v>
      </c>
      <c r="B125">
        <v>1</v>
      </c>
      <c r="C125" t="s">
        <v>38</v>
      </c>
      <c r="D125" t="s">
        <v>24</v>
      </c>
      <c r="E125" t="str">
        <f t="shared" si="12"/>
        <v>A2</v>
      </c>
      <c r="F125" t="str">
        <f t="shared" si="13"/>
        <v>a</v>
      </c>
      <c r="G125" t="str">
        <f t="shared" si="19"/>
        <v>10</v>
      </c>
      <c r="H125" t="s">
        <v>39</v>
      </c>
      <c r="I125" t="str">
        <f t="shared" si="15"/>
        <v>A1</v>
      </c>
      <c r="J125" t="str">
        <f t="shared" si="20"/>
        <v>o</v>
      </c>
      <c r="K125" t="str">
        <f t="shared" si="22"/>
        <v>6</v>
      </c>
      <c r="L125" s="1">
        <v>82</v>
      </c>
      <c r="M125" s="1">
        <v>36</v>
      </c>
      <c r="N125" s="1">
        <v>7</v>
      </c>
      <c r="O125" s="2">
        <v>1640000000</v>
      </c>
      <c r="P125" s="2">
        <v>720000000</v>
      </c>
      <c r="Q125" s="2">
        <v>2360000000</v>
      </c>
      <c r="R125" s="3">
        <v>0.69491525423728795</v>
      </c>
      <c r="S125">
        <v>20220525</v>
      </c>
    </row>
    <row r="126" spans="1:19" x14ac:dyDescent="0.25">
      <c r="A126">
        <v>2</v>
      </c>
      <c r="B126">
        <v>2</v>
      </c>
      <c r="C126" t="s">
        <v>38</v>
      </c>
      <c r="D126" t="s">
        <v>24</v>
      </c>
      <c r="E126" t="str">
        <f t="shared" si="12"/>
        <v>A2</v>
      </c>
      <c r="F126" t="str">
        <f t="shared" si="13"/>
        <v>a</v>
      </c>
      <c r="G126" t="str">
        <f t="shared" si="19"/>
        <v>10</v>
      </c>
      <c r="H126" t="s">
        <v>39</v>
      </c>
      <c r="I126" t="str">
        <f t="shared" si="15"/>
        <v>A1</v>
      </c>
      <c r="J126" t="str">
        <f t="shared" si="20"/>
        <v>o</v>
      </c>
      <c r="K126" t="str">
        <f t="shared" si="22"/>
        <v>6</v>
      </c>
      <c r="L126" s="1">
        <v>100</v>
      </c>
      <c r="M126" s="1">
        <v>48</v>
      </c>
      <c r="N126" s="1">
        <v>7</v>
      </c>
      <c r="O126" s="2">
        <v>2000000000</v>
      </c>
      <c r="P126" s="2">
        <v>960000000</v>
      </c>
      <c r="Q126" s="2">
        <v>2960000000</v>
      </c>
      <c r="R126" s="3">
        <v>0.67567567567567599</v>
      </c>
      <c r="S126">
        <v>20220525</v>
      </c>
    </row>
    <row r="127" spans="1:19" x14ac:dyDescent="0.25">
      <c r="A127">
        <v>2</v>
      </c>
      <c r="B127">
        <v>3</v>
      </c>
      <c r="C127" t="s">
        <v>38</v>
      </c>
      <c r="D127" t="s">
        <v>24</v>
      </c>
      <c r="E127" t="str">
        <f t="shared" si="12"/>
        <v>A2</v>
      </c>
      <c r="F127" t="str">
        <f t="shared" si="13"/>
        <v>a</v>
      </c>
      <c r="G127" t="str">
        <f t="shared" si="19"/>
        <v>10</v>
      </c>
      <c r="H127" t="s">
        <v>39</v>
      </c>
      <c r="I127" t="str">
        <f t="shared" si="15"/>
        <v>A1</v>
      </c>
      <c r="J127" t="str">
        <f t="shared" si="20"/>
        <v>o</v>
      </c>
      <c r="K127" t="str">
        <f t="shared" si="22"/>
        <v>6</v>
      </c>
      <c r="L127" s="1">
        <v>180</v>
      </c>
      <c r="M127" s="1">
        <v>140</v>
      </c>
      <c r="N127" s="1">
        <v>7</v>
      </c>
      <c r="O127" s="2">
        <v>3600000000</v>
      </c>
      <c r="P127" s="2">
        <v>2800000000</v>
      </c>
      <c r="Q127" s="2">
        <v>6400000000</v>
      </c>
      <c r="R127" s="3">
        <v>0.5625</v>
      </c>
      <c r="S127">
        <v>20220525</v>
      </c>
    </row>
    <row r="128" spans="1:19" x14ac:dyDescent="0.25">
      <c r="A128">
        <v>2</v>
      </c>
      <c r="B128">
        <v>1</v>
      </c>
      <c r="C128" t="s">
        <v>40</v>
      </c>
      <c r="D128" t="s">
        <v>20</v>
      </c>
      <c r="E128" t="str">
        <f t="shared" si="12"/>
        <v>F2</v>
      </c>
      <c r="F128" t="str">
        <f t="shared" si="13"/>
        <v>a</v>
      </c>
      <c r="G128" t="str">
        <f t="shared" si="19"/>
        <v>10</v>
      </c>
      <c r="H128" t="s">
        <v>41</v>
      </c>
      <c r="I128" t="str">
        <f t="shared" si="15"/>
        <v>F2</v>
      </c>
      <c r="J128" t="str">
        <f t="shared" si="20"/>
        <v>o</v>
      </c>
      <c r="K128" t="str">
        <f t="shared" si="22"/>
        <v>6</v>
      </c>
      <c r="L128" s="1">
        <v>264</v>
      </c>
      <c r="M128" s="1">
        <v>8</v>
      </c>
      <c r="N128" s="1">
        <v>7</v>
      </c>
      <c r="O128" s="2">
        <v>5280000000</v>
      </c>
      <c r="P128" s="2">
        <v>160000000</v>
      </c>
      <c r="Q128" s="2">
        <v>5440000000</v>
      </c>
      <c r="R128" s="3">
        <v>0.97058823529411797</v>
      </c>
      <c r="S128">
        <v>20220525</v>
      </c>
    </row>
    <row r="129" spans="1:19" x14ac:dyDescent="0.25">
      <c r="A129">
        <v>2</v>
      </c>
      <c r="B129">
        <v>2</v>
      </c>
      <c r="C129" t="s">
        <v>40</v>
      </c>
      <c r="D129" t="s">
        <v>20</v>
      </c>
      <c r="E129" t="str">
        <f t="shared" si="12"/>
        <v>F2</v>
      </c>
      <c r="F129" t="str">
        <f t="shared" si="13"/>
        <v>a</v>
      </c>
      <c r="G129" t="str">
        <f t="shared" si="19"/>
        <v>10</v>
      </c>
      <c r="H129" t="s">
        <v>41</v>
      </c>
      <c r="I129" t="str">
        <f t="shared" si="15"/>
        <v>F2</v>
      </c>
      <c r="J129" t="str">
        <f t="shared" si="20"/>
        <v>o</v>
      </c>
      <c r="K129" t="str">
        <f t="shared" si="22"/>
        <v>6</v>
      </c>
      <c r="L129" s="1">
        <v>180</v>
      </c>
      <c r="M129" s="1">
        <v>3</v>
      </c>
      <c r="N129" s="1">
        <v>7</v>
      </c>
      <c r="O129" s="2">
        <v>3600000000</v>
      </c>
      <c r="P129" s="2">
        <v>60000000</v>
      </c>
      <c r="Q129" s="2">
        <v>3660000000</v>
      </c>
      <c r="R129" s="3">
        <v>0.98360655737704905</v>
      </c>
      <c r="S129">
        <v>20220525</v>
      </c>
    </row>
    <row r="130" spans="1:19" x14ac:dyDescent="0.25">
      <c r="A130">
        <v>2</v>
      </c>
      <c r="B130">
        <v>3</v>
      </c>
      <c r="C130" t="s">
        <v>40</v>
      </c>
      <c r="D130" t="s">
        <v>20</v>
      </c>
      <c r="E130" t="str">
        <f t="shared" ref="E130:E193" si="23">LEFT(D130,2)</f>
        <v>F2</v>
      </c>
      <c r="F130" t="str">
        <f t="shared" ref="F130:F193" si="24">MID(D130,3,1)</f>
        <v>a</v>
      </c>
      <c r="G130" t="str">
        <f t="shared" ref="G130:G157" si="25">RIGHT(D130,2)</f>
        <v>10</v>
      </c>
      <c r="H130" t="s">
        <v>41</v>
      </c>
      <c r="I130" t="str">
        <f t="shared" ref="I130:I193" si="26">LEFT(H130,2)</f>
        <v>F2</v>
      </c>
      <c r="J130" t="str">
        <f t="shared" ref="J130:J161" si="27">MID(H130,3,1)</f>
        <v>o</v>
      </c>
      <c r="K130" t="str">
        <f t="shared" si="22"/>
        <v>6</v>
      </c>
      <c r="L130" s="1">
        <v>312</v>
      </c>
      <c r="M130" s="1">
        <v>10</v>
      </c>
      <c r="N130" s="1">
        <v>7</v>
      </c>
      <c r="O130" s="2">
        <v>6240000000</v>
      </c>
      <c r="P130" s="2">
        <v>200000000</v>
      </c>
      <c r="Q130" s="2">
        <v>6440000000</v>
      </c>
      <c r="R130" s="3">
        <v>0.96894409937888204</v>
      </c>
      <c r="S130">
        <v>20220525</v>
      </c>
    </row>
    <row r="131" spans="1:19" x14ac:dyDescent="0.25">
      <c r="A131">
        <v>2</v>
      </c>
      <c r="B131">
        <v>1</v>
      </c>
      <c r="C131" t="s">
        <v>42</v>
      </c>
      <c r="D131" t="s">
        <v>24</v>
      </c>
      <c r="E131" t="str">
        <f t="shared" si="23"/>
        <v>A2</v>
      </c>
      <c r="F131" t="str">
        <f t="shared" si="24"/>
        <v>a</v>
      </c>
      <c r="G131" t="str">
        <f t="shared" si="25"/>
        <v>10</v>
      </c>
      <c r="H131" t="s">
        <v>43</v>
      </c>
      <c r="I131" t="str">
        <f t="shared" si="26"/>
        <v>A2</v>
      </c>
      <c r="J131" t="str">
        <f t="shared" si="27"/>
        <v>o</v>
      </c>
      <c r="K131" t="str">
        <f t="shared" si="22"/>
        <v>6</v>
      </c>
      <c r="L131" s="1">
        <v>80</v>
      </c>
      <c r="M131" s="1">
        <v>200</v>
      </c>
      <c r="N131" s="1">
        <v>7</v>
      </c>
      <c r="O131" s="2">
        <v>1600000000</v>
      </c>
      <c r="P131" s="2">
        <v>4000000000</v>
      </c>
      <c r="Q131" s="2">
        <v>5600000000</v>
      </c>
      <c r="R131" s="3">
        <v>0.28571428571428598</v>
      </c>
      <c r="S131">
        <v>20220525</v>
      </c>
    </row>
    <row r="132" spans="1:19" x14ac:dyDescent="0.25">
      <c r="A132">
        <v>2</v>
      </c>
      <c r="B132">
        <v>2</v>
      </c>
      <c r="C132" t="s">
        <v>42</v>
      </c>
      <c r="D132" t="s">
        <v>24</v>
      </c>
      <c r="E132" t="str">
        <f t="shared" si="23"/>
        <v>A2</v>
      </c>
      <c r="F132" t="str">
        <f t="shared" si="24"/>
        <v>a</v>
      </c>
      <c r="G132" t="str">
        <f t="shared" si="25"/>
        <v>10</v>
      </c>
      <c r="H132" t="s">
        <v>43</v>
      </c>
      <c r="I132" t="str">
        <f t="shared" si="26"/>
        <v>A2</v>
      </c>
      <c r="J132" t="str">
        <f t="shared" si="27"/>
        <v>o</v>
      </c>
      <c r="K132" t="str">
        <f t="shared" si="22"/>
        <v>6</v>
      </c>
      <c r="L132" s="1">
        <v>120</v>
      </c>
      <c r="M132" s="1">
        <v>240</v>
      </c>
      <c r="N132" s="1">
        <v>7</v>
      </c>
      <c r="O132" s="2">
        <v>2400000000</v>
      </c>
      <c r="P132" s="2">
        <v>4800000000</v>
      </c>
      <c r="Q132" s="2">
        <v>7200000000</v>
      </c>
      <c r="R132" s="3">
        <v>0.33333333333333298</v>
      </c>
      <c r="S132">
        <v>20220525</v>
      </c>
    </row>
    <row r="133" spans="1:19" x14ac:dyDescent="0.25">
      <c r="A133">
        <v>2</v>
      </c>
      <c r="B133">
        <v>3</v>
      </c>
      <c r="C133" t="s">
        <v>42</v>
      </c>
      <c r="D133" t="s">
        <v>24</v>
      </c>
      <c r="E133" t="str">
        <f t="shared" si="23"/>
        <v>A2</v>
      </c>
      <c r="F133" t="str">
        <f t="shared" si="24"/>
        <v>a</v>
      </c>
      <c r="G133" t="str">
        <f t="shared" si="25"/>
        <v>10</v>
      </c>
      <c r="H133" t="s">
        <v>43</v>
      </c>
      <c r="I133" t="str">
        <f t="shared" si="26"/>
        <v>A2</v>
      </c>
      <c r="J133" t="str">
        <f t="shared" si="27"/>
        <v>o</v>
      </c>
      <c r="K133" t="str">
        <f t="shared" si="22"/>
        <v>6</v>
      </c>
      <c r="L133" s="1">
        <v>31</v>
      </c>
      <c r="M133" s="1">
        <v>60</v>
      </c>
      <c r="N133" s="1">
        <v>7</v>
      </c>
      <c r="O133" s="2">
        <v>620000000</v>
      </c>
      <c r="P133" s="2">
        <v>1200000000</v>
      </c>
      <c r="Q133" s="2">
        <v>1820000000</v>
      </c>
      <c r="R133" s="3">
        <v>0.340659340659341</v>
      </c>
      <c r="S133">
        <v>20220525</v>
      </c>
    </row>
    <row r="134" spans="1:19" x14ac:dyDescent="0.25">
      <c r="A134">
        <v>7</v>
      </c>
      <c r="B134">
        <v>1</v>
      </c>
      <c r="C134" t="s">
        <v>36</v>
      </c>
      <c r="D134" t="s">
        <v>20</v>
      </c>
      <c r="E134" t="str">
        <f t="shared" si="23"/>
        <v>F2</v>
      </c>
      <c r="F134" t="str">
        <f t="shared" si="24"/>
        <v>a</v>
      </c>
      <c r="G134" t="str">
        <f t="shared" si="25"/>
        <v>10</v>
      </c>
      <c r="H134" t="s">
        <v>37</v>
      </c>
      <c r="I134" t="str">
        <f t="shared" si="26"/>
        <v>F1</v>
      </c>
      <c r="J134" t="str">
        <f t="shared" si="27"/>
        <v>o</v>
      </c>
      <c r="K134" t="str">
        <f t="shared" si="22"/>
        <v>6</v>
      </c>
      <c r="L134" s="1">
        <v>128</v>
      </c>
      <c r="M134" s="1">
        <v>6</v>
      </c>
      <c r="N134" s="1">
        <v>8</v>
      </c>
      <c r="O134" s="2">
        <v>25600000000</v>
      </c>
      <c r="P134" s="2">
        <v>1200000000</v>
      </c>
      <c r="Q134" s="2">
        <v>26800000000</v>
      </c>
      <c r="R134" s="3">
        <v>0.95522388059701502</v>
      </c>
      <c r="S134">
        <v>20220525</v>
      </c>
    </row>
    <row r="135" spans="1:19" x14ac:dyDescent="0.25">
      <c r="A135">
        <v>7</v>
      </c>
      <c r="B135">
        <v>2</v>
      </c>
      <c r="C135" t="s">
        <v>36</v>
      </c>
      <c r="D135" t="s">
        <v>20</v>
      </c>
      <c r="E135" t="str">
        <f t="shared" si="23"/>
        <v>F2</v>
      </c>
      <c r="F135" t="str">
        <f t="shared" si="24"/>
        <v>a</v>
      </c>
      <c r="G135" t="str">
        <f t="shared" si="25"/>
        <v>10</v>
      </c>
      <c r="H135" t="s">
        <v>37</v>
      </c>
      <c r="I135" t="str">
        <f t="shared" si="26"/>
        <v>F1</v>
      </c>
      <c r="J135" t="str">
        <f t="shared" si="27"/>
        <v>o</v>
      </c>
      <c r="K135" t="str">
        <f t="shared" si="22"/>
        <v>6</v>
      </c>
      <c r="L135" s="1">
        <v>192</v>
      </c>
      <c r="M135" s="1">
        <v>10</v>
      </c>
      <c r="N135" s="1">
        <v>8</v>
      </c>
      <c r="O135" s="2">
        <v>38400000000</v>
      </c>
      <c r="P135" s="2">
        <v>2000000000</v>
      </c>
      <c r="Q135" s="2">
        <v>40400000000</v>
      </c>
      <c r="R135" s="3">
        <v>0.95049504950495001</v>
      </c>
      <c r="S135">
        <v>20220525</v>
      </c>
    </row>
    <row r="136" spans="1:19" x14ac:dyDescent="0.25">
      <c r="A136">
        <v>7</v>
      </c>
      <c r="B136">
        <v>3</v>
      </c>
      <c r="C136" t="s">
        <v>36</v>
      </c>
      <c r="D136" t="s">
        <v>20</v>
      </c>
      <c r="E136" t="str">
        <f t="shared" si="23"/>
        <v>F2</v>
      </c>
      <c r="F136" t="str">
        <f t="shared" si="24"/>
        <v>a</v>
      </c>
      <c r="G136" t="str">
        <f t="shared" si="25"/>
        <v>10</v>
      </c>
      <c r="H136" t="s">
        <v>37</v>
      </c>
      <c r="I136" t="str">
        <f t="shared" si="26"/>
        <v>F1</v>
      </c>
      <c r="J136" t="str">
        <f t="shared" si="27"/>
        <v>o</v>
      </c>
      <c r="K136" t="str">
        <f t="shared" si="22"/>
        <v>6</v>
      </c>
      <c r="L136" s="1">
        <v>200</v>
      </c>
      <c r="M136" s="1">
        <v>92</v>
      </c>
      <c r="N136" s="1">
        <v>8</v>
      </c>
      <c r="O136" s="2">
        <v>40000000000</v>
      </c>
      <c r="P136" s="2">
        <v>18400000000</v>
      </c>
      <c r="Q136" s="2">
        <v>58400000000</v>
      </c>
      <c r="R136" s="3">
        <v>0.68493150684931503</v>
      </c>
      <c r="S136">
        <v>20220525</v>
      </c>
    </row>
    <row r="137" spans="1:19" x14ac:dyDescent="0.25">
      <c r="A137">
        <v>7</v>
      </c>
      <c r="B137">
        <v>1</v>
      </c>
      <c r="C137" t="s">
        <v>38</v>
      </c>
      <c r="D137" t="s">
        <v>24</v>
      </c>
      <c r="E137" t="str">
        <f t="shared" si="23"/>
        <v>A2</v>
      </c>
      <c r="F137" t="str">
        <f t="shared" si="24"/>
        <v>a</v>
      </c>
      <c r="G137" t="str">
        <f t="shared" si="25"/>
        <v>10</v>
      </c>
      <c r="H137" t="s">
        <v>39</v>
      </c>
      <c r="I137" t="str">
        <f t="shared" si="26"/>
        <v>A1</v>
      </c>
      <c r="J137" t="str">
        <f t="shared" si="27"/>
        <v>o</v>
      </c>
      <c r="K137" t="str">
        <f t="shared" si="22"/>
        <v>6</v>
      </c>
      <c r="L137" s="1">
        <v>32</v>
      </c>
      <c r="M137" s="1">
        <v>80</v>
      </c>
      <c r="N137" s="1">
        <v>8</v>
      </c>
      <c r="O137" s="2">
        <v>6400000000</v>
      </c>
      <c r="P137" s="2">
        <v>16000000000</v>
      </c>
      <c r="Q137" s="2">
        <v>22400000000</v>
      </c>
      <c r="R137" s="3">
        <v>0.28571428571428598</v>
      </c>
      <c r="S137">
        <v>20220525</v>
      </c>
    </row>
    <row r="138" spans="1:19" x14ac:dyDescent="0.25">
      <c r="A138">
        <v>7</v>
      </c>
      <c r="B138">
        <v>2</v>
      </c>
      <c r="C138" t="s">
        <v>38</v>
      </c>
      <c r="D138" t="s">
        <v>24</v>
      </c>
      <c r="E138" t="str">
        <f t="shared" si="23"/>
        <v>A2</v>
      </c>
      <c r="F138" t="str">
        <f t="shared" si="24"/>
        <v>a</v>
      </c>
      <c r="G138" t="str">
        <f t="shared" si="25"/>
        <v>10</v>
      </c>
      <c r="H138" t="s">
        <v>39</v>
      </c>
      <c r="I138" t="str">
        <f t="shared" si="26"/>
        <v>A1</v>
      </c>
      <c r="J138" t="str">
        <f t="shared" si="27"/>
        <v>o</v>
      </c>
      <c r="K138" t="str">
        <f t="shared" si="22"/>
        <v>6</v>
      </c>
      <c r="L138" s="1">
        <v>100</v>
      </c>
      <c r="M138" s="1">
        <v>104</v>
      </c>
      <c r="N138" s="1">
        <v>8</v>
      </c>
      <c r="O138" s="2">
        <v>20000000000</v>
      </c>
      <c r="P138" s="2">
        <v>20800000000</v>
      </c>
      <c r="Q138" s="2">
        <v>40800000000</v>
      </c>
      <c r="R138" s="3">
        <v>0.49019607843137297</v>
      </c>
      <c r="S138">
        <v>20220525</v>
      </c>
    </row>
    <row r="139" spans="1:19" x14ac:dyDescent="0.25">
      <c r="A139">
        <v>7</v>
      </c>
      <c r="B139">
        <v>3</v>
      </c>
      <c r="C139" t="s">
        <v>38</v>
      </c>
      <c r="D139" t="s">
        <v>24</v>
      </c>
      <c r="E139" t="str">
        <f t="shared" si="23"/>
        <v>A2</v>
      </c>
      <c r="F139" t="str">
        <f t="shared" si="24"/>
        <v>a</v>
      </c>
      <c r="G139" t="str">
        <f t="shared" si="25"/>
        <v>10</v>
      </c>
      <c r="H139" t="s">
        <v>39</v>
      </c>
      <c r="I139" t="str">
        <f t="shared" si="26"/>
        <v>A1</v>
      </c>
      <c r="J139" t="str">
        <f t="shared" si="27"/>
        <v>o</v>
      </c>
      <c r="K139" t="str">
        <f t="shared" si="22"/>
        <v>6</v>
      </c>
      <c r="L139" s="1">
        <v>68</v>
      </c>
      <c r="M139" s="1">
        <v>160</v>
      </c>
      <c r="N139" s="1">
        <v>8</v>
      </c>
      <c r="O139" s="2">
        <v>13600000000</v>
      </c>
      <c r="P139" s="2">
        <v>32000000000</v>
      </c>
      <c r="Q139" s="2">
        <v>45600000000</v>
      </c>
      <c r="R139" s="3">
        <v>0.29824561403508798</v>
      </c>
      <c r="S139">
        <v>20220525</v>
      </c>
    </row>
    <row r="140" spans="1:19" x14ac:dyDescent="0.25">
      <c r="A140">
        <v>7</v>
      </c>
      <c r="B140">
        <v>1</v>
      </c>
      <c r="C140" t="s">
        <v>40</v>
      </c>
      <c r="D140" t="s">
        <v>20</v>
      </c>
      <c r="E140" t="str">
        <f t="shared" si="23"/>
        <v>F2</v>
      </c>
      <c r="F140" t="str">
        <f t="shared" si="24"/>
        <v>a</v>
      </c>
      <c r="G140" t="str">
        <f t="shared" si="25"/>
        <v>10</v>
      </c>
      <c r="H140" t="s">
        <v>41</v>
      </c>
      <c r="I140" t="str">
        <f t="shared" si="26"/>
        <v>F2</v>
      </c>
      <c r="J140" t="str">
        <f t="shared" si="27"/>
        <v>o</v>
      </c>
      <c r="K140" t="str">
        <f t="shared" si="22"/>
        <v>6</v>
      </c>
      <c r="L140" s="1">
        <v>120</v>
      </c>
      <c r="M140" s="1">
        <v>5</v>
      </c>
      <c r="N140" s="1">
        <v>8</v>
      </c>
      <c r="O140" s="2">
        <v>24000000000</v>
      </c>
      <c r="P140" s="2">
        <v>1000000000</v>
      </c>
      <c r="Q140" s="2">
        <v>25000000000</v>
      </c>
      <c r="R140" s="3">
        <v>0.96</v>
      </c>
      <c r="S140">
        <v>20220525</v>
      </c>
    </row>
    <row r="141" spans="1:19" x14ac:dyDescent="0.25">
      <c r="A141">
        <v>7</v>
      </c>
      <c r="B141">
        <v>2</v>
      </c>
      <c r="C141" t="s">
        <v>40</v>
      </c>
      <c r="D141" t="s">
        <v>20</v>
      </c>
      <c r="E141" t="str">
        <f t="shared" si="23"/>
        <v>F2</v>
      </c>
      <c r="F141" t="str">
        <f t="shared" si="24"/>
        <v>a</v>
      </c>
      <c r="G141" t="str">
        <f t="shared" si="25"/>
        <v>10</v>
      </c>
      <c r="H141" t="s">
        <v>41</v>
      </c>
      <c r="I141" t="str">
        <f t="shared" si="26"/>
        <v>F2</v>
      </c>
      <c r="J141" t="str">
        <f t="shared" si="27"/>
        <v>o</v>
      </c>
      <c r="K141" t="str">
        <f t="shared" si="22"/>
        <v>6</v>
      </c>
      <c r="L141" s="1">
        <v>168</v>
      </c>
      <c r="M141" s="1">
        <v>19</v>
      </c>
      <c r="N141" s="1">
        <v>8</v>
      </c>
      <c r="O141" s="2">
        <v>33600000000</v>
      </c>
      <c r="P141" s="2">
        <v>3800000000</v>
      </c>
      <c r="Q141" s="2">
        <v>37400000000</v>
      </c>
      <c r="R141" s="3">
        <v>0.89839572192513395</v>
      </c>
      <c r="S141">
        <v>20220525</v>
      </c>
    </row>
    <row r="142" spans="1:19" x14ac:dyDescent="0.25">
      <c r="A142">
        <v>7</v>
      </c>
      <c r="B142">
        <v>3</v>
      </c>
      <c r="C142" t="s">
        <v>40</v>
      </c>
      <c r="D142" t="s">
        <v>20</v>
      </c>
      <c r="E142" t="str">
        <f t="shared" si="23"/>
        <v>F2</v>
      </c>
      <c r="F142" t="str">
        <f t="shared" si="24"/>
        <v>a</v>
      </c>
      <c r="G142" t="str">
        <f t="shared" si="25"/>
        <v>10</v>
      </c>
      <c r="H142" t="s">
        <v>41</v>
      </c>
      <c r="I142" t="str">
        <f t="shared" si="26"/>
        <v>F2</v>
      </c>
      <c r="J142" t="str">
        <f t="shared" si="27"/>
        <v>o</v>
      </c>
      <c r="K142" t="str">
        <f t="shared" si="22"/>
        <v>6</v>
      </c>
      <c r="L142" s="1">
        <v>200</v>
      </c>
      <c r="M142" s="1">
        <v>2</v>
      </c>
      <c r="N142" s="1">
        <v>8</v>
      </c>
      <c r="O142" s="2">
        <v>40000000000</v>
      </c>
      <c r="P142" s="2">
        <v>400000000</v>
      </c>
      <c r="Q142" s="2">
        <v>40400000000</v>
      </c>
      <c r="R142" s="3">
        <v>0.99009900990098998</v>
      </c>
      <c r="S142">
        <v>20220525</v>
      </c>
    </row>
    <row r="143" spans="1:19" x14ac:dyDescent="0.25">
      <c r="A143">
        <v>7</v>
      </c>
      <c r="B143">
        <v>1</v>
      </c>
      <c r="C143" t="s">
        <v>42</v>
      </c>
      <c r="D143" t="s">
        <v>24</v>
      </c>
      <c r="E143" t="str">
        <f t="shared" si="23"/>
        <v>A2</v>
      </c>
      <c r="F143" t="str">
        <f t="shared" si="24"/>
        <v>a</v>
      </c>
      <c r="G143" t="str">
        <f t="shared" si="25"/>
        <v>10</v>
      </c>
      <c r="H143" t="s">
        <v>43</v>
      </c>
      <c r="I143" t="str">
        <f t="shared" si="26"/>
        <v>A2</v>
      </c>
      <c r="J143" t="str">
        <f t="shared" si="27"/>
        <v>o</v>
      </c>
      <c r="K143" t="str">
        <f t="shared" si="22"/>
        <v>6</v>
      </c>
      <c r="L143" s="1">
        <v>112</v>
      </c>
      <c r="M143" s="1">
        <v>104</v>
      </c>
      <c r="N143" s="1">
        <v>8</v>
      </c>
      <c r="O143" s="2">
        <v>22400000000</v>
      </c>
      <c r="P143" s="2">
        <v>20800000000</v>
      </c>
      <c r="Q143" s="2">
        <v>43200000000</v>
      </c>
      <c r="R143" s="3">
        <v>0.51851851851851805</v>
      </c>
      <c r="S143">
        <v>20220525</v>
      </c>
    </row>
    <row r="144" spans="1:19" x14ac:dyDescent="0.25">
      <c r="A144">
        <v>7</v>
      </c>
      <c r="B144">
        <v>2</v>
      </c>
      <c r="C144" t="s">
        <v>42</v>
      </c>
      <c r="D144" t="s">
        <v>24</v>
      </c>
      <c r="E144" t="str">
        <f t="shared" si="23"/>
        <v>A2</v>
      </c>
      <c r="F144" t="str">
        <f t="shared" si="24"/>
        <v>a</v>
      </c>
      <c r="G144" t="str">
        <f t="shared" si="25"/>
        <v>10</v>
      </c>
      <c r="H144" t="s">
        <v>43</v>
      </c>
      <c r="I144" t="str">
        <f t="shared" si="26"/>
        <v>A2</v>
      </c>
      <c r="J144" t="str">
        <f t="shared" si="27"/>
        <v>o</v>
      </c>
      <c r="K144" t="str">
        <f t="shared" si="22"/>
        <v>6</v>
      </c>
      <c r="L144" s="1">
        <v>72</v>
      </c>
      <c r="M144" s="1">
        <v>60</v>
      </c>
      <c r="N144" s="1">
        <v>8</v>
      </c>
      <c r="O144" s="2">
        <v>14400000000</v>
      </c>
      <c r="P144" s="2">
        <v>12000000000</v>
      </c>
      <c r="Q144" s="2">
        <v>26400000000</v>
      </c>
      <c r="R144" s="3">
        <v>0.54545454545454597</v>
      </c>
      <c r="S144">
        <v>20220525</v>
      </c>
    </row>
    <row r="145" spans="1:19" x14ac:dyDescent="0.25">
      <c r="A145">
        <v>7</v>
      </c>
      <c r="B145">
        <v>3</v>
      </c>
      <c r="C145" t="s">
        <v>42</v>
      </c>
      <c r="D145" t="s">
        <v>24</v>
      </c>
      <c r="E145" t="str">
        <f t="shared" si="23"/>
        <v>A2</v>
      </c>
      <c r="F145" t="str">
        <f t="shared" si="24"/>
        <v>a</v>
      </c>
      <c r="G145" t="str">
        <f t="shared" si="25"/>
        <v>10</v>
      </c>
      <c r="H145" t="s">
        <v>43</v>
      </c>
      <c r="I145" t="str">
        <f t="shared" si="26"/>
        <v>A2</v>
      </c>
      <c r="J145" t="str">
        <f t="shared" si="27"/>
        <v>o</v>
      </c>
      <c r="K145" t="str">
        <f t="shared" si="22"/>
        <v>6</v>
      </c>
      <c r="L145" s="1">
        <v>132</v>
      </c>
      <c r="M145" s="1">
        <v>72</v>
      </c>
      <c r="N145" s="1">
        <v>8</v>
      </c>
      <c r="O145" s="2">
        <v>26400000000</v>
      </c>
      <c r="P145" s="2">
        <v>14400000000</v>
      </c>
      <c r="Q145" s="2">
        <v>40800000000</v>
      </c>
      <c r="R145" s="3">
        <v>0.64705882352941202</v>
      </c>
      <c r="S145">
        <v>20220525</v>
      </c>
    </row>
    <row r="146" spans="1:19" x14ac:dyDescent="0.25">
      <c r="A146">
        <v>14</v>
      </c>
      <c r="B146">
        <v>1</v>
      </c>
      <c r="C146" t="s">
        <v>36</v>
      </c>
      <c r="D146" t="s">
        <v>20</v>
      </c>
      <c r="E146" t="str">
        <f t="shared" si="23"/>
        <v>F2</v>
      </c>
      <c r="F146" t="str">
        <f t="shared" si="24"/>
        <v>a</v>
      </c>
      <c r="G146" t="str">
        <f t="shared" si="25"/>
        <v>10</v>
      </c>
      <c r="H146" t="s">
        <v>37</v>
      </c>
      <c r="I146" t="str">
        <f t="shared" si="26"/>
        <v>F1</v>
      </c>
      <c r="J146" t="str">
        <f t="shared" si="27"/>
        <v>o</v>
      </c>
      <c r="K146" t="str">
        <f t="shared" si="22"/>
        <v>6</v>
      </c>
      <c r="L146" s="1">
        <v>172</v>
      </c>
      <c r="M146" s="1">
        <v>4</v>
      </c>
      <c r="N146" s="1">
        <v>8</v>
      </c>
      <c r="O146" s="2">
        <v>34400000000</v>
      </c>
      <c r="P146" s="2">
        <v>800000000</v>
      </c>
      <c r="Q146" s="2">
        <v>35200000000</v>
      </c>
      <c r="R146" s="3">
        <v>0.97727272727272696</v>
      </c>
      <c r="S146">
        <v>20220525</v>
      </c>
    </row>
    <row r="147" spans="1:19" x14ac:dyDescent="0.25">
      <c r="A147">
        <v>14</v>
      </c>
      <c r="B147">
        <v>2</v>
      </c>
      <c r="C147" t="s">
        <v>36</v>
      </c>
      <c r="D147" t="s">
        <v>20</v>
      </c>
      <c r="E147" t="str">
        <f t="shared" si="23"/>
        <v>F2</v>
      </c>
      <c r="F147" t="str">
        <f t="shared" si="24"/>
        <v>a</v>
      </c>
      <c r="G147" t="str">
        <f t="shared" si="25"/>
        <v>10</v>
      </c>
      <c r="H147" t="s">
        <v>37</v>
      </c>
      <c r="I147" t="str">
        <f t="shared" si="26"/>
        <v>F1</v>
      </c>
      <c r="J147" t="str">
        <f t="shared" si="27"/>
        <v>o</v>
      </c>
      <c r="K147" t="str">
        <f t="shared" si="22"/>
        <v>6</v>
      </c>
      <c r="L147" s="1">
        <v>176</v>
      </c>
      <c r="M147" s="1">
        <v>2</v>
      </c>
      <c r="N147" s="1">
        <v>8</v>
      </c>
      <c r="O147" s="2">
        <v>35200000000</v>
      </c>
      <c r="P147" s="2">
        <v>400000000</v>
      </c>
      <c r="Q147" s="2">
        <v>35600000000</v>
      </c>
      <c r="R147" s="3">
        <v>0.98876404494381998</v>
      </c>
      <c r="S147">
        <v>20220525</v>
      </c>
    </row>
    <row r="148" spans="1:19" x14ac:dyDescent="0.25">
      <c r="A148">
        <v>14</v>
      </c>
      <c r="B148">
        <v>3</v>
      </c>
      <c r="C148" t="s">
        <v>36</v>
      </c>
      <c r="D148" t="s">
        <v>20</v>
      </c>
      <c r="E148" t="str">
        <f t="shared" si="23"/>
        <v>F2</v>
      </c>
      <c r="F148" t="str">
        <f t="shared" si="24"/>
        <v>a</v>
      </c>
      <c r="G148" t="str">
        <f t="shared" si="25"/>
        <v>10</v>
      </c>
      <c r="H148" t="s">
        <v>37</v>
      </c>
      <c r="I148" t="str">
        <f t="shared" si="26"/>
        <v>F1</v>
      </c>
      <c r="J148" t="str">
        <f t="shared" si="27"/>
        <v>o</v>
      </c>
      <c r="K148" t="str">
        <f t="shared" si="22"/>
        <v>6</v>
      </c>
      <c r="L148" s="1">
        <v>96</v>
      </c>
      <c r="M148" s="1">
        <v>3</v>
      </c>
      <c r="N148" s="1">
        <v>8</v>
      </c>
      <c r="O148" s="2">
        <v>19200000000</v>
      </c>
      <c r="P148" s="2">
        <v>600000000</v>
      </c>
      <c r="Q148" s="2">
        <v>19800000000</v>
      </c>
      <c r="R148" s="3">
        <v>0.96969696969696995</v>
      </c>
      <c r="S148">
        <v>20220525</v>
      </c>
    </row>
    <row r="149" spans="1:19" x14ac:dyDescent="0.25">
      <c r="A149">
        <v>14</v>
      </c>
      <c r="B149">
        <v>1</v>
      </c>
      <c r="C149" t="s">
        <v>38</v>
      </c>
      <c r="D149" t="s">
        <v>24</v>
      </c>
      <c r="E149" t="str">
        <f t="shared" si="23"/>
        <v>A2</v>
      </c>
      <c r="F149" t="str">
        <f t="shared" si="24"/>
        <v>a</v>
      </c>
      <c r="G149" t="str">
        <f t="shared" si="25"/>
        <v>10</v>
      </c>
      <c r="H149" t="s">
        <v>39</v>
      </c>
      <c r="I149" t="str">
        <f t="shared" si="26"/>
        <v>A1</v>
      </c>
      <c r="J149" t="str">
        <f t="shared" si="27"/>
        <v>o</v>
      </c>
      <c r="K149" t="str">
        <f t="shared" si="22"/>
        <v>6</v>
      </c>
      <c r="L149" s="1">
        <v>40</v>
      </c>
      <c r="M149" s="1">
        <v>60</v>
      </c>
      <c r="N149" s="1">
        <v>8</v>
      </c>
      <c r="O149" s="2">
        <v>8000000000</v>
      </c>
      <c r="P149" s="2">
        <v>12000000000</v>
      </c>
      <c r="Q149" s="2">
        <v>20000000000</v>
      </c>
      <c r="R149" s="3">
        <v>0.4</v>
      </c>
      <c r="S149">
        <v>20220525</v>
      </c>
    </row>
    <row r="150" spans="1:19" x14ac:dyDescent="0.25">
      <c r="A150">
        <v>14</v>
      </c>
      <c r="B150">
        <v>2</v>
      </c>
      <c r="C150" t="s">
        <v>38</v>
      </c>
      <c r="D150" t="s">
        <v>24</v>
      </c>
      <c r="E150" t="str">
        <f t="shared" si="23"/>
        <v>A2</v>
      </c>
      <c r="F150" t="str">
        <f t="shared" si="24"/>
        <v>a</v>
      </c>
      <c r="G150" t="str">
        <f t="shared" si="25"/>
        <v>10</v>
      </c>
      <c r="H150" t="s">
        <v>39</v>
      </c>
      <c r="I150" t="str">
        <f t="shared" si="26"/>
        <v>A1</v>
      </c>
      <c r="J150" t="str">
        <f t="shared" si="27"/>
        <v>o</v>
      </c>
      <c r="K150" t="str">
        <f t="shared" si="22"/>
        <v>6</v>
      </c>
      <c r="L150" s="1">
        <v>72</v>
      </c>
      <c r="M150" s="1">
        <v>96</v>
      </c>
      <c r="N150" s="1">
        <v>8</v>
      </c>
      <c r="O150" s="2">
        <v>14400000000</v>
      </c>
      <c r="P150" s="2">
        <v>19200000000</v>
      </c>
      <c r="Q150" s="2">
        <v>33600000000</v>
      </c>
      <c r="R150" s="3">
        <v>0.42857142857142899</v>
      </c>
      <c r="S150">
        <v>20220525</v>
      </c>
    </row>
    <row r="151" spans="1:19" x14ac:dyDescent="0.25">
      <c r="A151">
        <v>14</v>
      </c>
      <c r="B151">
        <v>3</v>
      </c>
      <c r="C151" t="s">
        <v>38</v>
      </c>
      <c r="D151" t="s">
        <v>24</v>
      </c>
      <c r="E151" t="str">
        <f t="shared" si="23"/>
        <v>A2</v>
      </c>
      <c r="F151" t="str">
        <f t="shared" si="24"/>
        <v>a</v>
      </c>
      <c r="G151" t="str">
        <f t="shared" si="25"/>
        <v>10</v>
      </c>
      <c r="H151" t="s">
        <v>39</v>
      </c>
      <c r="I151" t="str">
        <f t="shared" si="26"/>
        <v>A1</v>
      </c>
      <c r="J151" t="str">
        <f t="shared" si="27"/>
        <v>o</v>
      </c>
      <c r="K151" t="str">
        <f t="shared" si="22"/>
        <v>6</v>
      </c>
      <c r="L151" s="1">
        <v>43</v>
      </c>
      <c r="M151" s="1">
        <v>48</v>
      </c>
      <c r="N151" s="1">
        <v>8</v>
      </c>
      <c r="O151" s="2">
        <v>8600000000</v>
      </c>
      <c r="P151" s="2">
        <v>9600000000</v>
      </c>
      <c r="Q151" s="2">
        <v>18200000000</v>
      </c>
      <c r="R151" s="3">
        <v>0.47252747252747201</v>
      </c>
      <c r="S151">
        <v>20220525</v>
      </c>
    </row>
    <row r="152" spans="1:19" x14ac:dyDescent="0.25">
      <c r="A152">
        <v>14</v>
      </c>
      <c r="B152">
        <v>1</v>
      </c>
      <c r="C152" t="s">
        <v>40</v>
      </c>
      <c r="D152" t="s">
        <v>20</v>
      </c>
      <c r="E152" t="str">
        <f t="shared" si="23"/>
        <v>F2</v>
      </c>
      <c r="F152" t="str">
        <f t="shared" si="24"/>
        <v>a</v>
      </c>
      <c r="G152" t="str">
        <f t="shared" si="25"/>
        <v>10</v>
      </c>
      <c r="H152" t="s">
        <v>41</v>
      </c>
      <c r="I152" t="str">
        <f t="shared" si="26"/>
        <v>F2</v>
      </c>
      <c r="J152" t="str">
        <f t="shared" si="27"/>
        <v>o</v>
      </c>
      <c r="K152" t="str">
        <f t="shared" si="22"/>
        <v>6</v>
      </c>
      <c r="L152" s="1">
        <v>124</v>
      </c>
      <c r="M152" s="1">
        <v>2</v>
      </c>
      <c r="N152" s="1">
        <v>8</v>
      </c>
      <c r="O152" s="2">
        <v>24800000000</v>
      </c>
      <c r="P152" s="2">
        <v>400000000</v>
      </c>
      <c r="Q152" s="2">
        <v>25200000000</v>
      </c>
      <c r="R152" s="3">
        <v>0.98412698412698396</v>
      </c>
      <c r="S152">
        <v>20220525</v>
      </c>
    </row>
    <row r="153" spans="1:19" x14ac:dyDescent="0.25">
      <c r="A153">
        <v>14</v>
      </c>
      <c r="B153">
        <v>2</v>
      </c>
      <c r="C153" t="s">
        <v>40</v>
      </c>
      <c r="D153" t="s">
        <v>20</v>
      </c>
      <c r="E153" t="str">
        <f t="shared" si="23"/>
        <v>F2</v>
      </c>
      <c r="F153" t="str">
        <f t="shared" si="24"/>
        <v>a</v>
      </c>
      <c r="G153" t="str">
        <f t="shared" si="25"/>
        <v>10</v>
      </c>
      <c r="H153" t="s">
        <v>41</v>
      </c>
      <c r="I153" t="str">
        <f t="shared" si="26"/>
        <v>F2</v>
      </c>
      <c r="J153" t="str">
        <f t="shared" si="27"/>
        <v>o</v>
      </c>
      <c r="K153" t="str">
        <f t="shared" si="22"/>
        <v>6</v>
      </c>
      <c r="L153" s="1">
        <v>30</v>
      </c>
      <c r="M153" s="1">
        <v>2</v>
      </c>
      <c r="N153" s="1">
        <v>8</v>
      </c>
      <c r="O153" s="2">
        <v>6000000000</v>
      </c>
      <c r="P153" s="2">
        <v>400000000</v>
      </c>
      <c r="Q153" s="2">
        <v>6400000000</v>
      </c>
      <c r="R153" s="3">
        <v>0.9375</v>
      </c>
      <c r="S153">
        <v>20220525</v>
      </c>
    </row>
    <row r="154" spans="1:19" x14ac:dyDescent="0.25">
      <c r="A154">
        <v>14</v>
      </c>
      <c r="B154">
        <v>3</v>
      </c>
      <c r="C154" t="s">
        <v>40</v>
      </c>
      <c r="D154" t="s">
        <v>20</v>
      </c>
      <c r="E154" t="str">
        <f t="shared" si="23"/>
        <v>F2</v>
      </c>
      <c r="F154" t="str">
        <f t="shared" si="24"/>
        <v>a</v>
      </c>
      <c r="G154" t="str">
        <f t="shared" si="25"/>
        <v>10</v>
      </c>
      <c r="H154" t="s">
        <v>41</v>
      </c>
      <c r="I154" t="str">
        <f t="shared" si="26"/>
        <v>F2</v>
      </c>
      <c r="J154" t="str">
        <f t="shared" si="27"/>
        <v>o</v>
      </c>
      <c r="K154" t="str">
        <f t="shared" si="22"/>
        <v>6</v>
      </c>
      <c r="L154" s="1">
        <v>132</v>
      </c>
      <c r="M154" s="1">
        <v>1</v>
      </c>
      <c r="N154" s="1">
        <v>8</v>
      </c>
      <c r="O154" s="2">
        <v>26400000000</v>
      </c>
      <c r="P154" s="2">
        <v>200000000</v>
      </c>
      <c r="Q154" s="2">
        <v>26600000000</v>
      </c>
      <c r="R154" s="3">
        <v>0.99248120300751896</v>
      </c>
      <c r="S154">
        <v>20220525</v>
      </c>
    </row>
    <row r="155" spans="1:19" x14ac:dyDescent="0.25">
      <c r="A155">
        <v>14</v>
      </c>
      <c r="B155">
        <v>1</v>
      </c>
      <c r="C155" t="s">
        <v>42</v>
      </c>
      <c r="D155" t="s">
        <v>24</v>
      </c>
      <c r="E155" t="str">
        <f t="shared" si="23"/>
        <v>A2</v>
      </c>
      <c r="F155" t="str">
        <f t="shared" si="24"/>
        <v>a</v>
      </c>
      <c r="G155" t="str">
        <f t="shared" si="25"/>
        <v>10</v>
      </c>
      <c r="H155" t="s">
        <v>43</v>
      </c>
      <c r="I155" t="str">
        <f t="shared" si="26"/>
        <v>A2</v>
      </c>
      <c r="J155" t="str">
        <f t="shared" si="27"/>
        <v>o</v>
      </c>
      <c r="K155" t="str">
        <f t="shared" si="22"/>
        <v>6</v>
      </c>
      <c r="L155" s="1">
        <v>48</v>
      </c>
      <c r="M155" s="1">
        <v>27</v>
      </c>
      <c r="N155" s="1">
        <v>8</v>
      </c>
      <c r="O155" s="2">
        <v>9600000000</v>
      </c>
      <c r="P155" s="2">
        <v>5400000000</v>
      </c>
      <c r="Q155" s="2">
        <v>15000000000</v>
      </c>
      <c r="R155" s="3">
        <v>0.64</v>
      </c>
      <c r="S155">
        <v>20220525</v>
      </c>
    </row>
    <row r="156" spans="1:19" x14ac:dyDescent="0.25">
      <c r="A156">
        <v>14</v>
      </c>
      <c r="B156">
        <v>2</v>
      </c>
      <c r="C156" t="s">
        <v>42</v>
      </c>
      <c r="D156" t="s">
        <v>24</v>
      </c>
      <c r="E156" t="str">
        <f t="shared" si="23"/>
        <v>A2</v>
      </c>
      <c r="F156" t="str">
        <f t="shared" si="24"/>
        <v>a</v>
      </c>
      <c r="G156" t="str">
        <f t="shared" si="25"/>
        <v>10</v>
      </c>
      <c r="H156" t="s">
        <v>43</v>
      </c>
      <c r="I156" t="str">
        <f t="shared" si="26"/>
        <v>A2</v>
      </c>
      <c r="J156" t="str">
        <f t="shared" si="27"/>
        <v>o</v>
      </c>
      <c r="K156" t="str">
        <f t="shared" si="22"/>
        <v>6</v>
      </c>
      <c r="L156" s="1">
        <v>84</v>
      </c>
      <c r="M156" s="1">
        <v>33</v>
      </c>
      <c r="N156" s="1">
        <v>8</v>
      </c>
      <c r="O156" s="2">
        <v>16800000000</v>
      </c>
      <c r="P156" s="2">
        <v>6600000000</v>
      </c>
      <c r="Q156" s="2">
        <v>23400000000</v>
      </c>
      <c r="R156" s="3">
        <v>0.71794871794871795</v>
      </c>
      <c r="S156">
        <v>20220525</v>
      </c>
    </row>
    <row r="157" spans="1:19" x14ac:dyDescent="0.25">
      <c r="A157">
        <v>14</v>
      </c>
      <c r="B157">
        <v>3</v>
      </c>
      <c r="C157" t="s">
        <v>42</v>
      </c>
      <c r="D157" t="s">
        <v>24</v>
      </c>
      <c r="E157" t="str">
        <f t="shared" si="23"/>
        <v>A2</v>
      </c>
      <c r="F157" t="str">
        <f t="shared" si="24"/>
        <v>a</v>
      </c>
      <c r="G157" t="str">
        <f t="shared" si="25"/>
        <v>10</v>
      </c>
      <c r="H157" t="s">
        <v>43</v>
      </c>
      <c r="I157" t="str">
        <f t="shared" si="26"/>
        <v>A2</v>
      </c>
      <c r="J157" t="str">
        <f t="shared" si="27"/>
        <v>o</v>
      </c>
      <c r="K157" t="str">
        <f t="shared" si="22"/>
        <v>6</v>
      </c>
      <c r="L157" s="1">
        <v>80</v>
      </c>
      <c r="M157" s="1">
        <v>19</v>
      </c>
      <c r="N157" s="1">
        <v>8</v>
      </c>
      <c r="O157" s="2">
        <v>16000000000</v>
      </c>
      <c r="P157" s="2">
        <v>3800000000</v>
      </c>
      <c r="Q157" s="2">
        <v>19800000000</v>
      </c>
      <c r="R157" s="3">
        <v>0.80808080808080796</v>
      </c>
      <c r="S157">
        <v>20220525</v>
      </c>
    </row>
    <row r="158" spans="1:19" x14ac:dyDescent="0.25">
      <c r="A158">
        <v>2</v>
      </c>
      <c r="B158">
        <v>1</v>
      </c>
      <c r="C158" t="s">
        <v>44</v>
      </c>
      <c r="D158" t="s">
        <v>45</v>
      </c>
      <c r="E158" t="str">
        <f t="shared" si="23"/>
        <v>A2</v>
      </c>
      <c r="F158" t="str">
        <f t="shared" si="24"/>
        <v>a</v>
      </c>
      <c r="G158" t="str">
        <f t="shared" ref="G158:G187" si="28">RIGHT(D158,1)</f>
        <v>6</v>
      </c>
      <c r="H158" t="s">
        <v>28</v>
      </c>
      <c r="I158" t="str">
        <f t="shared" si="26"/>
        <v>F1</v>
      </c>
      <c r="J158" t="str">
        <f t="shared" si="27"/>
        <v>o</v>
      </c>
      <c r="K158" t="str">
        <f t="shared" ref="K158:K172" si="29">RIGHT(H158,2)</f>
        <v>10</v>
      </c>
      <c r="L158" s="1">
        <v>132</v>
      </c>
      <c r="M158" s="1">
        <v>212</v>
      </c>
      <c r="N158" s="1">
        <v>7</v>
      </c>
      <c r="O158" s="2">
        <v>2640000000</v>
      </c>
      <c r="P158" s="2">
        <v>4240000000</v>
      </c>
      <c r="Q158" s="2">
        <v>6880000000</v>
      </c>
      <c r="R158" s="3">
        <v>0.38372093023255799</v>
      </c>
      <c r="S158">
        <v>20220608</v>
      </c>
    </row>
    <row r="159" spans="1:19" x14ac:dyDescent="0.25">
      <c r="A159">
        <v>2</v>
      </c>
      <c r="B159">
        <v>2</v>
      </c>
      <c r="C159" t="s">
        <v>44</v>
      </c>
      <c r="D159" t="s">
        <v>45</v>
      </c>
      <c r="E159" t="str">
        <f t="shared" si="23"/>
        <v>A2</v>
      </c>
      <c r="F159" t="str">
        <f t="shared" si="24"/>
        <v>a</v>
      </c>
      <c r="G159" t="str">
        <f t="shared" si="28"/>
        <v>6</v>
      </c>
      <c r="H159" t="s">
        <v>28</v>
      </c>
      <c r="I159" t="str">
        <f t="shared" si="26"/>
        <v>F1</v>
      </c>
      <c r="J159" t="str">
        <f t="shared" si="27"/>
        <v>o</v>
      </c>
      <c r="K159" t="str">
        <f t="shared" si="29"/>
        <v>10</v>
      </c>
      <c r="L159" s="1">
        <v>160</v>
      </c>
      <c r="M159" s="1">
        <v>360</v>
      </c>
      <c r="N159" s="1">
        <v>7</v>
      </c>
      <c r="O159" s="2">
        <v>3200000000</v>
      </c>
      <c r="P159" s="2">
        <v>7200000000</v>
      </c>
      <c r="Q159" s="2">
        <v>10400000000</v>
      </c>
      <c r="R159" s="3">
        <v>0.30769230769230799</v>
      </c>
      <c r="S159">
        <v>20220608</v>
      </c>
    </row>
    <row r="160" spans="1:19" x14ac:dyDescent="0.25">
      <c r="A160">
        <v>2</v>
      </c>
      <c r="B160">
        <v>3</v>
      </c>
      <c r="C160" t="s">
        <v>44</v>
      </c>
      <c r="D160" t="s">
        <v>45</v>
      </c>
      <c r="E160" t="str">
        <f t="shared" si="23"/>
        <v>A2</v>
      </c>
      <c r="F160" t="str">
        <f t="shared" si="24"/>
        <v>a</v>
      </c>
      <c r="G160" t="str">
        <f t="shared" si="28"/>
        <v>6</v>
      </c>
      <c r="H160" t="s">
        <v>28</v>
      </c>
      <c r="I160" t="str">
        <f t="shared" si="26"/>
        <v>F1</v>
      </c>
      <c r="J160" t="str">
        <f t="shared" si="27"/>
        <v>o</v>
      </c>
      <c r="K160" t="str">
        <f t="shared" si="29"/>
        <v>10</v>
      </c>
      <c r="L160" s="1">
        <v>140</v>
      </c>
      <c r="M160" s="1">
        <v>300</v>
      </c>
      <c r="N160" s="1">
        <v>7</v>
      </c>
      <c r="O160" s="2">
        <v>2800000000</v>
      </c>
      <c r="P160" s="2">
        <v>6000000000</v>
      </c>
      <c r="Q160" s="2">
        <v>8800000000</v>
      </c>
      <c r="R160" s="3">
        <v>0.31818181818181801</v>
      </c>
      <c r="S160">
        <v>20220608</v>
      </c>
    </row>
    <row r="161" spans="1:19" x14ac:dyDescent="0.25">
      <c r="A161">
        <v>2</v>
      </c>
      <c r="B161">
        <v>1</v>
      </c>
      <c r="C161" t="s">
        <v>46</v>
      </c>
      <c r="D161" t="s">
        <v>45</v>
      </c>
      <c r="E161" t="str">
        <f t="shared" si="23"/>
        <v>A2</v>
      </c>
      <c r="F161" t="str">
        <f t="shared" si="24"/>
        <v>a</v>
      </c>
      <c r="G161" t="str">
        <f t="shared" si="28"/>
        <v>6</v>
      </c>
      <c r="H161" t="s">
        <v>35</v>
      </c>
      <c r="I161" t="str">
        <f t="shared" si="26"/>
        <v>F2</v>
      </c>
      <c r="J161" t="str">
        <f t="shared" si="27"/>
        <v>o</v>
      </c>
      <c r="K161" t="str">
        <f t="shared" si="29"/>
        <v>10</v>
      </c>
      <c r="L161" s="1">
        <v>28</v>
      </c>
      <c r="M161" s="1">
        <v>104</v>
      </c>
      <c r="N161" s="1">
        <v>8</v>
      </c>
      <c r="O161" s="2">
        <v>5600000000</v>
      </c>
      <c r="P161" s="2">
        <v>20800000000</v>
      </c>
      <c r="Q161" s="2">
        <v>26400000000</v>
      </c>
      <c r="R161" s="3">
        <v>0.21212121212121199</v>
      </c>
      <c r="S161">
        <v>20220608</v>
      </c>
    </row>
    <row r="162" spans="1:19" x14ac:dyDescent="0.25">
      <c r="A162">
        <v>2</v>
      </c>
      <c r="B162">
        <v>2</v>
      </c>
      <c r="C162" t="s">
        <v>46</v>
      </c>
      <c r="D162" t="s">
        <v>45</v>
      </c>
      <c r="E162" t="str">
        <f t="shared" si="23"/>
        <v>A2</v>
      </c>
      <c r="F162" t="str">
        <f t="shared" si="24"/>
        <v>a</v>
      </c>
      <c r="G162" t="str">
        <f t="shared" si="28"/>
        <v>6</v>
      </c>
      <c r="H162" t="s">
        <v>35</v>
      </c>
      <c r="I162" t="str">
        <f t="shared" si="26"/>
        <v>F2</v>
      </c>
      <c r="J162" t="str">
        <f t="shared" ref="J162:J193" si="30">MID(H162,3,1)</f>
        <v>o</v>
      </c>
      <c r="K162" t="str">
        <f t="shared" si="29"/>
        <v>10</v>
      </c>
      <c r="L162" s="1">
        <v>20</v>
      </c>
      <c r="M162" s="1">
        <v>56</v>
      </c>
      <c r="N162" s="1">
        <v>8</v>
      </c>
      <c r="O162" s="2">
        <v>4000000000</v>
      </c>
      <c r="P162" s="2">
        <v>11200000000</v>
      </c>
      <c r="Q162" s="2">
        <v>15200000000</v>
      </c>
      <c r="R162" s="3">
        <v>0.26315789473684198</v>
      </c>
      <c r="S162">
        <v>20220608</v>
      </c>
    </row>
    <row r="163" spans="1:19" x14ac:dyDescent="0.25">
      <c r="A163">
        <v>2</v>
      </c>
      <c r="B163">
        <v>3</v>
      </c>
      <c r="C163" t="s">
        <v>46</v>
      </c>
      <c r="D163" t="s">
        <v>45</v>
      </c>
      <c r="E163" t="str">
        <f t="shared" si="23"/>
        <v>A2</v>
      </c>
      <c r="F163" t="str">
        <f t="shared" si="24"/>
        <v>a</v>
      </c>
      <c r="G163" t="str">
        <f t="shared" si="28"/>
        <v>6</v>
      </c>
      <c r="H163" t="s">
        <v>35</v>
      </c>
      <c r="I163" t="str">
        <f t="shared" si="26"/>
        <v>F2</v>
      </c>
      <c r="J163" t="str">
        <f t="shared" si="30"/>
        <v>o</v>
      </c>
      <c r="K163" t="str">
        <f t="shared" si="29"/>
        <v>10</v>
      </c>
      <c r="L163" s="1">
        <v>18</v>
      </c>
      <c r="M163" s="1">
        <v>68</v>
      </c>
      <c r="N163" s="1">
        <v>8</v>
      </c>
      <c r="O163" s="2">
        <v>3600000000</v>
      </c>
      <c r="P163" s="2">
        <v>13600000000</v>
      </c>
      <c r="Q163" s="2">
        <v>17200000000</v>
      </c>
      <c r="R163" s="3">
        <v>0.209302325581395</v>
      </c>
      <c r="S163">
        <v>20220608</v>
      </c>
    </row>
    <row r="164" spans="1:19" x14ac:dyDescent="0.25">
      <c r="A164">
        <v>2</v>
      </c>
      <c r="B164">
        <v>1</v>
      </c>
      <c r="C164" t="s">
        <v>47</v>
      </c>
      <c r="D164" t="s">
        <v>45</v>
      </c>
      <c r="E164" t="str">
        <f t="shared" si="23"/>
        <v>A2</v>
      </c>
      <c r="F164" t="str">
        <f t="shared" si="24"/>
        <v>a</v>
      </c>
      <c r="G164" t="str">
        <f t="shared" si="28"/>
        <v>6</v>
      </c>
      <c r="H164" t="s">
        <v>26</v>
      </c>
      <c r="I164" t="str">
        <f t="shared" si="26"/>
        <v>A1</v>
      </c>
      <c r="J164" t="str">
        <f t="shared" si="30"/>
        <v>o</v>
      </c>
      <c r="K164" t="str">
        <f t="shared" si="29"/>
        <v>10</v>
      </c>
      <c r="L164" s="1">
        <v>56</v>
      </c>
      <c r="M164" s="1">
        <v>48</v>
      </c>
      <c r="N164" s="1">
        <v>8</v>
      </c>
      <c r="O164" s="2">
        <v>11200000000</v>
      </c>
      <c r="P164" s="2">
        <v>9600000000</v>
      </c>
      <c r="Q164" s="2">
        <v>20800000000</v>
      </c>
      <c r="R164" s="3">
        <v>0.53846153846153799</v>
      </c>
      <c r="S164">
        <v>20220608</v>
      </c>
    </row>
    <row r="165" spans="1:19" x14ac:dyDescent="0.25">
      <c r="A165">
        <v>2</v>
      </c>
      <c r="B165">
        <v>2</v>
      </c>
      <c r="C165" t="s">
        <v>47</v>
      </c>
      <c r="D165" t="s">
        <v>45</v>
      </c>
      <c r="E165" t="str">
        <f t="shared" si="23"/>
        <v>A2</v>
      </c>
      <c r="F165" t="str">
        <f t="shared" si="24"/>
        <v>a</v>
      </c>
      <c r="G165" t="str">
        <f t="shared" si="28"/>
        <v>6</v>
      </c>
      <c r="H165" t="s">
        <v>26</v>
      </c>
      <c r="I165" t="str">
        <f t="shared" si="26"/>
        <v>A1</v>
      </c>
      <c r="J165" t="str">
        <f t="shared" si="30"/>
        <v>o</v>
      </c>
      <c r="K165" t="str">
        <f t="shared" si="29"/>
        <v>10</v>
      </c>
      <c r="L165" s="1">
        <v>52</v>
      </c>
      <c r="M165" s="1">
        <v>40</v>
      </c>
      <c r="N165" s="1">
        <v>8</v>
      </c>
      <c r="O165" s="2">
        <v>10400000000</v>
      </c>
      <c r="P165" s="2">
        <v>8000000000</v>
      </c>
      <c r="Q165" s="2">
        <v>18400000000</v>
      </c>
      <c r="R165" s="3">
        <v>0.565217391304348</v>
      </c>
      <c r="S165">
        <v>20220608</v>
      </c>
    </row>
    <row r="166" spans="1:19" x14ac:dyDescent="0.25">
      <c r="A166">
        <v>2</v>
      </c>
      <c r="B166">
        <v>3</v>
      </c>
      <c r="C166" t="s">
        <v>47</v>
      </c>
      <c r="D166" t="s">
        <v>45</v>
      </c>
      <c r="E166" t="str">
        <f t="shared" si="23"/>
        <v>A2</v>
      </c>
      <c r="F166" t="str">
        <f t="shared" si="24"/>
        <v>a</v>
      </c>
      <c r="G166" t="str">
        <f t="shared" si="28"/>
        <v>6</v>
      </c>
      <c r="H166" t="s">
        <v>26</v>
      </c>
      <c r="I166" t="str">
        <f t="shared" si="26"/>
        <v>A1</v>
      </c>
      <c r="J166" t="str">
        <f t="shared" si="30"/>
        <v>o</v>
      </c>
      <c r="K166" t="str">
        <f t="shared" si="29"/>
        <v>10</v>
      </c>
      <c r="L166" s="1">
        <v>76</v>
      </c>
      <c r="M166" s="1">
        <v>52</v>
      </c>
      <c r="N166" s="1">
        <v>8</v>
      </c>
      <c r="O166" s="2">
        <v>15200000000</v>
      </c>
      <c r="P166" s="2">
        <v>10400000000</v>
      </c>
      <c r="Q166" s="2">
        <v>25600000000</v>
      </c>
      <c r="R166" s="3">
        <v>0.59375</v>
      </c>
      <c r="S166">
        <v>20220608</v>
      </c>
    </row>
    <row r="167" spans="1:19" x14ac:dyDescent="0.25">
      <c r="A167">
        <v>2</v>
      </c>
      <c r="B167">
        <v>1</v>
      </c>
      <c r="C167" t="s">
        <v>48</v>
      </c>
      <c r="D167" t="s">
        <v>49</v>
      </c>
      <c r="E167" t="str">
        <f t="shared" si="23"/>
        <v>F2</v>
      </c>
      <c r="F167" t="str">
        <f t="shared" si="24"/>
        <v>a</v>
      </c>
      <c r="G167" t="str">
        <f t="shared" si="28"/>
        <v>6</v>
      </c>
      <c r="H167" t="s">
        <v>26</v>
      </c>
      <c r="I167" t="str">
        <f t="shared" si="26"/>
        <v>A1</v>
      </c>
      <c r="J167" t="str">
        <f t="shared" si="30"/>
        <v>o</v>
      </c>
      <c r="K167" t="str">
        <f t="shared" si="29"/>
        <v>10</v>
      </c>
      <c r="L167" s="1">
        <v>176</v>
      </c>
      <c r="M167" s="1">
        <v>260</v>
      </c>
      <c r="N167" s="1">
        <v>7</v>
      </c>
      <c r="O167" s="2">
        <v>3520000000</v>
      </c>
      <c r="P167" s="2">
        <v>5200000000</v>
      </c>
      <c r="Q167" s="2">
        <v>8720000000</v>
      </c>
      <c r="R167" s="3">
        <v>0.403669724770642</v>
      </c>
      <c r="S167">
        <v>20220608</v>
      </c>
    </row>
    <row r="168" spans="1:19" x14ac:dyDescent="0.25">
      <c r="A168">
        <v>2</v>
      </c>
      <c r="B168">
        <v>2</v>
      </c>
      <c r="C168" t="s">
        <v>48</v>
      </c>
      <c r="D168" t="s">
        <v>49</v>
      </c>
      <c r="E168" t="str">
        <f t="shared" si="23"/>
        <v>F2</v>
      </c>
      <c r="F168" t="str">
        <f t="shared" si="24"/>
        <v>a</v>
      </c>
      <c r="G168" t="str">
        <f t="shared" si="28"/>
        <v>6</v>
      </c>
      <c r="H168" t="s">
        <v>26</v>
      </c>
      <c r="I168" t="str">
        <f t="shared" si="26"/>
        <v>A1</v>
      </c>
      <c r="J168" t="str">
        <f t="shared" si="30"/>
        <v>o</v>
      </c>
      <c r="K168" t="str">
        <f t="shared" si="29"/>
        <v>10</v>
      </c>
      <c r="L168" s="1">
        <v>52</v>
      </c>
      <c r="M168" s="1">
        <v>24</v>
      </c>
      <c r="N168" s="1">
        <v>8</v>
      </c>
      <c r="O168" s="2">
        <v>10400000000</v>
      </c>
      <c r="P168" s="2">
        <v>4800000000</v>
      </c>
      <c r="Q168" s="2">
        <v>15200000000</v>
      </c>
      <c r="R168" s="3">
        <v>0.68421052631579005</v>
      </c>
      <c r="S168">
        <v>20220608</v>
      </c>
    </row>
    <row r="169" spans="1:19" x14ac:dyDescent="0.25">
      <c r="A169">
        <v>2</v>
      </c>
      <c r="B169">
        <v>3</v>
      </c>
      <c r="C169" t="s">
        <v>48</v>
      </c>
      <c r="D169" t="s">
        <v>49</v>
      </c>
      <c r="E169" t="str">
        <f t="shared" si="23"/>
        <v>F2</v>
      </c>
      <c r="F169" t="str">
        <f t="shared" si="24"/>
        <v>a</v>
      </c>
      <c r="G169" t="str">
        <f t="shared" si="28"/>
        <v>6</v>
      </c>
      <c r="H169" t="s">
        <v>26</v>
      </c>
      <c r="I169" t="str">
        <f t="shared" si="26"/>
        <v>A1</v>
      </c>
      <c r="J169" t="str">
        <f t="shared" si="30"/>
        <v>o</v>
      </c>
      <c r="K169" t="str">
        <f t="shared" si="29"/>
        <v>10</v>
      </c>
      <c r="L169" s="1">
        <v>48</v>
      </c>
      <c r="M169" s="1">
        <v>68</v>
      </c>
      <c r="N169" s="1">
        <v>8</v>
      </c>
      <c r="O169" s="2">
        <v>9600000000</v>
      </c>
      <c r="P169" s="2">
        <v>13600000000</v>
      </c>
      <c r="Q169" s="2">
        <v>23200000000</v>
      </c>
      <c r="R169" s="3">
        <v>0.41379310344827602</v>
      </c>
      <c r="S169">
        <v>20220608</v>
      </c>
    </row>
    <row r="170" spans="1:19" x14ac:dyDescent="0.25">
      <c r="A170">
        <v>2</v>
      </c>
      <c r="B170">
        <v>1</v>
      </c>
      <c r="C170" t="s">
        <v>50</v>
      </c>
      <c r="D170" t="s">
        <v>49</v>
      </c>
      <c r="E170" t="str">
        <f t="shared" si="23"/>
        <v>F2</v>
      </c>
      <c r="F170" t="str">
        <f t="shared" si="24"/>
        <v>a</v>
      </c>
      <c r="G170" t="str">
        <f t="shared" si="28"/>
        <v>6</v>
      </c>
      <c r="H170" t="s">
        <v>28</v>
      </c>
      <c r="I170" t="str">
        <f t="shared" si="26"/>
        <v>F1</v>
      </c>
      <c r="J170" t="str">
        <f t="shared" si="30"/>
        <v>o</v>
      </c>
      <c r="K170" t="str">
        <f t="shared" si="29"/>
        <v>10</v>
      </c>
      <c r="L170" s="1">
        <v>28</v>
      </c>
      <c r="M170" s="1">
        <v>64</v>
      </c>
      <c r="N170" s="1">
        <v>8</v>
      </c>
      <c r="O170" s="2">
        <v>5600000000</v>
      </c>
      <c r="P170" s="2">
        <v>12800000000</v>
      </c>
      <c r="Q170" s="2">
        <v>18400000000</v>
      </c>
      <c r="R170" s="3">
        <v>0.30434782608695699</v>
      </c>
      <c r="S170">
        <v>20220608</v>
      </c>
    </row>
    <row r="171" spans="1:19" x14ac:dyDescent="0.25">
      <c r="A171">
        <v>2</v>
      </c>
      <c r="B171">
        <v>2</v>
      </c>
      <c r="C171" t="s">
        <v>50</v>
      </c>
      <c r="D171" t="s">
        <v>49</v>
      </c>
      <c r="E171" t="str">
        <f t="shared" si="23"/>
        <v>F2</v>
      </c>
      <c r="F171" t="str">
        <f t="shared" si="24"/>
        <v>a</v>
      </c>
      <c r="G171" t="str">
        <f t="shared" si="28"/>
        <v>6</v>
      </c>
      <c r="H171" t="s">
        <v>28</v>
      </c>
      <c r="I171" t="str">
        <f t="shared" si="26"/>
        <v>F1</v>
      </c>
      <c r="J171" t="str">
        <f t="shared" si="30"/>
        <v>o</v>
      </c>
      <c r="K171" t="str">
        <f t="shared" si="29"/>
        <v>10</v>
      </c>
      <c r="L171" s="1">
        <v>36</v>
      </c>
      <c r="M171" s="1">
        <v>124</v>
      </c>
      <c r="N171" s="1">
        <v>8</v>
      </c>
      <c r="O171" s="2">
        <v>7200000000</v>
      </c>
      <c r="P171" s="2">
        <v>24800000000</v>
      </c>
      <c r="Q171" s="2">
        <v>32000000000</v>
      </c>
      <c r="R171" s="3">
        <v>0.22500000000000001</v>
      </c>
      <c r="S171">
        <v>20220608</v>
      </c>
    </row>
    <row r="172" spans="1:19" x14ac:dyDescent="0.25">
      <c r="A172">
        <v>2</v>
      </c>
      <c r="B172">
        <v>3</v>
      </c>
      <c r="C172" t="s">
        <v>50</v>
      </c>
      <c r="D172" t="s">
        <v>49</v>
      </c>
      <c r="E172" t="str">
        <f t="shared" si="23"/>
        <v>F2</v>
      </c>
      <c r="F172" t="str">
        <f t="shared" si="24"/>
        <v>a</v>
      </c>
      <c r="G172" t="str">
        <f t="shared" si="28"/>
        <v>6</v>
      </c>
      <c r="H172" t="s">
        <v>28</v>
      </c>
      <c r="I172" t="str">
        <f t="shared" si="26"/>
        <v>F1</v>
      </c>
      <c r="J172" t="str">
        <f t="shared" si="30"/>
        <v>o</v>
      </c>
      <c r="K172" t="str">
        <f t="shared" si="29"/>
        <v>10</v>
      </c>
      <c r="L172" s="1">
        <v>44</v>
      </c>
      <c r="M172" s="1">
        <v>52</v>
      </c>
      <c r="N172" s="1">
        <v>8</v>
      </c>
      <c r="O172" s="2">
        <v>8800000000</v>
      </c>
      <c r="P172" s="2">
        <v>10400000000</v>
      </c>
      <c r="Q172" s="2">
        <v>19200000000</v>
      </c>
      <c r="R172" s="3">
        <v>0.45833333333333298</v>
      </c>
      <c r="S172">
        <v>20220608</v>
      </c>
    </row>
    <row r="173" spans="1:19" x14ac:dyDescent="0.25">
      <c r="A173">
        <v>2</v>
      </c>
      <c r="B173">
        <v>1</v>
      </c>
      <c r="C173" t="s">
        <v>51</v>
      </c>
      <c r="D173" t="s">
        <v>45</v>
      </c>
      <c r="E173" t="str">
        <f t="shared" si="23"/>
        <v>A2</v>
      </c>
      <c r="F173" t="str">
        <f t="shared" si="24"/>
        <v>a</v>
      </c>
      <c r="G173" t="str">
        <f t="shared" si="28"/>
        <v>6</v>
      </c>
      <c r="H173" t="s">
        <v>39</v>
      </c>
      <c r="I173" t="str">
        <f t="shared" si="26"/>
        <v>A1</v>
      </c>
      <c r="J173" t="str">
        <f t="shared" si="30"/>
        <v>o</v>
      </c>
      <c r="K173" t="str">
        <f>RIGHT(H173,1)</f>
        <v>6</v>
      </c>
      <c r="L173" s="1">
        <v>372</v>
      </c>
      <c r="M173" s="1">
        <v>52</v>
      </c>
      <c r="N173" s="1">
        <v>7</v>
      </c>
      <c r="O173" s="2">
        <v>7440000000</v>
      </c>
      <c r="P173" s="2">
        <v>1040000000</v>
      </c>
      <c r="Q173" s="2">
        <v>8480000000</v>
      </c>
      <c r="R173" s="3">
        <v>0.87735849056603799</v>
      </c>
      <c r="S173">
        <v>20220608</v>
      </c>
    </row>
    <row r="174" spans="1:19" x14ac:dyDescent="0.25">
      <c r="A174">
        <v>2</v>
      </c>
      <c r="B174">
        <v>2</v>
      </c>
      <c r="C174" t="s">
        <v>51</v>
      </c>
      <c r="D174" t="s">
        <v>45</v>
      </c>
      <c r="E174" t="str">
        <f t="shared" si="23"/>
        <v>A2</v>
      </c>
      <c r="F174" t="str">
        <f t="shared" si="24"/>
        <v>a</v>
      </c>
      <c r="G174" t="str">
        <f t="shared" si="28"/>
        <v>6</v>
      </c>
      <c r="H174" t="s">
        <v>39</v>
      </c>
      <c r="I174" t="str">
        <f t="shared" si="26"/>
        <v>A1</v>
      </c>
      <c r="J174" t="str">
        <f t="shared" si="30"/>
        <v>o</v>
      </c>
      <c r="K174" t="str">
        <f>RIGHT(H174,1)</f>
        <v>6</v>
      </c>
      <c r="L174" s="1">
        <v>336</v>
      </c>
      <c r="M174" s="1">
        <v>72</v>
      </c>
      <c r="N174" s="1">
        <v>7</v>
      </c>
      <c r="O174" s="2">
        <v>6720000000</v>
      </c>
      <c r="P174" s="2">
        <v>1440000000</v>
      </c>
      <c r="Q174" s="2">
        <v>8160000000</v>
      </c>
      <c r="R174" s="3">
        <v>0.82352941176470595</v>
      </c>
      <c r="S174">
        <v>20220608</v>
      </c>
    </row>
    <row r="175" spans="1:19" x14ac:dyDescent="0.25">
      <c r="A175">
        <v>2</v>
      </c>
      <c r="B175">
        <v>3</v>
      </c>
      <c r="C175" t="s">
        <v>51</v>
      </c>
      <c r="D175" t="s">
        <v>45</v>
      </c>
      <c r="E175" t="str">
        <f t="shared" si="23"/>
        <v>A2</v>
      </c>
      <c r="F175" t="str">
        <f t="shared" si="24"/>
        <v>a</v>
      </c>
      <c r="G175" t="str">
        <f t="shared" si="28"/>
        <v>6</v>
      </c>
      <c r="H175" t="s">
        <v>39</v>
      </c>
      <c r="I175" t="str">
        <f t="shared" si="26"/>
        <v>A1</v>
      </c>
      <c r="J175" t="str">
        <f t="shared" si="30"/>
        <v>o</v>
      </c>
      <c r="K175" t="str">
        <f>RIGHT(H175,1)</f>
        <v>6</v>
      </c>
      <c r="L175" s="1">
        <v>352</v>
      </c>
      <c r="M175" s="1">
        <v>76</v>
      </c>
      <c r="N175" s="1">
        <v>7</v>
      </c>
      <c r="O175" s="2">
        <v>7040000000</v>
      </c>
      <c r="P175" s="2">
        <v>1520000000</v>
      </c>
      <c r="Q175" s="2">
        <v>8560000000</v>
      </c>
      <c r="R175" s="3">
        <v>0.82242990654205606</v>
      </c>
      <c r="S175">
        <v>20220608</v>
      </c>
    </row>
    <row r="176" spans="1:19" x14ac:dyDescent="0.25">
      <c r="A176">
        <v>2</v>
      </c>
      <c r="B176">
        <v>1</v>
      </c>
      <c r="C176" t="s">
        <v>52</v>
      </c>
      <c r="D176" t="s">
        <v>45</v>
      </c>
      <c r="E176" t="str">
        <f t="shared" si="23"/>
        <v>A2</v>
      </c>
      <c r="F176" t="str">
        <f t="shared" si="24"/>
        <v>a</v>
      </c>
      <c r="G176" t="str">
        <f t="shared" si="28"/>
        <v>6</v>
      </c>
      <c r="H176" t="s">
        <v>30</v>
      </c>
      <c r="I176" t="str">
        <f t="shared" si="26"/>
        <v>A2</v>
      </c>
      <c r="J176" t="str">
        <f t="shared" si="30"/>
        <v>o</v>
      </c>
      <c r="K176" t="str">
        <f t="shared" ref="K176:K181" si="31">RIGHT(H176,2)</f>
        <v>10</v>
      </c>
      <c r="L176" s="1">
        <v>72</v>
      </c>
      <c r="M176" s="1">
        <v>244</v>
      </c>
      <c r="N176" s="1">
        <v>7</v>
      </c>
      <c r="O176" s="2">
        <v>1440000000</v>
      </c>
      <c r="P176" s="2">
        <v>4880000000</v>
      </c>
      <c r="Q176" s="2">
        <v>6320000000</v>
      </c>
      <c r="R176" s="3">
        <v>0.227848101265823</v>
      </c>
      <c r="S176">
        <v>20220608</v>
      </c>
    </row>
    <row r="177" spans="1:19" x14ac:dyDescent="0.25">
      <c r="A177">
        <v>2</v>
      </c>
      <c r="B177">
        <v>2</v>
      </c>
      <c r="C177" t="s">
        <v>52</v>
      </c>
      <c r="D177" t="s">
        <v>45</v>
      </c>
      <c r="E177" t="str">
        <f t="shared" si="23"/>
        <v>A2</v>
      </c>
      <c r="F177" t="str">
        <f t="shared" si="24"/>
        <v>a</v>
      </c>
      <c r="G177" t="str">
        <f t="shared" si="28"/>
        <v>6</v>
      </c>
      <c r="H177" t="s">
        <v>30</v>
      </c>
      <c r="I177" t="str">
        <f t="shared" si="26"/>
        <v>A2</v>
      </c>
      <c r="J177" t="str">
        <f t="shared" si="30"/>
        <v>o</v>
      </c>
      <c r="K177" t="str">
        <f t="shared" si="31"/>
        <v>10</v>
      </c>
      <c r="L177" s="1">
        <v>124</v>
      </c>
      <c r="M177" s="1">
        <v>240</v>
      </c>
      <c r="N177" s="1">
        <v>7</v>
      </c>
      <c r="O177" s="2">
        <v>2480000000</v>
      </c>
      <c r="P177" s="2">
        <v>4800000000</v>
      </c>
      <c r="Q177" s="2">
        <v>7280000000</v>
      </c>
      <c r="R177" s="3">
        <v>0.340659340659341</v>
      </c>
      <c r="S177">
        <v>20220608</v>
      </c>
    </row>
    <row r="178" spans="1:19" x14ac:dyDescent="0.25">
      <c r="A178">
        <v>2</v>
      </c>
      <c r="B178">
        <v>3</v>
      </c>
      <c r="C178" t="s">
        <v>52</v>
      </c>
      <c r="D178" t="s">
        <v>45</v>
      </c>
      <c r="E178" t="str">
        <f t="shared" si="23"/>
        <v>A2</v>
      </c>
      <c r="F178" t="str">
        <f t="shared" si="24"/>
        <v>a</v>
      </c>
      <c r="G178" t="str">
        <f t="shared" si="28"/>
        <v>6</v>
      </c>
      <c r="H178" t="s">
        <v>30</v>
      </c>
      <c r="I178" t="str">
        <f t="shared" si="26"/>
        <v>A2</v>
      </c>
      <c r="J178" t="str">
        <f t="shared" si="30"/>
        <v>o</v>
      </c>
      <c r="K178" t="str">
        <f t="shared" si="31"/>
        <v>10</v>
      </c>
      <c r="L178" s="1">
        <v>100</v>
      </c>
      <c r="M178" s="1">
        <v>480</v>
      </c>
      <c r="N178" s="1">
        <v>7</v>
      </c>
      <c r="O178" s="2">
        <v>2000000000</v>
      </c>
      <c r="P178" s="2">
        <v>9600000000</v>
      </c>
      <c r="Q178" s="2">
        <v>11600000000</v>
      </c>
      <c r="R178" s="3">
        <v>0.17241379310344801</v>
      </c>
      <c r="S178">
        <v>20220608</v>
      </c>
    </row>
    <row r="179" spans="1:19" x14ac:dyDescent="0.25">
      <c r="A179">
        <v>2</v>
      </c>
      <c r="B179">
        <v>1</v>
      </c>
      <c r="C179" t="s">
        <v>53</v>
      </c>
      <c r="D179" t="s">
        <v>49</v>
      </c>
      <c r="E179" t="str">
        <f t="shared" si="23"/>
        <v>F2</v>
      </c>
      <c r="F179" t="str">
        <f t="shared" si="24"/>
        <v>a</v>
      </c>
      <c r="G179" t="str">
        <f t="shared" si="28"/>
        <v>6</v>
      </c>
      <c r="H179" t="s">
        <v>35</v>
      </c>
      <c r="I179" t="str">
        <f t="shared" si="26"/>
        <v>F2</v>
      </c>
      <c r="J179" t="str">
        <f t="shared" si="30"/>
        <v>o</v>
      </c>
      <c r="K179" t="str">
        <f t="shared" si="31"/>
        <v>10</v>
      </c>
      <c r="L179" s="1">
        <v>64</v>
      </c>
      <c r="M179" s="1">
        <v>240</v>
      </c>
      <c r="N179" s="1">
        <v>7</v>
      </c>
      <c r="O179" s="2">
        <v>1280000000</v>
      </c>
      <c r="P179" s="2">
        <v>4800000000</v>
      </c>
      <c r="Q179" s="2">
        <v>6080000000</v>
      </c>
      <c r="R179" s="3">
        <v>0.21052631578947401</v>
      </c>
      <c r="S179">
        <v>20220608</v>
      </c>
    </row>
    <row r="180" spans="1:19" x14ac:dyDescent="0.25">
      <c r="A180">
        <v>2</v>
      </c>
      <c r="B180">
        <v>2</v>
      </c>
      <c r="C180" t="s">
        <v>53</v>
      </c>
      <c r="D180" t="s">
        <v>49</v>
      </c>
      <c r="E180" t="str">
        <f t="shared" si="23"/>
        <v>F2</v>
      </c>
      <c r="F180" t="str">
        <f t="shared" si="24"/>
        <v>a</v>
      </c>
      <c r="G180" t="str">
        <f t="shared" si="28"/>
        <v>6</v>
      </c>
      <c r="H180" t="s">
        <v>35</v>
      </c>
      <c r="I180" t="str">
        <f t="shared" si="26"/>
        <v>F2</v>
      </c>
      <c r="J180" t="str">
        <f t="shared" si="30"/>
        <v>o</v>
      </c>
      <c r="K180" t="str">
        <f t="shared" si="31"/>
        <v>10</v>
      </c>
      <c r="L180" s="1">
        <v>28</v>
      </c>
      <c r="M180" s="1">
        <v>80</v>
      </c>
      <c r="N180" s="1">
        <v>8</v>
      </c>
      <c r="O180" s="2">
        <v>5600000000</v>
      </c>
      <c r="P180" s="2">
        <v>16000000000</v>
      </c>
      <c r="Q180" s="2">
        <v>21600000000</v>
      </c>
      <c r="R180" s="3">
        <v>0.25925925925925902</v>
      </c>
      <c r="S180">
        <v>20220608</v>
      </c>
    </row>
    <row r="181" spans="1:19" x14ac:dyDescent="0.25">
      <c r="A181">
        <v>2</v>
      </c>
      <c r="B181">
        <v>3</v>
      </c>
      <c r="C181" t="s">
        <v>53</v>
      </c>
      <c r="D181" t="s">
        <v>49</v>
      </c>
      <c r="E181" t="str">
        <f t="shared" si="23"/>
        <v>F2</v>
      </c>
      <c r="F181" t="str">
        <f t="shared" si="24"/>
        <v>a</v>
      </c>
      <c r="G181" t="str">
        <f t="shared" si="28"/>
        <v>6</v>
      </c>
      <c r="H181" t="s">
        <v>35</v>
      </c>
      <c r="I181" t="str">
        <f t="shared" si="26"/>
        <v>F2</v>
      </c>
      <c r="J181" t="str">
        <f t="shared" si="30"/>
        <v>o</v>
      </c>
      <c r="K181" t="str">
        <f t="shared" si="31"/>
        <v>10</v>
      </c>
      <c r="L181" s="1">
        <v>24</v>
      </c>
      <c r="M181" s="1">
        <v>64</v>
      </c>
      <c r="N181" s="1">
        <v>8</v>
      </c>
      <c r="O181" s="2">
        <v>4800000000</v>
      </c>
      <c r="P181" s="2">
        <v>12800000000</v>
      </c>
      <c r="Q181" s="2">
        <v>17600000000</v>
      </c>
      <c r="R181" s="3">
        <v>0.27272727272727298</v>
      </c>
      <c r="S181">
        <v>20220608</v>
      </c>
    </row>
    <row r="182" spans="1:19" x14ac:dyDescent="0.25">
      <c r="A182">
        <v>2</v>
      </c>
      <c r="B182">
        <v>1</v>
      </c>
      <c r="C182" t="s">
        <v>54</v>
      </c>
      <c r="D182" t="s">
        <v>45</v>
      </c>
      <c r="E182" t="str">
        <f t="shared" si="23"/>
        <v>A2</v>
      </c>
      <c r="F182" t="str">
        <f t="shared" si="24"/>
        <v>a</v>
      </c>
      <c r="G182" t="str">
        <f t="shared" si="28"/>
        <v>6</v>
      </c>
      <c r="H182" t="s">
        <v>43</v>
      </c>
      <c r="I182" t="str">
        <f t="shared" si="26"/>
        <v>A2</v>
      </c>
      <c r="J182" t="str">
        <f t="shared" si="30"/>
        <v>o</v>
      </c>
      <c r="K182" t="str">
        <f t="shared" ref="K182:K205" si="32">RIGHT(H182,1)</f>
        <v>6</v>
      </c>
      <c r="L182" s="1">
        <v>180</v>
      </c>
      <c r="M182" s="1">
        <v>128</v>
      </c>
      <c r="N182" s="1">
        <v>7</v>
      </c>
      <c r="O182" s="2">
        <v>3600000000</v>
      </c>
      <c r="P182" s="2">
        <v>2560000000</v>
      </c>
      <c r="Q182" s="2">
        <v>6160000000</v>
      </c>
      <c r="R182" s="3">
        <v>0.58441558441558406</v>
      </c>
      <c r="S182">
        <v>20220608</v>
      </c>
    </row>
    <row r="183" spans="1:19" x14ac:dyDescent="0.25">
      <c r="A183">
        <v>2</v>
      </c>
      <c r="B183">
        <v>2</v>
      </c>
      <c r="C183" t="s">
        <v>54</v>
      </c>
      <c r="D183" t="s">
        <v>45</v>
      </c>
      <c r="E183" t="str">
        <f t="shared" si="23"/>
        <v>A2</v>
      </c>
      <c r="F183" t="str">
        <f t="shared" si="24"/>
        <v>a</v>
      </c>
      <c r="G183" t="str">
        <f t="shared" si="28"/>
        <v>6</v>
      </c>
      <c r="H183" t="s">
        <v>43</v>
      </c>
      <c r="I183" t="str">
        <f t="shared" si="26"/>
        <v>A2</v>
      </c>
      <c r="J183" t="str">
        <f t="shared" si="30"/>
        <v>o</v>
      </c>
      <c r="K183" t="str">
        <f t="shared" si="32"/>
        <v>6</v>
      </c>
      <c r="L183" s="1">
        <v>104</v>
      </c>
      <c r="M183" s="1">
        <v>152</v>
      </c>
      <c r="N183" s="1">
        <v>7</v>
      </c>
      <c r="O183" s="2">
        <v>2080000000</v>
      </c>
      <c r="P183" s="2">
        <v>3040000000</v>
      </c>
      <c r="Q183" s="2">
        <v>5120000000</v>
      </c>
      <c r="R183" s="3">
        <v>0.40625</v>
      </c>
      <c r="S183">
        <v>20220608</v>
      </c>
    </row>
    <row r="184" spans="1:19" x14ac:dyDescent="0.25">
      <c r="A184">
        <v>2</v>
      </c>
      <c r="B184">
        <v>3</v>
      </c>
      <c r="C184" t="s">
        <v>54</v>
      </c>
      <c r="D184" t="s">
        <v>45</v>
      </c>
      <c r="E184" t="str">
        <f t="shared" si="23"/>
        <v>A2</v>
      </c>
      <c r="F184" t="str">
        <f t="shared" si="24"/>
        <v>a</v>
      </c>
      <c r="G184" t="str">
        <f t="shared" si="28"/>
        <v>6</v>
      </c>
      <c r="H184" t="s">
        <v>43</v>
      </c>
      <c r="I184" t="str">
        <f t="shared" si="26"/>
        <v>A2</v>
      </c>
      <c r="J184" t="str">
        <f t="shared" si="30"/>
        <v>o</v>
      </c>
      <c r="K184" t="str">
        <f t="shared" si="32"/>
        <v>6</v>
      </c>
      <c r="L184" s="1">
        <v>200</v>
      </c>
      <c r="M184" s="1">
        <v>216</v>
      </c>
      <c r="N184" s="1">
        <v>7</v>
      </c>
      <c r="O184" s="2">
        <v>4000000000</v>
      </c>
      <c r="P184" s="2">
        <v>4320000000</v>
      </c>
      <c r="Q184" s="2">
        <v>8320000000</v>
      </c>
      <c r="R184" s="3">
        <v>0.480769230769231</v>
      </c>
      <c r="S184">
        <v>20220608</v>
      </c>
    </row>
    <row r="185" spans="1:19" x14ac:dyDescent="0.25">
      <c r="A185">
        <v>2</v>
      </c>
      <c r="B185">
        <v>1</v>
      </c>
      <c r="C185" t="s">
        <v>55</v>
      </c>
      <c r="D185" t="s">
        <v>45</v>
      </c>
      <c r="E185" t="str">
        <f t="shared" si="23"/>
        <v>A2</v>
      </c>
      <c r="F185" t="str">
        <f t="shared" si="24"/>
        <v>a</v>
      </c>
      <c r="G185" t="str">
        <f t="shared" si="28"/>
        <v>6</v>
      </c>
      <c r="H185" t="s">
        <v>37</v>
      </c>
      <c r="I185" t="str">
        <f t="shared" si="26"/>
        <v>F1</v>
      </c>
      <c r="J185" t="str">
        <f t="shared" si="30"/>
        <v>o</v>
      </c>
      <c r="K185" t="str">
        <f t="shared" si="32"/>
        <v>6</v>
      </c>
      <c r="L185" s="1">
        <v>248</v>
      </c>
      <c r="M185" s="1">
        <v>188</v>
      </c>
      <c r="N185" s="1">
        <v>7</v>
      </c>
      <c r="O185" s="2">
        <v>4960000000</v>
      </c>
      <c r="P185" s="2">
        <v>3760000000</v>
      </c>
      <c r="Q185" s="2">
        <v>8720000000</v>
      </c>
      <c r="R185" s="3">
        <v>0.56880733944954098</v>
      </c>
      <c r="S185">
        <v>20220608</v>
      </c>
    </row>
    <row r="186" spans="1:19" x14ac:dyDescent="0.25">
      <c r="A186">
        <v>2</v>
      </c>
      <c r="B186">
        <v>2</v>
      </c>
      <c r="C186" t="s">
        <v>55</v>
      </c>
      <c r="D186" t="s">
        <v>45</v>
      </c>
      <c r="E186" t="str">
        <f t="shared" si="23"/>
        <v>A2</v>
      </c>
      <c r="F186" t="str">
        <f t="shared" si="24"/>
        <v>a</v>
      </c>
      <c r="G186" t="str">
        <f t="shared" si="28"/>
        <v>6</v>
      </c>
      <c r="H186" t="s">
        <v>37</v>
      </c>
      <c r="I186" t="str">
        <f t="shared" si="26"/>
        <v>F1</v>
      </c>
      <c r="J186" t="str">
        <f t="shared" si="30"/>
        <v>o</v>
      </c>
      <c r="K186" t="str">
        <f t="shared" si="32"/>
        <v>6</v>
      </c>
      <c r="L186" s="1">
        <v>280</v>
      </c>
      <c r="M186" s="1">
        <v>172</v>
      </c>
      <c r="N186" s="1">
        <v>7</v>
      </c>
      <c r="O186" s="2">
        <v>5600000000</v>
      </c>
      <c r="P186" s="2">
        <v>3440000000</v>
      </c>
      <c r="Q186" s="2">
        <v>9040000000</v>
      </c>
      <c r="R186" s="3">
        <v>0.61946902654867197</v>
      </c>
      <c r="S186">
        <v>20220608</v>
      </c>
    </row>
    <row r="187" spans="1:19" x14ac:dyDescent="0.25">
      <c r="A187">
        <v>2</v>
      </c>
      <c r="B187">
        <v>3</v>
      </c>
      <c r="C187" t="s">
        <v>55</v>
      </c>
      <c r="D187" t="s">
        <v>45</v>
      </c>
      <c r="E187" t="str">
        <f t="shared" si="23"/>
        <v>A2</v>
      </c>
      <c r="F187" t="str">
        <f t="shared" si="24"/>
        <v>a</v>
      </c>
      <c r="G187" t="str">
        <f t="shared" si="28"/>
        <v>6</v>
      </c>
      <c r="H187" t="s">
        <v>37</v>
      </c>
      <c r="I187" t="str">
        <f t="shared" si="26"/>
        <v>F1</v>
      </c>
      <c r="J187" t="str">
        <f t="shared" si="30"/>
        <v>o</v>
      </c>
      <c r="K187" t="str">
        <f t="shared" si="32"/>
        <v>6</v>
      </c>
      <c r="L187" s="1">
        <v>168</v>
      </c>
      <c r="M187" s="1">
        <v>80</v>
      </c>
      <c r="N187" s="1">
        <v>7</v>
      </c>
      <c r="O187" s="2">
        <v>3360000000</v>
      </c>
      <c r="P187" s="2">
        <v>1600000000</v>
      </c>
      <c r="Q187" s="2">
        <v>4960000000</v>
      </c>
      <c r="R187" s="3">
        <v>0.67741935483870996</v>
      </c>
      <c r="S187">
        <v>20220608</v>
      </c>
    </row>
    <row r="188" spans="1:19" x14ac:dyDescent="0.25">
      <c r="A188">
        <v>2</v>
      </c>
      <c r="B188">
        <v>1</v>
      </c>
      <c r="C188" t="s">
        <v>56</v>
      </c>
      <c r="D188" t="s">
        <v>20</v>
      </c>
      <c r="E188" t="str">
        <f t="shared" si="23"/>
        <v>F2</v>
      </c>
      <c r="F188" t="str">
        <f t="shared" si="24"/>
        <v>a</v>
      </c>
      <c r="G188" t="str">
        <f t="shared" ref="G188:G193" si="33">RIGHT(D188,2)</f>
        <v>10</v>
      </c>
      <c r="H188" t="s">
        <v>43</v>
      </c>
      <c r="I188" t="str">
        <f t="shared" si="26"/>
        <v>A2</v>
      </c>
      <c r="J188" t="str">
        <f t="shared" si="30"/>
        <v>o</v>
      </c>
      <c r="K188" t="str">
        <f t="shared" si="32"/>
        <v>6</v>
      </c>
      <c r="L188" s="1">
        <v>204</v>
      </c>
      <c r="M188" s="1">
        <v>220</v>
      </c>
      <c r="N188" s="1">
        <v>7</v>
      </c>
      <c r="O188" s="2">
        <v>4080000000</v>
      </c>
      <c r="P188" s="2">
        <v>4400000000</v>
      </c>
      <c r="Q188" s="2">
        <v>8480000000</v>
      </c>
      <c r="R188" s="3">
        <v>0.48113207547169801</v>
      </c>
      <c r="S188">
        <v>20220608</v>
      </c>
    </row>
    <row r="189" spans="1:19" x14ac:dyDescent="0.25">
      <c r="A189">
        <v>2</v>
      </c>
      <c r="B189">
        <v>2</v>
      </c>
      <c r="C189" t="s">
        <v>56</v>
      </c>
      <c r="D189" t="s">
        <v>20</v>
      </c>
      <c r="E189" t="str">
        <f t="shared" si="23"/>
        <v>F2</v>
      </c>
      <c r="F189" t="str">
        <f t="shared" si="24"/>
        <v>a</v>
      </c>
      <c r="G189" t="str">
        <f t="shared" si="33"/>
        <v>10</v>
      </c>
      <c r="H189" t="s">
        <v>43</v>
      </c>
      <c r="I189" t="str">
        <f t="shared" si="26"/>
        <v>A2</v>
      </c>
      <c r="J189" t="str">
        <f t="shared" si="30"/>
        <v>o</v>
      </c>
      <c r="K189" t="str">
        <f t="shared" si="32"/>
        <v>6</v>
      </c>
      <c r="L189" s="1">
        <v>160</v>
      </c>
      <c r="M189" s="1">
        <v>192</v>
      </c>
      <c r="N189" s="1">
        <v>7</v>
      </c>
      <c r="O189" s="2">
        <v>3200000000</v>
      </c>
      <c r="P189" s="2">
        <v>3840000000</v>
      </c>
      <c r="Q189" s="2">
        <v>7040000000</v>
      </c>
      <c r="R189" s="3">
        <v>0.45454545454545497</v>
      </c>
      <c r="S189">
        <v>20220608</v>
      </c>
    </row>
    <row r="190" spans="1:19" x14ac:dyDescent="0.25">
      <c r="A190">
        <v>2</v>
      </c>
      <c r="B190">
        <v>3</v>
      </c>
      <c r="C190" t="s">
        <v>56</v>
      </c>
      <c r="D190" t="s">
        <v>20</v>
      </c>
      <c r="E190" t="str">
        <f t="shared" si="23"/>
        <v>F2</v>
      </c>
      <c r="F190" t="str">
        <f t="shared" si="24"/>
        <v>a</v>
      </c>
      <c r="G190" t="str">
        <f t="shared" si="33"/>
        <v>10</v>
      </c>
      <c r="H190" t="s">
        <v>43</v>
      </c>
      <c r="I190" t="str">
        <f t="shared" si="26"/>
        <v>A2</v>
      </c>
      <c r="J190" t="str">
        <f t="shared" si="30"/>
        <v>o</v>
      </c>
      <c r="K190" t="str">
        <f t="shared" si="32"/>
        <v>6</v>
      </c>
      <c r="L190" s="1">
        <v>160</v>
      </c>
      <c r="M190" s="1">
        <v>172</v>
      </c>
      <c r="N190" s="1">
        <v>7</v>
      </c>
      <c r="O190" s="2">
        <v>3200000000</v>
      </c>
      <c r="P190" s="2">
        <v>3440000000</v>
      </c>
      <c r="Q190" s="2">
        <v>6640000000</v>
      </c>
      <c r="R190" s="3">
        <v>0.48192771084337399</v>
      </c>
      <c r="S190">
        <v>20220608</v>
      </c>
    </row>
    <row r="191" spans="1:19" x14ac:dyDescent="0.25">
      <c r="A191">
        <v>2</v>
      </c>
      <c r="B191">
        <v>1</v>
      </c>
      <c r="C191" t="s">
        <v>57</v>
      </c>
      <c r="D191" t="s">
        <v>24</v>
      </c>
      <c r="E191" t="str">
        <f t="shared" si="23"/>
        <v>A2</v>
      </c>
      <c r="F191" t="str">
        <f t="shared" si="24"/>
        <v>a</v>
      </c>
      <c r="G191" t="str">
        <f t="shared" si="33"/>
        <v>10</v>
      </c>
      <c r="H191" t="s">
        <v>41</v>
      </c>
      <c r="I191" t="str">
        <f t="shared" si="26"/>
        <v>F2</v>
      </c>
      <c r="J191" t="str">
        <f t="shared" si="30"/>
        <v>o</v>
      </c>
      <c r="K191" t="str">
        <f t="shared" si="32"/>
        <v>6</v>
      </c>
      <c r="L191" s="1">
        <v>340</v>
      </c>
      <c r="M191" s="1">
        <v>28</v>
      </c>
      <c r="N191" s="1">
        <v>7</v>
      </c>
      <c r="O191" s="2">
        <v>6800000000</v>
      </c>
      <c r="P191" s="2">
        <v>560000000</v>
      </c>
      <c r="Q191" s="2">
        <v>7360000000</v>
      </c>
      <c r="R191" s="3">
        <v>0.92391304347826098</v>
      </c>
      <c r="S191">
        <v>20220608</v>
      </c>
    </row>
    <row r="192" spans="1:19" x14ac:dyDescent="0.25">
      <c r="A192">
        <v>2</v>
      </c>
      <c r="B192">
        <v>2</v>
      </c>
      <c r="C192" t="s">
        <v>57</v>
      </c>
      <c r="D192" t="s">
        <v>24</v>
      </c>
      <c r="E192" t="str">
        <f t="shared" si="23"/>
        <v>A2</v>
      </c>
      <c r="F192" t="str">
        <f t="shared" si="24"/>
        <v>a</v>
      </c>
      <c r="G192" t="str">
        <f t="shared" si="33"/>
        <v>10</v>
      </c>
      <c r="H192" t="s">
        <v>41</v>
      </c>
      <c r="I192" t="str">
        <f t="shared" si="26"/>
        <v>F2</v>
      </c>
      <c r="J192" t="str">
        <f t="shared" si="30"/>
        <v>o</v>
      </c>
      <c r="K192" t="str">
        <f t="shared" si="32"/>
        <v>6</v>
      </c>
      <c r="L192" s="1">
        <v>172</v>
      </c>
      <c r="M192" s="1">
        <v>20</v>
      </c>
      <c r="N192" s="1">
        <v>7</v>
      </c>
      <c r="O192" s="2">
        <v>3440000000</v>
      </c>
      <c r="P192" s="2">
        <v>400000000</v>
      </c>
      <c r="Q192" s="2">
        <v>3840000000</v>
      </c>
      <c r="R192" s="3">
        <v>0.89583333333333304</v>
      </c>
      <c r="S192">
        <v>20220608</v>
      </c>
    </row>
    <row r="193" spans="1:19" x14ac:dyDescent="0.25">
      <c r="A193">
        <v>2</v>
      </c>
      <c r="B193">
        <v>3</v>
      </c>
      <c r="C193" t="s">
        <v>57</v>
      </c>
      <c r="D193" t="s">
        <v>24</v>
      </c>
      <c r="E193" t="str">
        <f t="shared" si="23"/>
        <v>A2</v>
      </c>
      <c r="F193" t="str">
        <f t="shared" si="24"/>
        <v>a</v>
      </c>
      <c r="G193" t="str">
        <f t="shared" si="33"/>
        <v>10</v>
      </c>
      <c r="H193" t="s">
        <v>41</v>
      </c>
      <c r="I193" t="str">
        <f t="shared" si="26"/>
        <v>F2</v>
      </c>
      <c r="J193" t="str">
        <f t="shared" si="30"/>
        <v>o</v>
      </c>
      <c r="K193" t="str">
        <f t="shared" si="32"/>
        <v>6</v>
      </c>
      <c r="L193" s="1">
        <v>496</v>
      </c>
      <c r="M193" s="1">
        <v>48</v>
      </c>
      <c r="N193" s="1">
        <v>7</v>
      </c>
      <c r="O193" s="2">
        <v>9920000000</v>
      </c>
      <c r="P193" s="2">
        <v>960000000</v>
      </c>
      <c r="Q193" s="2">
        <v>10880000000</v>
      </c>
      <c r="R193" s="3">
        <v>0.91176470588235303</v>
      </c>
      <c r="S193">
        <v>20220608</v>
      </c>
    </row>
    <row r="194" spans="1:19" x14ac:dyDescent="0.25">
      <c r="A194">
        <v>2</v>
      </c>
      <c r="B194">
        <v>1</v>
      </c>
      <c r="C194" t="s">
        <v>58</v>
      </c>
      <c r="D194" t="s">
        <v>45</v>
      </c>
      <c r="E194" t="str">
        <f t="shared" ref="E194:E257" si="34">LEFT(D194,2)</f>
        <v>A2</v>
      </c>
      <c r="F194" t="str">
        <f t="shared" ref="F194:F257" si="35">MID(D194,3,1)</f>
        <v>a</v>
      </c>
      <c r="G194" t="str">
        <f t="shared" ref="G194:G199" si="36">RIGHT(D194,1)</f>
        <v>6</v>
      </c>
      <c r="H194" t="s">
        <v>21</v>
      </c>
      <c r="I194" t="str">
        <f t="shared" ref="I194:I257" si="37">LEFT(H194,2)</f>
        <v>CG</v>
      </c>
      <c r="J194" t="s">
        <v>22</v>
      </c>
      <c r="K194" t="str">
        <f t="shared" si="32"/>
        <v>0</v>
      </c>
      <c r="L194" s="1">
        <v>44</v>
      </c>
      <c r="M194" s="1">
        <v>344</v>
      </c>
      <c r="N194" s="1">
        <v>7</v>
      </c>
      <c r="O194" s="2">
        <v>880000000</v>
      </c>
      <c r="P194" s="2">
        <v>6880000000</v>
      </c>
      <c r="Q194" s="2">
        <v>7760000000</v>
      </c>
      <c r="R194" s="3">
        <v>0.11340206185567001</v>
      </c>
      <c r="S194">
        <v>20220608</v>
      </c>
    </row>
    <row r="195" spans="1:19" x14ac:dyDescent="0.25">
      <c r="A195">
        <v>2</v>
      </c>
      <c r="B195">
        <v>2</v>
      </c>
      <c r="C195" t="s">
        <v>58</v>
      </c>
      <c r="D195" t="s">
        <v>45</v>
      </c>
      <c r="E195" t="str">
        <f t="shared" si="34"/>
        <v>A2</v>
      </c>
      <c r="F195" t="str">
        <f t="shared" si="35"/>
        <v>a</v>
      </c>
      <c r="G195" t="str">
        <f t="shared" si="36"/>
        <v>6</v>
      </c>
      <c r="H195" t="s">
        <v>21</v>
      </c>
      <c r="I195" t="str">
        <f t="shared" si="37"/>
        <v>CG</v>
      </c>
      <c r="J195" t="s">
        <v>22</v>
      </c>
      <c r="K195" t="str">
        <f t="shared" si="32"/>
        <v>0</v>
      </c>
      <c r="L195" s="1">
        <v>28</v>
      </c>
      <c r="M195" s="1">
        <v>264</v>
      </c>
      <c r="N195" s="1">
        <v>7</v>
      </c>
      <c r="O195" s="2">
        <v>560000000</v>
      </c>
      <c r="P195" s="2">
        <v>5280000000</v>
      </c>
      <c r="Q195" s="2">
        <v>5840000000</v>
      </c>
      <c r="R195" s="3">
        <v>9.5890410958904104E-2</v>
      </c>
      <c r="S195">
        <v>20220608</v>
      </c>
    </row>
    <row r="196" spans="1:19" x14ac:dyDescent="0.25">
      <c r="A196">
        <v>2</v>
      </c>
      <c r="B196">
        <v>3</v>
      </c>
      <c r="C196" t="s">
        <v>58</v>
      </c>
      <c r="D196" t="s">
        <v>45</v>
      </c>
      <c r="E196" t="str">
        <f t="shared" si="34"/>
        <v>A2</v>
      </c>
      <c r="F196" t="str">
        <f t="shared" si="35"/>
        <v>a</v>
      </c>
      <c r="G196" t="str">
        <f t="shared" si="36"/>
        <v>6</v>
      </c>
      <c r="H196" t="s">
        <v>21</v>
      </c>
      <c r="I196" t="str">
        <f t="shared" si="37"/>
        <v>CG</v>
      </c>
      <c r="J196" t="s">
        <v>22</v>
      </c>
      <c r="K196" t="str">
        <f t="shared" si="32"/>
        <v>0</v>
      </c>
      <c r="L196" s="1">
        <v>44</v>
      </c>
      <c r="M196" s="1">
        <v>284</v>
      </c>
      <c r="N196" s="1">
        <v>7</v>
      </c>
      <c r="O196" s="2">
        <v>880000000</v>
      </c>
      <c r="P196" s="2">
        <v>5680000000</v>
      </c>
      <c r="Q196" s="2">
        <v>6560000000</v>
      </c>
      <c r="R196" s="3">
        <v>0.134146341463415</v>
      </c>
      <c r="S196">
        <v>20220608</v>
      </c>
    </row>
    <row r="197" spans="1:19" x14ac:dyDescent="0.25">
      <c r="A197">
        <v>2</v>
      </c>
      <c r="B197">
        <v>1</v>
      </c>
      <c r="C197" t="s">
        <v>59</v>
      </c>
      <c r="D197" t="s">
        <v>49</v>
      </c>
      <c r="E197" t="str">
        <f t="shared" si="34"/>
        <v>F2</v>
      </c>
      <c r="F197" t="str">
        <f t="shared" si="35"/>
        <v>a</v>
      </c>
      <c r="G197" t="str">
        <f t="shared" si="36"/>
        <v>6</v>
      </c>
      <c r="H197" t="s">
        <v>21</v>
      </c>
      <c r="I197" t="str">
        <f t="shared" si="37"/>
        <v>CG</v>
      </c>
      <c r="J197" t="s">
        <v>22</v>
      </c>
      <c r="K197" t="str">
        <f t="shared" si="32"/>
        <v>0</v>
      </c>
      <c r="L197" s="1">
        <v>40</v>
      </c>
      <c r="M197" s="1">
        <v>304</v>
      </c>
      <c r="N197" s="1">
        <v>7</v>
      </c>
      <c r="O197" s="2">
        <v>800000000</v>
      </c>
      <c r="P197" s="2">
        <v>6080000000</v>
      </c>
      <c r="Q197" s="2">
        <v>6880000000</v>
      </c>
      <c r="R197" s="3">
        <v>0.116279069767442</v>
      </c>
      <c r="S197">
        <v>20220608</v>
      </c>
    </row>
    <row r="198" spans="1:19" x14ac:dyDescent="0.25">
      <c r="A198">
        <v>2</v>
      </c>
      <c r="B198">
        <v>2</v>
      </c>
      <c r="C198" t="s">
        <v>59</v>
      </c>
      <c r="D198" t="s">
        <v>49</v>
      </c>
      <c r="E198" t="str">
        <f t="shared" si="34"/>
        <v>F2</v>
      </c>
      <c r="F198" t="str">
        <f t="shared" si="35"/>
        <v>a</v>
      </c>
      <c r="G198" t="str">
        <f t="shared" si="36"/>
        <v>6</v>
      </c>
      <c r="H198" t="s">
        <v>21</v>
      </c>
      <c r="I198" t="str">
        <f t="shared" si="37"/>
        <v>CG</v>
      </c>
      <c r="J198" t="s">
        <v>22</v>
      </c>
      <c r="K198" t="str">
        <f t="shared" si="32"/>
        <v>0</v>
      </c>
      <c r="L198" s="1">
        <v>36</v>
      </c>
      <c r="M198" s="1">
        <v>368</v>
      </c>
      <c r="N198" s="1">
        <v>7</v>
      </c>
      <c r="O198" s="2">
        <v>720000000</v>
      </c>
      <c r="P198" s="2">
        <v>7360000000</v>
      </c>
      <c r="Q198" s="2">
        <v>8080000000</v>
      </c>
      <c r="R198" s="3">
        <v>8.9108910891089105E-2</v>
      </c>
      <c r="S198">
        <v>20220608</v>
      </c>
    </row>
    <row r="199" spans="1:19" x14ac:dyDescent="0.25">
      <c r="A199">
        <v>2</v>
      </c>
      <c r="B199">
        <v>3</v>
      </c>
      <c r="C199" t="s">
        <v>59</v>
      </c>
      <c r="D199" t="s">
        <v>49</v>
      </c>
      <c r="E199" t="str">
        <f t="shared" si="34"/>
        <v>F2</v>
      </c>
      <c r="F199" t="str">
        <f t="shared" si="35"/>
        <v>a</v>
      </c>
      <c r="G199" t="str">
        <f t="shared" si="36"/>
        <v>6</v>
      </c>
      <c r="H199" t="s">
        <v>21</v>
      </c>
      <c r="I199" t="str">
        <f t="shared" si="37"/>
        <v>CG</v>
      </c>
      <c r="J199" t="s">
        <v>22</v>
      </c>
      <c r="K199" t="str">
        <f t="shared" si="32"/>
        <v>0</v>
      </c>
      <c r="L199" s="1">
        <v>56</v>
      </c>
      <c r="M199" s="1">
        <v>376</v>
      </c>
      <c r="N199" s="1">
        <v>7</v>
      </c>
      <c r="O199" s="2">
        <v>1120000000</v>
      </c>
      <c r="P199" s="2">
        <v>7520000000</v>
      </c>
      <c r="Q199" s="2">
        <v>8640000000</v>
      </c>
      <c r="R199" s="3">
        <v>0.12962962962963001</v>
      </c>
      <c r="S199">
        <v>20220608</v>
      </c>
    </row>
    <row r="200" spans="1:19" x14ac:dyDescent="0.25">
      <c r="A200">
        <v>2</v>
      </c>
      <c r="B200">
        <v>1</v>
      </c>
      <c r="C200" t="s">
        <v>60</v>
      </c>
      <c r="D200" t="s">
        <v>20</v>
      </c>
      <c r="E200" t="str">
        <f t="shared" si="34"/>
        <v>F2</v>
      </c>
      <c r="F200" t="str">
        <f t="shared" si="35"/>
        <v>a</v>
      </c>
      <c r="G200" t="str">
        <f t="shared" ref="G200:G205" si="38">RIGHT(D200,2)</f>
        <v>10</v>
      </c>
      <c r="H200" t="s">
        <v>39</v>
      </c>
      <c r="I200" t="str">
        <f t="shared" si="37"/>
        <v>A1</v>
      </c>
      <c r="J200" t="str">
        <f t="shared" ref="J200:J241" si="39">MID(H200,3,1)</f>
        <v>o</v>
      </c>
      <c r="K200" t="str">
        <f t="shared" si="32"/>
        <v>6</v>
      </c>
      <c r="L200" s="1">
        <v>232</v>
      </c>
      <c r="M200" s="1">
        <v>84</v>
      </c>
      <c r="N200" s="1">
        <v>7</v>
      </c>
      <c r="O200" s="2">
        <v>4640000000</v>
      </c>
      <c r="P200" s="2">
        <v>1680000000</v>
      </c>
      <c r="Q200" s="2">
        <v>6320000000</v>
      </c>
      <c r="R200" s="3">
        <v>0.734177215189873</v>
      </c>
      <c r="S200">
        <v>20220608</v>
      </c>
    </row>
    <row r="201" spans="1:19" x14ac:dyDescent="0.25">
      <c r="A201">
        <v>2</v>
      </c>
      <c r="B201">
        <v>2</v>
      </c>
      <c r="C201" t="s">
        <v>60</v>
      </c>
      <c r="D201" t="s">
        <v>20</v>
      </c>
      <c r="E201" t="str">
        <f t="shared" si="34"/>
        <v>F2</v>
      </c>
      <c r="F201" t="str">
        <f t="shared" si="35"/>
        <v>a</v>
      </c>
      <c r="G201" t="str">
        <f t="shared" si="38"/>
        <v>10</v>
      </c>
      <c r="H201" t="s">
        <v>39</v>
      </c>
      <c r="I201" t="str">
        <f t="shared" si="37"/>
        <v>A1</v>
      </c>
      <c r="J201" t="str">
        <f t="shared" si="39"/>
        <v>o</v>
      </c>
      <c r="K201" t="str">
        <f t="shared" si="32"/>
        <v>6</v>
      </c>
      <c r="L201" s="1">
        <v>436</v>
      </c>
      <c r="M201" s="1">
        <v>48</v>
      </c>
      <c r="N201" s="1">
        <v>7</v>
      </c>
      <c r="O201" s="2">
        <v>8720000000</v>
      </c>
      <c r="P201" s="2">
        <v>960000000</v>
      </c>
      <c r="Q201" s="2">
        <v>9680000000</v>
      </c>
      <c r="R201" s="3">
        <v>0.90082644628099195</v>
      </c>
      <c r="S201">
        <v>20220608</v>
      </c>
    </row>
    <row r="202" spans="1:19" x14ac:dyDescent="0.25">
      <c r="A202">
        <v>2</v>
      </c>
      <c r="B202">
        <v>3</v>
      </c>
      <c r="C202" t="s">
        <v>60</v>
      </c>
      <c r="D202" t="s">
        <v>20</v>
      </c>
      <c r="E202" t="str">
        <f t="shared" si="34"/>
        <v>F2</v>
      </c>
      <c r="F202" t="str">
        <f t="shared" si="35"/>
        <v>a</v>
      </c>
      <c r="G202" t="str">
        <f t="shared" si="38"/>
        <v>10</v>
      </c>
      <c r="H202" t="s">
        <v>39</v>
      </c>
      <c r="I202" t="str">
        <f t="shared" si="37"/>
        <v>A1</v>
      </c>
      <c r="J202" t="str">
        <f t="shared" si="39"/>
        <v>o</v>
      </c>
      <c r="K202" t="str">
        <f t="shared" si="32"/>
        <v>6</v>
      </c>
      <c r="L202" s="1">
        <v>232</v>
      </c>
      <c r="M202" s="1">
        <v>32</v>
      </c>
      <c r="N202" s="1">
        <v>7</v>
      </c>
      <c r="O202" s="2">
        <v>4640000000</v>
      </c>
      <c r="P202" s="2">
        <v>640000000</v>
      </c>
      <c r="Q202" s="2">
        <v>5280000000</v>
      </c>
      <c r="R202" s="3">
        <v>0.87878787878787901</v>
      </c>
      <c r="S202">
        <v>20220608</v>
      </c>
    </row>
    <row r="203" spans="1:19" x14ac:dyDescent="0.25">
      <c r="A203">
        <v>2</v>
      </c>
      <c r="B203">
        <v>1</v>
      </c>
      <c r="C203" t="s">
        <v>61</v>
      </c>
      <c r="D203" t="s">
        <v>24</v>
      </c>
      <c r="E203" t="str">
        <f t="shared" si="34"/>
        <v>A2</v>
      </c>
      <c r="F203" t="str">
        <f t="shared" si="35"/>
        <v>a</v>
      </c>
      <c r="G203" t="str">
        <f t="shared" si="38"/>
        <v>10</v>
      </c>
      <c r="H203" t="s">
        <v>37</v>
      </c>
      <c r="I203" t="str">
        <f t="shared" si="37"/>
        <v>F1</v>
      </c>
      <c r="J203" t="str">
        <f t="shared" si="39"/>
        <v>o</v>
      </c>
      <c r="K203" t="str">
        <f t="shared" si="32"/>
        <v>6</v>
      </c>
      <c r="L203" s="1">
        <v>528</v>
      </c>
      <c r="M203" s="1">
        <v>44</v>
      </c>
      <c r="N203" s="1">
        <v>7</v>
      </c>
      <c r="O203" s="2">
        <v>10560000000</v>
      </c>
      <c r="P203" s="2">
        <v>880000000</v>
      </c>
      <c r="Q203" s="2">
        <v>11440000000</v>
      </c>
      <c r="R203" s="3">
        <v>0.92307692307692302</v>
      </c>
      <c r="S203">
        <v>20220608</v>
      </c>
    </row>
    <row r="204" spans="1:19" x14ac:dyDescent="0.25">
      <c r="A204">
        <v>2</v>
      </c>
      <c r="B204">
        <v>2</v>
      </c>
      <c r="C204" t="s">
        <v>61</v>
      </c>
      <c r="D204" t="s">
        <v>24</v>
      </c>
      <c r="E204" t="str">
        <f t="shared" si="34"/>
        <v>A2</v>
      </c>
      <c r="F204" t="str">
        <f t="shared" si="35"/>
        <v>a</v>
      </c>
      <c r="G204" t="str">
        <f t="shared" si="38"/>
        <v>10</v>
      </c>
      <c r="H204" t="s">
        <v>37</v>
      </c>
      <c r="I204" t="str">
        <f t="shared" si="37"/>
        <v>F1</v>
      </c>
      <c r="J204" t="str">
        <f t="shared" si="39"/>
        <v>o</v>
      </c>
      <c r="K204" t="str">
        <f t="shared" si="32"/>
        <v>6</v>
      </c>
      <c r="L204" s="1">
        <v>404</v>
      </c>
      <c r="M204" s="1">
        <v>36</v>
      </c>
      <c r="N204" s="1">
        <v>7</v>
      </c>
      <c r="O204" s="2">
        <v>8080000000</v>
      </c>
      <c r="P204" s="2">
        <v>720000000</v>
      </c>
      <c r="Q204" s="2">
        <v>8800000000</v>
      </c>
      <c r="R204" s="3">
        <v>0.91818181818181799</v>
      </c>
      <c r="S204">
        <v>20220608</v>
      </c>
    </row>
    <row r="205" spans="1:19" x14ac:dyDescent="0.25">
      <c r="A205">
        <v>2</v>
      </c>
      <c r="B205">
        <v>3</v>
      </c>
      <c r="C205" t="s">
        <v>61</v>
      </c>
      <c r="D205" t="s">
        <v>24</v>
      </c>
      <c r="E205" t="str">
        <f t="shared" si="34"/>
        <v>A2</v>
      </c>
      <c r="F205" t="str">
        <f t="shared" si="35"/>
        <v>a</v>
      </c>
      <c r="G205" t="str">
        <f t="shared" si="38"/>
        <v>10</v>
      </c>
      <c r="H205" t="s">
        <v>37</v>
      </c>
      <c r="I205" t="str">
        <f t="shared" si="37"/>
        <v>F1</v>
      </c>
      <c r="J205" t="str">
        <f t="shared" si="39"/>
        <v>o</v>
      </c>
      <c r="K205" t="str">
        <f t="shared" si="32"/>
        <v>6</v>
      </c>
      <c r="L205" s="1">
        <v>440</v>
      </c>
      <c r="M205" s="1">
        <v>40</v>
      </c>
      <c r="N205" s="1">
        <v>7</v>
      </c>
      <c r="O205" s="2">
        <v>8800000000</v>
      </c>
      <c r="P205" s="2">
        <v>800000000</v>
      </c>
      <c r="Q205" s="2">
        <v>9600000000</v>
      </c>
      <c r="R205" s="3">
        <v>0.91666666666666696</v>
      </c>
      <c r="S205">
        <v>20220608</v>
      </c>
    </row>
    <row r="206" spans="1:19" x14ac:dyDescent="0.25">
      <c r="A206">
        <v>7</v>
      </c>
      <c r="B206">
        <v>1</v>
      </c>
      <c r="C206" t="s">
        <v>44</v>
      </c>
      <c r="D206" t="s">
        <v>45</v>
      </c>
      <c r="E206" t="str">
        <f t="shared" si="34"/>
        <v>A2</v>
      </c>
      <c r="F206" t="str">
        <f t="shared" si="35"/>
        <v>a</v>
      </c>
      <c r="G206" t="str">
        <f t="shared" ref="G206:G235" si="40">RIGHT(D206,1)</f>
        <v>6</v>
      </c>
      <c r="H206" t="s">
        <v>28</v>
      </c>
      <c r="I206" t="str">
        <f t="shared" si="37"/>
        <v>F1</v>
      </c>
      <c r="J206" t="str">
        <f t="shared" si="39"/>
        <v>o</v>
      </c>
      <c r="K206" t="str">
        <f t="shared" ref="K206:K220" si="41">RIGHT(H206,2)</f>
        <v>10</v>
      </c>
      <c r="L206" s="1">
        <v>88</v>
      </c>
      <c r="M206" s="1">
        <v>112</v>
      </c>
      <c r="N206" s="1">
        <v>8</v>
      </c>
      <c r="O206" s="2">
        <v>17600000000</v>
      </c>
      <c r="P206" s="2">
        <v>22400000000</v>
      </c>
      <c r="Q206" s="2">
        <v>40000000000</v>
      </c>
      <c r="R206" s="3">
        <v>0.44</v>
      </c>
      <c r="S206">
        <v>20220608</v>
      </c>
    </row>
    <row r="207" spans="1:19" x14ac:dyDescent="0.25">
      <c r="A207">
        <v>7</v>
      </c>
      <c r="B207">
        <v>2</v>
      </c>
      <c r="C207" t="s">
        <v>44</v>
      </c>
      <c r="D207" t="s">
        <v>45</v>
      </c>
      <c r="E207" t="str">
        <f t="shared" si="34"/>
        <v>A2</v>
      </c>
      <c r="F207" t="str">
        <f t="shared" si="35"/>
        <v>a</v>
      </c>
      <c r="G207" t="str">
        <f t="shared" si="40"/>
        <v>6</v>
      </c>
      <c r="H207" t="s">
        <v>28</v>
      </c>
      <c r="I207" t="str">
        <f t="shared" si="37"/>
        <v>F1</v>
      </c>
      <c r="J207" t="str">
        <f t="shared" si="39"/>
        <v>o</v>
      </c>
      <c r="K207" t="str">
        <f t="shared" si="41"/>
        <v>10</v>
      </c>
      <c r="L207" s="1">
        <v>60</v>
      </c>
      <c r="M207" s="1">
        <v>72</v>
      </c>
      <c r="N207" s="1">
        <v>8</v>
      </c>
      <c r="O207" s="2">
        <v>12000000000</v>
      </c>
      <c r="P207" s="2">
        <v>14400000000</v>
      </c>
      <c r="Q207" s="2">
        <v>26400000000</v>
      </c>
      <c r="R207" s="3">
        <v>0.45454545454545497</v>
      </c>
      <c r="S207">
        <v>20220608</v>
      </c>
    </row>
    <row r="208" spans="1:19" x14ac:dyDescent="0.25">
      <c r="A208">
        <v>7</v>
      </c>
      <c r="B208">
        <v>3</v>
      </c>
      <c r="C208" t="s">
        <v>44</v>
      </c>
      <c r="D208" t="s">
        <v>45</v>
      </c>
      <c r="E208" t="str">
        <f t="shared" si="34"/>
        <v>A2</v>
      </c>
      <c r="F208" t="str">
        <f t="shared" si="35"/>
        <v>a</v>
      </c>
      <c r="G208" t="str">
        <f t="shared" si="40"/>
        <v>6</v>
      </c>
      <c r="H208" t="s">
        <v>28</v>
      </c>
      <c r="I208" t="str">
        <f t="shared" si="37"/>
        <v>F1</v>
      </c>
      <c r="J208" t="str">
        <f t="shared" si="39"/>
        <v>o</v>
      </c>
      <c r="K208" t="str">
        <f t="shared" si="41"/>
        <v>10</v>
      </c>
      <c r="L208" s="1">
        <v>20</v>
      </c>
      <c r="M208" s="1">
        <v>24</v>
      </c>
      <c r="N208" s="1">
        <v>8</v>
      </c>
      <c r="O208" s="2">
        <v>4000000000</v>
      </c>
      <c r="P208" s="2">
        <v>4800000000</v>
      </c>
      <c r="Q208" s="2">
        <v>8800000000</v>
      </c>
      <c r="R208" s="3">
        <v>0.45454545454545497</v>
      </c>
      <c r="S208">
        <v>20220608</v>
      </c>
    </row>
    <row r="209" spans="1:19" x14ac:dyDescent="0.25">
      <c r="A209">
        <v>7</v>
      </c>
      <c r="B209">
        <v>1</v>
      </c>
      <c r="C209" t="s">
        <v>46</v>
      </c>
      <c r="D209" t="s">
        <v>45</v>
      </c>
      <c r="E209" t="str">
        <f t="shared" si="34"/>
        <v>A2</v>
      </c>
      <c r="F209" t="str">
        <f t="shared" si="35"/>
        <v>a</v>
      </c>
      <c r="G209" t="str">
        <f t="shared" si="40"/>
        <v>6</v>
      </c>
      <c r="H209" t="s">
        <v>35</v>
      </c>
      <c r="I209" t="str">
        <f t="shared" si="37"/>
        <v>F2</v>
      </c>
      <c r="J209" t="str">
        <f t="shared" si="39"/>
        <v>o</v>
      </c>
      <c r="K209" t="str">
        <f t="shared" si="41"/>
        <v>10</v>
      </c>
      <c r="L209" s="1">
        <v>9</v>
      </c>
      <c r="M209" s="1">
        <v>64</v>
      </c>
      <c r="N209" s="1">
        <v>8</v>
      </c>
      <c r="O209" s="2">
        <v>1800000000</v>
      </c>
      <c r="P209" s="2">
        <v>12800000000</v>
      </c>
      <c r="Q209" s="2">
        <v>14600000000</v>
      </c>
      <c r="R209" s="3">
        <v>0.123287671232877</v>
      </c>
      <c r="S209">
        <v>20220608</v>
      </c>
    </row>
    <row r="210" spans="1:19" x14ac:dyDescent="0.25">
      <c r="A210">
        <v>7</v>
      </c>
      <c r="B210">
        <v>2</v>
      </c>
      <c r="C210" t="s">
        <v>46</v>
      </c>
      <c r="D210" t="s">
        <v>45</v>
      </c>
      <c r="E210" t="str">
        <f t="shared" si="34"/>
        <v>A2</v>
      </c>
      <c r="F210" t="str">
        <f t="shared" si="35"/>
        <v>a</v>
      </c>
      <c r="G210" t="str">
        <f t="shared" si="40"/>
        <v>6</v>
      </c>
      <c r="H210" t="s">
        <v>35</v>
      </c>
      <c r="I210" t="str">
        <f t="shared" si="37"/>
        <v>F2</v>
      </c>
      <c r="J210" t="str">
        <f t="shared" si="39"/>
        <v>o</v>
      </c>
      <c r="K210" t="str">
        <f t="shared" si="41"/>
        <v>10</v>
      </c>
      <c r="L210" s="1">
        <v>25</v>
      </c>
      <c r="M210" s="1">
        <v>92</v>
      </c>
      <c r="N210" s="1">
        <v>8</v>
      </c>
      <c r="O210" s="2">
        <v>5000000000</v>
      </c>
      <c r="P210" s="2">
        <v>18400000000</v>
      </c>
      <c r="Q210" s="2">
        <v>23400000000</v>
      </c>
      <c r="R210" s="3">
        <v>0.213675213675214</v>
      </c>
      <c r="S210">
        <v>20220608</v>
      </c>
    </row>
    <row r="211" spans="1:19" x14ac:dyDescent="0.25">
      <c r="A211">
        <v>7</v>
      </c>
      <c r="B211">
        <v>3</v>
      </c>
      <c r="C211" t="s">
        <v>46</v>
      </c>
      <c r="D211" t="s">
        <v>45</v>
      </c>
      <c r="E211" t="str">
        <f t="shared" si="34"/>
        <v>A2</v>
      </c>
      <c r="F211" t="str">
        <f t="shared" si="35"/>
        <v>a</v>
      </c>
      <c r="G211" t="str">
        <f t="shared" si="40"/>
        <v>6</v>
      </c>
      <c r="H211" t="s">
        <v>35</v>
      </c>
      <c r="I211" t="str">
        <f t="shared" si="37"/>
        <v>F2</v>
      </c>
      <c r="J211" t="str">
        <f t="shared" si="39"/>
        <v>o</v>
      </c>
      <c r="K211" t="str">
        <f t="shared" si="41"/>
        <v>10</v>
      </c>
      <c r="L211" s="1">
        <v>100</v>
      </c>
      <c r="M211" s="1">
        <v>72</v>
      </c>
      <c r="N211" s="1">
        <v>8</v>
      </c>
      <c r="O211" s="2">
        <v>20000000000</v>
      </c>
      <c r="P211" s="2">
        <v>14400000000</v>
      </c>
      <c r="Q211" s="2">
        <v>34400000000</v>
      </c>
      <c r="R211" s="3">
        <v>0.581395348837209</v>
      </c>
      <c r="S211">
        <v>20220608</v>
      </c>
    </row>
    <row r="212" spans="1:19" x14ac:dyDescent="0.25">
      <c r="A212">
        <v>7</v>
      </c>
      <c r="B212">
        <v>1</v>
      </c>
      <c r="C212" t="s">
        <v>47</v>
      </c>
      <c r="D212" t="s">
        <v>45</v>
      </c>
      <c r="E212" t="str">
        <f t="shared" si="34"/>
        <v>A2</v>
      </c>
      <c r="F212" t="str">
        <f t="shared" si="35"/>
        <v>a</v>
      </c>
      <c r="G212" t="str">
        <f t="shared" si="40"/>
        <v>6</v>
      </c>
      <c r="H212" t="s">
        <v>26</v>
      </c>
      <c r="I212" t="str">
        <f t="shared" si="37"/>
        <v>A1</v>
      </c>
      <c r="J212" t="str">
        <f t="shared" si="39"/>
        <v>o</v>
      </c>
      <c r="K212" t="str">
        <f t="shared" si="41"/>
        <v>10</v>
      </c>
      <c r="L212" s="1">
        <v>80</v>
      </c>
      <c r="M212" s="1">
        <v>36</v>
      </c>
      <c r="N212" s="1">
        <v>8</v>
      </c>
      <c r="O212" s="2">
        <v>16000000000</v>
      </c>
      <c r="P212" s="2">
        <v>7200000000</v>
      </c>
      <c r="Q212" s="2">
        <v>23200000000</v>
      </c>
      <c r="R212" s="3">
        <v>0.68965517241379304</v>
      </c>
      <c r="S212">
        <v>20220608</v>
      </c>
    </row>
    <row r="213" spans="1:19" x14ac:dyDescent="0.25">
      <c r="A213">
        <v>7</v>
      </c>
      <c r="B213">
        <v>2</v>
      </c>
      <c r="C213" t="s">
        <v>47</v>
      </c>
      <c r="D213" t="s">
        <v>45</v>
      </c>
      <c r="E213" t="str">
        <f t="shared" si="34"/>
        <v>A2</v>
      </c>
      <c r="F213" t="str">
        <f t="shared" si="35"/>
        <v>a</v>
      </c>
      <c r="G213" t="str">
        <f t="shared" si="40"/>
        <v>6</v>
      </c>
      <c r="H213" t="s">
        <v>26</v>
      </c>
      <c r="I213" t="str">
        <f t="shared" si="37"/>
        <v>A1</v>
      </c>
      <c r="J213" t="str">
        <f t="shared" si="39"/>
        <v>o</v>
      </c>
      <c r="K213" t="str">
        <f t="shared" si="41"/>
        <v>10</v>
      </c>
      <c r="L213" s="1">
        <v>48</v>
      </c>
      <c r="M213" s="1">
        <v>25</v>
      </c>
      <c r="N213" s="1">
        <v>8</v>
      </c>
      <c r="O213" s="2">
        <v>9600000000</v>
      </c>
      <c r="P213" s="2">
        <v>5000000000</v>
      </c>
      <c r="Q213" s="2">
        <v>14600000000</v>
      </c>
      <c r="R213" s="3">
        <v>0.65753424657534199</v>
      </c>
      <c r="S213">
        <v>20220608</v>
      </c>
    </row>
    <row r="214" spans="1:19" x14ac:dyDescent="0.25">
      <c r="A214">
        <v>7</v>
      </c>
      <c r="B214">
        <v>3</v>
      </c>
      <c r="C214" t="s">
        <v>47</v>
      </c>
      <c r="D214" t="s">
        <v>45</v>
      </c>
      <c r="E214" t="str">
        <f t="shared" si="34"/>
        <v>A2</v>
      </c>
      <c r="F214" t="str">
        <f t="shared" si="35"/>
        <v>a</v>
      </c>
      <c r="G214" t="str">
        <f t="shared" si="40"/>
        <v>6</v>
      </c>
      <c r="H214" t="s">
        <v>26</v>
      </c>
      <c r="I214" t="str">
        <f t="shared" si="37"/>
        <v>A1</v>
      </c>
      <c r="J214" t="str">
        <f t="shared" si="39"/>
        <v>o</v>
      </c>
      <c r="K214" t="str">
        <f t="shared" si="41"/>
        <v>10</v>
      </c>
      <c r="L214" s="1">
        <v>116</v>
      </c>
      <c r="M214" s="1">
        <v>72</v>
      </c>
      <c r="N214" s="1">
        <v>8</v>
      </c>
      <c r="O214" s="2">
        <v>23200000000</v>
      </c>
      <c r="P214" s="2">
        <v>14400000000</v>
      </c>
      <c r="Q214" s="2">
        <v>37600000000</v>
      </c>
      <c r="R214" s="3">
        <v>0.61702127659574502</v>
      </c>
      <c r="S214">
        <v>20220608</v>
      </c>
    </row>
    <row r="215" spans="1:19" x14ac:dyDescent="0.25">
      <c r="A215">
        <v>7</v>
      </c>
      <c r="B215">
        <v>1</v>
      </c>
      <c r="C215" t="s">
        <v>48</v>
      </c>
      <c r="D215" t="s">
        <v>49</v>
      </c>
      <c r="E215" t="str">
        <f t="shared" si="34"/>
        <v>F2</v>
      </c>
      <c r="F215" t="str">
        <f t="shared" si="35"/>
        <v>a</v>
      </c>
      <c r="G215" t="str">
        <f t="shared" si="40"/>
        <v>6</v>
      </c>
      <c r="H215" t="s">
        <v>26</v>
      </c>
      <c r="I215" t="str">
        <f t="shared" si="37"/>
        <v>A1</v>
      </c>
      <c r="J215" t="str">
        <f t="shared" si="39"/>
        <v>o</v>
      </c>
      <c r="K215" t="str">
        <f t="shared" si="41"/>
        <v>10</v>
      </c>
      <c r="L215" s="1">
        <v>104</v>
      </c>
      <c r="M215" s="1">
        <v>108</v>
      </c>
      <c r="N215" s="1">
        <v>8</v>
      </c>
      <c r="O215" s="2">
        <v>20800000000</v>
      </c>
      <c r="P215" s="2">
        <v>21600000000</v>
      </c>
      <c r="Q215" s="2">
        <v>42400000000</v>
      </c>
      <c r="R215" s="3">
        <v>0.490566037735849</v>
      </c>
      <c r="S215">
        <v>20220608</v>
      </c>
    </row>
    <row r="216" spans="1:19" x14ac:dyDescent="0.25">
      <c r="A216">
        <v>7</v>
      </c>
      <c r="B216">
        <v>2</v>
      </c>
      <c r="C216" t="s">
        <v>48</v>
      </c>
      <c r="D216" t="s">
        <v>49</v>
      </c>
      <c r="E216" t="str">
        <f t="shared" si="34"/>
        <v>F2</v>
      </c>
      <c r="F216" t="str">
        <f t="shared" si="35"/>
        <v>a</v>
      </c>
      <c r="G216" t="str">
        <f t="shared" si="40"/>
        <v>6</v>
      </c>
      <c r="H216" t="s">
        <v>26</v>
      </c>
      <c r="I216" t="str">
        <f t="shared" si="37"/>
        <v>A1</v>
      </c>
      <c r="J216" t="str">
        <f t="shared" si="39"/>
        <v>o</v>
      </c>
      <c r="K216" t="str">
        <f t="shared" si="41"/>
        <v>10</v>
      </c>
      <c r="L216" s="1">
        <v>64</v>
      </c>
      <c r="M216" s="1">
        <v>64</v>
      </c>
      <c r="N216" s="1">
        <v>8</v>
      </c>
      <c r="O216" s="2">
        <v>12800000000</v>
      </c>
      <c r="P216" s="2">
        <v>12800000000</v>
      </c>
      <c r="Q216" s="2">
        <v>25600000000</v>
      </c>
      <c r="R216" s="3">
        <v>0.5</v>
      </c>
      <c r="S216">
        <v>20220608</v>
      </c>
    </row>
    <row r="217" spans="1:19" x14ac:dyDescent="0.25">
      <c r="A217">
        <v>7</v>
      </c>
      <c r="B217">
        <v>3</v>
      </c>
      <c r="C217" t="s">
        <v>48</v>
      </c>
      <c r="D217" t="s">
        <v>49</v>
      </c>
      <c r="E217" t="str">
        <f t="shared" si="34"/>
        <v>F2</v>
      </c>
      <c r="F217" t="str">
        <f t="shared" si="35"/>
        <v>a</v>
      </c>
      <c r="G217" t="str">
        <f t="shared" si="40"/>
        <v>6</v>
      </c>
      <c r="H217" t="s">
        <v>26</v>
      </c>
      <c r="I217" t="str">
        <f t="shared" si="37"/>
        <v>A1</v>
      </c>
      <c r="J217" t="str">
        <f t="shared" si="39"/>
        <v>o</v>
      </c>
      <c r="K217" t="str">
        <f t="shared" si="41"/>
        <v>10</v>
      </c>
      <c r="L217" s="1">
        <v>68</v>
      </c>
      <c r="M217" s="1">
        <v>32</v>
      </c>
      <c r="N217" s="1">
        <v>8</v>
      </c>
      <c r="O217" s="2">
        <v>13600000000</v>
      </c>
      <c r="P217" s="2">
        <v>6400000000</v>
      </c>
      <c r="Q217" s="2">
        <v>20000000000</v>
      </c>
      <c r="R217" s="3">
        <v>0.68</v>
      </c>
      <c r="S217">
        <v>20220608</v>
      </c>
    </row>
    <row r="218" spans="1:19" x14ac:dyDescent="0.25">
      <c r="A218">
        <v>7</v>
      </c>
      <c r="B218">
        <v>1</v>
      </c>
      <c r="C218" t="s">
        <v>50</v>
      </c>
      <c r="D218" t="s">
        <v>49</v>
      </c>
      <c r="E218" t="str">
        <f t="shared" si="34"/>
        <v>F2</v>
      </c>
      <c r="F218" t="str">
        <f t="shared" si="35"/>
        <v>a</v>
      </c>
      <c r="G218" t="str">
        <f t="shared" si="40"/>
        <v>6</v>
      </c>
      <c r="H218" t="s">
        <v>28</v>
      </c>
      <c r="I218" t="str">
        <f t="shared" si="37"/>
        <v>F1</v>
      </c>
      <c r="J218" t="str">
        <f t="shared" si="39"/>
        <v>o</v>
      </c>
      <c r="K218" t="str">
        <f t="shared" si="41"/>
        <v>10</v>
      </c>
      <c r="L218" s="1">
        <v>40</v>
      </c>
      <c r="M218" s="1">
        <v>80</v>
      </c>
      <c r="N218" s="1">
        <v>8</v>
      </c>
      <c r="O218" s="2">
        <v>8000000000</v>
      </c>
      <c r="P218" s="2">
        <v>16000000000</v>
      </c>
      <c r="Q218" s="2">
        <v>24000000000</v>
      </c>
      <c r="R218" s="3">
        <v>0.33333333333333298</v>
      </c>
      <c r="S218">
        <v>20220608</v>
      </c>
    </row>
    <row r="219" spans="1:19" x14ac:dyDescent="0.25">
      <c r="A219">
        <v>7</v>
      </c>
      <c r="B219">
        <v>2</v>
      </c>
      <c r="C219" t="s">
        <v>50</v>
      </c>
      <c r="D219" t="s">
        <v>49</v>
      </c>
      <c r="E219" t="str">
        <f t="shared" si="34"/>
        <v>F2</v>
      </c>
      <c r="F219" t="str">
        <f t="shared" si="35"/>
        <v>a</v>
      </c>
      <c r="G219" t="str">
        <f t="shared" si="40"/>
        <v>6</v>
      </c>
      <c r="H219" t="s">
        <v>28</v>
      </c>
      <c r="I219" t="str">
        <f t="shared" si="37"/>
        <v>F1</v>
      </c>
      <c r="J219" t="str">
        <f t="shared" si="39"/>
        <v>o</v>
      </c>
      <c r="K219" t="str">
        <f t="shared" si="41"/>
        <v>10</v>
      </c>
      <c r="L219" s="1">
        <v>108</v>
      </c>
      <c r="M219" s="1">
        <v>96</v>
      </c>
      <c r="N219" s="1">
        <v>8</v>
      </c>
      <c r="O219" s="2">
        <v>21600000000</v>
      </c>
      <c r="P219" s="2">
        <v>19200000000</v>
      </c>
      <c r="Q219" s="2">
        <v>40800000000</v>
      </c>
      <c r="R219" s="3">
        <v>0.52941176470588203</v>
      </c>
      <c r="S219">
        <v>20220608</v>
      </c>
    </row>
    <row r="220" spans="1:19" x14ac:dyDescent="0.25">
      <c r="A220">
        <v>7</v>
      </c>
      <c r="B220">
        <v>3</v>
      </c>
      <c r="C220" t="s">
        <v>50</v>
      </c>
      <c r="D220" t="s">
        <v>49</v>
      </c>
      <c r="E220" t="str">
        <f t="shared" si="34"/>
        <v>F2</v>
      </c>
      <c r="F220" t="str">
        <f t="shared" si="35"/>
        <v>a</v>
      </c>
      <c r="G220" t="str">
        <f t="shared" si="40"/>
        <v>6</v>
      </c>
      <c r="H220" t="s">
        <v>28</v>
      </c>
      <c r="I220" t="str">
        <f t="shared" si="37"/>
        <v>F1</v>
      </c>
      <c r="J220" t="str">
        <f t="shared" si="39"/>
        <v>o</v>
      </c>
      <c r="K220" t="str">
        <f t="shared" si="41"/>
        <v>10</v>
      </c>
      <c r="L220" s="1">
        <v>64</v>
      </c>
      <c r="M220" s="1">
        <v>100</v>
      </c>
      <c r="N220" s="1">
        <v>8</v>
      </c>
      <c r="O220" s="2">
        <v>12800000000</v>
      </c>
      <c r="P220" s="2">
        <v>20000000000</v>
      </c>
      <c r="Q220" s="2">
        <v>32800000000</v>
      </c>
      <c r="R220" s="3">
        <v>0.39024390243902402</v>
      </c>
      <c r="S220">
        <v>20220608</v>
      </c>
    </row>
    <row r="221" spans="1:19" x14ac:dyDescent="0.25">
      <c r="A221">
        <v>7</v>
      </c>
      <c r="B221">
        <v>1</v>
      </c>
      <c r="C221" t="s">
        <v>51</v>
      </c>
      <c r="D221" t="s">
        <v>45</v>
      </c>
      <c r="E221" t="str">
        <f t="shared" si="34"/>
        <v>A2</v>
      </c>
      <c r="F221" t="str">
        <f t="shared" si="35"/>
        <v>a</v>
      </c>
      <c r="G221" t="str">
        <f t="shared" si="40"/>
        <v>6</v>
      </c>
      <c r="H221" t="s">
        <v>39</v>
      </c>
      <c r="I221" t="str">
        <f t="shared" si="37"/>
        <v>A1</v>
      </c>
      <c r="J221" t="str">
        <f t="shared" si="39"/>
        <v>o</v>
      </c>
      <c r="K221" t="str">
        <f>RIGHT(H221,1)</f>
        <v>6</v>
      </c>
      <c r="L221" s="1">
        <v>100</v>
      </c>
      <c r="M221" s="1">
        <v>8</v>
      </c>
      <c r="N221" s="1">
        <v>8</v>
      </c>
      <c r="O221" s="2">
        <v>20000000000</v>
      </c>
      <c r="P221" s="2">
        <v>1600000000</v>
      </c>
      <c r="Q221" s="2">
        <v>21600000000</v>
      </c>
      <c r="R221" s="3">
        <v>0.92592592592592604</v>
      </c>
      <c r="S221">
        <v>20220608</v>
      </c>
    </row>
    <row r="222" spans="1:19" x14ac:dyDescent="0.25">
      <c r="A222">
        <v>7</v>
      </c>
      <c r="B222">
        <v>2</v>
      </c>
      <c r="C222" t="s">
        <v>51</v>
      </c>
      <c r="D222" t="s">
        <v>45</v>
      </c>
      <c r="E222" t="str">
        <f t="shared" si="34"/>
        <v>A2</v>
      </c>
      <c r="F222" t="str">
        <f t="shared" si="35"/>
        <v>a</v>
      </c>
      <c r="G222" t="str">
        <f t="shared" si="40"/>
        <v>6</v>
      </c>
      <c r="H222" t="s">
        <v>39</v>
      </c>
      <c r="I222" t="str">
        <f t="shared" si="37"/>
        <v>A1</v>
      </c>
      <c r="J222" t="str">
        <f t="shared" si="39"/>
        <v>o</v>
      </c>
      <c r="K222" t="str">
        <f>RIGHT(H222,1)</f>
        <v>6</v>
      </c>
      <c r="L222" s="1">
        <v>112</v>
      </c>
      <c r="M222" s="1">
        <v>25</v>
      </c>
      <c r="N222" s="1">
        <v>8</v>
      </c>
      <c r="O222" s="2">
        <v>22400000000</v>
      </c>
      <c r="P222" s="2">
        <v>5000000000</v>
      </c>
      <c r="Q222" s="2">
        <v>27400000000</v>
      </c>
      <c r="R222" s="3">
        <v>0.81751824817518204</v>
      </c>
      <c r="S222">
        <v>20220608</v>
      </c>
    </row>
    <row r="223" spans="1:19" x14ac:dyDescent="0.25">
      <c r="A223">
        <v>7</v>
      </c>
      <c r="B223">
        <v>3</v>
      </c>
      <c r="C223" t="s">
        <v>51</v>
      </c>
      <c r="D223" t="s">
        <v>45</v>
      </c>
      <c r="E223" t="str">
        <f t="shared" si="34"/>
        <v>A2</v>
      </c>
      <c r="F223" t="str">
        <f t="shared" si="35"/>
        <v>a</v>
      </c>
      <c r="G223" t="str">
        <f t="shared" si="40"/>
        <v>6</v>
      </c>
      <c r="H223" t="s">
        <v>39</v>
      </c>
      <c r="I223" t="str">
        <f t="shared" si="37"/>
        <v>A1</v>
      </c>
      <c r="J223" t="str">
        <f t="shared" si="39"/>
        <v>o</v>
      </c>
      <c r="K223" t="str">
        <f>RIGHT(H223,1)</f>
        <v>6</v>
      </c>
      <c r="L223" s="1">
        <v>52</v>
      </c>
      <c r="M223" s="1">
        <v>15</v>
      </c>
      <c r="N223" s="1">
        <v>8</v>
      </c>
      <c r="O223" s="2">
        <v>10400000000</v>
      </c>
      <c r="P223" s="2">
        <v>3000000000</v>
      </c>
      <c r="Q223" s="2">
        <v>13400000000</v>
      </c>
      <c r="R223" s="3">
        <v>0.77611940298507498</v>
      </c>
      <c r="S223">
        <v>20220608</v>
      </c>
    </row>
    <row r="224" spans="1:19" x14ac:dyDescent="0.25">
      <c r="A224">
        <v>7</v>
      </c>
      <c r="B224">
        <v>1</v>
      </c>
      <c r="C224" t="s">
        <v>52</v>
      </c>
      <c r="D224" t="s">
        <v>45</v>
      </c>
      <c r="E224" t="str">
        <f t="shared" si="34"/>
        <v>A2</v>
      </c>
      <c r="F224" t="str">
        <f t="shared" si="35"/>
        <v>a</v>
      </c>
      <c r="G224" t="str">
        <f t="shared" si="40"/>
        <v>6</v>
      </c>
      <c r="H224" t="s">
        <v>30</v>
      </c>
      <c r="I224" t="str">
        <f t="shared" si="37"/>
        <v>A2</v>
      </c>
      <c r="J224" t="str">
        <f t="shared" si="39"/>
        <v>o</v>
      </c>
      <c r="K224" t="str">
        <f t="shared" ref="K224:K229" si="42">RIGHT(H224,2)</f>
        <v>10</v>
      </c>
      <c r="L224" s="1">
        <v>52</v>
      </c>
      <c r="M224" s="1">
        <v>80</v>
      </c>
      <c r="N224" s="1">
        <v>8</v>
      </c>
      <c r="O224" s="2">
        <v>10400000000</v>
      </c>
      <c r="P224" s="2">
        <v>16000000000</v>
      </c>
      <c r="Q224" s="2">
        <v>26400000000</v>
      </c>
      <c r="R224" s="3">
        <v>0.39393939393939398</v>
      </c>
      <c r="S224">
        <v>20220608</v>
      </c>
    </row>
    <row r="225" spans="1:19" x14ac:dyDescent="0.25">
      <c r="A225">
        <v>7</v>
      </c>
      <c r="B225">
        <v>2</v>
      </c>
      <c r="C225" t="s">
        <v>52</v>
      </c>
      <c r="D225" t="s">
        <v>45</v>
      </c>
      <c r="E225" t="str">
        <f t="shared" si="34"/>
        <v>A2</v>
      </c>
      <c r="F225" t="str">
        <f t="shared" si="35"/>
        <v>a</v>
      </c>
      <c r="G225" t="str">
        <f t="shared" si="40"/>
        <v>6</v>
      </c>
      <c r="H225" t="s">
        <v>30</v>
      </c>
      <c r="I225" t="str">
        <f t="shared" si="37"/>
        <v>A2</v>
      </c>
      <c r="J225" t="str">
        <f t="shared" si="39"/>
        <v>o</v>
      </c>
      <c r="K225" t="str">
        <f t="shared" si="42"/>
        <v>10</v>
      </c>
      <c r="L225" s="1">
        <v>36</v>
      </c>
      <c r="M225" s="1">
        <v>40</v>
      </c>
      <c r="N225" s="1">
        <v>8</v>
      </c>
      <c r="O225" s="2">
        <v>7200000000</v>
      </c>
      <c r="P225" s="2">
        <v>8000000000</v>
      </c>
      <c r="Q225" s="2">
        <v>15200000000</v>
      </c>
      <c r="R225" s="3">
        <v>0.47368421052631599</v>
      </c>
      <c r="S225">
        <v>20220608</v>
      </c>
    </row>
    <row r="226" spans="1:19" x14ac:dyDescent="0.25">
      <c r="A226">
        <v>7</v>
      </c>
      <c r="B226">
        <v>3</v>
      </c>
      <c r="C226" t="s">
        <v>52</v>
      </c>
      <c r="D226" t="s">
        <v>45</v>
      </c>
      <c r="E226" t="str">
        <f t="shared" si="34"/>
        <v>A2</v>
      </c>
      <c r="F226" t="str">
        <f t="shared" si="35"/>
        <v>a</v>
      </c>
      <c r="G226" t="str">
        <f t="shared" si="40"/>
        <v>6</v>
      </c>
      <c r="H226" t="s">
        <v>30</v>
      </c>
      <c r="I226" t="str">
        <f t="shared" si="37"/>
        <v>A2</v>
      </c>
      <c r="J226" t="str">
        <f t="shared" si="39"/>
        <v>o</v>
      </c>
      <c r="K226" t="str">
        <f t="shared" si="42"/>
        <v>10</v>
      </c>
      <c r="L226" s="1">
        <v>64</v>
      </c>
      <c r="M226" s="1">
        <v>152</v>
      </c>
      <c r="N226" s="1">
        <v>8</v>
      </c>
      <c r="O226" s="2">
        <v>12800000000</v>
      </c>
      <c r="P226" s="2">
        <v>30400000000</v>
      </c>
      <c r="Q226" s="2">
        <v>43200000000</v>
      </c>
      <c r="R226" s="3">
        <v>0.296296296296296</v>
      </c>
      <c r="S226">
        <v>20220608</v>
      </c>
    </row>
    <row r="227" spans="1:19" x14ac:dyDescent="0.25">
      <c r="A227">
        <v>7</v>
      </c>
      <c r="B227">
        <v>1</v>
      </c>
      <c r="C227" t="s">
        <v>53</v>
      </c>
      <c r="D227" t="s">
        <v>49</v>
      </c>
      <c r="E227" t="str">
        <f t="shared" si="34"/>
        <v>F2</v>
      </c>
      <c r="F227" t="str">
        <f t="shared" si="35"/>
        <v>a</v>
      </c>
      <c r="G227" t="str">
        <f t="shared" si="40"/>
        <v>6</v>
      </c>
      <c r="H227" t="s">
        <v>35</v>
      </c>
      <c r="I227" t="str">
        <f t="shared" si="37"/>
        <v>F2</v>
      </c>
      <c r="J227" t="str">
        <f t="shared" si="39"/>
        <v>o</v>
      </c>
      <c r="K227" t="str">
        <f t="shared" si="42"/>
        <v>10</v>
      </c>
      <c r="L227" s="1">
        <v>32</v>
      </c>
      <c r="M227" s="1">
        <v>184</v>
      </c>
      <c r="N227" s="1">
        <v>8</v>
      </c>
      <c r="O227" s="2">
        <v>6400000000</v>
      </c>
      <c r="P227" s="2">
        <v>36800000000</v>
      </c>
      <c r="Q227" s="2">
        <v>43200000000</v>
      </c>
      <c r="R227" s="3">
        <v>0.148148148148148</v>
      </c>
      <c r="S227">
        <v>20220608</v>
      </c>
    </row>
    <row r="228" spans="1:19" x14ac:dyDescent="0.25">
      <c r="A228">
        <v>7</v>
      </c>
      <c r="B228">
        <v>2</v>
      </c>
      <c r="C228" t="s">
        <v>53</v>
      </c>
      <c r="D228" t="s">
        <v>49</v>
      </c>
      <c r="E228" t="str">
        <f t="shared" si="34"/>
        <v>F2</v>
      </c>
      <c r="F228" t="str">
        <f t="shared" si="35"/>
        <v>a</v>
      </c>
      <c r="G228" t="str">
        <f t="shared" si="40"/>
        <v>6</v>
      </c>
      <c r="H228" t="s">
        <v>35</v>
      </c>
      <c r="I228" t="str">
        <f t="shared" si="37"/>
        <v>F2</v>
      </c>
      <c r="J228" t="str">
        <f t="shared" si="39"/>
        <v>o</v>
      </c>
      <c r="K228" t="str">
        <f t="shared" si="42"/>
        <v>10</v>
      </c>
      <c r="L228" s="1">
        <v>40</v>
      </c>
      <c r="M228" s="1">
        <v>164</v>
      </c>
      <c r="N228" s="1">
        <v>8</v>
      </c>
      <c r="O228" s="2">
        <v>8000000000</v>
      </c>
      <c r="P228" s="2">
        <v>32800000000</v>
      </c>
      <c r="Q228" s="2">
        <v>40800000000</v>
      </c>
      <c r="R228" s="3">
        <v>0.19607843137254899</v>
      </c>
      <c r="S228">
        <v>20220608</v>
      </c>
    </row>
    <row r="229" spans="1:19" x14ac:dyDescent="0.25">
      <c r="A229">
        <v>7</v>
      </c>
      <c r="B229">
        <v>3</v>
      </c>
      <c r="C229" t="s">
        <v>53</v>
      </c>
      <c r="D229" t="s">
        <v>49</v>
      </c>
      <c r="E229" t="str">
        <f t="shared" si="34"/>
        <v>F2</v>
      </c>
      <c r="F229" t="str">
        <f t="shared" si="35"/>
        <v>a</v>
      </c>
      <c r="G229" t="str">
        <f t="shared" si="40"/>
        <v>6</v>
      </c>
      <c r="H229" t="s">
        <v>35</v>
      </c>
      <c r="I229" t="str">
        <f t="shared" si="37"/>
        <v>F2</v>
      </c>
      <c r="J229" t="str">
        <f t="shared" si="39"/>
        <v>o</v>
      </c>
      <c r="K229" t="str">
        <f t="shared" si="42"/>
        <v>10</v>
      </c>
      <c r="L229" s="1">
        <v>20</v>
      </c>
      <c r="M229" s="1">
        <v>100</v>
      </c>
      <c r="N229" s="1">
        <v>8</v>
      </c>
      <c r="O229" s="2">
        <v>4000000000</v>
      </c>
      <c r="P229" s="2">
        <v>20000000000</v>
      </c>
      <c r="Q229" s="2">
        <v>24000000000</v>
      </c>
      <c r="R229" s="3">
        <v>0.16666666666666699</v>
      </c>
      <c r="S229">
        <v>20220608</v>
      </c>
    </row>
    <row r="230" spans="1:19" x14ac:dyDescent="0.25">
      <c r="A230">
        <v>7</v>
      </c>
      <c r="B230">
        <v>1</v>
      </c>
      <c r="C230" t="s">
        <v>54</v>
      </c>
      <c r="D230" t="s">
        <v>45</v>
      </c>
      <c r="E230" t="str">
        <f t="shared" si="34"/>
        <v>A2</v>
      </c>
      <c r="F230" t="str">
        <f t="shared" si="35"/>
        <v>a</v>
      </c>
      <c r="G230" t="str">
        <f t="shared" si="40"/>
        <v>6</v>
      </c>
      <c r="H230" t="s">
        <v>43</v>
      </c>
      <c r="I230" t="str">
        <f t="shared" si="37"/>
        <v>A2</v>
      </c>
      <c r="J230" t="str">
        <f t="shared" si="39"/>
        <v>o</v>
      </c>
      <c r="K230" t="str">
        <f t="shared" ref="K230:K253" si="43">RIGHT(H230,1)</f>
        <v>6</v>
      </c>
      <c r="L230" s="1">
        <v>64</v>
      </c>
      <c r="M230" s="1">
        <v>64</v>
      </c>
      <c r="N230" s="1">
        <v>8</v>
      </c>
      <c r="O230" s="2">
        <v>12800000000</v>
      </c>
      <c r="P230" s="2">
        <v>12800000000</v>
      </c>
      <c r="Q230" s="2">
        <v>25600000000</v>
      </c>
      <c r="R230" s="3">
        <v>0.5</v>
      </c>
      <c r="S230">
        <v>20220608</v>
      </c>
    </row>
    <row r="231" spans="1:19" x14ac:dyDescent="0.25">
      <c r="A231">
        <v>7</v>
      </c>
      <c r="B231">
        <v>2</v>
      </c>
      <c r="C231" t="s">
        <v>54</v>
      </c>
      <c r="D231" t="s">
        <v>45</v>
      </c>
      <c r="E231" t="str">
        <f t="shared" si="34"/>
        <v>A2</v>
      </c>
      <c r="F231" t="str">
        <f t="shared" si="35"/>
        <v>a</v>
      </c>
      <c r="G231" t="str">
        <f t="shared" si="40"/>
        <v>6</v>
      </c>
      <c r="H231" t="s">
        <v>43</v>
      </c>
      <c r="I231" t="str">
        <f t="shared" si="37"/>
        <v>A2</v>
      </c>
      <c r="J231" t="str">
        <f t="shared" si="39"/>
        <v>o</v>
      </c>
      <c r="K231" t="str">
        <f t="shared" si="43"/>
        <v>6</v>
      </c>
      <c r="L231" s="1">
        <v>88</v>
      </c>
      <c r="M231" s="1">
        <v>160</v>
      </c>
      <c r="N231" s="1">
        <v>8</v>
      </c>
      <c r="O231" s="2">
        <v>17600000000</v>
      </c>
      <c r="P231" s="2">
        <v>32000000000</v>
      </c>
      <c r="Q231" s="2">
        <v>49600000000</v>
      </c>
      <c r="R231" s="3">
        <v>0.35483870967741898</v>
      </c>
      <c r="S231">
        <v>20220608</v>
      </c>
    </row>
    <row r="232" spans="1:19" x14ac:dyDescent="0.25">
      <c r="A232">
        <v>7</v>
      </c>
      <c r="B232">
        <v>3</v>
      </c>
      <c r="C232" t="s">
        <v>54</v>
      </c>
      <c r="D232" t="s">
        <v>45</v>
      </c>
      <c r="E232" t="str">
        <f t="shared" si="34"/>
        <v>A2</v>
      </c>
      <c r="F232" t="str">
        <f t="shared" si="35"/>
        <v>a</v>
      </c>
      <c r="G232" t="str">
        <f t="shared" si="40"/>
        <v>6</v>
      </c>
      <c r="H232" t="s">
        <v>43</v>
      </c>
      <c r="I232" t="str">
        <f t="shared" si="37"/>
        <v>A2</v>
      </c>
      <c r="J232" t="str">
        <f t="shared" si="39"/>
        <v>o</v>
      </c>
      <c r="K232" t="str">
        <f t="shared" si="43"/>
        <v>6</v>
      </c>
      <c r="L232" s="1">
        <v>30</v>
      </c>
      <c r="M232" s="1">
        <v>32</v>
      </c>
      <c r="N232" s="1">
        <v>8</v>
      </c>
      <c r="O232" s="2">
        <v>6000000000</v>
      </c>
      <c r="P232" s="2">
        <v>6400000000</v>
      </c>
      <c r="Q232" s="2">
        <v>12400000000</v>
      </c>
      <c r="R232" s="3">
        <v>0.483870967741936</v>
      </c>
      <c r="S232">
        <v>20220608</v>
      </c>
    </row>
    <row r="233" spans="1:19" x14ac:dyDescent="0.25">
      <c r="A233">
        <v>7</v>
      </c>
      <c r="B233">
        <v>1</v>
      </c>
      <c r="C233" t="s">
        <v>55</v>
      </c>
      <c r="D233" t="s">
        <v>45</v>
      </c>
      <c r="E233" t="str">
        <f t="shared" si="34"/>
        <v>A2</v>
      </c>
      <c r="F233" t="str">
        <f t="shared" si="35"/>
        <v>a</v>
      </c>
      <c r="G233" t="str">
        <f t="shared" si="40"/>
        <v>6</v>
      </c>
      <c r="H233" t="s">
        <v>37</v>
      </c>
      <c r="I233" t="str">
        <f t="shared" si="37"/>
        <v>F1</v>
      </c>
      <c r="J233" t="str">
        <f t="shared" si="39"/>
        <v>o</v>
      </c>
      <c r="K233" t="str">
        <f t="shared" si="43"/>
        <v>6</v>
      </c>
      <c r="L233" s="1">
        <v>96</v>
      </c>
      <c r="M233" s="1">
        <v>33</v>
      </c>
      <c r="N233" s="1">
        <v>8</v>
      </c>
      <c r="O233" s="2">
        <v>19200000000</v>
      </c>
      <c r="P233" s="2">
        <v>6600000000</v>
      </c>
      <c r="Q233" s="2">
        <v>25800000000</v>
      </c>
      <c r="R233" s="3">
        <v>0.74418604651162801</v>
      </c>
      <c r="S233">
        <v>20220608</v>
      </c>
    </row>
    <row r="234" spans="1:19" x14ac:dyDescent="0.25">
      <c r="A234">
        <v>7</v>
      </c>
      <c r="B234">
        <v>2</v>
      </c>
      <c r="C234" t="s">
        <v>55</v>
      </c>
      <c r="D234" t="s">
        <v>45</v>
      </c>
      <c r="E234" t="str">
        <f t="shared" si="34"/>
        <v>A2</v>
      </c>
      <c r="F234" t="str">
        <f t="shared" si="35"/>
        <v>a</v>
      </c>
      <c r="G234" t="str">
        <f t="shared" si="40"/>
        <v>6</v>
      </c>
      <c r="H234" t="s">
        <v>37</v>
      </c>
      <c r="I234" t="str">
        <f t="shared" si="37"/>
        <v>F1</v>
      </c>
      <c r="J234" t="str">
        <f t="shared" si="39"/>
        <v>o</v>
      </c>
      <c r="K234" t="str">
        <f t="shared" si="43"/>
        <v>6</v>
      </c>
      <c r="L234" s="1">
        <v>84</v>
      </c>
      <c r="M234" s="1">
        <v>32</v>
      </c>
      <c r="N234" s="1">
        <v>8</v>
      </c>
      <c r="O234" s="2">
        <v>16800000000</v>
      </c>
      <c r="P234" s="2">
        <v>6400000000</v>
      </c>
      <c r="Q234" s="2">
        <v>23200000000</v>
      </c>
      <c r="R234" s="3">
        <v>0.72413793103448298</v>
      </c>
      <c r="S234">
        <v>20220608</v>
      </c>
    </row>
    <row r="235" spans="1:19" x14ac:dyDescent="0.25">
      <c r="A235">
        <v>7</v>
      </c>
      <c r="B235">
        <v>3</v>
      </c>
      <c r="C235" t="s">
        <v>55</v>
      </c>
      <c r="D235" t="s">
        <v>45</v>
      </c>
      <c r="E235" t="str">
        <f t="shared" si="34"/>
        <v>A2</v>
      </c>
      <c r="F235" t="str">
        <f t="shared" si="35"/>
        <v>a</v>
      </c>
      <c r="G235" t="str">
        <f t="shared" si="40"/>
        <v>6</v>
      </c>
      <c r="H235" t="s">
        <v>37</v>
      </c>
      <c r="I235" t="str">
        <f t="shared" si="37"/>
        <v>F1</v>
      </c>
      <c r="J235" t="str">
        <f t="shared" si="39"/>
        <v>o</v>
      </c>
      <c r="K235" t="str">
        <f t="shared" si="43"/>
        <v>6</v>
      </c>
      <c r="L235" s="1">
        <v>88</v>
      </c>
      <c r="M235" s="1">
        <v>42</v>
      </c>
      <c r="N235" s="1">
        <v>8</v>
      </c>
      <c r="O235" s="2">
        <v>17600000000</v>
      </c>
      <c r="P235" s="2">
        <v>8400000000</v>
      </c>
      <c r="Q235" s="2">
        <v>26000000000</v>
      </c>
      <c r="R235" s="3">
        <v>0.67692307692307696</v>
      </c>
      <c r="S235">
        <v>20220608</v>
      </c>
    </row>
    <row r="236" spans="1:19" x14ac:dyDescent="0.25">
      <c r="A236">
        <v>7</v>
      </c>
      <c r="B236">
        <v>1</v>
      </c>
      <c r="C236" t="s">
        <v>56</v>
      </c>
      <c r="D236" t="s">
        <v>20</v>
      </c>
      <c r="E236" t="str">
        <f t="shared" si="34"/>
        <v>F2</v>
      </c>
      <c r="F236" t="str">
        <f t="shared" si="35"/>
        <v>a</v>
      </c>
      <c r="G236" t="str">
        <f t="shared" ref="G236:G241" si="44">RIGHT(D236,2)</f>
        <v>10</v>
      </c>
      <c r="H236" t="s">
        <v>43</v>
      </c>
      <c r="I236" t="str">
        <f t="shared" si="37"/>
        <v>A2</v>
      </c>
      <c r="J236" t="str">
        <f t="shared" si="39"/>
        <v>o</v>
      </c>
      <c r="K236" t="str">
        <f t="shared" si="43"/>
        <v>6</v>
      </c>
      <c r="L236" s="1">
        <v>29</v>
      </c>
      <c r="M236" s="1">
        <v>22</v>
      </c>
      <c r="N236" s="1">
        <v>8</v>
      </c>
      <c r="O236" s="2">
        <v>5800000000</v>
      </c>
      <c r="P236" s="2">
        <v>4400000000</v>
      </c>
      <c r="Q236" s="2">
        <v>10200000000</v>
      </c>
      <c r="R236" s="3">
        <v>0.56862745098039202</v>
      </c>
      <c r="S236">
        <v>20220608</v>
      </c>
    </row>
    <row r="237" spans="1:19" x14ac:dyDescent="0.25">
      <c r="A237">
        <v>7</v>
      </c>
      <c r="B237">
        <v>2</v>
      </c>
      <c r="C237" t="s">
        <v>56</v>
      </c>
      <c r="D237" t="s">
        <v>20</v>
      </c>
      <c r="E237" t="str">
        <f t="shared" si="34"/>
        <v>F2</v>
      </c>
      <c r="F237" t="str">
        <f t="shared" si="35"/>
        <v>a</v>
      </c>
      <c r="G237" t="str">
        <f t="shared" si="44"/>
        <v>10</v>
      </c>
      <c r="H237" t="s">
        <v>43</v>
      </c>
      <c r="I237" t="str">
        <f t="shared" si="37"/>
        <v>A2</v>
      </c>
      <c r="J237" t="str">
        <f t="shared" si="39"/>
        <v>o</v>
      </c>
      <c r="K237" t="str">
        <f t="shared" si="43"/>
        <v>6</v>
      </c>
      <c r="L237" s="1">
        <v>31</v>
      </c>
      <c r="M237" s="1">
        <v>31</v>
      </c>
      <c r="N237" s="1">
        <v>8</v>
      </c>
      <c r="O237" s="2">
        <v>6200000000</v>
      </c>
      <c r="P237" s="2">
        <v>6200000000</v>
      </c>
      <c r="Q237" s="2">
        <v>12400000000</v>
      </c>
      <c r="R237" s="3">
        <v>0.5</v>
      </c>
      <c r="S237">
        <v>20220608</v>
      </c>
    </row>
    <row r="238" spans="1:19" x14ac:dyDescent="0.25">
      <c r="A238">
        <v>7</v>
      </c>
      <c r="B238">
        <v>3</v>
      </c>
      <c r="C238" t="s">
        <v>56</v>
      </c>
      <c r="D238" t="s">
        <v>20</v>
      </c>
      <c r="E238" t="str">
        <f t="shared" si="34"/>
        <v>F2</v>
      </c>
      <c r="F238" t="str">
        <f t="shared" si="35"/>
        <v>a</v>
      </c>
      <c r="G238" t="str">
        <f t="shared" si="44"/>
        <v>10</v>
      </c>
      <c r="H238" t="s">
        <v>43</v>
      </c>
      <c r="I238" t="str">
        <f t="shared" si="37"/>
        <v>A2</v>
      </c>
      <c r="J238" t="str">
        <f t="shared" si="39"/>
        <v>o</v>
      </c>
      <c r="K238" t="str">
        <f t="shared" si="43"/>
        <v>6</v>
      </c>
      <c r="L238" s="1">
        <v>39</v>
      </c>
      <c r="M238" s="1">
        <v>24</v>
      </c>
      <c r="N238" s="1">
        <v>8</v>
      </c>
      <c r="O238" s="2">
        <v>7800000000</v>
      </c>
      <c r="P238" s="2">
        <v>4800000000</v>
      </c>
      <c r="Q238" s="2">
        <v>12600000000</v>
      </c>
      <c r="R238" s="3">
        <v>0.61904761904761896</v>
      </c>
      <c r="S238">
        <v>20220608</v>
      </c>
    </row>
    <row r="239" spans="1:19" x14ac:dyDescent="0.25">
      <c r="A239">
        <v>7</v>
      </c>
      <c r="B239">
        <v>1</v>
      </c>
      <c r="C239" t="s">
        <v>57</v>
      </c>
      <c r="D239" t="s">
        <v>24</v>
      </c>
      <c r="E239" t="str">
        <f t="shared" si="34"/>
        <v>A2</v>
      </c>
      <c r="F239" t="str">
        <f t="shared" si="35"/>
        <v>a</v>
      </c>
      <c r="G239" t="str">
        <f t="shared" si="44"/>
        <v>10</v>
      </c>
      <c r="H239" t="s">
        <v>41</v>
      </c>
      <c r="I239" t="str">
        <f t="shared" si="37"/>
        <v>F2</v>
      </c>
      <c r="J239" t="str">
        <f t="shared" si="39"/>
        <v>o</v>
      </c>
      <c r="K239" t="str">
        <f t="shared" si="43"/>
        <v>6</v>
      </c>
      <c r="L239" s="1">
        <v>132</v>
      </c>
      <c r="M239" s="1">
        <v>1</v>
      </c>
      <c r="N239" s="1">
        <v>8</v>
      </c>
      <c r="O239" s="2">
        <v>26400000000</v>
      </c>
      <c r="P239" s="2">
        <v>200000000</v>
      </c>
      <c r="Q239" s="2">
        <v>26600000000</v>
      </c>
      <c r="R239" s="3">
        <v>0.99248120300751896</v>
      </c>
      <c r="S239">
        <v>20220608</v>
      </c>
    </row>
    <row r="240" spans="1:19" x14ac:dyDescent="0.25">
      <c r="A240">
        <v>7</v>
      </c>
      <c r="B240">
        <v>2</v>
      </c>
      <c r="C240" t="s">
        <v>57</v>
      </c>
      <c r="D240" t="s">
        <v>24</v>
      </c>
      <c r="E240" t="str">
        <f t="shared" si="34"/>
        <v>A2</v>
      </c>
      <c r="F240" t="str">
        <f t="shared" si="35"/>
        <v>a</v>
      </c>
      <c r="G240" t="str">
        <f t="shared" si="44"/>
        <v>10</v>
      </c>
      <c r="H240" t="s">
        <v>41</v>
      </c>
      <c r="I240" t="str">
        <f t="shared" si="37"/>
        <v>F2</v>
      </c>
      <c r="J240" t="str">
        <f t="shared" si="39"/>
        <v>o</v>
      </c>
      <c r="K240" t="str">
        <f t="shared" si="43"/>
        <v>6</v>
      </c>
      <c r="L240" s="1">
        <v>136</v>
      </c>
      <c r="M240" s="1">
        <v>7</v>
      </c>
      <c r="N240" s="1">
        <v>8</v>
      </c>
      <c r="O240" s="2">
        <v>27200000000</v>
      </c>
      <c r="P240" s="2">
        <v>1400000000</v>
      </c>
      <c r="Q240" s="2">
        <v>28600000000</v>
      </c>
      <c r="R240" s="3">
        <v>0.95104895104895104</v>
      </c>
      <c r="S240">
        <v>20220608</v>
      </c>
    </row>
    <row r="241" spans="1:19" x14ac:dyDescent="0.25">
      <c r="A241">
        <v>7</v>
      </c>
      <c r="B241">
        <v>3</v>
      </c>
      <c r="C241" t="s">
        <v>57</v>
      </c>
      <c r="D241" t="s">
        <v>24</v>
      </c>
      <c r="E241" t="str">
        <f t="shared" si="34"/>
        <v>A2</v>
      </c>
      <c r="F241" t="str">
        <f t="shared" si="35"/>
        <v>a</v>
      </c>
      <c r="G241" t="str">
        <f t="shared" si="44"/>
        <v>10</v>
      </c>
      <c r="H241" t="s">
        <v>41</v>
      </c>
      <c r="I241" t="str">
        <f t="shared" si="37"/>
        <v>F2</v>
      </c>
      <c r="J241" t="str">
        <f t="shared" si="39"/>
        <v>o</v>
      </c>
      <c r="K241" t="str">
        <f t="shared" si="43"/>
        <v>6</v>
      </c>
      <c r="L241" s="1">
        <v>30</v>
      </c>
      <c r="M241" s="1">
        <v>2</v>
      </c>
      <c r="N241" s="1">
        <v>8</v>
      </c>
      <c r="O241" s="2">
        <v>6000000000</v>
      </c>
      <c r="P241" s="2">
        <v>400000000</v>
      </c>
      <c r="Q241" s="2">
        <v>6400000000</v>
      </c>
      <c r="R241" s="3">
        <v>0.9375</v>
      </c>
      <c r="S241">
        <v>20220608</v>
      </c>
    </row>
    <row r="242" spans="1:19" x14ac:dyDescent="0.25">
      <c r="A242">
        <v>7</v>
      </c>
      <c r="B242">
        <v>1</v>
      </c>
      <c r="C242" t="s">
        <v>58</v>
      </c>
      <c r="D242" t="s">
        <v>45</v>
      </c>
      <c r="E242" t="str">
        <f t="shared" si="34"/>
        <v>A2</v>
      </c>
      <c r="F242" t="str">
        <f t="shared" si="35"/>
        <v>a</v>
      </c>
      <c r="G242" t="str">
        <f t="shared" ref="G242:G247" si="45">RIGHT(D242,1)</f>
        <v>6</v>
      </c>
      <c r="H242" t="s">
        <v>21</v>
      </c>
      <c r="I242" t="str">
        <f t="shared" si="37"/>
        <v>CG</v>
      </c>
      <c r="J242" t="s">
        <v>22</v>
      </c>
      <c r="K242" t="str">
        <f t="shared" si="43"/>
        <v>0</v>
      </c>
      <c r="L242" s="1">
        <v>40</v>
      </c>
      <c r="M242" s="1">
        <v>148</v>
      </c>
      <c r="N242" s="1">
        <v>8</v>
      </c>
      <c r="O242" s="2">
        <v>8000000000</v>
      </c>
      <c r="P242" s="2">
        <v>29600000000</v>
      </c>
      <c r="Q242" s="2">
        <v>37600000000</v>
      </c>
      <c r="R242" s="3">
        <v>0.21276595744680801</v>
      </c>
      <c r="S242">
        <v>20220608</v>
      </c>
    </row>
    <row r="243" spans="1:19" x14ac:dyDescent="0.25">
      <c r="A243">
        <v>7</v>
      </c>
      <c r="B243">
        <v>2</v>
      </c>
      <c r="C243" t="s">
        <v>58</v>
      </c>
      <c r="D243" t="s">
        <v>45</v>
      </c>
      <c r="E243" t="str">
        <f t="shared" si="34"/>
        <v>A2</v>
      </c>
      <c r="F243" t="str">
        <f t="shared" si="35"/>
        <v>a</v>
      </c>
      <c r="G243" t="str">
        <f t="shared" si="45"/>
        <v>6</v>
      </c>
      <c r="H243" t="s">
        <v>21</v>
      </c>
      <c r="I243" t="str">
        <f t="shared" si="37"/>
        <v>CG</v>
      </c>
      <c r="J243" t="s">
        <v>22</v>
      </c>
      <c r="K243" t="str">
        <f t="shared" si="43"/>
        <v>0</v>
      </c>
      <c r="L243" s="1">
        <v>22</v>
      </c>
      <c r="M243" s="1">
        <v>108</v>
      </c>
      <c r="N243" s="1">
        <v>8</v>
      </c>
      <c r="O243" s="2">
        <v>4400000000</v>
      </c>
      <c r="P243" s="2">
        <v>21600000000</v>
      </c>
      <c r="Q243" s="2">
        <v>26000000000</v>
      </c>
      <c r="R243" s="3">
        <v>0.16923076923076899</v>
      </c>
      <c r="S243">
        <v>20220608</v>
      </c>
    </row>
    <row r="244" spans="1:19" x14ac:dyDescent="0.25">
      <c r="A244">
        <v>7</v>
      </c>
      <c r="B244">
        <v>3</v>
      </c>
      <c r="C244" t="s">
        <v>58</v>
      </c>
      <c r="D244" t="s">
        <v>45</v>
      </c>
      <c r="E244" t="str">
        <f t="shared" si="34"/>
        <v>A2</v>
      </c>
      <c r="F244" t="str">
        <f t="shared" si="35"/>
        <v>a</v>
      </c>
      <c r="G244" t="str">
        <f t="shared" si="45"/>
        <v>6</v>
      </c>
      <c r="H244" t="s">
        <v>21</v>
      </c>
      <c r="I244" t="str">
        <f t="shared" si="37"/>
        <v>CG</v>
      </c>
      <c r="J244" t="s">
        <v>22</v>
      </c>
      <c r="K244" t="str">
        <f t="shared" si="43"/>
        <v>0</v>
      </c>
      <c r="L244" s="1">
        <v>18</v>
      </c>
      <c r="M244" s="1">
        <v>80</v>
      </c>
      <c r="N244" s="1">
        <v>8</v>
      </c>
      <c r="O244" s="2">
        <v>3600000000</v>
      </c>
      <c r="P244" s="2">
        <v>16000000000</v>
      </c>
      <c r="Q244" s="2">
        <v>19600000000</v>
      </c>
      <c r="R244" s="3">
        <v>0.183673469387755</v>
      </c>
      <c r="S244">
        <v>20220608</v>
      </c>
    </row>
    <row r="245" spans="1:19" x14ac:dyDescent="0.25">
      <c r="A245">
        <v>7</v>
      </c>
      <c r="B245">
        <v>1</v>
      </c>
      <c r="C245" t="s">
        <v>59</v>
      </c>
      <c r="D245" t="s">
        <v>49</v>
      </c>
      <c r="E245" t="str">
        <f t="shared" si="34"/>
        <v>F2</v>
      </c>
      <c r="F245" t="str">
        <f t="shared" si="35"/>
        <v>a</v>
      </c>
      <c r="G245" t="str">
        <f t="shared" si="45"/>
        <v>6</v>
      </c>
      <c r="H245" t="s">
        <v>21</v>
      </c>
      <c r="I245" t="str">
        <f t="shared" si="37"/>
        <v>CG</v>
      </c>
      <c r="J245" t="s">
        <v>22</v>
      </c>
      <c r="K245" t="str">
        <f t="shared" si="43"/>
        <v>0</v>
      </c>
      <c r="L245" s="1">
        <v>30</v>
      </c>
      <c r="M245" s="1">
        <v>160</v>
      </c>
      <c r="N245" s="1">
        <v>8</v>
      </c>
      <c r="O245" s="2">
        <v>6000000000</v>
      </c>
      <c r="P245" s="2">
        <v>32000000000</v>
      </c>
      <c r="Q245" s="2">
        <v>38000000000</v>
      </c>
      <c r="R245" s="3">
        <v>0.157894736842105</v>
      </c>
      <c r="S245">
        <v>20220608</v>
      </c>
    </row>
    <row r="246" spans="1:19" x14ac:dyDescent="0.25">
      <c r="A246">
        <v>7</v>
      </c>
      <c r="B246">
        <v>2</v>
      </c>
      <c r="C246" t="s">
        <v>59</v>
      </c>
      <c r="D246" t="s">
        <v>49</v>
      </c>
      <c r="E246" t="str">
        <f t="shared" si="34"/>
        <v>F2</v>
      </c>
      <c r="F246" t="str">
        <f t="shared" si="35"/>
        <v>a</v>
      </c>
      <c r="G246" t="str">
        <f t="shared" si="45"/>
        <v>6</v>
      </c>
      <c r="H246" t="s">
        <v>21</v>
      </c>
      <c r="I246" t="str">
        <f t="shared" si="37"/>
        <v>CG</v>
      </c>
      <c r="J246" t="s">
        <v>22</v>
      </c>
      <c r="K246" t="str">
        <f t="shared" si="43"/>
        <v>0</v>
      </c>
      <c r="L246" s="1">
        <v>17</v>
      </c>
      <c r="M246" s="1">
        <v>124</v>
      </c>
      <c r="N246" s="1">
        <v>8</v>
      </c>
      <c r="O246" s="2">
        <v>3400000000</v>
      </c>
      <c r="P246" s="2">
        <v>24800000000</v>
      </c>
      <c r="Q246" s="2">
        <v>28200000000</v>
      </c>
      <c r="R246" s="3">
        <v>0.120567375886525</v>
      </c>
      <c r="S246">
        <v>20220608</v>
      </c>
    </row>
    <row r="247" spans="1:19" x14ac:dyDescent="0.25">
      <c r="A247">
        <v>7</v>
      </c>
      <c r="B247">
        <v>3</v>
      </c>
      <c r="C247" t="s">
        <v>59</v>
      </c>
      <c r="D247" t="s">
        <v>49</v>
      </c>
      <c r="E247" t="str">
        <f t="shared" si="34"/>
        <v>F2</v>
      </c>
      <c r="F247" t="str">
        <f t="shared" si="35"/>
        <v>a</v>
      </c>
      <c r="G247" t="str">
        <f t="shared" si="45"/>
        <v>6</v>
      </c>
      <c r="H247" t="s">
        <v>21</v>
      </c>
      <c r="I247" t="str">
        <f t="shared" si="37"/>
        <v>CG</v>
      </c>
      <c r="J247" t="s">
        <v>22</v>
      </c>
      <c r="K247" t="str">
        <f t="shared" si="43"/>
        <v>0</v>
      </c>
      <c r="L247" s="1">
        <v>30</v>
      </c>
      <c r="M247" s="1">
        <v>128</v>
      </c>
      <c r="N247" s="1">
        <v>8</v>
      </c>
      <c r="O247" s="2">
        <v>6000000000</v>
      </c>
      <c r="P247" s="2">
        <v>25600000000</v>
      </c>
      <c r="Q247" s="2">
        <v>31600000000</v>
      </c>
      <c r="R247" s="3">
        <v>0.189873417721519</v>
      </c>
      <c r="S247">
        <v>20220608</v>
      </c>
    </row>
    <row r="248" spans="1:19" x14ac:dyDescent="0.25">
      <c r="A248">
        <v>7</v>
      </c>
      <c r="B248">
        <v>1</v>
      </c>
      <c r="C248" t="s">
        <v>60</v>
      </c>
      <c r="D248" t="s">
        <v>20</v>
      </c>
      <c r="E248" t="str">
        <f t="shared" si="34"/>
        <v>F2</v>
      </c>
      <c r="F248" t="str">
        <f t="shared" si="35"/>
        <v>a</v>
      </c>
      <c r="G248" t="str">
        <f t="shared" ref="G248:G253" si="46">RIGHT(D248,2)</f>
        <v>10</v>
      </c>
      <c r="H248" t="s">
        <v>39</v>
      </c>
      <c r="I248" t="str">
        <f t="shared" si="37"/>
        <v>A1</v>
      </c>
      <c r="J248" t="str">
        <f t="shared" ref="J248:J289" si="47">MID(H248,3,1)</f>
        <v>o</v>
      </c>
      <c r="K248" t="str">
        <f t="shared" si="43"/>
        <v>6</v>
      </c>
      <c r="L248" s="1">
        <v>100</v>
      </c>
      <c r="M248" s="1">
        <v>38</v>
      </c>
      <c r="N248" s="1">
        <v>8</v>
      </c>
      <c r="O248" s="2">
        <v>20000000000</v>
      </c>
      <c r="P248" s="2">
        <v>7600000000</v>
      </c>
      <c r="Q248" s="2">
        <v>27600000000</v>
      </c>
      <c r="R248" s="3">
        <v>0.72463768115941996</v>
      </c>
      <c r="S248">
        <v>20220608</v>
      </c>
    </row>
    <row r="249" spans="1:19" x14ac:dyDescent="0.25">
      <c r="A249">
        <v>7</v>
      </c>
      <c r="B249">
        <v>2</v>
      </c>
      <c r="C249" t="s">
        <v>60</v>
      </c>
      <c r="D249" t="s">
        <v>20</v>
      </c>
      <c r="E249" t="str">
        <f t="shared" si="34"/>
        <v>F2</v>
      </c>
      <c r="F249" t="str">
        <f t="shared" si="35"/>
        <v>a</v>
      </c>
      <c r="G249" t="str">
        <f t="shared" si="46"/>
        <v>10</v>
      </c>
      <c r="H249" t="s">
        <v>39</v>
      </c>
      <c r="I249" t="str">
        <f t="shared" si="37"/>
        <v>A1</v>
      </c>
      <c r="J249" t="str">
        <f t="shared" si="47"/>
        <v>o</v>
      </c>
      <c r="K249" t="str">
        <f t="shared" si="43"/>
        <v>6</v>
      </c>
      <c r="L249" s="1">
        <v>110</v>
      </c>
      <c r="M249" s="1">
        <v>10</v>
      </c>
      <c r="N249" s="1">
        <v>8</v>
      </c>
      <c r="O249" s="2">
        <v>22000000000</v>
      </c>
      <c r="P249" s="2">
        <v>2000000000</v>
      </c>
      <c r="Q249" s="2">
        <v>24000000000</v>
      </c>
      <c r="R249" s="3">
        <v>0.91666666666666696</v>
      </c>
      <c r="S249">
        <v>20220608</v>
      </c>
    </row>
    <row r="250" spans="1:19" x14ac:dyDescent="0.25">
      <c r="A250">
        <v>7</v>
      </c>
      <c r="B250">
        <v>3</v>
      </c>
      <c r="C250" t="s">
        <v>60</v>
      </c>
      <c r="D250" t="s">
        <v>20</v>
      </c>
      <c r="E250" t="str">
        <f t="shared" si="34"/>
        <v>F2</v>
      </c>
      <c r="F250" t="str">
        <f t="shared" si="35"/>
        <v>a</v>
      </c>
      <c r="G250" t="str">
        <f t="shared" si="46"/>
        <v>10</v>
      </c>
      <c r="H250" t="s">
        <v>39</v>
      </c>
      <c r="I250" t="str">
        <f t="shared" si="37"/>
        <v>A1</v>
      </c>
      <c r="J250" t="str">
        <f t="shared" si="47"/>
        <v>o</v>
      </c>
      <c r="K250" t="str">
        <f t="shared" si="43"/>
        <v>6</v>
      </c>
      <c r="L250" s="1">
        <v>77</v>
      </c>
      <c r="M250" s="1">
        <v>10</v>
      </c>
      <c r="N250" s="1">
        <v>8</v>
      </c>
      <c r="O250" s="2">
        <v>15400000000</v>
      </c>
      <c r="P250" s="2">
        <v>2000000000</v>
      </c>
      <c r="Q250" s="2">
        <v>17400000000</v>
      </c>
      <c r="R250" s="3">
        <v>0.88505747126436796</v>
      </c>
      <c r="S250">
        <v>20220608</v>
      </c>
    </row>
    <row r="251" spans="1:19" x14ac:dyDescent="0.25">
      <c r="A251">
        <v>7</v>
      </c>
      <c r="B251">
        <v>1</v>
      </c>
      <c r="C251" t="s">
        <v>61</v>
      </c>
      <c r="D251" t="s">
        <v>24</v>
      </c>
      <c r="E251" t="str">
        <f t="shared" si="34"/>
        <v>A2</v>
      </c>
      <c r="F251" t="str">
        <f t="shared" si="35"/>
        <v>a</v>
      </c>
      <c r="G251" t="str">
        <f t="shared" si="46"/>
        <v>10</v>
      </c>
      <c r="H251" t="s">
        <v>37</v>
      </c>
      <c r="I251" t="str">
        <f t="shared" si="37"/>
        <v>F1</v>
      </c>
      <c r="J251" t="str">
        <f t="shared" si="47"/>
        <v>o</v>
      </c>
      <c r="K251" t="str">
        <f t="shared" si="43"/>
        <v>6</v>
      </c>
      <c r="L251" s="1">
        <v>88</v>
      </c>
      <c r="M251" s="1">
        <v>4</v>
      </c>
      <c r="N251" s="1">
        <v>8</v>
      </c>
      <c r="O251" s="2">
        <v>17600000000</v>
      </c>
      <c r="P251" s="2">
        <v>800000000</v>
      </c>
      <c r="Q251" s="2">
        <v>18400000000</v>
      </c>
      <c r="R251" s="3">
        <v>0.95652173913043503</v>
      </c>
      <c r="S251">
        <v>20220608</v>
      </c>
    </row>
    <row r="252" spans="1:19" x14ac:dyDescent="0.25">
      <c r="A252">
        <v>7</v>
      </c>
      <c r="B252">
        <v>2</v>
      </c>
      <c r="C252" t="s">
        <v>61</v>
      </c>
      <c r="D252" t="s">
        <v>24</v>
      </c>
      <c r="E252" t="str">
        <f t="shared" si="34"/>
        <v>A2</v>
      </c>
      <c r="F252" t="str">
        <f t="shared" si="35"/>
        <v>a</v>
      </c>
      <c r="G252" t="str">
        <f t="shared" si="46"/>
        <v>10</v>
      </c>
      <c r="H252" t="s">
        <v>37</v>
      </c>
      <c r="I252" t="str">
        <f t="shared" si="37"/>
        <v>F1</v>
      </c>
      <c r="J252" t="str">
        <f t="shared" si="47"/>
        <v>o</v>
      </c>
      <c r="K252" t="str">
        <f t="shared" si="43"/>
        <v>6</v>
      </c>
      <c r="L252" s="1">
        <v>55</v>
      </c>
      <c r="M252" s="1">
        <v>5</v>
      </c>
      <c r="N252" s="1">
        <v>8</v>
      </c>
      <c r="O252" s="2">
        <v>11000000000</v>
      </c>
      <c r="P252" s="2">
        <v>1000000000</v>
      </c>
      <c r="Q252" s="2">
        <v>12000000000</v>
      </c>
      <c r="R252" s="3">
        <v>0.91666666666666696</v>
      </c>
      <c r="S252">
        <v>20220608</v>
      </c>
    </row>
    <row r="253" spans="1:19" x14ac:dyDescent="0.25">
      <c r="A253">
        <v>7</v>
      </c>
      <c r="B253">
        <v>3</v>
      </c>
      <c r="C253" t="s">
        <v>61</v>
      </c>
      <c r="D253" t="s">
        <v>24</v>
      </c>
      <c r="E253" t="str">
        <f t="shared" si="34"/>
        <v>A2</v>
      </c>
      <c r="F253" t="str">
        <f t="shared" si="35"/>
        <v>a</v>
      </c>
      <c r="G253" t="str">
        <f t="shared" si="46"/>
        <v>10</v>
      </c>
      <c r="H253" t="s">
        <v>37</v>
      </c>
      <c r="I253" t="str">
        <f t="shared" si="37"/>
        <v>F1</v>
      </c>
      <c r="J253" t="str">
        <f t="shared" si="47"/>
        <v>o</v>
      </c>
      <c r="K253" t="str">
        <f t="shared" si="43"/>
        <v>6</v>
      </c>
      <c r="L253" s="1">
        <v>168</v>
      </c>
      <c r="M253" s="1">
        <v>13</v>
      </c>
      <c r="N253" s="1">
        <v>8</v>
      </c>
      <c r="O253" s="2">
        <v>33600000000</v>
      </c>
      <c r="P253" s="2">
        <v>2600000000</v>
      </c>
      <c r="Q253" s="2">
        <v>36200000000</v>
      </c>
      <c r="R253" s="3">
        <v>0.92817679558011001</v>
      </c>
      <c r="S253">
        <v>20220608</v>
      </c>
    </row>
    <row r="254" spans="1:19" x14ac:dyDescent="0.25">
      <c r="A254">
        <v>14</v>
      </c>
      <c r="B254">
        <v>1</v>
      </c>
      <c r="C254" t="s">
        <v>44</v>
      </c>
      <c r="D254" t="s">
        <v>45</v>
      </c>
      <c r="E254" t="str">
        <f t="shared" si="34"/>
        <v>A2</v>
      </c>
      <c r="F254" t="str">
        <f t="shared" si="35"/>
        <v>a</v>
      </c>
      <c r="G254" t="str">
        <f t="shared" ref="G254:G283" si="48">RIGHT(D254,1)</f>
        <v>6</v>
      </c>
      <c r="H254" t="s">
        <v>28</v>
      </c>
      <c r="I254" t="str">
        <f t="shared" si="37"/>
        <v>F1</v>
      </c>
      <c r="J254" t="str">
        <f t="shared" si="47"/>
        <v>o</v>
      </c>
      <c r="K254" t="str">
        <f t="shared" ref="K254:K268" si="49">RIGHT(H254,2)</f>
        <v>10</v>
      </c>
      <c r="L254">
        <v>104</v>
      </c>
      <c r="M254">
        <v>124</v>
      </c>
      <c r="N254">
        <v>8</v>
      </c>
      <c r="O254" s="2">
        <v>20800000000</v>
      </c>
      <c r="P254" s="2">
        <v>24800000000</v>
      </c>
      <c r="Q254" s="2">
        <v>45600000000</v>
      </c>
      <c r="R254">
        <v>0.46</v>
      </c>
      <c r="S254">
        <v>20220608</v>
      </c>
    </row>
    <row r="255" spans="1:19" x14ac:dyDescent="0.25">
      <c r="A255">
        <v>14</v>
      </c>
      <c r="B255">
        <v>2</v>
      </c>
      <c r="C255" t="s">
        <v>44</v>
      </c>
      <c r="D255" t="s">
        <v>45</v>
      </c>
      <c r="E255" t="str">
        <f t="shared" si="34"/>
        <v>A2</v>
      </c>
      <c r="F255" t="str">
        <f t="shared" si="35"/>
        <v>a</v>
      </c>
      <c r="G255" t="str">
        <f t="shared" si="48"/>
        <v>6</v>
      </c>
      <c r="H255" t="s">
        <v>28</v>
      </c>
      <c r="I255" t="str">
        <f t="shared" si="37"/>
        <v>F1</v>
      </c>
      <c r="J255" t="str">
        <f t="shared" si="47"/>
        <v>o</v>
      </c>
      <c r="K255" t="str">
        <f t="shared" si="49"/>
        <v>10</v>
      </c>
      <c r="L255">
        <v>100</v>
      </c>
      <c r="M255">
        <v>140</v>
      </c>
      <c r="N255">
        <v>8</v>
      </c>
      <c r="O255" s="2">
        <v>20000000000</v>
      </c>
      <c r="P255" s="2">
        <v>28000000000</v>
      </c>
      <c r="Q255" s="2">
        <v>48000000000</v>
      </c>
      <c r="R255">
        <v>0.42</v>
      </c>
      <c r="S255">
        <v>20220608</v>
      </c>
    </row>
    <row r="256" spans="1:19" x14ac:dyDescent="0.25">
      <c r="A256">
        <v>14</v>
      </c>
      <c r="B256">
        <v>3</v>
      </c>
      <c r="C256" t="s">
        <v>44</v>
      </c>
      <c r="D256" t="s">
        <v>45</v>
      </c>
      <c r="E256" t="str">
        <f t="shared" si="34"/>
        <v>A2</v>
      </c>
      <c r="F256" t="str">
        <f t="shared" si="35"/>
        <v>a</v>
      </c>
      <c r="G256" t="str">
        <f t="shared" si="48"/>
        <v>6</v>
      </c>
      <c r="H256" t="s">
        <v>28</v>
      </c>
      <c r="I256" t="str">
        <f t="shared" si="37"/>
        <v>F1</v>
      </c>
      <c r="J256" t="str">
        <f t="shared" si="47"/>
        <v>o</v>
      </c>
      <c r="K256" t="str">
        <f t="shared" si="49"/>
        <v>10</v>
      </c>
      <c r="L256">
        <v>84</v>
      </c>
      <c r="M256">
        <v>100</v>
      </c>
      <c r="N256">
        <v>8</v>
      </c>
      <c r="O256" s="2">
        <v>16800000000</v>
      </c>
      <c r="P256" s="2">
        <v>20000000000</v>
      </c>
      <c r="Q256" s="2">
        <v>36800000000</v>
      </c>
      <c r="R256">
        <v>0.46</v>
      </c>
      <c r="S256">
        <v>20220608</v>
      </c>
    </row>
    <row r="257" spans="1:19" x14ac:dyDescent="0.25">
      <c r="A257">
        <v>14</v>
      </c>
      <c r="B257">
        <v>1</v>
      </c>
      <c r="C257" t="s">
        <v>46</v>
      </c>
      <c r="D257" t="s">
        <v>45</v>
      </c>
      <c r="E257" t="str">
        <f t="shared" si="34"/>
        <v>A2</v>
      </c>
      <c r="F257" t="str">
        <f t="shared" si="35"/>
        <v>a</v>
      </c>
      <c r="G257" t="str">
        <f t="shared" si="48"/>
        <v>6</v>
      </c>
      <c r="H257" t="s">
        <v>35</v>
      </c>
      <c r="I257" t="str">
        <f t="shared" si="37"/>
        <v>F2</v>
      </c>
      <c r="J257" t="str">
        <f t="shared" si="47"/>
        <v>o</v>
      </c>
      <c r="K257" t="str">
        <f t="shared" si="49"/>
        <v>10</v>
      </c>
      <c r="L257">
        <v>96</v>
      </c>
      <c r="M257">
        <v>132</v>
      </c>
      <c r="N257">
        <v>8</v>
      </c>
      <c r="O257" s="2">
        <v>19200000000</v>
      </c>
      <c r="P257" s="2">
        <v>26400000000</v>
      </c>
      <c r="Q257" s="2">
        <v>45600000000</v>
      </c>
      <c r="R257">
        <v>0.42</v>
      </c>
      <c r="S257">
        <v>20220608</v>
      </c>
    </row>
    <row r="258" spans="1:19" x14ac:dyDescent="0.25">
      <c r="A258">
        <v>14</v>
      </c>
      <c r="B258">
        <v>2</v>
      </c>
      <c r="C258" t="s">
        <v>46</v>
      </c>
      <c r="D258" t="s">
        <v>45</v>
      </c>
      <c r="E258" t="str">
        <f t="shared" ref="E258:E321" si="50">LEFT(D258,2)</f>
        <v>A2</v>
      </c>
      <c r="F258" t="str">
        <f t="shared" ref="F258:F321" si="51">MID(D258,3,1)</f>
        <v>a</v>
      </c>
      <c r="G258" t="str">
        <f t="shared" si="48"/>
        <v>6</v>
      </c>
      <c r="H258" t="s">
        <v>35</v>
      </c>
      <c r="I258" t="str">
        <f t="shared" ref="I258:I321" si="52">LEFT(H258,2)</f>
        <v>F2</v>
      </c>
      <c r="J258" t="str">
        <f t="shared" si="47"/>
        <v>o</v>
      </c>
      <c r="K258" t="str">
        <f t="shared" si="49"/>
        <v>10</v>
      </c>
      <c r="L258">
        <v>100</v>
      </c>
      <c r="M258">
        <v>184</v>
      </c>
      <c r="N258">
        <v>8</v>
      </c>
      <c r="O258" s="2">
        <v>20000000000</v>
      </c>
      <c r="P258" s="2">
        <v>36800000000</v>
      </c>
      <c r="Q258" s="2">
        <v>56800000000</v>
      </c>
      <c r="R258">
        <v>0.35</v>
      </c>
      <c r="S258">
        <v>20220608</v>
      </c>
    </row>
    <row r="259" spans="1:19" x14ac:dyDescent="0.25">
      <c r="A259">
        <v>14</v>
      </c>
      <c r="B259">
        <v>3</v>
      </c>
      <c r="C259" t="s">
        <v>46</v>
      </c>
      <c r="D259" t="s">
        <v>45</v>
      </c>
      <c r="E259" t="str">
        <f t="shared" si="50"/>
        <v>A2</v>
      </c>
      <c r="F259" t="str">
        <f t="shared" si="51"/>
        <v>a</v>
      </c>
      <c r="G259" t="str">
        <f t="shared" si="48"/>
        <v>6</v>
      </c>
      <c r="H259" t="s">
        <v>35</v>
      </c>
      <c r="I259" t="str">
        <f t="shared" si="52"/>
        <v>F2</v>
      </c>
      <c r="J259" t="str">
        <f t="shared" si="47"/>
        <v>o</v>
      </c>
      <c r="K259" t="str">
        <f t="shared" si="49"/>
        <v>10</v>
      </c>
      <c r="L259">
        <v>56</v>
      </c>
      <c r="M259">
        <v>88</v>
      </c>
      <c r="N259">
        <v>8</v>
      </c>
      <c r="O259" s="2">
        <v>11200000000</v>
      </c>
      <c r="P259" s="2">
        <v>17600000000</v>
      </c>
      <c r="Q259" s="2">
        <v>28800000000</v>
      </c>
      <c r="R259">
        <v>0.39</v>
      </c>
      <c r="S259">
        <v>20220608</v>
      </c>
    </row>
    <row r="260" spans="1:19" x14ac:dyDescent="0.25">
      <c r="A260">
        <v>14</v>
      </c>
      <c r="B260">
        <v>1</v>
      </c>
      <c r="C260" t="s">
        <v>47</v>
      </c>
      <c r="D260" t="s">
        <v>45</v>
      </c>
      <c r="E260" t="str">
        <f t="shared" si="50"/>
        <v>A2</v>
      </c>
      <c r="F260" t="str">
        <f t="shared" si="51"/>
        <v>a</v>
      </c>
      <c r="G260" t="str">
        <f t="shared" si="48"/>
        <v>6</v>
      </c>
      <c r="H260" t="s">
        <v>26</v>
      </c>
      <c r="I260" t="str">
        <f t="shared" si="52"/>
        <v>A1</v>
      </c>
      <c r="J260" t="str">
        <f t="shared" si="47"/>
        <v>o</v>
      </c>
      <c r="K260" t="str">
        <f t="shared" si="49"/>
        <v>10</v>
      </c>
      <c r="L260">
        <v>120</v>
      </c>
      <c r="M260">
        <v>84</v>
      </c>
      <c r="N260">
        <v>8</v>
      </c>
      <c r="O260" s="2">
        <v>24000000000</v>
      </c>
      <c r="P260" s="2">
        <v>16800000000</v>
      </c>
      <c r="Q260" s="2">
        <v>40800000000</v>
      </c>
      <c r="R260">
        <v>0.59</v>
      </c>
      <c r="S260">
        <v>20220608</v>
      </c>
    </row>
    <row r="261" spans="1:19" x14ac:dyDescent="0.25">
      <c r="A261">
        <v>14</v>
      </c>
      <c r="B261">
        <v>2</v>
      </c>
      <c r="C261" t="s">
        <v>47</v>
      </c>
      <c r="D261" t="s">
        <v>45</v>
      </c>
      <c r="E261" t="str">
        <f t="shared" si="50"/>
        <v>A2</v>
      </c>
      <c r="F261" t="str">
        <f t="shared" si="51"/>
        <v>a</v>
      </c>
      <c r="G261" t="str">
        <f t="shared" si="48"/>
        <v>6</v>
      </c>
      <c r="H261" t="s">
        <v>26</v>
      </c>
      <c r="I261" t="str">
        <f t="shared" si="52"/>
        <v>A1</v>
      </c>
      <c r="J261" t="str">
        <f t="shared" si="47"/>
        <v>o</v>
      </c>
      <c r="K261" t="str">
        <f t="shared" si="49"/>
        <v>10</v>
      </c>
      <c r="L261">
        <v>84</v>
      </c>
      <c r="M261">
        <v>60</v>
      </c>
      <c r="N261">
        <v>8</v>
      </c>
      <c r="O261" s="2">
        <v>16800000000</v>
      </c>
      <c r="P261" s="2">
        <v>12000000000</v>
      </c>
      <c r="Q261" s="2">
        <v>28800000000</v>
      </c>
      <c r="R261">
        <v>0.57999999999999996</v>
      </c>
      <c r="S261">
        <v>20220608</v>
      </c>
    </row>
    <row r="262" spans="1:19" x14ac:dyDescent="0.25">
      <c r="A262">
        <v>14</v>
      </c>
      <c r="B262">
        <v>3</v>
      </c>
      <c r="C262" t="s">
        <v>47</v>
      </c>
      <c r="D262" t="s">
        <v>45</v>
      </c>
      <c r="E262" t="str">
        <f t="shared" si="50"/>
        <v>A2</v>
      </c>
      <c r="F262" t="str">
        <f t="shared" si="51"/>
        <v>a</v>
      </c>
      <c r="G262" t="str">
        <f t="shared" si="48"/>
        <v>6</v>
      </c>
      <c r="H262" t="s">
        <v>26</v>
      </c>
      <c r="I262" t="str">
        <f t="shared" si="52"/>
        <v>A1</v>
      </c>
      <c r="J262" t="str">
        <f t="shared" si="47"/>
        <v>o</v>
      </c>
      <c r="K262" t="str">
        <f t="shared" si="49"/>
        <v>10</v>
      </c>
      <c r="L262">
        <v>208</v>
      </c>
      <c r="M262">
        <v>104</v>
      </c>
      <c r="N262">
        <v>8</v>
      </c>
      <c r="O262" s="2">
        <v>41600000000</v>
      </c>
      <c r="P262" s="2">
        <v>20800000000</v>
      </c>
      <c r="Q262" s="2">
        <v>62400000000</v>
      </c>
      <c r="R262">
        <v>0.67</v>
      </c>
      <c r="S262">
        <v>20220608</v>
      </c>
    </row>
    <row r="263" spans="1:19" x14ac:dyDescent="0.25">
      <c r="A263">
        <v>14</v>
      </c>
      <c r="B263">
        <v>1</v>
      </c>
      <c r="C263" t="s">
        <v>48</v>
      </c>
      <c r="D263" t="s">
        <v>49</v>
      </c>
      <c r="E263" t="str">
        <f t="shared" si="50"/>
        <v>F2</v>
      </c>
      <c r="F263" t="str">
        <f t="shared" si="51"/>
        <v>a</v>
      </c>
      <c r="G263" t="str">
        <f t="shared" si="48"/>
        <v>6</v>
      </c>
      <c r="H263" t="s">
        <v>26</v>
      </c>
      <c r="I263" t="str">
        <f t="shared" si="52"/>
        <v>A1</v>
      </c>
      <c r="J263" t="str">
        <f t="shared" si="47"/>
        <v>o</v>
      </c>
      <c r="K263" t="str">
        <f t="shared" si="49"/>
        <v>10</v>
      </c>
      <c r="L263">
        <v>76</v>
      </c>
      <c r="M263">
        <v>56</v>
      </c>
      <c r="N263">
        <v>8</v>
      </c>
      <c r="O263" s="2">
        <v>15200000000</v>
      </c>
      <c r="P263" s="2">
        <v>11200000000</v>
      </c>
      <c r="Q263" s="2">
        <v>26400000000</v>
      </c>
      <c r="R263">
        <v>0.57999999999999996</v>
      </c>
      <c r="S263">
        <v>20220608</v>
      </c>
    </row>
    <row r="264" spans="1:19" x14ac:dyDescent="0.25">
      <c r="A264">
        <v>14</v>
      </c>
      <c r="B264">
        <v>2</v>
      </c>
      <c r="C264" t="s">
        <v>48</v>
      </c>
      <c r="D264" t="s">
        <v>49</v>
      </c>
      <c r="E264" t="str">
        <f t="shared" si="50"/>
        <v>F2</v>
      </c>
      <c r="F264" t="str">
        <f t="shared" si="51"/>
        <v>a</v>
      </c>
      <c r="G264" t="str">
        <f t="shared" si="48"/>
        <v>6</v>
      </c>
      <c r="H264" t="s">
        <v>26</v>
      </c>
      <c r="I264" t="str">
        <f t="shared" si="52"/>
        <v>A1</v>
      </c>
      <c r="J264" t="str">
        <f t="shared" si="47"/>
        <v>o</v>
      </c>
      <c r="K264" t="str">
        <f t="shared" si="49"/>
        <v>10</v>
      </c>
      <c r="L264">
        <v>23</v>
      </c>
      <c r="M264">
        <v>14</v>
      </c>
      <c r="N264">
        <v>8</v>
      </c>
      <c r="O264" s="2">
        <v>4600000000</v>
      </c>
      <c r="P264" s="2">
        <v>2800000000</v>
      </c>
      <c r="Q264" s="2">
        <v>7400000000</v>
      </c>
      <c r="R264">
        <v>0.62</v>
      </c>
      <c r="S264">
        <v>20220608</v>
      </c>
    </row>
    <row r="265" spans="1:19" x14ac:dyDescent="0.25">
      <c r="A265">
        <v>14</v>
      </c>
      <c r="B265">
        <v>3</v>
      </c>
      <c r="C265" t="s">
        <v>48</v>
      </c>
      <c r="D265" t="s">
        <v>49</v>
      </c>
      <c r="E265" t="str">
        <f t="shared" si="50"/>
        <v>F2</v>
      </c>
      <c r="F265" t="str">
        <f t="shared" si="51"/>
        <v>a</v>
      </c>
      <c r="G265" t="str">
        <f t="shared" si="48"/>
        <v>6</v>
      </c>
      <c r="H265" t="s">
        <v>26</v>
      </c>
      <c r="I265" t="str">
        <f t="shared" si="52"/>
        <v>A1</v>
      </c>
      <c r="J265" t="str">
        <f t="shared" si="47"/>
        <v>o</v>
      </c>
      <c r="K265" t="str">
        <f t="shared" si="49"/>
        <v>10</v>
      </c>
      <c r="L265">
        <v>80</v>
      </c>
      <c r="M265">
        <v>60</v>
      </c>
      <c r="N265">
        <v>8</v>
      </c>
      <c r="O265" s="2">
        <v>16000000000</v>
      </c>
      <c r="P265" s="2">
        <v>12000000000</v>
      </c>
      <c r="Q265" s="2">
        <v>28000000000</v>
      </c>
      <c r="R265">
        <v>0.56999999999999995</v>
      </c>
      <c r="S265">
        <v>20220608</v>
      </c>
    </row>
    <row r="266" spans="1:19" x14ac:dyDescent="0.25">
      <c r="A266">
        <v>14</v>
      </c>
      <c r="B266">
        <v>1</v>
      </c>
      <c r="C266" t="s">
        <v>50</v>
      </c>
      <c r="D266" t="s">
        <v>49</v>
      </c>
      <c r="E266" t="str">
        <f t="shared" si="50"/>
        <v>F2</v>
      </c>
      <c r="F266" t="str">
        <f t="shared" si="51"/>
        <v>a</v>
      </c>
      <c r="G266" t="str">
        <f t="shared" si="48"/>
        <v>6</v>
      </c>
      <c r="H266" t="s">
        <v>28</v>
      </c>
      <c r="I266" t="str">
        <f t="shared" si="52"/>
        <v>F1</v>
      </c>
      <c r="J266" t="str">
        <f t="shared" si="47"/>
        <v>o</v>
      </c>
      <c r="K266" t="str">
        <f t="shared" si="49"/>
        <v>10</v>
      </c>
      <c r="L266">
        <v>68</v>
      </c>
      <c r="M266">
        <v>48</v>
      </c>
      <c r="N266">
        <v>8</v>
      </c>
      <c r="O266" s="2">
        <v>13600000000</v>
      </c>
      <c r="P266" s="2">
        <v>9600000000</v>
      </c>
      <c r="Q266" s="2">
        <v>23200000000</v>
      </c>
      <c r="R266">
        <v>0.59</v>
      </c>
      <c r="S266">
        <v>20220608</v>
      </c>
    </row>
    <row r="267" spans="1:19" x14ac:dyDescent="0.25">
      <c r="A267">
        <v>14</v>
      </c>
      <c r="B267">
        <v>2</v>
      </c>
      <c r="C267" t="s">
        <v>50</v>
      </c>
      <c r="D267" t="s">
        <v>49</v>
      </c>
      <c r="E267" t="str">
        <f t="shared" si="50"/>
        <v>F2</v>
      </c>
      <c r="F267" t="str">
        <f t="shared" si="51"/>
        <v>a</v>
      </c>
      <c r="G267" t="str">
        <f t="shared" si="48"/>
        <v>6</v>
      </c>
      <c r="H267" t="s">
        <v>28</v>
      </c>
      <c r="I267" t="str">
        <f t="shared" si="52"/>
        <v>F1</v>
      </c>
      <c r="J267" t="str">
        <f t="shared" si="47"/>
        <v>o</v>
      </c>
      <c r="K267" t="str">
        <f t="shared" si="49"/>
        <v>10</v>
      </c>
      <c r="L267">
        <v>168</v>
      </c>
      <c r="M267">
        <v>88</v>
      </c>
      <c r="N267">
        <v>8</v>
      </c>
      <c r="O267" s="2">
        <v>33600000000</v>
      </c>
      <c r="P267" s="2">
        <v>17600000000</v>
      </c>
      <c r="Q267" s="2">
        <v>51200000000</v>
      </c>
      <c r="R267">
        <v>0.66</v>
      </c>
      <c r="S267">
        <v>20220608</v>
      </c>
    </row>
    <row r="268" spans="1:19" x14ac:dyDescent="0.25">
      <c r="A268">
        <v>14</v>
      </c>
      <c r="B268">
        <v>3</v>
      </c>
      <c r="C268" t="s">
        <v>50</v>
      </c>
      <c r="D268" t="s">
        <v>49</v>
      </c>
      <c r="E268" t="str">
        <f t="shared" si="50"/>
        <v>F2</v>
      </c>
      <c r="F268" t="str">
        <f t="shared" si="51"/>
        <v>a</v>
      </c>
      <c r="G268" t="str">
        <f t="shared" si="48"/>
        <v>6</v>
      </c>
      <c r="H268" t="s">
        <v>28</v>
      </c>
      <c r="I268" t="str">
        <f t="shared" si="52"/>
        <v>F1</v>
      </c>
      <c r="J268" t="str">
        <f t="shared" si="47"/>
        <v>o</v>
      </c>
      <c r="K268" t="str">
        <f t="shared" si="49"/>
        <v>10</v>
      </c>
      <c r="L268">
        <v>100</v>
      </c>
      <c r="M268">
        <v>92</v>
      </c>
      <c r="N268">
        <v>8</v>
      </c>
      <c r="O268" s="2">
        <v>20000000000</v>
      </c>
      <c r="P268" s="2">
        <v>18400000000</v>
      </c>
      <c r="Q268" s="2">
        <v>38400000000</v>
      </c>
      <c r="R268">
        <v>0.52</v>
      </c>
      <c r="S268">
        <v>20220608</v>
      </c>
    </row>
    <row r="269" spans="1:19" x14ac:dyDescent="0.25">
      <c r="A269">
        <v>14</v>
      </c>
      <c r="B269">
        <v>1</v>
      </c>
      <c r="C269" t="s">
        <v>51</v>
      </c>
      <c r="D269" t="s">
        <v>45</v>
      </c>
      <c r="E269" t="str">
        <f t="shared" si="50"/>
        <v>A2</v>
      </c>
      <c r="F269" t="str">
        <f t="shared" si="51"/>
        <v>a</v>
      </c>
      <c r="G269" t="str">
        <f t="shared" si="48"/>
        <v>6</v>
      </c>
      <c r="H269" t="s">
        <v>39</v>
      </c>
      <c r="I269" t="str">
        <f t="shared" si="52"/>
        <v>A1</v>
      </c>
      <c r="J269" t="str">
        <f t="shared" si="47"/>
        <v>o</v>
      </c>
      <c r="K269" t="str">
        <f>RIGHT(H269,1)</f>
        <v>6</v>
      </c>
      <c r="L269">
        <v>80</v>
      </c>
      <c r="M269">
        <v>10</v>
      </c>
      <c r="N269">
        <v>8</v>
      </c>
      <c r="O269" s="2">
        <v>16000000000</v>
      </c>
      <c r="P269" s="2">
        <v>2000000000</v>
      </c>
      <c r="Q269" s="2">
        <v>18000000000</v>
      </c>
      <c r="R269">
        <v>0.89</v>
      </c>
      <c r="S269">
        <v>20220608</v>
      </c>
    </row>
    <row r="270" spans="1:19" x14ac:dyDescent="0.25">
      <c r="A270">
        <v>14</v>
      </c>
      <c r="B270">
        <v>2</v>
      </c>
      <c r="C270" t="s">
        <v>51</v>
      </c>
      <c r="D270" t="s">
        <v>45</v>
      </c>
      <c r="E270" t="str">
        <f t="shared" si="50"/>
        <v>A2</v>
      </c>
      <c r="F270" t="str">
        <f t="shared" si="51"/>
        <v>a</v>
      </c>
      <c r="G270" t="str">
        <f t="shared" si="48"/>
        <v>6</v>
      </c>
      <c r="H270" t="s">
        <v>39</v>
      </c>
      <c r="I270" t="str">
        <f t="shared" si="52"/>
        <v>A1</v>
      </c>
      <c r="J270" t="str">
        <f t="shared" si="47"/>
        <v>o</v>
      </c>
      <c r="K270" t="str">
        <f>RIGHT(H270,1)</f>
        <v>6</v>
      </c>
      <c r="L270">
        <v>200</v>
      </c>
      <c r="M270">
        <v>48</v>
      </c>
      <c r="N270">
        <v>8</v>
      </c>
      <c r="O270" s="2">
        <v>40000000000</v>
      </c>
      <c r="P270" s="2">
        <v>9600000000</v>
      </c>
      <c r="Q270" s="2">
        <v>49600000000</v>
      </c>
      <c r="R270">
        <v>0.81</v>
      </c>
      <c r="S270">
        <v>20220608</v>
      </c>
    </row>
    <row r="271" spans="1:19" x14ac:dyDescent="0.25">
      <c r="A271">
        <v>14</v>
      </c>
      <c r="B271">
        <v>3</v>
      </c>
      <c r="C271" t="s">
        <v>51</v>
      </c>
      <c r="D271" t="s">
        <v>45</v>
      </c>
      <c r="E271" t="str">
        <f t="shared" si="50"/>
        <v>A2</v>
      </c>
      <c r="F271" t="str">
        <f t="shared" si="51"/>
        <v>a</v>
      </c>
      <c r="G271" t="str">
        <f t="shared" si="48"/>
        <v>6</v>
      </c>
      <c r="H271" t="s">
        <v>39</v>
      </c>
      <c r="I271" t="str">
        <f t="shared" si="52"/>
        <v>A1</v>
      </c>
      <c r="J271" t="str">
        <f t="shared" si="47"/>
        <v>o</v>
      </c>
      <c r="K271" t="str">
        <f>RIGHT(H271,1)</f>
        <v>6</v>
      </c>
      <c r="L271">
        <v>164</v>
      </c>
      <c r="M271">
        <v>20</v>
      </c>
      <c r="N271">
        <v>8</v>
      </c>
      <c r="O271" s="2">
        <v>32800000000</v>
      </c>
      <c r="P271" s="2">
        <v>4000000000</v>
      </c>
      <c r="Q271" s="2">
        <v>36800000000</v>
      </c>
      <c r="R271">
        <v>0.89</v>
      </c>
      <c r="S271">
        <v>20220608</v>
      </c>
    </row>
    <row r="272" spans="1:19" x14ac:dyDescent="0.25">
      <c r="A272">
        <v>14</v>
      </c>
      <c r="B272">
        <v>1</v>
      </c>
      <c r="C272" t="s">
        <v>52</v>
      </c>
      <c r="D272" t="s">
        <v>45</v>
      </c>
      <c r="E272" t="str">
        <f t="shared" si="50"/>
        <v>A2</v>
      </c>
      <c r="F272" t="str">
        <f t="shared" si="51"/>
        <v>a</v>
      </c>
      <c r="G272" t="str">
        <f t="shared" si="48"/>
        <v>6</v>
      </c>
      <c r="H272" t="s">
        <v>30</v>
      </c>
      <c r="I272" t="str">
        <f t="shared" si="52"/>
        <v>A2</v>
      </c>
      <c r="J272" t="str">
        <f t="shared" si="47"/>
        <v>o</v>
      </c>
      <c r="K272" t="str">
        <f t="shared" ref="K272:K277" si="53">RIGHT(H272,2)</f>
        <v>10</v>
      </c>
      <c r="L272">
        <v>44</v>
      </c>
      <c r="M272">
        <v>92</v>
      </c>
      <c r="N272">
        <v>8</v>
      </c>
      <c r="O272" s="2">
        <v>8800000000</v>
      </c>
      <c r="P272" s="2">
        <v>18400000000</v>
      </c>
      <c r="Q272" s="2">
        <v>27200000000</v>
      </c>
      <c r="R272">
        <v>0.32</v>
      </c>
      <c r="S272">
        <v>20220608</v>
      </c>
    </row>
    <row r="273" spans="1:19" x14ac:dyDescent="0.25">
      <c r="A273">
        <v>14</v>
      </c>
      <c r="B273">
        <v>2</v>
      </c>
      <c r="C273" t="s">
        <v>52</v>
      </c>
      <c r="D273" t="s">
        <v>45</v>
      </c>
      <c r="E273" t="str">
        <f t="shared" si="50"/>
        <v>A2</v>
      </c>
      <c r="F273" t="str">
        <f t="shared" si="51"/>
        <v>a</v>
      </c>
      <c r="G273" t="str">
        <f t="shared" si="48"/>
        <v>6</v>
      </c>
      <c r="H273" t="s">
        <v>30</v>
      </c>
      <c r="I273" t="str">
        <f t="shared" si="52"/>
        <v>A2</v>
      </c>
      <c r="J273" t="str">
        <f t="shared" si="47"/>
        <v>o</v>
      </c>
      <c r="K273" t="str">
        <f t="shared" si="53"/>
        <v>10</v>
      </c>
      <c r="L273">
        <v>44</v>
      </c>
      <c r="M273">
        <v>80</v>
      </c>
      <c r="N273">
        <v>8</v>
      </c>
      <c r="O273" s="2">
        <v>8800000000</v>
      </c>
      <c r="P273" s="2">
        <v>16000000000</v>
      </c>
      <c r="Q273" s="2">
        <v>24800000000</v>
      </c>
      <c r="R273">
        <v>0.35</v>
      </c>
      <c r="S273">
        <v>20220608</v>
      </c>
    </row>
    <row r="274" spans="1:19" x14ac:dyDescent="0.25">
      <c r="A274">
        <v>14</v>
      </c>
      <c r="B274">
        <v>3</v>
      </c>
      <c r="C274" t="s">
        <v>52</v>
      </c>
      <c r="D274" t="s">
        <v>45</v>
      </c>
      <c r="E274" t="str">
        <f t="shared" si="50"/>
        <v>A2</v>
      </c>
      <c r="F274" t="str">
        <f t="shared" si="51"/>
        <v>a</v>
      </c>
      <c r="G274" t="str">
        <f t="shared" si="48"/>
        <v>6</v>
      </c>
      <c r="H274" t="s">
        <v>30</v>
      </c>
      <c r="I274" t="str">
        <f t="shared" si="52"/>
        <v>A2</v>
      </c>
      <c r="J274" t="str">
        <f t="shared" si="47"/>
        <v>o</v>
      </c>
      <c r="K274" t="str">
        <f t="shared" si="53"/>
        <v>10</v>
      </c>
      <c r="L274">
        <v>23</v>
      </c>
      <c r="M274">
        <v>27</v>
      </c>
      <c r="N274">
        <v>8</v>
      </c>
      <c r="O274" s="2">
        <v>4600000000</v>
      </c>
      <c r="P274" s="2">
        <v>5400000000</v>
      </c>
      <c r="Q274" s="2">
        <v>10000000000</v>
      </c>
      <c r="R274">
        <v>0.46</v>
      </c>
      <c r="S274">
        <v>20220608</v>
      </c>
    </row>
    <row r="275" spans="1:19" x14ac:dyDescent="0.25">
      <c r="A275">
        <v>14</v>
      </c>
      <c r="B275">
        <v>1</v>
      </c>
      <c r="C275" t="s">
        <v>53</v>
      </c>
      <c r="D275" t="s">
        <v>49</v>
      </c>
      <c r="E275" t="str">
        <f t="shared" si="50"/>
        <v>F2</v>
      </c>
      <c r="F275" t="str">
        <f t="shared" si="51"/>
        <v>a</v>
      </c>
      <c r="G275" t="str">
        <f t="shared" si="48"/>
        <v>6</v>
      </c>
      <c r="H275" t="s">
        <v>35</v>
      </c>
      <c r="I275" t="str">
        <f t="shared" si="52"/>
        <v>F2</v>
      </c>
      <c r="J275" t="str">
        <f t="shared" si="47"/>
        <v>o</v>
      </c>
      <c r="K275" t="str">
        <f t="shared" si="53"/>
        <v>10</v>
      </c>
      <c r="L275">
        <v>20</v>
      </c>
      <c r="M275">
        <v>120</v>
      </c>
      <c r="N275">
        <v>8</v>
      </c>
      <c r="O275" s="2">
        <v>4000000000</v>
      </c>
      <c r="P275" s="2">
        <v>24000000000</v>
      </c>
      <c r="Q275" s="2">
        <v>28000000000</v>
      </c>
      <c r="R275">
        <v>0.14000000000000001</v>
      </c>
      <c r="S275">
        <v>20220608</v>
      </c>
    </row>
    <row r="276" spans="1:19" x14ac:dyDescent="0.25">
      <c r="A276">
        <v>14</v>
      </c>
      <c r="B276">
        <v>2</v>
      </c>
      <c r="C276" t="s">
        <v>53</v>
      </c>
      <c r="D276" t="s">
        <v>49</v>
      </c>
      <c r="E276" t="str">
        <f t="shared" si="50"/>
        <v>F2</v>
      </c>
      <c r="F276" t="str">
        <f t="shared" si="51"/>
        <v>a</v>
      </c>
      <c r="G276" t="str">
        <f t="shared" si="48"/>
        <v>6</v>
      </c>
      <c r="H276" t="s">
        <v>35</v>
      </c>
      <c r="I276" t="str">
        <f t="shared" si="52"/>
        <v>F2</v>
      </c>
      <c r="J276" t="str">
        <f t="shared" si="47"/>
        <v>o</v>
      </c>
      <c r="K276" t="str">
        <f t="shared" si="53"/>
        <v>10</v>
      </c>
      <c r="L276">
        <v>148</v>
      </c>
      <c r="M276">
        <v>240</v>
      </c>
      <c r="N276">
        <v>8</v>
      </c>
      <c r="O276" s="2">
        <v>29600000000</v>
      </c>
      <c r="P276" s="2">
        <v>48000000000</v>
      </c>
      <c r="Q276" s="2">
        <v>77600000000</v>
      </c>
      <c r="R276">
        <v>0.38</v>
      </c>
      <c r="S276">
        <v>20220608</v>
      </c>
    </row>
    <row r="277" spans="1:19" x14ac:dyDescent="0.25">
      <c r="A277">
        <v>14</v>
      </c>
      <c r="B277">
        <v>3</v>
      </c>
      <c r="C277" t="s">
        <v>53</v>
      </c>
      <c r="D277" t="s">
        <v>49</v>
      </c>
      <c r="E277" t="str">
        <f t="shared" si="50"/>
        <v>F2</v>
      </c>
      <c r="F277" t="str">
        <f t="shared" si="51"/>
        <v>a</v>
      </c>
      <c r="G277" t="str">
        <f t="shared" si="48"/>
        <v>6</v>
      </c>
      <c r="H277" t="s">
        <v>35</v>
      </c>
      <c r="I277" t="str">
        <f t="shared" si="52"/>
        <v>F2</v>
      </c>
      <c r="J277" t="str">
        <f t="shared" si="47"/>
        <v>o</v>
      </c>
      <c r="K277" t="str">
        <f t="shared" si="53"/>
        <v>10</v>
      </c>
      <c r="L277">
        <v>92</v>
      </c>
      <c r="M277">
        <v>212</v>
      </c>
      <c r="N277">
        <v>8</v>
      </c>
      <c r="O277" s="2">
        <v>18400000000</v>
      </c>
      <c r="P277" s="2">
        <v>42400000000</v>
      </c>
      <c r="Q277" s="2">
        <v>60800000000</v>
      </c>
      <c r="R277">
        <v>0.3</v>
      </c>
      <c r="S277">
        <v>20220608</v>
      </c>
    </row>
    <row r="278" spans="1:19" x14ac:dyDescent="0.25">
      <c r="A278">
        <v>14</v>
      </c>
      <c r="B278">
        <v>1</v>
      </c>
      <c r="C278" t="s">
        <v>54</v>
      </c>
      <c r="D278" t="s">
        <v>45</v>
      </c>
      <c r="E278" t="str">
        <f t="shared" si="50"/>
        <v>A2</v>
      </c>
      <c r="F278" t="str">
        <f t="shared" si="51"/>
        <v>a</v>
      </c>
      <c r="G278" t="str">
        <f t="shared" si="48"/>
        <v>6</v>
      </c>
      <c r="H278" t="s">
        <v>43</v>
      </c>
      <c r="I278" t="str">
        <f t="shared" si="52"/>
        <v>A2</v>
      </c>
      <c r="J278" t="str">
        <f t="shared" si="47"/>
        <v>o</v>
      </c>
      <c r="K278" t="str">
        <f t="shared" ref="K278:K303" si="54">RIGHT(H278,1)</f>
        <v>6</v>
      </c>
      <c r="L278">
        <v>92</v>
      </c>
      <c r="M278">
        <v>140</v>
      </c>
      <c r="N278">
        <v>8</v>
      </c>
      <c r="O278" s="2">
        <v>18400000000</v>
      </c>
      <c r="P278" s="2">
        <v>28000000000</v>
      </c>
      <c r="Q278" s="2">
        <v>46400000000</v>
      </c>
      <c r="R278">
        <v>0.4</v>
      </c>
      <c r="S278">
        <v>20220608</v>
      </c>
    </row>
    <row r="279" spans="1:19" x14ac:dyDescent="0.25">
      <c r="A279">
        <v>14</v>
      </c>
      <c r="B279">
        <v>2</v>
      </c>
      <c r="C279" t="s">
        <v>54</v>
      </c>
      <c r="D279" t="s">
        <v>45</v>
      </c>
      <c r="E279" t="str">
        <f t="shared" si="50"/>
        <v>A2</v>
      </c>
      <c r="F279" t="str">
        <f t="shared" si="51"/>
        <v>a</v>
      </c>
      <c r="G279" t="str">
        <f t="shared" si="48"/>
        <v>6</v>
      </c>
      <c r="H279" t="s">
        <v>43</v>
      </c>
      <c r="I279" t="str">
        <f t="shared" si="52"/>
        <v>A2</v>
      </c>
      <c r="J279" t="str">
        <f t="shared" si="47"/>
        <v>o</v>
      </c>
      <c r="K279" t="str">
        <f t="shared" si="54"/>
        <v>6</v>
      </c>
      <c r="L279">
        <v>80</v>
      </c>
      <c r="M279">
        <v>92</v>
      </c>
      <c r="N279">
        <v>8</v>
      </c>
      <c r="O279" s="2">
        <v>16000000000</v>
      </c>
      <c r="P279" s="2">
        <v>18400000000</v>
      </c>
      <c r="Q279" s="2">
        <v>34400000000</v>
      </c>
      <c r="R279">
        <v>0.47</v>
      </c>
      <c r="S279">
        <v>20220608</v>
      </c>
    </row>
    <row r="280" spans="1:19" x14ac:dyDescent="0.25">
      <c r="A280">
        <v>14</v>
      </c>
      <c r="B280">
        <v>3</v>
      </c>
      <c r="C280" t="s">
        <v>54</v>
      </c>
      <c r="D280" t="s">
        <v>45</v>
      </c>
      <c r="E280" t="str">
        <f t="shared" si="50"/>
        <v>A2</v>
      </c>
      <c r="F280" t="str">
        <f t="shared" si="51"/>
        <v>a</v>
      </c>
      <c r="G280" t="str">
        <f t="shared" si="48"/>
        <v>6</v>
      </c>
      <c r="H280" t="s">
        <v>43</v>
      </c>
      <c r="I280" t="str">
        <f t="shared" si="52"/>
        <v>A2</v>
      </c>
      <c r="J280" t="str">
        <f t="shared" si="47"/>
        <v>o</v>
      </c>
      <c r="K280" t="str">
        <f t="shared" si="54"/>
        <v>6</v>
      </c>
      <c r="L280">
        <v>84</v>
      </c>
      <c r="M280">
        <v>76</v>
      </c>
      <c r="N280">
        <v>8</v>
      </c>
      <c r="O280" s="2">
        <v>16800000000</v>
      </c>
      <c r="P280" s="2">
        <v>15200000000</v>
      </c>
      <c r="Q280" s="2">
        <v>32000000000</v>
      </c>
      <c r="R280">
        <v>0.53</v>
      </c>
      <c r="S280">
        <v>20220608</v>
      </c>
    </row>
    <row r="281" spans="1:19" x14ac:dyDescent="0.25">
      <c r="A281">
        <v>14</v>
      </c>
      <c r="B281">
        <v>1</v>
      </c>
      <c r="C281" t="s">
        <v>55</v>
      </c>
      <c r="D281" t="s">
        <v>45</v>
      </c>
      <c r="E281" t="str">
        <f t="shared" si="50"/>
        <v>A2</v>
      </c>
      <c r="F281" t="str">
        <f t="shared" si="51"/>
        <v>a</v>
      </c>
      <c r="G281" t="str">
        <f t="shared" si="48"/>
        <v>6</v>
      </c>
      <c r="H281" t="s">
        <v>37</v>
      </c>
      <c r="I281" t="str">
        <f t="shared" si="52"/>
        <v>F1</v>
      </c>
      <c r="J281" t="str">
        <f t="shared" si="47"/>
        <v>o</v>
      </c>
      <c r="K281" t="str">
        <f t="shared" si="54"/>
        <v>6</v>
      </c>
      <c r="L281">
        <v>84</v>
      </c>
      <c r="M281">
        <v>4</v>
      </c>
      <c r="N281">
        <v>8</v>
      </c>
      <c r="O281" s="2">
        <v>16800000000</v>
      </c>
      <c r="P281" s="2">
        <v>800000000</v>
      </c>
      <c r="Q281" s="2">
        <v>17600000000</v>
      </c>
      <c r="R281">
        <v>0.95</v>
      </c>
      <c r="S281">
        <v>20220608</v>
      </c>
    </row>
    <row r="282" spans="1:19" x14ac:dyDescent="0.25">
      <c r="A282">
        <v>14</v>
      </c>
      <c r="B282">
        <v>2</v>
      </c>
      <c r="C282" t="s">
        <v>55</v>
      </c>
      <c r="D282" t="s">
        <v>45</v>
      </c>
      <c r="E282" t="str">
        <f t="shared" si="50"/>
        <v>A2</v>
      </c>
      <c r="F282" t="str">
        <f t="shared" si="51"/>
        <v>a</v>
      </c>
      <c r="G282" t="str">
        <f t="shared" si="48"/>
        <v>6</v>
      </c>
      <c r="H282" t="s">
        <v>37</v>
      </c>
      <c r="I282" t="str">
        <f t="shared" si="52"/>
        <v>F1</v>
      </c>
      <c r="J282" t="str">
        <f t="shared" si="47"/>
        <v>o</v>
      </c>
      <c r="K282" t="str">
        <f t="shared" si="54"/>
        <v>6</v>
      </c>
      <c r="L282">
        <v>112</v>
      </c>
      <c r="M282">
        <v>6</v>
      </c>
      <c r="N282">
        <v>8</v>
      </c>
      <c r="O282" s="2">
        <v>22400000000</v>
      </c>
      <c r="P282" s="2">
        <v>1200000000</v>
      </c>
      <c r="Q282" s="2">
        <v>23600000000</v>
      </c>
      <c r="R282">
        <v>0.95</v>
      </c>
      <c r="S282">
        <v>20220608</v>
      </c>
    </row>
    <row r="283" spans="1:19" x14ac:dyDescent="0.25">
      <c r="A283">
        <v>14</v>
      </c>
      <c r="B283">
        <v>3</v>
      </c>
      <c r="C283" t="s">
        <v>55</v>
      </c>
      <c r="D283" t="s">
        <v>45</v>
      </c>
      <c r="E283" t="str">
        <f t="shared" si="50"/>
        <v>A2</v>
      </c>
      <c r="F283" t="str">
        <f t="shared" si="51"/>
        <v>a</v>
      </c>
      <c r="G283" t="str">
        <f t="shared" si="48"/>
        <v>6</v>
      </c>
      <c r="H283" t="s">
        <v>37</v>
      </c>
      <c r="I283" t="str">
        <f t="shared" si="52"/>
        <v>F1</v>
      </c>
      <c r="J283" t="str">
        <f t="shared" si="47"/>
        <v>o</v>
      </c>
      <c r="K283" t="str">
        <f t="shared" si="54"/>
        <v>6</v>
      </c>
      <c r="L283">
        <v>108</v>
      </c>
      <c r="M283">
        <v>2</v>
      </c>
      <c r="N283">
        <v>8</v>
      </c>
      <c r="O283" s="2">
        <v>21600000000</v>
      </c>
      <c r="P283" s="2">
        <v>400000000</v>
      </c>
      <c r="Q283" s="2">
        <v>22000000000</v>
      </c>
      <c r="R283">
        <v>0.98</v>
      </c>
      <c r="S283">
        <v>20220608</v>
      </c>
    </row>
    <row r="284" spans="1:19" x14ac:dyDescent="0.25">
      <c r="A284">
        <v>14</v>
      </c>
      <c r="B284">
        <v>1</v>
      </c>
      <c r="C284" t="s">
        <v>56</v>
      </c>
      <c r="D284" t="s">
        <v>20</v>
      </c>
      <c r="E284" t="str">
        <f t="shared" si="50"/>
        <v>F2</v>
      </c>
      <c r="F284" t="str">
        <f t="shared" si="51"/>
        <v>a</v>
      </c>
      <c r="G284" t="str">
        <f t="shared" ref="G284:G289" si="55">RIGHT(D284,2)</f>
        <v>10</v>
      </c>
      <c r="H284" t="s">
        <v>43</v>
      </c>
      <c r="I284" t="str">
        <f t="shared" si="52"/>
        <v>A2</v>
      </c>
      <c r="J284" t="str">
        <f t="shared" si="47"/>
        <v>o</v>
      </c>
      <c r="K284" t="str">
        <f t="shared" si="54"/>
        <v>6</v>
      </c>
      <c r="L284">
        <v>68</v>
      </c>
      <c r="M284">
        <v>36</v>
      </c>
      <c r="N284">
        <v>8</v>
      </c>
      <c r="O284" s="2">
        <v>13600000000</v>
      </c>
      <c r="P284" s="2">
        <v>7200000000</v>
      </c>
      <c r="Q284" s="2">
        <v>20800000000</v>
      </c>
      <c r="R284">
        <v>0.65</v>
      </c>
      <c r="S284">
        <v>20220608</v>
      </c>
    </row>
    <row r="285" spans="1:19" x14ac:dyDescent="0.25">
      <c r="A285">
        <v>14</v>
      </c>
      <c r="B285">
        <v>2</v>
      </c>
      <c r="C285" t="s">
        <v>56</v>
      </c>
      <c r="D285" t="s">
        <v>20</v>
      </c>
      <c r="E285" t="str">
        <f t="shared" si="50"/>
        <v>F2</v>
      </c>
      <c r="F285" t="str">
        <f t="shared" si="51"/>
        <v>a</v>
      </c>
      <c r="G285" t="str">
        <f t="shared" si="55"/>
        <v>10</v>
      </c>
      <c r="H285" t="s">
        <v>43</v>
      </c>
      <c r="I285" t="str">
        <f t="shared" si="52"/>
        <v>A2</v>
      </c>
      <c r="J285" t="str">
        <f t="shared" si="47"/>
        <v>o</v>
      </c>
      <c r="K285" t="str">
        <f t="shared" si="54"/>
        <v>6</v>
      </c>
      <c r="L285">
        <v>72</v>
      </c>
      <c r="M285">
        <v>32</v>
      </c>
      <c r="N285">
        <v>8</v>
      </c>
      <c r="O285" s="2">
        <v>14400000000</v>
      </c>
      <c r="P285" s="2">
        <v>6400000000</v>
      </c>
      <c r="Q285" s="2">
        <v>20800000000</v>
      </c>
      <c r="R285">
        <v>0.69</v>
      </c>
      <c r="S285">
        <v>20220608</v>
      </c>
    </row>
    <row r="286" spans="1:19" x14ac:dyDescent="0.25">
      <c r="A286">
        <v>14</v>
      </c>
      <c r="B286">
        <v>3</v>
      </c>
      <c r="C286" t="s">
        <v>56</v>
      </c>
      <c r="D286" t="s">
        <v>20</v>
      </c>
      <c r="E286" t="str">
        <f t="shared" si="50"/>
        <v>F2</v>
      </c>
      <c r="F286" t="str">
        <f t="shared" si="51"/>
        <v>a</v>
      </c>
      <c r="G286" t="str">
        <f t="shared" si="55"/>
        <v>10</v>
      </c>
      <c r="H286" t="s">
        <v>43</v>
      </c>
      <c r="I286" t="str">
        <f t="shared" si="52"/>
        <v>A2</v>
      </c>
      <c r="J286" t="str">
        <f t="shared" si="47"/>
        <v>o</v>
      </c>
      <c r="K286" t="str">
        <f t="shared" si="54"/>
        <v>6</v>
      </c>
      <c r="L286">
        <v>80</v>
      </c>
      <c r="M286">
        <v>44</v>
      </c>
      <c r="N286">
        <v>8</v>
      </c>
      <c r="O286" s="2">
        <v>16000000000</v>
      </c>
      <c r="P286" s="2">
        <v>8800000000</v>
      </c>
      <c r="Q286" s="2">
        <v>24800000000</v>
      </c>
      <c r="R286">
        <v>0.65</v>
      </c>
      <c r="S286">
        <v>20220608</v>
      </c>
    </row>
    <row r="287" spans="1:19" x14ac:dyDescent="0.25">
      <c r="A287">
        <v>14</v>
      </c>
      <c r="B287">
        <v>1</v>
      </c>
      <c r="C287" t="s">
        <v>57</v>
      </c>
      <c r="D287" t="s">
        <v>24</v>
      </c>
      <c r="E287" t="str">
        <f t="shared" si="50"/>
        <v>A2</v>
      </c>
      <c r="F287" t="str">
        <f t="shared" si="51"/>
        <v>a</v>
      </c>
      <c r="G287" t="str">
        <f t="shared" si="55"/>
        <v>10</v>
      </c>
      <c r="H287" t="s">
        <v>41</v>
      </c>
      <c r="I287" t="str">
        <f t="shared" si="52"/>
        <v>F2</v>
      </c>
      <c r="J287" t="str">
        <f t="shared" si="47"/>
        <v>o</v>
      </c>
      <c r="K287" t="str">
        <f t="shared" si="54"/>
        <v>6</v>
      </c>
      <c r="L287">
        <v>84</v>
      </c>
      <c r="M287">
        <v>3</v>
      </c>
      <c r="N287">
        <v>8</v>
      </c>
      <c r="O287" s="2">
        <v>16800000000</v>
      </c>
      <c r="P287" s="2">
        <v>600000000</v>
      </c>
      <c r="Q287" s="2">
        <v>17400000000</v>
      </c>
      <c r="R287">
        <v>0.97</v>
      </c>
      <c r="S287">
        <v>20220608</v>
      </c>
    </row>
    <row r="288" spans="1:19" x14ac:dyDescent="0.25">
      <c r="A288">
        <v>14</v>
      </c>
      <c r="B288">
        <v>2</v>
      </c>
      <c r="C288" t="s">
        <v>57</v>
      </c>
      <c r="D288" t="s">
        <v>24</v>
      </c>
      <c r="E288" t="str">
        <f t="shared" si="50"/>
        <v>A2</v>
      </c>
      <c r="F288" t="str">
        <f t="shared" si="51"/>
        <v>a</v>
      </c>
      <c r="G288" t="str">
        <f t="shared" si="55"/>
        <v>10</v>
      </c>
      <c r="H288" t="s">
        <v>41</v>
      </c>
      <c r="I288" t="str">
        <f t="shared" si="52"/>
        <v>F2</v>
      </c>
      <c r="J288" t="str">
        <f t="shared" si="47"/>
        <v>o</v>
      </c>
      <c r="K288" t="str">
        <f t="shared" si="54"/>
        <v>6</v>
      </c>
      <c r="L288">
        <v>68</v>
      </c>
      <c r="M288">
        <v>2</v>
      </c>
      <c r="N288">
        <v>8</v>
      </c>
      <c r="O288" s="2">
        <v>13600000000</v>
      </c>
      <c r="P288" s="2">
        <v>400000000</v>
      </c>
      <c r="Q288" s="2">
        <v>14000000000</v>
      </c>
      <c r="R288">
        <v>0.97</v>
      </c>
      <c r="S288">
        <v>20220608</v>
      </c>
    </row>
    <row r="289" spans="1:19" x14ac:dyDescent="0.25">
      <c r="A289">
        <v>14</v>
      </c>
      <c r="B289">
        <v>3</v>
      </c>
      <c r="C289" t="s">
        <v>57</v>
      </c>
      <c r="D289" t="s">
        <v>24</v>
      </c>
      <c r="E289" t="str">
        <f t="shared" si="50"/>
        <v>A2</v>
      </c>
      <c r="F289" t="str">
        <f t="shared" si="51"/>
        <v>a</v>
      </c>
      <c r="G289" t="str">
        <f t="shared" si="55"/>
        <v>10</v>
      </c>
      <c r="H289" t="s">
        <v>41</v>
      </c>
      <c r="I289" t="str">
        <f t="shared" si="52"/>
        <v>F2</v>
      </c>
      <c r="J289" t="str">
        <f t="shared" si="47"/>
        <v>o</v>
      </c>
      <c r="K289" t="str">
        <f t="shared" si="54"/>
        <v>6</v>
      </c>
      <c r="L289">
        <v>72</v>
      </c>
      <c r="M289">
        <v>3</v>
      </c>
      <c r="N289">
        <v>8</v>
      </c>
      <c r="O289" s="2">
        <v>14400000000</v>
      </c>
      <c r="P289" s="2">
        <v>600000000</v>
      </c>
      <c r="Q289" s="2">
        <v>15000000000</v>
      </c>
      <c r="R289">
        <v>0.96</v>
      </c>
      <c r="S289">
        <v>20220608</v>
      </c>
    </row>
    <row r="290" spans="1:19" x14ac:dyDescent="0.25">
      <c r="A290">
        <v>14</v>
      </c>
      <c r="B290">
        <v>1</v>
      </c>
      <c r="C290" t="s">
        <v>58</v>
      </c>
      <c r="D290" t="s">
        <v>45</v>
      </c>
      <c r="E290" t="str">
        <f t="shared" si="50"/>
        <v>A2</v>
      </c>
      <c r="F290" t="str">
        <f t="shared" si="51"/>
        <v>a</v>
      </c>
      <c r="G290" t="str">
        <f t="shared" ref="G290:G295" si="56">RIGHT(D290,1)</f>
        <v>6</v>
      </c>
      <c r="H290" t="s">
        <v>21</v>
      </c>
      <c r="I290" t="str">
        <f t="shared" si="52"/>
        <v>CG</v>
      </c>
      <c r="J290" t="s">
        <v>22</v>
      </c>
      <c r="K290" t="str">
        <f t="shared" si="54"/>
        <v>0</v>
      </c>
      <c r="L290">
        <v>40</v>
      </c>
      <c r="M290">
        <v>88</v>
      </c>
      <c r="N290">
        <v>8</v>
      </c>
      <c r="O290" s="2">
        <v>8000000000</v>
      </c>
      <c r="P290" s="2">
        <v>17600000000</v>
      </c>
      <c r="Q290" s="2">
        <v>25600000000</v>
      </c>
      <c r="R290">
        <v>0.31</v>
      </c>
      <c r="S290">
        <v>20220608</v>
      </c>
    </row>
    <row r="291" spans="1:19" x14ac:dyDescent="0.25">
      <c r="A291">
        <v>14</v>
      </c>
      <c r="B291">
        <v>2</v>
      </c>
      <c r="C291" t="s">
        <v>58</v>
      </c>
      <c r="D291" t="s">
        <v>45</v>
      </c>
      <c r="E291" t="str">
        <f t="shared" si="50"/>
        <v>A2</v>
      </c>
      <c r="F291" t="str">
        <f t="shared" si="51"/>
        <v>a</v>
      </c>
      <c r="G291" t="str">
        <f t="shared" si="56"/>
        <v>6</v>
      </c>
      <c r="H291" t="s">
        <v>21</v>
      </c>
      <c r="I291" t="str">
        <f t="shared" si="52"/>
        <v>CG</v>
      </c>
      <c r="J291" t="s">
        <v>22</v>
      </c>
      <c r="K291" t="str">
        <f t="shared" si="54"/>
        <v>0</v>
      </c>
      <c r="L291">
        <v>24</v>
      </c>
      <c r="M291">
        <v>68</v>
      </c>
      <c r="N291">
        <v>8</v>
      </c>
      <c r="O291" s="2">
        <v>4800000000</v>
      </c>
      <c r="P291" s="2">
        <v>13600000000</v>
      </c>
      <c r="Q291" s="2">
        <v>18400000000</v>
      </c>
      <c r="R291">
        <v>0.26</v>
      </c>
      <c r="S291">
        <v>20220608</v>
      </c>
    </row>
    <row r="292" spans="1:19" x14ac:dyDescent="0.25">
      <c r="A292">
        <v>14</v>
      </c>
      <c r="B292">
        <v>3</v>
      </c>
      <c r="C292" t="s">
        <v>58</v>
      </c>
      <c r="D292" t="s">
        <v>45</v>
      </c>
      <c r="E292" t="str">
        <f t="shared" si="50"/>
        <v>A2</v>
      </c>
      <c r="F292" t="str">
        <f t="shared" si="51"/>
        <v>a</v>
      </c>
      <c r="G292" t="str">
        <f t="shared" si="56"/>
        <v>6</v>
      </c>
      <c r="H292" t="s">
        <v>21</v>
      </c>
      <c r="I292" t="str">
        <f t="shared" si="52"/>
        <v>CG</v>
      </c>
      <c r="J292" t="s">
        <v>22</v>
      </c>
      <c r="K292" t="str">
        <f t="shared" si="54"/>
        <v>0</v>
      </c>
      <c r="L292">
        <v>22</v>
      </c>
      <c r="M292">
        <v>72</v>
      </c>
      <c r="N292">
        <v>8</v>
      </c>
      <c r="O292" s="2">
        <v>4400000000</v>
      </c>
      <c r="P292" s="2">
        <v>14400000000</v>
      </c>
      <c r="Q292" s="2">
        <v>18800000000</v>
      </c>
      <c r="R292">
        <v>0.23</v>
      </c>
      <c r="S292">
        <v>20220608</v>
      </c>
    </row>
    <row r="293" spans="1:19" x14ac:dyDescent="0.25">
      <c r="A293">
        <v>14</v>
      </c>
      <c r="B293">
        <v>1</v>
      </c>
      <c r="C293" t="s">
        <v>59</v>
      </c>
      <c r="D293" t="s">
        <v>49</v>
      </c>
      <c r="E293" t="str">
        <f t="shared" si="50"/>
        <v>F2</v>
      </c>
      <c r="F293" t="str">
        <f t="shared" si="51"/>
        <v>a</v>
      </c>
      <c r="G293" t="str">
        <f t="shared" si="56"/>
        <v>6</v>
      </c>
      <c r="H293" t="s">
        <v>21</v>
      </c>
      <c r="I293" t="str">
        <f t="shared" si="52"/>
        <v>CG</v>
      </c>
      <c r="J293" t="s">
        <v>22</v>
      </c>
      <c r="K293" t="str">
        <f t="shared" si="54"/>
        <v>0</v>
      </c>
      <c r="L293">
        <v>7</v>
      </c>
      <c r="M293">
        <v>60</v>
      </c>
      <c r="N293">
        <v>8</v>
      </c>
      <c r="O293" s="2">
        <v>1400000000</v>
      </c>
      <c r="P293" s="2">
        <v>12000000000</v>
      </c>
      <c r="Q293" s="2">
        <v>13400000000</v>
      </c>
      <c r="R293">
        <v>0.1</v>
      </c>
      <c r="S293">
        <v>20220608</v>
      </c>
    </row>
    <row r="294" spans="1:19" x14ac:dyDescent="0.25">
      <c r="A294">
        <v>14</v>
      </c>
      <c r="B294">
        <v>2</v>
      </c>
      <c r="C294" t="s">
        <v>59</v>
      </c>
      <c r="D294" t="s">
        <v>49</v>
      </c>
      <c r="E294" t="str">
        <f t="shared" si="50"/>
        <v>F2</v>
      </c>
      <c r="F294" t="str">
        <f t="shared" si="51"/>
        <v>a</v>
      </c>
      <c r="G294" t="str">
        <f t="shared" si="56"/>
        <v>6</v>
      </c>
      <c r="H294" t="s">
        <v>21</v>
      </c>
      <c r="I294" t="str">
        <f t="shared" si="52"/>
        <v>CG</v>
      </c>
      <c r="J294" t="s">
        <v>22</v>
      </c>
      <c r="K294" t="str">
        <f t="shared" si="54"/>
        <v>0</v>
      </c>
      <c r="L294">
        <v>7</v>
      </c>
      <c r="M294">
        <v>64</v>
      </c>
      <c r="N294">
        <v>8</v>
      </c>
      <c r="O294" s="2">
        <v>1400000000</v>
      </c>
      <c r="P294" s="2">
        <v>12800000000</v>
      </c>
      <c r="Q294" s="2">
        <v>14200000000</v>
      </c>
      <c r="R294">
        <v>0.1</v>
      </c>
      <c r="S294">
        <v>20220608</v>
      </c>
    </row>
    <row r="295" spans="1:19" x14ac:dyDescent="0.25">
      <c r="A295">
        <v>14</v>
      </c>
      <c r="B295">
        <v>3</v>
      </c>
      <c r="C295" t="s">
        <v>59</v>
      </c>
      <c r="D295" t="s">
        <v>49</v>
      </c>
      <c r="E295" t="str">
        <f t="shared" si="50"/>
        <v>F2</v>
      </c>
      <c r="F295" t="str">
        <f t="shared" si="51"/>
        <v>a</v>
      </c>
      <c r="G295" t="str">
        <f t="shared" si="56"/>
        <v>6</v>
      </c>
      <c r="H295" t="s">
        <v>21</v>
      </c>
      <c r="I295" t="str">
        <f t="shared" si="52"/>
        <v>CG</v>
      </c>
      <c r="J295" t="s">
        <v>22</v>
      </c>
      <c r="K295" t="str">
        <f t="shared" si="54"/>
        <v>0</v>
      </c>
      <c r="L295">
        <v>13</v>
      </c>
      <c r="M295">
        <v>100</v>
      </c>
      <c r="N295">
        <v>8</v>
      </c>
      <c r="O295" s="2">
        <v>2600000000</v>
      </c>
      <c r="P295" s="2">
        <v>20000000000</v>
      </c>
      <c r="Q295" s="2">
        <v>22600000000</v>
      </c>
      <c r="R295">
        <v>0.12</v>
      </c>
      <c r="S295">
        <v>20220608</v>
      </c>
    </row>
    <row r="296" spans="1:19" x14ac:dyDescent="0.25">
      <c r="A296">
        <v>14</v>
      </c>
      <c r="B296">
        <v>1</v>
      </c>
      <c r="C296" t="s">
        <v>60</v>
      </c>
      <c r="D296" t="s">
        <v>20</v>
      </c>
      <c r="E296" t="str">
        <f t="shared" si="50"/>
        <v>F2</v>
      </c>
      <c r="F296" t="str">
        <f t="shared" si="51"/>
        <v>a</v>
      </c>
      <c r="G296" t="str">
        <f t="shared" ref="G296:G305" si="57">RIGHT(D296,2)</f>
        <v>10</v>
      </c>
      <c r="H296" t="s">
        <v>39</v>
      </c>
      <c r="I296" t="str">
        <f t="shared" si="52"/>
        <v>A1</v>
      </c>
      <c r="J296" t="str">
        <f t="shared" ref="J296:J327" si="58">MID(H296,3,1)</f>
        <v>o</v>
      </c>
      <c r="K296" t="str">
        <f t="shared" si="54"/>
        <v>6</v>
      </c>
      <c r="L296">
        <v>100</v>
      </c>
      <c r="M296">
        <v>52</v>
      </c>
      <c r="N296">
        <v>8</v>
      </c>
      <c r="O296" s="2">
        <v>20000000000</v>
      </c>
      <c r="P296" s="2">
        <v>10400000000</v>
      </c>
      <c r="Q296" s="2">
        <v>30400000000</v>
      </c>
      <c r="R296">
        <v>0.66</v>
      </c>
      <c r="S296">
        <v>20220608</v>
      </c>
    </row>
    <row r="297" spans="1:19" x14ac:dyDescent="0.25">
      <c r="A297">
        <v>14</v>
      </c>
      <c r="B297">
        <v>2</v>
      </c>
      <c r="C297" t="s">
        <v>60</v>
      </c>
      <c r="D297" t="s">
        <v>20</v>
      </c>
      <c r="E297" t="str">
        <f t="shared" si="50"/>
        <v>F2</v>
      </c>
      <c r="F297" t="str">
        <f t="shared" si="51"/>
        <v>a</v>
      </c>
      <c r="G297" t="str">
        <f t="shared" si="57"/>
        <v>10</v>
      </c>
      <c r="H297" t="s">
        <v>39</v>
      </c>
      <c r="I297" t="str">
        <f t="shared" si="52"/>
        <v>A1</v>
      </c>
      <c r="J297" t="str">
        <f t="shared" si="58"/>
        <v>o</v>
      </c>
      <c r="K297" t="str">
        <f t="shared" si="54"/>
        <v>6</v>
      </c>
      <c r="L297">
        <v>108</v>
      </c>
      <c r="M297">
        <v>8</v>
      </c>
      <c r="N297">
        <v>8</v>
      </c>
      <c r="O297" s="2">
        <v>21600000000</v>
      </c>
      <c r="P297" s="2">
        <v>1600000000</v>
      </c>
      <c r="Q297" s="2">
        <v>23200000000</v>
      </c>
      <c r="R297">
        <v>0.93</v>
      </c>
      <c r="S297">
        <v>20220608</v>
      </c>
    </row>
    <row r="298" spans="1:19" x14ac:dyDescent="0.25">
      <c r="A298">
        <v>14</v>
      </c>
      <c r="B298">
        <v>3</v>
      </c>
      <c r="C298" t="s">
        <v>60</v>
      </c>
      <c r="D298" t="s">
        <v>20</v>
      </c>
      <c r="E298" t="str">
        <f t="shared" si="50"/>
        <v>F2</v>
      </c>
      <c r="F298" t="str">
        <f t="shared" si="51"/>
        <v>a</v>
      </c>
      <c r="G298" t="str">
        <f t="shared" si="57"/>
        <v>10</v>
      </c>
      <c r="H298" t="s">
        <v>39</v>
      </c>
      <c r="I298" t="str">
        <f t="shared" si="52"/>
        <v>A1</v>
      </c>
      <c r="J298" t="str">
        <f t="shared" si="58"/>
        <v>o</v>
      </c>
      <c r="K298" t="str">
        <f t="shared" si="54"/>
        <v>6</v>
      </c>
      <c r="L298">
        <v>120</v>
      </c>
      <c r="M298">
        <v>11</v>
      </c>
      <c r="N298">
        <v>8</v>
      </c>
      <c r="O298" s="2">
        <v>24000000000</v>
      </c>
      <c r="P298" s="2">
        <v>2200000000</v>
      </c>
      <c r="Q298" s="2">
        <v>26200000000</v>
      </c>
      <c r="R298">
        <v>0.92</v>
      </c>
      <c r="S298">
        <v>20220608</v>
      </c>
    </row>
    <row r="299" spans="1:19" x14ac:dyDescent="0.25">
      <c r="A299">
        <v>14</v>
      </c>
      <c r="B299">
        <v>1</v>
      </c>
      <c r="C299" t="s">
        <v>61</v>
      </c>
      <c r="D299" t="s">
        <v>24</v>
      </c>
      <c r="E299" t="str">
        <f t="shared" si="50"/>
        <v>A2</v>
      </c>
      <c r="F299" t="str">
        <f t="shared" si="51"/>
        <v>a</v>
      </c>
      <c r="G299" t="str">
        <f t="shared" si="57"/>
        <v>10</v>
      </c>
      <c r="H299" t="s">
        <v>37</v>
      </c>
      <c r="I299" t="str">
        <f t="shared" si="52"/>
        <v>F1</v>
      </c>
      <c r="J299" t="str">
        <f t="shared" si="58"/>
        <v>o</v>
      </c>
      <c r="K299" t="str">
        <f t="shared" si="54"/>
        <v>6</v>
      </c>
      <c r="L299">
        <v>120</v>
      </c>
      <c r="M299">
        <v>20</v>
      </c>
      <c r="N299">
        <v>8</v>
      </c>
      <c r="O299" s="2">
        <v>24000000000</v>
      </c>
      <c r="P299" s="2">
        <v>4000000000</v>
      </c>
      <c r="Q299" s="2">
        <v>28000000000</v>
      </c>
      <c r="R299">
        <v>0.86</v>
      </c>
      <c r="S299">
        <v>20220608</v>
      </c>
    </row>
    <row r="300" spans="1:19" x14ac:dyDescent="0.25">
      <c r="A300">
        <v>14</v>
      </c>
      <c r="B300">
        <v>2</v>
      </c>
      <c r="C300" t="s">
        <v>61</v>
      </c>
      <c r="D300" t="s">
        <v>24</v>
      </c>
      <c r="E300" t="str">
        <f t="shared" si="50"/>
        <v>A2</v>
      </c>
      <c r="F300" t="str">
        <f t="shared" si="51"/>
        <v>a</v>
      </c>
      <c r="G300" t="str">
        <f t="shared" si="57"/>
        <v>10</v>
      </c>
      <c r="H300" t="s">
        <v>37</v>
      </c>
      <c r="I300" t="str">
        <f t="shared" si="52"/>
        <v>F1</v>
      </c>
      <c r="J300" t="str">
        <f t="shared" si="58"/>
        <v>o</v>
      </c>
      <c r="K300" t="str">
        <f t="shared" si="54"/>
        <v>6</v>
      </c>
      <c r="L300">
        <v>220</v>
      </c>
      <c r="M300">
        <v>92</v>
      </c>
      <c r="N300">
        <v>8</v>
      </c>
      <c r="O300" s="2">
        <v>44000000000</v>
      </c>
      <c r="P300" s="2">
        <v>18400000000</v>
      </c>
      <c r="Q300" s="2">
        <v>62400000000</v>
      </c>
      <c r="R300">
        <v>0.71</v>
      </c>
      <c r="S300">
        <v>20220608</v>
      </c>
    </row>
    <row r="301" spans="1:19" x14ac:dyDescent="0.25">
      <c r="A301">
        <v>14</v>
      </c>
      <c r="B301">
        <v>3</v>
      </c>
      <c r="C301" t="s">
        <v>61</v>
      </c>
      <c r="D301" t="s">
        <v>24</v>
      </c>
      <c r="E301" t="str">
        <f t="shared" si="50"/>
        <v>A2</v>
      </c>
      <c r="F301" t="str">
        <f t="shared" si="51"/>
        <v>a</v>
      </c>
      <c r="G301" t="str">
        <f t="shared" si="57"/>
        <v>10</v>
      </c>
      <c r="H301" t="s">
        <v>37</v>
      </c>
      <c r="I301" t="str">
        <f t="shared" si="52"/>
        <v>F1</v>
      </c>
      <c r="J301" t="str">
        <f t="shared" si="58"/>
        <v>o</v>
      </c>
      <c r="K301" t="str">
        <f t="shared" si="54"/>
        <v>6</v>
      </c>
      <c r="L301">
        <v>100</v>
      </c>
      <c r="M301">
        <v>108</v>
      </c>
      <c r="N301">
        <v>8</v>
      </c>
      <c r="O301" s="2">
        <v>20000000000</v>
      </c>
      <c r="P301" s="2">
        <v>21600000000</v>
      </c>
      <c r="Q301" s="2">
        <v>41600000000</v>
      </c>
      <c r="R301">
        <v>0.48</v>
      </c>
      <c r="S301">
        <v>20220608</v>
      </c>
    </row>
    <row r="302" spans="1:19" x14ac:dyDescent="0.25">
      <c r="A302">
        <v>2</v>
      </c>
      <c r="B302">
        <v>1</v>
      </c>
      <c r="C302" t="s">
        <v>62</v>
      </c>
      <c r="D302" t="s">
        <v>45</v>
      </c>
      <c r="E302" t="str">
        <f t="shared" si="50"/>
        <v>A2</v>
      </c>
      <c r="F302" t="str">
        <f t="shared" si="51"/>
        <v>a</v>
      </c>
      <c r="G302" t="str">
        <f t="shared" si="57"/>
        <v>a6</v>
      </c>
      <c r="H302" t="s">
        <v>41</v>
      </c>
      <c r="I302" t="str">
        <f t="shared" si="52"/>
        <v>F2</v>
      </c>
      <c r="J302" t="str">
        <f t="shared" si="58"/>
        <v>o</v>
      </c>
      <c r="K302" t="str">
        <f t="shared" si="54"/>
        <v>6</v>
      </c>
      <c r="L302">
        <v>0</v>
      </c>
      <c r="M302">
        <v>1</v>
      </c>
      <c r="N302">
        <v>7</v>
      </c>
      <c r="O302" s="2">
        <v>0</v>
      </c>
      <c r="P302" s="2">
        <v>20000000</v>
      </c>
      <c r="Q302" s="2">
        <v>20000000</v>
      </c>
      <c r="R302">
        <v>0</v>
      </c>
      <c r="S302">
        <v>20230327</v>
      </c>
    </row>
    <row r="303" spans="1:19" x14ac:dyDescent="0.25">
      <c r="A303">
        <v>2</v>
      </c>
      <c r="B303">
        <v>3</v>
      </c>
      <c r="C303" t="s">
        <v>62</v>
      </c>
      <c r="D303" t="s">
        <v>45</v>
      </c>
      <c r="E303" t="str">
        <f t="shared" si="50"/>
        <v>A2</v>
      </c>
      <c r="F303" t="str">
        <f t="shared" si="51"/>
        <v>a</v>
      </c>
      <c r="G303" t="str">
        <f t="shared" si="57"/>
        <v>a6</v>
      </c>
      <c r="H303" t="s">
        <v>41</v>
      </c>
      <c r="I303" t="str">
        <f t="shared" si="52"/>
        <v>F2</v>
      </c>
      <c r="J303" t="str">
        <f t="shared" si="58"/>
        <v>o</v>
      </c>
      <c r="K303" t="str">
        <f t="shared" si="54"/>
        <v>6</v>
      </c>
      <c r="L303">
        <v>0</v>
      </c>
      <c r="M303">
        <v>1</v>
      </c>
      <c r="N303">
        <v>7</v>
      </c>
      <c r="O303" s="2">
        <v>0</v>
      </c>
      <c r="P303" s="2">
        <v>20000000</v>
      </c>
      <c r="Q303" s="2">
        <v>20000000</v>
      </c>
      <c r="R303">
        <v>0</v>
      </c>
      <c r="S303">
        <v>20230327</v>
      </c>
    </row>
    <row r="304" spans="1:19" x14ac:dyDescent="0.25">
      <c r="A304">
        <v>2</v>
      </c>
      <c r="B304">
        <v>1</v>
      </c>
      <c r="C304" t="s">
        <v>63</v>
      </c>
      <c r="D304" t="s">
        <v>20</v>
      </c>
      <c r="E304" t="str">
        <f t="shared" si="50"/>
        <v>F2</v>
      </c>
      <c r="F304" t="str">
        <f t="shared" si="51"/>
        <v>a</v>
      </c>
      <c r="G304" t="str">
        <f t="shared" si="57"/>
        <v>10</v>
      </c>
      <c r="H304" t="s">
        <v>35</v>
      </c>
      <c r="I304" t="str">
        <f t="shared" si="52"/>
        <v>F2</v>
      </c>
      <c r="J304" t="str">
        <f t="shared" si="58"/>
        <v>o</v>
      </c>
      <c r="K304" t="str">
        <f>RIGHT(H304,2)</f>
        <v>10</v>
      </c>
      <c r="L304">
        <v>1</v>
      </c>
      <c r="M304">
        <v>1</v>
      </c>
      <c r="N304">
        <v>7</v>
      </c>
      <c r="O304" s="2">
        <v>20000000</v>
      </c>
      <c r="P304" s="2">
        <v>20000000</v>
      </c>
      <c r="Q304" s="2">
        <v>40000000</v>
      </c>
      <c r="R304">
        <v>0.5</v>
      </c>
      <c r="S304">
        <v>20230327</v>
      </c>
    </row>
    <row r="305" spans="1:19" x14ac:dyDescent="0.25">
      <c r="A305">
        <v>2</v>
      </c>
      <c r="B305">
        <v>2</v>
      </c>
      <c r="C305" t="s">
        <v>63</v>
      </c>
      <c r="D305" t="s">
        <v>20</v>
      </c>
      <c r="E305" t="str">
        <f t="shared" si="50"/>
        <v>F2</v>
      </c>
      <c r="F305" t="str">
        <f t="shared" si="51"/>
        <v>a</v>
      </c>
      <c r="G305" t="str">
        <f t="shared" si="57"/>
        <v>10</v>
      </c>
      <c r="H305" t="s">
        <v>35</v>
      </c>
      <c r="I305" t="str">
        <f t="shared" si="52"/>
        <v>F2</v>
      </c>
      <c r="J305" t="str">
        <f t="shared" si="58"/>
        <v>o</v>
      </c>
      <c r="K305" t="str">
        <f>RIGHT(H305,2)</f>
        <v>10</v>
      </c>
      <c r="L305">
        <v>2</v>
      </c>
      <c r="M305">
        <v>0</v>
      </c>
      <c r="N305">
        <v>7</v>
      </c>
      <c r="O305" s="2">
        <v>40000000</v>
      </c>
      <c r="P305" s="2">
        <v>0</v>
      </c>
      <c r="Q305" s="2">
        <v>40000000</v>
      </c>
      <c r="R305">
        <v>1</v>
      </c>
      <c r="S305">
        <v>20230327</v>
      </c>
    </row>
    <row r="306" spans="1:19" x14ac:dyDescent="0.25">
      <c r="A306">
        <v>2</v>
      </c>
      <c r="B306">
        <v>1</v>
      </c>
      <c r="C306" t="s">
        <v>64</v>
      </c>
      <c r="D306" t="s">
        <v>49</v>
      </c>
      <c r="E306" t="str">
        <f t="shared" si="50"/>
        <v>F2</v>
      </c>
      <c r="F306" t="str">
        <f t="shared" si="51"/>
        <v>a</v>
      </c>
      <c r="G306" t="str">
        <f t="shared" ref="G306:G318" si="59">RIGHT(D306,1)</f>
        <v>6</v>
      </c>
      <c r="H306" t="s">
        <v>39</v>
      </c>
      <c r="I306" t="str">
        <f t="shared" si="52"/>
        <v>A1</v>
      </c>
      <c r="J306" t="str">
        <f t="shared" si="58"/>
        <v>o</v>
      </c>
      <c r="K306" t="str">
        <f>RIGHT(H306,1)</f>
        <v>6</v>
      </c>
      <c r="L306">
        <v>1</v>
      </c>
      <c r="M306">
        <v>3</v>
      </c>
      <c r="N306">
        <v>7</v>
      </c>
      <c r="O306" s="2">
        <v>20000000</v>
      </c>
      <c r="P306" s="2">
        <v>60000000</v>
      </c>
      <c r="Q306" s="2">
        <v>80000000</v>
      </c>
      <c r="R306">
        <v>0.25</v>
      </c>
      <c r="S306">
        <v>20230327</v>
      </c>
    </row>
    <row r="307" spans="1:19" x14ac:dyDescent="0.25">
      <c r="A307">
        <v>2</v>
      </c>
      <c r="B307">
        <v>2</v>
      </c>
      <c r="C307" t="s">
        <v>64</v>
      </c>
      <c r="D307" t="s">
        <v>49</v>
      </c>
      <c r="E307" t="str">
        <f t="shared" si="50"/>
        <v>F2</v>
      </c>
      <c r="F307" t="str">
        <f t="shared" si="51"/>
        <v>a</v>
      </c>
      <c r="G307" t="str">
        <f t="shared" si="59"/>
        <v>6</v>
      </c>
      <c r="H307" t="s">
        <v>39</v>
      </c>
      <c r="I307" t="str">
        <f t="shared" si="52"/>
        <v>A1</v>
      </c>
      <c r="J307" t="str">
        <f t="shared" si="58"/>
        <v>o</v>
      </c>
      <c r="K307" t="str">
        <f>RIGHT(H307,1)</f>
        <v>6</v>
      </c>
      <c r="L307">
        <v>2</v>
      </c>
      <c r="M307">
        <v>2</v>
      </c>
      <c r="N307">
        <v>7</v>
      </c>
      <c r="O307" s="2">
        <v>40000000</v>
      </c>
      <c r="P307" s="2">
        <v>40000000</v>
      </c>
      <c r="Q307" s="2">
        <v>80000000</v>
      </c>
      <c r="R307">
        <v>0.5</v>
      </c>
      <c r="S307">
        <v>20230327</v>
      </c>
    </row>
    <row r="308" spans="1:19" x14ac:dyDescent="0.25">
      <c r="A308">
        <v>2</v>
      </c>
      <c r="B308">
        <v>3</v>
      </c>
      <c r="C308" t="s">
        <v>64</v>
      </c>
      <c r="D308" t="s">
        <v>49</v>
      </c>
      <c r="E308" t="str">
        <f t="shared" si="50"/>
        <v>F2</v>
      </c>
      <c r="F308" t="str">
        <f t="shared" si="51"/>
        <v>a</v>
      </c>
      <c r="G308" t="str">
        <f t="shared" si="59"/>
        <v>6</v>
      </c>
      <c r="H308" t="s">
        <v>39</v>
      </c>
      <c r="I308" t="str">
        <f t="shared" si="52"/>
        <v>A1</v>
      </c>
      <c r="J308" t="str">
        <f t="shared" si="58"/>
        <v>o</v>
      </c>
      <c r="K308" t="str">
        <f>RIGHT(H308,1)</f>
        <v>6</v>
      </c>
      <c r="L308">
        <v>2</v>
      </c>
      <c r="M308">
        <v>0</v>
      </c>
      <c r="N308">
        <v>7</v>
      </c>
      <c r="O308" s="2">
        <v>40000000</v>
      </c>
      <c r="P308" s="2">
        <v>0</v>
      </c>
      <c r="Q308" s="2">
        <v>40000000</v>
      </c>
      <c r="R308">
        <v>1</v>
      </c>
      <c r="S308">
        <v>20230327</v>
      </c>
    </row>
    <row r="309" spans="1:19" x14ac:dyDescent="0.25">
      <c r="A309">
        <v>2</v>
      </c>
      <c r="B309">
        <v>1</v>
      </c>
      <c r="C309" t="s">
        <v>65</v>
      </c>
      <c r="D309" t="s">
        <v>49</v>
      </c>
      <c r="E309" t="str">
        <f t="shared" si="50"/>
        <v>F2</v>
      </c>
      <c r="F309" t="str">
        <f t="shared" si="51"/>
        <v>a</v>
      </c>
      <c r="G309" t="str">
        <f t="shared" si="59"/>
        <v>6</v>
      </c>
      <c r="H309" t="s">
        <v>43</v>
      </c>
      <c r="I309" t="str">
        <f t="shared" si="52"/>
        <v>A2</v>
      </c>
      <c r="J309" t="str">
        <f t="shared" si="58"/>
        <v>o</v>
      </c>
      <c r="K309" t="str">
        <f>RIGHT(H309,1)</f>
        <v>6</v>
      </c>
      <c r="L309">
        <v>1</v>
      </c>
      <c r="M309">
        <v>1</v>
      </c>
      <c r="N309">
        <v>7</v>
      </c>
      <c r="O309" s="2">
        <v>20000000</v>
      </c>
      <c r="P309" s="2">
        <v>20000000</v>
      </c>
      <c r="Q309" s="2">
        <v>40000000</v>
      </c>
      <c r="R309">
        <v>0.5</v>
      </c>
      <c r="S309">
        <v>20230327</v>
      </c>
    </row>
    <row r="310" spans="1:19" x14ac:dyDescent="0.25">
      <c r="A310">
        <v>2</v>
      </c>
      <c r="B310">
        <v>2</v>
      </c>
      <c r="C310" t="s">
        <v>65</v>
      </c>
      <c r="D310" t="s">
        <v>49</v>
      </c>
      <c r="E310" t="str">
        <f t="shared" si="50"/>
        <v>F2</v>
      </c>
      <c r="F310" t="str">
        <f t="shared" si="51"/>
        <v>a</v>
      </c>
      <c r="G310" t="str">
        <f t="shared" si="59"/>
        <v>6</v>
      </c>
      <c r="H310" t="s">
        <v>43</v>
      </c>
      <c r="I310" t="str">
        <f t="shared" si="52"/>
        <v>A2</v>
      </c>
      <c r="J310" t="str">
        <f t="shared" si="58"/>
        <v>o</v>
      </c>
      <c r="K310" t="str">
        <f>RIGHT(H310,1)</f>
        <v>6</v>
      </c>
      <c r="L310">
        <v>2</v>
      </c>
      <c r="M310">
        <v>2</v>
      </c>
      <c r="N310">
        <v>7</v>
      </c>
      <c r="O310" s="2">
        <v>40000000</v>
      </c>
      <c r="P310" s="2">
        <v>40000000</v>
      </c>
      <c r="Q310" s="2">
        <v>80000000</v>
      </c>
      <c r="R310">
        <v>0.5</v>
      </c>
      <c r="S310">
        <v>20230327</v>
      </c>
    </row>
    <row r="311" spans="1:19" x14ac:dyDescent="0.25">
      <c r="A311">
        <v>2</v>
      </c>
      <c r="B311">
        <v>2</v>
      </c>
      <c r="C311" t="s">
        <v>66</v>
      </c>
      <c r="D311" t="s">
        <v>49</v>
      </c>
      <c r="E311" t="str">
        <f t="shared" si="50"/>
        <v>F2</v>
      </c>
      <c r="F311" t="str">
        <f t="shared" si="51"/>
        <v>a</v>
      </c>
      <c r="G311" t="str">
        <f t="shared" si="59"/>
        <v>6</v>
      </c>
      <c r="H311" t="s">
        <v>30</v>
      </c>
      <c r="I311" t="str">
        <f t="shared" si="52"/>
        <v>A2</v>
      </c>
      <c r="J311" t="str">
        <f t="shared" si="58"/>
        <v>o</v>
      </c>
      <c r="K311" t="str">
        <f>RIGHT(H311,2)</f>
        <v>10</v>
      </c>
      <c r="L311">
        <v>0</v>
      </c>
      <c r="M311">
        <v>3</v>
      </c>
      <c r="N311">
        <v>7</v>
      </c>
      <c r="O311" s="2">
        <v>0</v>
      </c>
      <c r="P311" s="2">
        <v>60000000</v>
      </c>
      <c r="Q311" s="2">
        <v>60000000</v>
      </c>
      <c r="R311">
        <v>0</v>
      </c>
      <c r="S311">
        <v>20230327</v>
      </c>
    </row>
    <row r="312" spans="1:19" x14ac:dyDescent="0.25">
      <c r="A312">
        <v>2</v>
      </c>
      <c r="B312">
        <v>1</v>
      </c>
      <c r="C312" t="s">
        <v>67</v>
      </c>
      <c r="D312" t="s">
        <v>49</v>
      </c>
      <c r="E312" t="str">
        <f t="shared" si="50"/>
        <v>F2</v>
      </c>
      <c r="F312" t="str">
        <f t="shared" si="51"/>
        <v>a</v>
      </c>
      <c r="G312" t="str">
        <f t="shared" si="59"/>
        <v>6</v>
      </c>
      <c r="H312" t="s">
        <v>37</v>
      </c>
      <c r="I312" t="str">
        <f t="shared" si="52"/>
        <v>F1</v>
      </c>
      <c r="J312" t="str">
        <f t="shared" si="58"/>
        <v>o</v>
      </c>
      <c r="K312" t="str">
        <f t="shared" ref="K312:K318" si="60">RIGHT(H312,1)</f>
        <v>6</v>
      </c>
      <c r="L312">
        <v>0</v>
      </c>
      <c r="M312">
        <v>1</v>
      </c>
      <c r="N312">
        <v>7</v>
      </c>
      <c r="O312" s="2">
        <v>0</v>
      </c>
      <c r="P312" s="2">
        <v>20000000</v>
      </c>
      <c r="Q312" s="2">
        <v>20000000</v>
      </c>
      <c r="R312">
        <v>0</v>
      </c>
      <c r="S312">
        <v>20230327</v>
      </c>
    </row>
    <row r="313" spans="1:19" x14ac:dyDescent="0.25">
      <c r="A313">
        <v>2</v>
      </c>
      <c r="B313">
        <v>1</v>
      </c>
      <c r="C313" t="s">
        <v>68</v>
      </c>
      <c r="D313" t="s">
        <v>49</v>
      </c>
      <c r="E313" t="str">
        <f t="shared" si="50"/>
        <v>F2</v>
      </c>
      <c r="F313" t="str">
        <f t="shared" si="51"/>
        <v>a</v>
      </c>
      <c r="G313" t="str">
        <f t="shared" si="59"/>
        <v>6</v>
      </c>
      <c r="H313" t="s">
        <v>41</v>
      </c>
      <c r="I313" t="str">
        <f t="shared" si="52"/>
        <v>F2</v>
      </c>
      <c r="J313" t="str">
        <f t="shared" si="58"/>
        <v>o</v>
      </c>
      <c r="K313" t="str">
        <f t="shared" si="60"/>
        <v>6</v>
      </c>
      <c r="L313">
        <v>0</v>
      </c>
      <c r="M313">
        <v>1</v>
      </c>
      <c r="N313">
        <v>7</v>
      </c>
      <c r="O313" s="2">
        <v>0</v>
      </c>
      <c r="P313" s="2">
        <v>20000000</v>
      </c>
      <c r="Q313" s="2">
        <v>20000000</v>
      </c>
      <c r="R313">
        <v>0</v>
      </c>
      <c r="S313">
        <v>20230327</v>
      </c>
    </row>
    <row r="314" spans="1:19" x14ac:dyDescent="0.25">
      <c r="A314">
        <v>2</v>
      </c>
      <c r="B314">
        <v>2</v>
      </c>
      <c r="C314" t="s">
        <v>68</v>
      </c>
      <c r="D314" t="s">
        <v>49</v>
      </c>
      <c r="E314" t="str">
        <f t="shared" si="50"/>
        <v>F2</v>
      </c>
      <c r="F314" t="str">
        <f t="shared" si="51"/>
        <v>a</v>
      </c>
      <c r="G314" t="str">
        <f t="shared" si="59"/>
        <v>6</v>
      </c>
      <c r="H314" t="s">
        <v>41</v>
      </c>
      <c r="I314" t="str">
        <f t="shared" si="52"/>
        <v>F2</v>
      </c>
      <c r="J314" t="str">
        <f t="shared" si="58"/>
        <v>o</v>
      </c>
      <c r="K314" t="str">
        <f t="shared" si="60"/>
        <v>6</v>
      </c>
      <c r="L314">
        <v>0</v>
      </c>
      <c r="M314">
        <v>1</v>
      </c>
      <c r="N314">
        <v>7</v>
      </c>
      <c r="O314" s="2">
        <v>0</v>
      </c>
      <c r="P314" s="2">
        <v>20000000</v>
      </c>
      <c r="Q314" s="2">
        <v>20000000</v>
      </c>
      <c r="R314">
        <v>0</v>
      </c>
      <c r="S314">
        <v>20230327</v>
      </c>
    </row>
    <row r="315" spans="1:19" x14ac:dyDescent="0.25">
      <c r="A315">
        <v>2</v>
      </c>
      <c r="B315">
        <v>3</v>
      </c>
      <c r="C315" t="s">
        <v>68</v>
      </c>
      <c r="D315" t="s">
        <v>49</v>
      </c>
      <c r="E315" t="str">
        <f t="shared" si="50"/>
        <v>F2</v>
      </c>
      <c r="F315" t="str">
        <f t="shared" si="51"/>
        <v>a</v>
      </c>
      <c r="G315" t="str">
        <f t="shared" si="59"/>
        <v>6</v>
      </c>
      <c r="H315" t="s">
        <v>41</v>
      </c>
      <c r="I315" t="str">
        <f t="shared" si="52"/>
        <v>F2</v>
      </c>
      <c r="J315" t="str">
        <f t="shared" si="58"/>
        <v>o</v>
      </c>
      <c r="K315" t="str">
        <f t="shared" si="60"/>
        <v>6</v>
      </c>
      <c r="L315">
        <v>0</v>
      </c>
      <c r="M315">
        <v>1</v>
      </c>
      <c r="N315">
        <v>7</v>
      </c>
      <c r="O315" s="2">
        <v>0</v>
      </c>
      <c r="P315" s="2">
        <v>20000000</v>
      </c>
      <c r="Q315" s="2">
        <v>20000000</v>
      </c>
      <c r="R315">
        <v>0</v>
      </c>
      <c r="S315">
        <v>20230327</v>
      </c>
    </row>
    <row r="316" spans="1:19" x14ac:dyDescent="0.25">
      <c r="A316">
        <v>7</v>
      </c>
      <c r="B316">
        <v>1</v>
      </c>
      <c r="C316" t="s">
        <v>62</v>
      </c>
      <c r="D316" t="s">
        <v>45</v>
      </c>
      <c r="E316" t="str">
        <f t="shared" si="50"/>
        <v>A2</v>
      </c>
      <c r="F316" t="str">
        <f t="shared" si="51"/>
        <v>a</v>
      </c>
      <c r="G316" t="str">
        <f t="shared" si="59"/>
        <v>6</v>
      </c>
      <c r="H316" t="s">
        <v>41</v>
      </c>
      <c r="I316" t="str">
        <f t="shared" si="52"/>
        <v>F2</v>
      </c>
      <c r="J316" t="str">
        <f t="shared" si="58"/>
        <v>o</v>
      </c>
      <c r="K316" t="str">
        <f t="shared" si="60"/>
        <v>6</v>
      </c>
      <c r="L316">
        <v>5</v>
      </c>
      <c r="M316">
        <v>8</v>
      </c>
      <c r="N316">
        <v>6</v>
      </c>
      <c r="O316" s="2">
        <v>10000000</v>
      </c>
      <c r="P316" s="2">
        <v>16000000</v>
      </c>
      <c r="Q316" s="2">
        <v>26000000</v>
      </c>
      <c r="R316" s="3">
        <v>0.38461538461538503</v>
      </c>
      <c r="S316">
        <v>20230327</v>
      </c>
    </row>
    <row r="317" spans="1:19" x14ac:dyDescent="0.25">
      <c r="A317">
        <v>7</v>
      </c>
      <c r="B317">
        <v>2</v>
      </c>
      <c r="C317" t="s">
        <v>62</v>
      </c>
      <c r="D317" t="s">
        <v>45</v>
      </c>
      <c r="E317" t="str">
        <f t="shared" si="50"/>
        <v>A2</v>
      </c>
      <c r="F317" t="str">
        <f t="shared" si="51"/>
        <v>a</v>
      </c>
      <c r="G317" t="str">
        <f t="shared" si="59"/>
        <v>6</v>
      </c>
      <c r="H317" t="s">
        <v>41</v>
      </c>
      <c r="I317" t="str">
        <f t="shared" si="52"/>
        <v>F2</v>
      </c>
      <c r="J317" t="str">
        <f t="shared" si="58"/>
        <v>o</v>
      </c>
      <c r="K317" t="str">
        <f t="shared" si="60"/>
        <v>6</v>
      </c>
      <c r="L317">
        <v>6</v>
      </c>
      <c r="M317">
        <v>10</v>
      </c>
      <c r="N317">
        <v>6</v>
      </c>
      <c r="O317" s="2">
        <v>12000000</v>
      </c>
      <c r="P317" s="2">
        <v>20000000</v>
      </c>
      <c r="Q317" s="2">
        <v>32000000</v>
      </c>
      <c r="R317" s="3">
        <v>0.375</v>
      </c>
      <c r="S317">
        <v>20230327</v>
      </c>
    </row>
    <row r="318" spans="1:19" x14ac:dyDescent="0.25">
      <c r="A318">
        <v>7</v>
      </c>
      <c r="B318">
        <v>3</v>
      </c>
      <c r="C318" t="s">
        <v>62</v>
      </c>
      <c r="D318" t="s">
        <v>45</v>
      </c>
      <c r="E318" t="str">
        <f t="shared" si="50"/>
        <v>A2</v>
      </c>
      <c r="F318" t="str">
        <f t="shared" si="51"/>
        <v>a</v>
      </c>
      <c r="G318" t="str">
        <f t="shared" si="59"/>
        <v>6</v>
      </c>
      <c r="H318" t="s">
        <v>41</v>
      </c>
      <c r="I318" t="str">
        <f t="shared" si="52"/>
        <v>F2</v>
      </c>
      <c r="J318" t="str">
        <f t="shared" si="58"/>
        <v>o</v>
      </c>
      <c r="K318" t="str">
        <f t="shared" si="60"/>
        <v>6</v>
      </c>
      <c r="L318">
        <v>78</v>
      </c>
      <c r="M318">
        <v>34</v>
      </c>
      <c r="N318">
        <v>6</v>
      </c>
      <c r="O318" s="2">
        <v>156000000</v>
      </c>
      <c r="P318" s="2">
        <v>68000000</v>
      </c>
      <c r="Q318" s="2">
        <v>224000000</v>
      </c>
      <c r="R318" s="3">
        <v>0.69642857142857095</v>
      </c>
      <c r="S318">
        <v>20230327</v>
      </c>
    </row>
    <row r="319" spans="1:19" x14ac:dyDescent="0.25">
      <c r="A319">
        <v>7</v>
      </c>
      <c r="B319">
        <v>1</v>
      </c>
      <c r="C319" t="s">
        <v>63</v>
      </c>
      <c r="D319" t="s">
        <v>20</v>
      </c>
      <c r="E319" t="str">
        <f t="shared" si="50"/>
        <v>F2</v>
      </c>
      <c r="F319" t="str">
        <f t="shared" si="51"/>
        <v>a</v>
      </c>
      <c r="G319" t="str">
        <f>RIGHT(D319,2)</f>
        <v>10</v>
      </c>
      <c r="H319" t="s">
        <v>35</v>
      </c>
      <c r="I319" t="str">
        <f t="shared" si="52"/>
        <v>F2</v>
      </c>
      <c r="J319" t="str">
        <f t="shared" si="58"/>
        <v>o</v>
      </c>
      <c r="K319" t="str">
        <f>RIGHT(H319,2)</f>
        <v>10</v>
      </c>
      <c r="L319">
        <v>9</v>
      </c>
      <c r="M319">
        <v>8</v>
      </c>
      <c r="N319">
        <v>6</v>
      </c>
      <c r="O319" s="2">
        <v>18000000</v>
      </c>
      <c r="P319" s="2">
        <v>16000000</v>
      </c>
      <c r="Q319" s="2">
        <v>34000000</v>
      </c>
      <c r="R319" s="3">
        <v>0.52941176470588203</v>
      </c>
      <c r="S319">
        <v>20230327</v>
      </c>
    </row>
    <row r="320" spans="1:19" x14ac:dyDescent="0.25">
      <c r="A320">
        <v>7</v>
      </c>
      <c r="B320">
        <v>2</v>
      </c>
      <c r="C320" t="s">
        <v>63</v>
      </c>
      <c r="D320" t="s">
        <v>20</v>
      </c>
      <c r="E320" t="str">
        <f t="shared" si="50"/>
        <v>F2</v>
      </c>
      <c r="F320" t="str">
        <f t="shared" si="51"/>
        <v>a</v>
      </c>
      <c r="G320" t="str">
        <f>RIGHT(D320,2)</f>
        <v>10</v>
      </c>
      <c r="H320" t="s">
        <v>35</v>
      </c>
      <c r="I320" t="str">
        <f t="shared" si="52"/>
        <v>F2</v>
      </c>
      <c r="J320" t="str">
        <f t="shared" si="58"/>
        <v>o</v>
      </c>
      <c r="K320" t="str">
        <f>RIGHT(H320,2)</f>
        <v>10</v>
      </c>
      <c r="L320">
        <v>20</v>
      </c>
      <c r="M320">
        <v>5</v>
      </c>
      <c r="N320">
        <v>6</v>
      </c>
      <c r="O320" s="2">
        <v>40000000</v>
      </c>
      <c r="P320" s="2">
        <v>10000000</v>
      </c>
      <c r="Q320" s="2">
        <v>50000000</v>
      </c>
      <c r="R320" s="3">
        <v>0.8</v>
      </c>
      <c r="S320">
        <v>20230327</v>
      </c>
    </row>
    <row r="321" spans="1:19" x14ac:dyDescent="0.25">
      <c r="A321">
        <v>7</v>
      </c>
      <c r="B321">
        <v>3</v>
      </c>
      <c r="C321" t="s">
        <v>63</v>
      </c>
      <c r="D321" t="s">
        <v>20</v>
      </c>
      <c r="E321" t="str">
        <f t="shared" si="50"/>
        <v>F2</v>
      </c>
      <c r="F321" t="str">
        <f t="shared" si="51"/>
        <v>a</v>
      </c>
      <c r="G321" t="str">
        <f>RIGHT(D321,2)</f>
        <v>10</v>
      </c>
      <c r="H321" t="s">
        <v>35</v>
      </c>
      <c r="I321" t="str">
        <f t="shared" si="52"/>
        <v>F2</v>
      </c>
      <c r="J321" t="str">
        <f t="shared" si="58"/>
        <v>o</v>
      </c>
      <c r="K321" t="str">
        <f>RIGHT(H321,2)</f>
        <v>10</v>
      </c>
      <c r="L321">
        <v>8</v>
      </c>
      <c r="M321">
        <v>6</v>
      </c>
      <c r="N321">
        <v>6</v>
      </c>
      <c r="O321" s="2">
        <v>16000000</v>
      </c>
      <c r="P321" s="2">
        <v>12000000</v>
      </c>
      <c r="Q321" s="2">
        <v>28000000</v>
      </c>
      <c r="R321" s="3">
        <v>0.57142857142857095</v>
      </c>
      <c r="S321">
        <v>20230327</v>
      </c>
    </row>
    <row r="322" spans="1:19" x14ac:dyDescent="0.25">
      <c r="A322">
        <v>7</v>
      </c>
      <c r="B322">
        <v>1</v>
      </c>
      <c r="C322" t="s">
        <v>64</v>
      </c>
      <c r="D322" t="s">
        <v>49</v>
      </c>
      <c r="E322" t="str">
        <f t="shared" ref="E322:E357" si="61">LEFT(D322,2)</f>
        <v>F2</v>
      </c>
      <c r="F322" t="str">
        <f t="shared" ref="F322:F357" si="62">MID(D322,3,1)</f>
        <v>a</v>
      </c>
      <c r="G322" t="str">
        <f t="shared" ref="G322:G339" si="63">RIGHT(D322,1)</f>
        <v>6</v>
      </c>
      <c r="H322" t="s">
        <v>39</v>
      </c>
      <c r="I322" t="str">
        <f t="shared" ref="I322:I357" si="64">LEFT(H322,2)</f>
        <v>A1</v>
      </c>
      <c r="J322" t="str">
        <f t="shared" si="58"/>
        <v>o</v>
      </c>
      <c r="K322" t="str">
        <f t="shared" ref="K322:K327" si="65">RIGHT(H322,1)</f>
        <v>6</v>
      </c>
      <c r="L322">
        <v>18</v>
      </c>
      <c r="M322">
        <v>3</v>
      </c>
      <c r="N322">
        <v>6</v>
      </c>
      <c r="O322" s="2">
        <v>36000000</v>
      </c>
      <c r="P322" s="2">
        <v>6000000</v>
      </c>
      <c r="Q322" s="2">
        <v>42000000</v>
      </c>
      <c r="R322" s="3">
        <v>0.85714285714285698</v>
      </c>
      <c r="S322">
        <v>20230327</v>
      </c>
    </row>
    <row r="323" spans="1:19" x14ac:dyDescent="0.25">
      <c r="A323">
        <v>7</v>
      </c>
      <c r="B323">
        <v>2</v>
      </c>
      <c r="C323" t="s">
        <v>64</v>
      </c>
      <c r="D323" t="s">
        <v>49</v>
      </c>
      <c r="E323" t="str">
        <f t="shared" si="61"/>
        <v>F2</v>
      </c>
      <c r="F323" t="str">
        <f t="shared" si="62"/>
        <v>a</v>
      </c>
      <c r="G323" t="str">
        <f t="shared" si="63"/>
        <v>6</v>
      </c>
      <c r="H323" t="s">
        <v>39</v>
      </c>
      <c r="I323" t="str">
        <f t="shared" si="64"/>
        <v>A1</v>
      </c>
      <c r="J323" t="str">
        <f t="shared" si="58"/>
        <v>o</v>
      </c>
      <c r="K323" t="str">
        <f t="shared" si="65"/>
        <v>6</v>
      </c>
      <c r="L323">
        <v>76</v>
      </c>
      <c r="M323">
        <v>24</v>
      </c>
      <c r="N323">
        <v>5</v>
      </c>
      <c r="O323" s="2">
        <v>15200000</v>
      </c>
      <c r="P323" s="2">
        <v>4800000</v>
      </c>
      <c r="Q323" s="2">
        <v>20000000</v>
      </c>
      <c r="R323" s="3">
        <v>0.76</v>
      </c>
      <c r="S323">
        <v>20230327</v>
      </c>
    </row>
    <row r="324" spans="1:19" x14ac:dyDescent="0.25">
      <c r="A324">
        <v>7</v>
      </c>
      <c r="B324">
        <v>3</v>
      </c>
      <c r="C324" t="s">
        <v>64</v>
      </c>
      <c r="D324" t="s">
        <v>49</v>
      </c>
      <c r="E324" t="str">
        <f t="shared" si="61"/>
        <v>F2</v>
      </c>
      <c r="F324" t="str">
        <f t="shared" si="62"/>
        <v>a</v>
      </c>
      <c r="G324" t="str">
        <f t="shared" si="63"/>
        <v>6</v>
      </c>
      <c r="H324" t="s">
        <v>39</v>
      </c>
      <c r="I324" t="str">
        <f t="shared" si="64"/>
        <v>A1</v>
      </c>
      <c r="J324" t="str">
        <f t="shared" si="58"/>
        <v>o</v>
      </c>
      <c r="K324" t="str">
        <f t="shared" si="65"/>
        <v>6</v>
      </c>
      <c r="L324">
        <v>9</v>
      </c>
      <c r="M324">
        <v>5</v>
      </c>
      <c r="N324">
        <v>6</v>
      </c>
      <c r="O324" s="2">
        <v>18000000</v>
      </c>
      <c r="P324" s="2">
        <v>10000000</v>
      </c>
      <c r="Q324" s="2">
        <v>28000000</v>
      </c>
      <c r="R324" s="3">
        <v>0.64285714285714302</v>
      </c>
      <c r="S324">
        <v>20230327</v>
      </c>
    </row>
    <row r="325" spans="1:19" x14ac:dyDescent="0.25">
      <c r="A325">
        <v>7</v>
      </c>
      <c r="B325">
        <v>1</v>
      </c>
      <c r="C325" t="s">
        <v>65</v>
      </c>
      <c r="D325" t="s">
        <v>49</v>
      </c>
      <c r="E325" t="str">
        <f t="shared" si="61"/>
        <v>F2</v>
      </c>
      <c r="F325" t="str">
        <f t="shared" si="62"/>
        <v>a</v>
      </c>
      <c r="G325" t="str">
        <f t="shared" si="63"/>
        <v>6</v>
      </c>
      <c r="H325" t="s">
        <v>43</v>
      </c>
      <c r="I325" t="str">
        <f t="shared" si="64"/>
        <v>A2</v>
      </c>
      <c r="J325" t="str">
        <f t="shared" si="58"/>
        <v>o</v>
      </c>
      <c r="K325" t="str">
        <f t="shared" si="65"/>
        <v>6</v>
      </c>
      <c r="L325">
        <v>38</v>
      </c>
      <c r="M325">
        <v>32</v>
      </c>
      <c r="N325">
        <v>5</v>
      </c>
      <c r="O325" s="2">
        <v>7600000</v>
      </c>
      <c r="P325" s="2">
        <v>6400000</v>
      </c>
      <c r="Q325" s="2">
        <v>14000000</v>
      </c>
      <c r="R325" s="3">
        <v>0.54285714285714304</v>
      </c>
      <c r="S325">
        <v>20230327</v>
      </c>
    </row>
    <row r="326" spans="1:19" x14ac:dyDescent="0.25">
      <c r="A326">
        <v>7</v>
      </c>
      <c r="B326">
        <v>2</v>
      </c>
      <c r="C326" t="s">
        <v>65</v>
      </c>
      <c r="D326" t="s">
        <v>49</v>
      </c>
      <c r="E326" t="str">
        <f t="shared" si="61"/>
        <v>F2</v>
      </c>
      <c r="F326" t="str">
        <f t="shared" si="62"/>
        <v>a</v>
      </c>
      <c r="G326" t="str">
        <f t="shared" si="63"/>
        <v>6</v>
      </c>
      <c r="H326" t="s">
        <v>43</v>
      </c>
      <c r="I326" t="str">
        <f t="shared" si="64"/>
        <v>A2</v>
      </c>
      <c r="J326" t="str">
        <f t="shared" si="58"/>
        <v>o</v>
      </c>
      <c r="K326" t="str">
        <f t="shared" si="65"/>
        <v>6</v>
      </c>
      <c r="L326">
        <v>35</v>
      </c>
      <c r="M326">
        <v>31</v>
      </c>
      <c r="N326">
        <v>5</v>
      </c>
      <c r="O326" s="2">
        <v>7000000</v>
      </c>
      <c r="P326" s="2">
        <v>6200000</v>
      </c>
      <c r="Q326" s="2">
        <v>13200000</v>
      </c>
      <c r="R326" s="3">
        <v>0.53030303030303005</v>
      </c>
      <c r="S326">
        <v>20230327</v>
      </c>
    </row>
    <row r="327" spans="1:19" x14ac:dyDescent="0.25">
      <c r="A327">
        <v>7</v>
      </c>
      <c r="B327">
        <v>3</v>
      </c>
      <c r="C327" t="s">
        <v>65</v>
      </c>
      <c r="D327" t="s">
        <v>49</v>
      </c>
      <c r="E327" t="str">
        <f t="shared" si="61"/>
        <v>F2</v>
      </c>
      <c r="F327" t="str">
        <f t="shared" si="62"/>
        <v>a</v>
      </c>
      <c r="G327" t="str">
        <f t="shared" si="63"/>
        <v>6</v>
      </c>
      <c r="H327" t="s">
        <v>43</v>
      </c>
      <c r="I327" t="str">
        <f t="shared" si="64"/>
        <v>A2</v>
      </c>
      <c r="J327" t="str">
        <f t="shared" si="58"/>
        <v>o</v>
      </c>
      <c r="K327" t="str">
        <f t="shared" si="65"/>
        <v>6</v>
      </c>
      <c r="L327">
        <v>35</v>
      </c>
      <c r="M327">
        <v>28</v>
      </c>
      <c r="N327">
        <v>5</v>
      </c>
      <c r="O327" s="2">
        <v>7000000</v>
      </c>
      <c r="P327" s="2">
        <v>5600000</v>
      </c>
      <c r="Q327" s="2">
        <v>12600000</v>
      </c>
      <c r="R327" s="3">
        <v>0.55555555555555602</v>
      </c>
      <c r="S327">
        <v>20230327</v>
      </c>
    </row>
    <row r="328" spans="1:19" x14ac:dyDescent="0.25">
      <c r="A328">
        <v>7</v>
      </c>
      <c r="B328">
        <v>1</v>
      </c>
      <c r="C328" t="s">
        <v>66</v>
      </c>
      <c r="D328" t="s">
        <v>49</v>
      </c>
      <c r="E328" t="str">
        <f t="shared" si="61"/>
        <v>F2</v>
      </c>
      <c r="F328" t="str">
        <f t="shared" si="62"/>
        <v>a</v>
      </c>
      <c r="G328" t="str">
        <f t="shared" si="63"/>
        <v>6</v>
      </c>
      <c r="H328" t="s">
        <v>30</v>
      </c>
      <c r="I328" t="str">
        <f t="shared" si="64"/>
        <v>A2</v>
      </c>
      <c r="J328" t="str">
        <f t="shared" ref="J328:J357" si="66">MID(H328,3,1)</f>
        <v>o</v>
      </c>
      <c r="K328" t="str">
        <f>RIGHT(H328,2)</f>
        <v>10</v>
      </c>
      <c r="L328">
        <v>27</v>
      </c>
      <c r="M328">
        <v>30</v>
      </c>
      <c r="N328">
        <v>5</v>
      </c>
      <c r="O328" s="2">
        <v>5400000</v>
      </c>
      <c r="P328" s="2">
        <v>6000000</v>
      </c>
      <c r="Q328" s="2">
        <v>11400000</v>
      </c>
      <c r="R328" s="3">
        <v>0.47368421052631599</v>
      </c>
      <c r="S328">
        <v>20230327</v>
      </c>
    </row>
    <row r="329" spans="1:19" x14ac:dyDescent="0.25">
      <c r="A329">
        <v>7</v>
      </c>
      <c r="B329">
        <v>2</v>
      </c>
      <c r="C329" t="s">
        <v>66</v>
      </c>
      <c r="D329" t="s">
        <v>49</v>
      </c>
      <c r="E329" t="str">
        <f t="shared" si="61"/>
        <v>F2</v>
      </c>
      <c r="F329" t="str">
        <f t="shared" si="62"/>
        <v>a</v>
      </c>
      <c r="G329" t="str">
        <f t="shared" si="63"/>
        <v>6</v>
      </c>
      <c r="H329" t="s">
        <v>30</v>
      </c>
      <c r="I329" t="str">
        <f t="shared" si="64"/>
        <v>A2</v>
      </c>
      <c r="J329" t="str">
        <f t="shared" si="66"/>
        <v>o</v>
      </c>
      <c r="K329" t="str">
        <f>RIGHT(H329,2)</f>
        <v>10</v>
      </c>
      <c r="L329">
        <v>58</v>
      </c>
      <c r="M329">
        <v>25</v>
      </c>
      <c r="N329">
        <v>5</v>
      </c>
      <c r="O329" s="2">
        <v>11600000</v>
      </c>
      <c r="P329" s="2">
        <v>5000000</v>
      </c>
      <c r="Q329" s="2">
        <v>16600000</v>
      </c>
      <c r="R329" s="3">
        <v>0.69879518072289204</v>
      </c>
      <c r="S329">
        <v>20230327</v>
      </c>
    </row>
    <row r="330" spans="1:19" x14ac:dyDescent="0.25">
      <c r="A330">
        <v>7</v>
      </c>
      <c r="B330">
        <v>3</v>
      </c>
      <c r="C330" t="s">
        <v>66</v>
      </c>
      <c r="D330" t="s">
        <v>49</v>
      </c>
      <c r="E330" t="str">
        <f t="shared" si="61"/>
        <v>F2</v>
      </c>
      <c r="F330" t="str">
        <f t="shared" si="62"/>
        <v>a</v>
      </c>
      <c r="G330" t="str">
        <f t="shared" si="63"/>
        <v>6</v>
      </c>
      <c r="H330" t="s">
        <v>30</v>
      </c>
      <c r="I330" t="str">
        <f t="shared" si="64"/>
        <v>A2</v>
      </c>
      <c r="J330" t="str">
        <f t="shared" si="66"/>
        <v>o</v>
      </c>
      <c r="K330" t="str">
        <f>RIGHT(H330,2)</f>
        <v>10</v>
      </c>
      <c r="L330">
        <v>14</v>
      </c>
      <c r="M330">
        <v>5</v>
      </c>
      <c r="N330">
        <v>6</v>
      </c>
      <c r="O330" s="2">
        <v>28000000</v>
      </c>
      <c r="P330" s="2">
        <v>10000000</v>
      </c>
      <c r="Q330" s="2">
        <v>38000000</v>
      </c>
      <c r="R330" s="3">
        <v>0.73684210526315796</v>
      </c>
      <c r="S330">
        <v>20230327</v>
      </c>
    </row>
    <row r="331" spans="1:19" x14ac:dyDescent="0.25">
      <c r="A331">
        <v>7</v>
      </c>
      <c r="B331">
        <v>1</v>
      </c>
      <c r="C331" t="s">
        <v>67</v>
      </c>
      <c r="D331" t="s">
        <v>49</v>
      </c>
      <c r="E331" t="str">
        <f t="shared" si="61"/>
        <v>F2</v>
      </c>
      <c r="F331" t="str">
        <f t="shared" si="62"/>
        <v>a</v>
      </c>
      <c r="G331" t="str">
        <f t="shared" si="63"/>
        <v>6</v>
      </c>
      <c r="H331" t="s">
        <v>37</v>
      </c>
      <c r="I331" t="str">
        <f t="shared" si="64"/>
        <v>F1</v>
      </c>
      <c r="J331" t="str">
        <f t="shared" si="66"/>
        <v>o</v>
      </c>
      <c r="K331" t="str">
        <f t="shared" ref="K331:K339" si="67">RIGHT(H331,1)</f>
        <v>6</v>
      </c>
      <c r="L331">
        <v>37</v>
      </c>
      <c r="M331">
        <v>42</v>
      </c>
      <c r="N331">
        <v>5</v>
      </c>
      <c r="O331" s="2">
        <v>7400000</v>
      </c>
      <c r="P331" s="2">
        <v>8400000</v>
      </c>
      <c r="Q331" s="2">
        <v>15800000</v>
      </c>
      <c r="R331" s="3">
        <v>0.468354430379747</v>
      </c>
      <c r="S331">
        <v>20230327</v>
      </c>
    </row>
    <row r="332" spans="1:19" x14ac:dyDescent="0.25">
      <c r="A332">
        <v>7</v>
      </c>
      <c r="B332">
        <v>2</v>
      </c>
      <c r="C332" t="s">
        <v>67</v>
      </c>
      <c r="D332" t="s">
        <v>49</v>
      </c>
      <c r="E332" t="str">
        <f t="shared" si="61"/>
        <v>F2</v>
      </c>
      <c r="F332" t="str">
        <f t="shared" si="62"/>
        <v>a</v>
      </c>
      <c r="G332" t="str">
        <f t="shared" si="63"/>
        <v>6</v>
      </c>
      <c r="H332" t="s">
        <v>37</v>
      </c>
      <c r="I332" t="str">
        <f t="shared" si="64"/>
        <v>F1</v>
      </c>
      <c r="J332" t="str">
        <f t="shared" si="66"/>
        <v>o</v>
      </c>
      <c r="K332" t="str">
        <f t="shared" si="67"/>
        <v>6</v>
      </c>
      <c r="L332">
        <v>57</v>
      </c>
      <c r="M332">
        <v>64</v>
      </c>
      <c r="N332">
        <v>5</v>
      </c>
      <c r="O332" s="2">
        <v>11400000</v>
      </c>
      <c r="P332" s="2">
        <v>12800000</v>
      </c>
      <c r="Q332" s="2">
        <v>24200000</v>
      </c>
      <c r="R332" s="3">
        <v>0.47107438016528902</v>
      </c>
      <c r="S332">
        <v>20230327</v>
      </c>
    </row>
    <row r="333" spans="1:19" x14ac:dyDescent="0.25">
      <c r="A333">
        <v>7</v>
      </c>
      <c r="B333">
        <v>3</v>
      </c>
      <c r="C333" t="s">
        <v>67</v>
      </c>
      <c r="D333" t="s">
        <v>49</v>
      </c>
      <c r="E333" t="str">
        <f t="shared" si="61"/>
        <v>F2</v>
      </c>
      <c r="F333" t="str">
        <f t="shared" si="62"/>
        <v>a</v>
      </c>
      <c r="G333" t="str">
        <f t="shared" si="63"/>
        <v>6</v>
      </c>
      <c r="H333" t="s">
        <v>37</v>
      </c>
      <c r="I333" t="str">
        <f t="shared" si="64"/>
        <v>F1</v>
      </c>
      <c r="J333" t="str">
        <f t="shared" si="66"/>
        <v>o</v>
      </c>
      <c r="K333" t="str">
        <f t="shared" si="67"/>
        <v>6</v>
      </c>
      <c r="L333">
        <v>9</v>
      </c>
      <c r="M333">
        <v>7</v>
      </c>
      <c r="N333">
        <v>6</v>
      </c>
      <c r="O333" s="2">
        <v>18000000</v>
      </c>
      <c r="P333" s="2">
        <v>14000000</v>
      </c>
      <c r="Q333" s="2">
        <v>32000000</v>
      </c>
      <c r="R333" s="3">
        <v>0.5625</v>
      </c>
      <c r="S333">
        <v>20230327</v>
      </c>
    </row>
    <row r="334" spans="1:19" x14ac:dyDescent="0.25">
      <c r="A334">
        <v>7</v>
      </c>
      <c r="B334">
        <v>1</v>
      </c>
      <c r="C334" t="s">
        <v>68</v>
      </c>
      <c r="D334" t="s">
        <v>49</v>
      </c>
      <c r="E334" t="str">
        <f t="shared" si="61"/>
        <v>F2</v>
      </c>
      <c r="F334" t="str">
        <f t="shared" si="62"/>
        <v>a</v>
      </c>
      <c r="G334" t="str">
        <f t="shared" si="63"/>
        <v>6</v>
      </c>
      <c r="H334" t="s">
        <v>41</v>
      </c>
      <c r="I334" t="str">
        <f t="shared" si="64"/>
        <v>F2</v>
      </c>
      <c r="J334" t="str">
        <f t="shared" si="66"/>
        <v>o</v>
      </c>
      <c r="K334" t="str">
        <f t="shared" si="67"/>
        <v>6</v>
      </c>
      <c r="L334">
        <v>7</v>
      </c>
      <c r="M334">
        <v>7</v>
      </c>
      <c r="N334">
        <v>6</v>
      </c>
      <c r="O334" s="2">
        <v>14000000</v>
      </c>
      <c r="P334" s="2">
        <v>14000000</v>
      </c>
      <c r="Q334" s="2">
        <v>28000000</v>
      </c>
      <c r="R334" s="3">
        <v>0.5</v>
      </c>
      <c r="S334">
        <v>20230327</v>
      </c>
    </row>
    <row r="335" spans="1:19" x14ac:dyDescent="0.25">
      <c r="A335">
        <v>7</v>
      </c>
      <c r="B335">
        <v>2</v>
      </c>
      <c r="C335" t="s">
        <v>68</v>
      </c>
      <c r="D335" t="s">
        <v>49</v>
      </c>
      <c r="E335" t="str">
        <f t="shared" si="61"/>
        <v>F2</v>
      </c>
      <c r="F335" t="str">
        <f t="shared" si="62"/>
        <v>a</v>
      </c>
      <c r="G335" t="str">
        <f t="shared" si="63"/>
        <v>6</v>
      </c>
      <c r="H335" t="s">
        <v>41</v>
      </c>
      <c r="I335" t="str">
        <f t="shared" si="64"/>
        <v>F2</v>
      </c>
      <c r="J335" t="str">
        <f t="shared" si="66"/>
        <v>o</v>
      </c>
      <c r="K335" t="str">
        <f t="shared" si="67"/>
        <v>6</v>
      </c>
      <c r="L335">
        <v>33</v>
      </c>
      <c r="M335">
        <v>40</v>
      </c>
      <c r="N335">
        <v>5</v>
      </c>
      <c r="O335" s="2">
        <v>6600000</v>
      </c>
      <c r="P335" s="2">
        <v>8000000</v>
      </c>
      <c r="Q335" s="2">
        <v>14600000</v>
      </c>
      <c r="R335" s="3">
        <v>0.45205479452054798</v>
      </c>
      <c r="S335">
        <v>20230327</v>
      </c>
    </row>
    <row r="336" spans="1:19" x14ac:dyDescent="0.25">
      <c r="A336">
        <v>7</v>
      </c>
      <c r="B336">
        <v>3</v>
      </c>
      <c r="C336" t="s">
        <v>68</v>
      </c>
      <c r="D336" t="s">
        <v>49</v>
      </c>
      <c r="E336" t="str">
        <f t="shared" si="61"/>
        <v>F2</v>
      </c>
      <c r="F336" t="str">
        <f t="shared" si="62"/>
        <v>a</v>
      </c>
      <c r="G336" t="str">
        <f t="shared" si="63"/>
        <v>6</v>
      </c>
      <c r="H336" t="s">
        <v>41</v>
      </c>
      <c r="I336" t="str">
        <f t="shared" si="64"/>
        <v>F2</v>
      </c>
      <c r="J336" t="str">
        <f t="shared" si="66"/>
        <v>o</v>
      </c>
      <c r="K336" t="str">
        <f t="shared" si="67"/>
        <v>6</v>
      </c>
      <c r="L336">
        <v>7</v>
      </c>
      <c r="M336">
        <v>10</v>
      </c>
      <c r="N336">
        <v>6</v>
      </c>
      <c r="O336" s="2">
        <v>14000000</v>
      </c>
      <c r="P336" s="2">
        <v>20000000</v>
      </c>
      <c r="Q336" s="2">
        <v>34000000</v>
      </c>
      <c r="R336" s="3">
        <v>0.41176470588235298</v>
      </c>
      <c r="S336">
        <v>20230327</v>
      </c>
    </row>
    <row r="337" spans="1:19" x14ac:dyDescent="0.25">
      <c r="A337">
        <v>14</v>
      </c>
      <c r="B337">
        <v>1</v>
      </c>
      <c r="C337" t="s">
        <v>62</v>
      </c>
      <c r="D337" t="s">
        <v>45</v>
      </c>
      <c r="E337" t="str">
        <f t="shared" si="61"/>
        <v>A2</v>
      </c>
      <c r="F337" t="str">
        <f t="shared" si="62"/>
        <v>a</v>
      </c>
      <c r="G337" t="str">
        <f t="shared" si="63"/>
        <v>6</v>
      </c>
      <c r="H337" t="s">
        <v>41</v>
      </c>
      <c r="I337" t="str">
        <f t="shared" si="64"/>
        <v>F2</v>
      </c>
      <c r="J337" t="str">
        <f t="shared" si="66"/>
        <v>o</v>
      </c>
      <c r="K337" t="str">
        <f t="shared" si="67"/>
        <v>6</v>
      </c>
      <c r="L337">
        <v>63</v>
      </c>
      <c r="M337">
        <v>13</v>
      </c>
      <c r="N337">
        <v>5</v>
      </c>
      <c r="O337" s="2">
        <v>12600000</v>
      </c>
      <c r="P337" s="2">
        <v>2600000</v>
      </c>
      <c r="Q337" s="2">
        <v>15200000</v>
      </c>
      <c r="R337" s="3">
        <v>0.82894736842105299</v>
      </c>
      <c r="S337">
        <v>20230327</v>
      </c>
    </row>
    <row r="338" spans="1:19" x14ac:dyDescent="0.25">
      <c r="A338">
        <v>14</v>
      </c>
      <c r="B338">
        <v>2</v>
      </c>
      <c r="C338" t="s">
        <v>62</v>
      </c>
      <c r="D338" t="s">
        <v>45</v>
      </c>
      <c r="E338" t="str">
        <f t="shared" si="61"/>
        <v>A2</v>
      </c>
      <c r="F338" t="str">
        <f t="shared" si="62"/>
        <v>a</v>
      </c>
      <c r="G338" t="str">
        <f t="shared" si="63"/>
        <v>6</v>
      </c>
      <c r="H338" t="s">
        <v>41</v>
      </c>
      <c r="I338" t="str">
        <f t="shared" si="64"/>
        <v>F2</v>
      </c>
      <c r="J338" t="str">
        <f t="shared" si="66"/>
        <v>o</v>
      </c>
      <c r="K338" t="str">
        <f t="shared" si="67"/>
        <v>6</v>
      </c>
      <c r="L338">
        <v>64</v>
      </c>
      <c r="M338">
        <v>11</v>
      </c>
      <c r="N338">
        <v>7</v>
      </c>
      <c r="O338" s="2">
        <v>1280000000</v>
      </c>
      <c r="P338" s="2">
        <v>220000000</v>
      </c>
      <c r="Q338" s="2">
        <v>1500000000</v>
      </c>
      <c r="R338" s="3">
        <v>0.85333333333333306</v>
      </c>
      <c r="S338">
        <v>20230327</v>
      </c>
    </row>
    <row r="339" spans="1:19" x14ac:dyDescent="0.25">
      <c r="A339">
        <v>14</v>
      </c>
      <c r="B339">
        <v>3</v>
      </c>
      <c r="C339" t="s">
        <v>62</v>
      </c>
      <c r="D339" t="s">
        <v>45</v>
      </c>
      <c r="E339" t="str">
        <f t="shared" si="61"/>
        <v>A2</v>
      </c>
      <c r="F339" t="str">
        <f t="shared" si="62"/>
        <v>a</v>
      </c>
      <c r="G339" t="str">
        <f t="shared" si="63"/>
        <v>6</v>
      </c>
      <c r="H339" t="s">
        <v>41</v>
      </c>
      <c r="I339" t="str">
        <f t="shared" si="64"/>
        <v>F2</v>
      </c>
      <c r="J339" t="str">
        <f t="shared" si="66"/>
        <v>o</v>
      </c>
      <c r="K339" t="str">
        <f t="shared" si="67"/>
        <v>6</v>
      </c>
      <c r="L339">
        <v>161</v>
      </c>
      <c r="M339">
        <v>65</v>
      </c>
      <c r="N339">
        <v>6</v>
      </c>
      <c r="O339" s="2">
        <v>322000000</v>
      </c>
      <c r="P339" s="2">
        <v>130000000</v>
      </c>
      <c r="Q339" s="2">
        <v>452000000</v>
      </c>
      <c r="R339" s="3">
        <v>0.712389380530973</v>
      </c>
      <c r="S339">
        <v>20230327</v>
      </c>
    </row>
    <row r="340" spans="1:19" x14ac:dyDescent="0.25">
      <c r="A340">
        <v>14</v>
      </c>
      <c r="B340">
        <v>1</v>
      </c>
      <c r="C340" t="s">
        <v>63</v>
      </c>
      <c r="D340" t="s">
        <v>20</v>
      </c>
      <c r="E340" t="str">
        <f t="shared" si="61"/>
        <v>F2</v>
      </c>
      <c r="F340" t="str">
        <f t="shared" si="62"/>
        <v>a</v>
      </c>
      <c r="G340" t="str">
        <f>RIGHT(D340,2)</f>
        <v>10</v>
      </c>
      <c r="H340" t="s">
        <v>35</v>
      </c>
      <c r="I340" t="str">
        <f t="shared" si="64"/>
        <v>F2</v>
      </c>
      <c r="J340" t="str">
        <f t="shared" si="66"/>
        <v>o</v>
      </c>
      <c r="K340" t="str">
        <f>RIGHT(H340,2)</f>
        <v>10</v>
      </c>
      <c r="L340">
        <v>42</v>
      </c>
      <c r="M340">
        <v>7</v>
      </c>
      <c r="N340">
        <v>5</v>
      </c>
      <c r="O340" s="2">
        <v>8400000</v>
      </c>
      <c r="P340" s="2">
        <v>1400000</v>
      </c>
      <c r="Q340" s="2">
        <v>9800000</v>
      </c>
      <c r="R340" s="3">
        <v>0.85714285714285698</v>
      </c>
      <c r="S340">
        <v>20230327</v>
      </c>
    </row>
    <row r="341" spans="1:19" x14ac:dyDescent="0.25">
      <c r="A341">
        <v>14</v>
      </c>
      <c r="B341">
        <v>2</v>
      </c>
      <c r="C341" t="s">
        <v>63</v>
      </c>
      <c r="D341" t="s">
        <v>20</v>
      </c>
      <c r="E341" t="str">
        <f t="shared" si="61"/>
        <v>F2</v>
      </c>
      <c r="F341" t="str">
        <f t="shared" si="62"/>
        <v>a</v>
      </c>
      <c r="G341" t="str">
        <f>RIGHT(D341,2)</f>
        <v>10</v>
      </c>
      <c r="H341" t="s">
        <v>35</v>
      </c>
      <c r="I341" t="str">
        <f t="shared" si="64"/>
        <v>F2</v>
      </c>
      <c r="J341" t="str">
        <f t="shared" si="66"/>
        <v>o</v>
      </c>
      <c r="K341" t="str">
        <f>RIGHT(H341,2)</f>
        <v>10</v>
      </c>
      <c r="L341">
        <v>132</v>
      </c>
      <c r="M341">
        <v>9</v>
      </c>
      <c r="N341">
        <v>6</v>
      </c>
      <c r="O341" s="2">
        <v>264000000</v>
      </c>
      <c r="P341" s="2">
        <v>18000000</v>
      </c>
      <c r="Q341" s="2">
        <v>282000000</v>
      </c>
      <c r="R341" s="3">
        <v>0.93617021276595702</v>
      </c>
      <c r="S341">
        <v>20230327</v>
      </c>
    </row>
    <row r="342" spans="1:19" x14ac:dyDescent="0.25">
      <c r="A342">
        <v>14</v>
      </c>
      <c r="B342">
        <v>3</v>
      </c>
      <c r="C342" t="s">
        <v>63</v>
      </c>
      <c r="D342" t="s">
        <v>20</v>
      </c>
      <c r="E342" t="str">
        <f t="shared" si="61"/>
        <v>F2</v>
      </c>
      <c r="F342" t="str">
        <f t="shared" si="62"/>
        <v>a</v>
      </c>
      <c r="G342" t="str">
        <f>RIGHT(D342,2)</f>
        <v>10</v>
      </c>
      <c r="H342" t="s">
        <v>35</v>
      </c>
      <c r="I342" t="str">
        <f t="shared" si="64"/>
        <v>F2</v>
      </c>
      <c r="J342" t="str">
        <f t="shared" si="66"/>
        <v>o</v>
      </c>
      <c r="K342" t="str">
        <f>RIGHT(H342,2)</f>
        <v>10</v>
      </c>
      <c r="L342">
        <v>66</v>
      </c>
      <c r="M342">
        <v>7</v>
      </c>
      <c r="N342">
        <v>6</v>
      </c>
      <c r="O342" s="2">
        <v>132000000</v>
      </c>
      <c r="P342" s="2">
        <v>14000000</v>
      </c>
      <c r="Q342" s="2">
        <v>146000000</v>
      </c>
      <c r="R342" s="3">
        <v>0.90410958904109595</v>
      </c>
      <c r="S342">
        <v>20230327</v>
      </c>
    </row>
    <row r="343" spans="1:19" x14ac:dyDescent="0.25">
      <c r="A343">
        <v>14</v>
      </c>
      <c r="B343">
        <v>1</v>
      </c>
      <c r="C343" t="s">
        <v>64</v>
      </c>
      <c r="D343" t="s">
        <v>49</v>
      </c>
      <c r="E343" t="str">
        <f t="shared" si="61"/>
        <v>F2</v>
      </c>
      <c r="F343" t="str">
        <f t="shared" si="62"/>
        <v>a</v>
      </c>
      <c r="G343" t="str">
        <f t="shared" ref="G343:G357" si="68">RIGHT(D343,1)</f>
        <v>6</v>
      </c>
      <c r="H343" t="s">
        <v>39</v>
      </c>
      <c r="I343" t="str">
        <f t="shared" si="64"/>
        <v>A1</v>
      </c>
      <c r="J343" t="str">
        <f t="shared" si="66"/>
        <v>o</v>
      </c>
      <c r="K343" t="str">
        <f t="shared" ref="K343:K348" si="69">RIGHT(H343,1)</f>
        <v>6</v>
      </c>
      <c r="L343">
        <v>168</v>
      </c>
      <c r="M343">
        <v>184</v>
      </c>
      <c r="N343">
        <v>6</v>
      </c>
      <c r="O343" s="2">
        <v>336000000</v>
      </c>
      <c r="P343" s="2">
        <v>368000000</v>
      </c>
      <c r="Q343" s="2">
        <v>704000000</v>
      </c>
      <c r="R343" s="3">
        <v>0.47727272727272702</v>
      </c>
      <c r="S343">
        <v>20230327</v>
      </c>
    </row>
    <row r="344" spans="1:19" x14ac:dyDescent="0.25">
      <c r="A344">
        <v>14</v>
      </c>
      <c r="B344">
        <v>2</v>
      </c>
      <c r="C344" t="s">
        <v>64</v>
      </c>
      <c r="D344" t="s">
        <v>49</v>
      </c>
      <c r="E344" t="str">
        <f t="shared" si="61"/>
        <v>F2</v>
      </c>
      <c r="F344" t="str">
        <f t="shared" si="62"/>
        <v>a</v>
      </c>
      <c r="G344" t="str">
        <f t="shared" si="68"/>
        <v>6</v>
      </c>
      <c r="H344" t="s">
        <v>39</v>
      </c>
      <c r="I344" t="str">
        <f t="shared" si="64"/>
        <v>A1</v>
      </c>
      <c r="J344" t="str">
        <f t="shared" si="66"/>
        <v>o</v>
      </c>
      <c r="K344" t="str">
        <f t="shared" si="69"/>
        <v>6</v>
      </c>
      <c r="L344">
        <v>110</v>
      </c>
      <c r="M344">
        <v>16</v>
      </c>
      <c r="N344">
        <v>6</v>
      </c>
      <c r="O344" s="2">
        <v>220000000</v>
      </c>
      <c r="P344" s="2">
        <v>32000000</v>
      </c>
      <c r="Q344" s="2">
        <v>252000000</v>
      </c>
      <c r="R344" s="3">
        <v>0.87301587301587302</v>
      </c>
      <c r="S344">
        <v>20230327</v>
      </c>
    </row>
    <row r="345" spans="1:19" x14ac:dyDescent="0.25">
      <c r="A345">
        <v>14</v>
      </c>
      <c r="B345">
        <v>3</v>
      </c>
      <c r="C345" t="s">
        <v>64</v>
      </c>
      <c r="D345" t="s">
        <v>49</v>
      </c>
      <c r="E345" t="str">
        <f t="shared" si="61"/>
        <v>F2</v>
      </c>
      <c r="F345" t="str">
        <f t="shared" si="62"/>
        <v>a</v>
      </c>
      <c r="G345" t="str">
        <f t="shared" si="68"/>
        <v>6</v>
      </c>
      <c r="H345" t="s">
        <v>39</v>
      </c>
      <c r="I345" t="str">
        <f t="shared" si="64"/>
        <v>A1</v>
      </c>
      <c r="J345" t="str">
        <f t="shared" si="66"/>
        <v>o</v>
      </c>
      <c r="K345" t="str">
        <f t="shared" si="69"/>
        <v>6</v>
      </c>
      <c r="L345">
        <v>114</v>
      </c>
      <c r="M345">
        <v>21</v>
      </c>
      <c r="N345">
        <v>6</v>
      </c>
      <c r="O345" s="2">
        <v>228000000</v>
      </c>
      <c r="P345" s="2">
        <v>42000000</v>
      </c>
      <c r="Q345" s="2">
        <v>270000000</v>
      </c>
      <c r="R345" s="3">
        <v>0.844444444444444</v>
      </c>
      <c r="S345">
        <v>20230327</v>
      </c>
    </row>
    <row r="346" spans="1:19" x14ac:dyDescent="0.25">
      <c r="A346">
        <v>14</v>
      </c>
      <c r="B346">
        <v>1</v>
      </c>
      <c r="C346" t="s">
        <v>65</v>
      </c>
      <c r="D346" t="s">
        <v>49</v>
      </c>
      <c r="E346" t="str">
        <f t="shared" si="61"/>
        <v>F2</v>
      </c>
      <c r="F346" t="str">
        <f t="shared" si="62"/>
        <v>a</v>
      </c>
      <c r="G346" t="str">
        <f t="shared" si="68"/>
        <v>6</v>
      </c>
      <c r="H346" t="s">
        <v>43</v>
      </c>
      <c r="I346" t="str">
        <f t="shared" si="64"/>
        <v>A2</v>
      </c>
      <c r="J346" t="str">
        <f t="shared" si="66"/>
        <v>o</v>
      </c>
      <c r="K346" t="str">
        <f t="shared" si="69"/>
        <v>6</v>
      </c>
      <c r="L346">
        <v>211</v>
      </c>
      <c r="M346">
        <v>32</v>
      </c>
      <c r="N346">
        <v>6</v>
      </c>
      <c r="O346" s="2">
        <v>422000000</v>
      </c>
      <c r="P346" s="2">
        <v>64000000</v>
      </c>
      <c r="Q346" s="2">
        <v>486000000</v>
      </c>
      <c r="R346" s="3">
        <v>0.86831275720164602</v>
      </c>
      <c r="S346">
        <v>20230327</v>
      </c>
    </row>
    <row r="347" spans="1:19" x14ac:dyDescent="0.25">
      <c r="A347">
        <v>14</v>
      </c>
      <c r="B347">
        <v>2</v>
      </c>
      <c r="C347" t="s">
        <v>65</v>
      </c>
      <c r="D347" t="s">
        <v>49</v>
      </c>
      <c r="E347" t="str">
        <f t="shared" si="61"/>
        <v>F2</v>
      </c>
      <c r="F347" t="str">
        <f t="shared" si="62"/>
        <v>a</v>
      </c>
      <c r="G347" t="str">
        <f t="shared" si="68"/>
        <v>6</v>
      </c>
      <c r="H347" t="s">
        <v>43</v>
      </c>
      <c r="I347" t="str">
        <f t="shared" si="64"/>
        <v>A2</v>
      </c>
      <c r="J347" t="str">
        <f t="shared" si="66"/>
        <v>o</v>
      </c>
      <c r="K347" t="str">
        <f t="shared" si="69"/>
        <v>6</v>
      </c>
      <c r="L347">
        <v>192</v>
      </c>
      <c r="M347">
        <v>46</v>
      </c>
      <c r="N347">
        <v>6</v>
      </c>
      <c r="O347" s="2">
        <v>384000000</v>
      </c>
      <c r="P347" s="2">
        <v>92000000</v>
      </c>
      <c r="Q347" s="2">
        <v>476000000</v>
      </c>
      <c r="R347" s="3">
        <v>0.80672268907563005</v>
      </c>
      <c r="S347">
        <v>20230327</v>
      </c>
    </row>
    <row r="348" spans="1:19" x14ac:dyDescent="0.25">
      <c r="A348">
        <v>14</v>
      </c>
      <c r="B348">
        <v>3</v>
      </c>
      <c r="C348" t="s">
        <v>65</v>
      </c>
      <c r="D348" t="s">
        <v>49</v>
      </c>
      <c r="E348" t="str">
        <f t="shared" si="61"/>
        <v>F2</v>
      </c>
      <c r="F348" t="str">
        <f t="shared" si="62"/>
        <v>a</v>
      </c>
      <c r="G348" t="str">
        <f t="shared" si="68"/>
        <v>6</v>
      </c>
      <c r="H348" t="s">
        <v>43</v>
      </c>
      <c r="I348" t="str">
        <f t="shared" si="64"/>
        <v>A2</v>
      </c>
      <c r="J348" t="str">
        <f t="shared" si="66"/>
        <v>o</v>
      </c>
      <c r="K348" t="str">
        <f t="shared" si="69"/>
        <v>6</v>
      </c>
      <c r="L348">
        <v>200</v>
      </c>
      <c r="M348">
        <v>44</v>
      </c>
      <c r="N348">
        <v>6</v>
      </c>
      <c r="O348" s="2">
        <v>400000000</v>
      </c>
      <c r="P348" s="2">
        <v>88000000</v>
      </c>
      <c r="Q348" s="2">
        <v>488000000</v>
      </c>
      <c r="R348" s="3">
        <v>0.81967213114754101</v>
      </c>
      <c r="S348">
        <v>20230327</v>
      </c>
    </row>
    <row r="349" spans="1:19" x14ac:dyDescent="0.25">
      <c r="A349">
        <v>14</v>
      </c>
      <c r="B349">
        <v>1</v>
      </c>
      <c r="C349" t="s">
        <v>66</v>
      </c>
      <c r="D349" t="s">
        <v>49</v>
      </c>
      <c r="E349" t="str">
        <f t="shared" si="61"/>
        <v>F2</v>
      </c>
      <c r="F349" t="str">
        <f t="shared" si="62"/>
        <v>a</v>
      </c>
      <c r="G349" t="str">
        <f t="shared" si="68"/>
        <v>6</v>
      </c>
      <c r="H349" t="s">
        <v>30</v>
      </c>
      <c r="I349" t="str">
        <f t="shared" si="64"/>
        <v>A2</v>
      </c>
      <c r="J349" t="str">
        <f t="shared" si="66"/>
        <v>o</v>
      </c>
      <c r="K349" t="str">
        <f>RIGHT(H349,2)</f>
        <v>10</v>
      </c>
      <c r="L349">
        <v>31</v>
      </c>
      <c r="M349">
        <v>5</v>
      </c>
      <c r="N349">
        <v>6</v>
      </c>
      <c r="O349" s="2">
        <v>62000000</v>
      </c>
      <c r="P349" s="2">
        <v>10000000</v>
      </c>
      <c r="Q349" s="2">
        <v>72000000</v>
      </c>
      <c r="R349" s="3">
        <v>0.86111111111111105</v>
      </c>
      <c r="S349">
        <v>20230327</v>
      </c>
    </row>
    <row r="350" spans="1:19" x14ac:dyDescent="0.25">
      <c r="A350">
        <v>14</v>
      </c>
      <c r="B350">
        <v>2</v>
      </c>
      <c r="C350" t="s">
        <v>66</v>
      </c>
      <c r="D350" t="s">
        <v>49</v>
      </c>
      <c r="E350" t="str">
        <f t="shared" si="61"/>
        <v>F2</v>
      </c>
      <c r="F350" t="str">
        <f t="shared" si="62"/>
        <v>a</v>
      </c>
      <c r="G350" t="str">
        <f t="shared" si="68"/>
        <v>6</v>
      </c>
      <c r="H350" t="s">
        <v>30</v>
      </c>
      <c r="I350" t="str">
        <f t="shared" si="64"/>
        <v>A2</v>
      </c>
      <c r="J350" t="str">
        <f t="shared" si="66"/>
        <v>o</v>
      </c>
      <c r="K350" t="str">
        <f>RIGHT(H350,2)</f>
        <v>10</v>
      </c>
      <c r="L350">
        <v>48</v>
      </c>
      <c r="M350">
        <v>17</v>
      </c>
      <c r="N350">
        <v>6</v>
      </c>
      <c r="O350" s="2">
        <v>96000000</v>
      </c>
      <c r="P350" s="2">
        <v>34000000</v>
      </c>
      <c r="Q350" s="2">
        <v>130000000</v>
      </c>
      <c r="R350" s="3">
        <v>0.73846153846153895</v>
      </c>
      <c r="S350">
        <v>20230327</v>
      </c>
    </row>
    <row r="351" spans="1:19" x14ac:dyDescent="0.25">
      <c r="A351">
        <v>14</v>
      </c>
      <c r="B351">
        <v>3</v>
      </c>
      <c r="C351" t="s">
        <v>66</v>
      </c>
      <c r="D351" t="s">
        <v>49</v>
      </c>
      <c r="E351" t="str">
        <f t="shared" si="61"/>
        <v>F2</v>
      </c>
      <c r="F351" t="str">
        <f t="shared" si="62"/>
        <v>a</v>
      </c>
      <c r="G351" t="str">
        <f t="shared" si="68"/>
        <v>6</v>
      </c>
      <c r="H351" t="s">
        <v>30</v>
      </c>
      <c r="I351" t="str">
        <f t="shared" si="64"/>
        <v>A2</v>
      </c>
      <c r="J351" t="str">
        <f t="shared" si="66"/>
        <v>o</v>
      </c>
      <c r="K351" t="str">
        <f>RIGHT(H351,2)</f>
        <v>10</v>
      </c>
      <c r="L351">
        <v>58</v>
      </c>
      <c r="M351">
        <v>10</v>
      </c>
      <c r="N351">
        <v>6</v>
      </c>
      <c r="O351" s="2">
        <v>116000000</v>
      </c>
      <c r="P351" s="2">
        <v>20000000</v>
      </c>
      <c r="Q351" s="2">
        <v>136000000</v>
      </c>
      <c r="R351" s="3">
        <v>0.85294117647058798</v>
      </c>
      <c r="S351">
        <v>20230327</v>
      </c>
    </row>
    <row r="352" spans="1:19" x14ac:dyDescent="0.25">
      <c r="A352">
        <v>14</v>
      </c>
      <c r="B352">
        <v>1</v>
      </c>
      <c r="C352" t="s">
        <v>67</v>
      </c>
      <c r="D352" t="s">
        <v>49</v>
      </c>
      <c r="E352" t="str">
        <f t="shared" si="61"/>
        <v>F2</v>
      </c>
      <c r="F352" t="str">
        <f t="shared" si="62"/>
        <v>a</v>
      </c>
      <c r="G352" t="str">
        <f t="shared" si="68"/>
        <v>6</v>
      </c>
      <c r="H352" t="s">
        <v>37</v>
      </c>
      <c r="I352" t="str">
        <f t="shared" si="64"/>
        <v>F1</v>
      </c>
      <c r="J352" t="str">
        <f t="shared" si="66"/>
        <v>o</v>
      </c>
      <c r="K352" t="str">
        <f t="shared" ref="K352:K357" si="70">RIGHT(H352,1)</f>
        <v>6</v>
      </c>
      <c r="L352">
        <v>210</v>
      </c>
      <c r="M352">
        <v>65</v>
      </c>
      <c r="N352">
        <v>5</v>
      </c>
      <c r="O352" s="2">
        <v>42000000</v>
      </c>
      <c r="P352" s="2">
        <v>13000000</v>
      </c>
      <c r="Q352" s="2">
        <v>55000000</v>
      </c>
      <c r="R352" s="3">
        <v>0.763636363636364</v>
      </c>
      <c r="S352">
        <v>20230327</v>
      </c>
    </row>
    <row r="353" spans="1:19" x14ac:dyDescent="0.25">
      <c r="A353">
        <v>14</v>
      </c>
      <c r="B353">
        <v>2</v>
      </c>
      <c r="C353" t="s">
        <v>67</v>
      </c>
      <c r="D353" t="s">
        <v>49</v>
      </c>
      <c r="E353" t="str">
        <f t="shared" si="61"/>
        <v>F2</v>
      </c>
      <c r="F353" t="str">
        <f t="shared" si="62"/>
        <v>a</v>
      </c>
      <c r="G353" t="str">
        <f t="shared" si="68"/>
        <v>6</v>
      </c>
      <c r="H353" t="s">
        <v>37</v>
      </c>
      <c r="I353" t="str">
        <f t="shared" si="64"/>
        <v>F1</v>
      </c>
      <c r="J353" t="str">
        <f t="shared" si="66"/>
        <v>o</v>
      </c>
      <c r="K353" t="str">
        <f t="shared" si="70"/>
        <v>6</v>
      </c>
      <c r="L353">
        <v>41</v>
      </c>
      <c r="M353">
        <v>12</v>
      </c>
      <c r="N353">
        <v>6</v>
      </c>
      <c r="O353" s="2">
        <v>82000000</v>
      </c>
      <c r="P353" s="2">
        <v>24000000</v>
      </c>
      <c r="Q353" s="2">
        <v>106000000</v>
      </c>
      <c r="R353" s="3">
        <v>0.77358490566037696</v>
      </c>
      <c r="S353">
        <v>20230327</v>
      </c>
    </row>
    <row r="354" spans="1:19" x14ac:dyDescent="0.25">
      <c r="A354">
        <v>14</v>
      </c>
      <c r="B354">
        <v>3</v>
      </c>
      <c r="C354" t="s">
        <v>67</v>
      </c>
      <c r="D354" t="s">
        <v>49</v>
      </c>
      <c r="E354" t="str">
        <f t="shared" si="61"/>
        <v>F2</v>
      </c>
      <c r="F354" t="str">
        <f t="shared" si="62"/>
        <v>a</v>
      </c>
      <c r="G354" t="str">
        <f t="shared" si="68"/>
        <v>6</v>
      </c>
      <c r="H354" t="s">
        <v>37</v>
      </c>
      <c r="I354" t="str">
        <f t="shared" si="64"/>
        <v>F1</v>
      </c>
      <c r="J354" t="str">
        <f t="shared" si="66"/>
        <v>o</v>
      </c>
      <c r="K354" t="str">
        <f t="shared" si="70"/>
        <v>6</v>
      </c>
      <c r="L354">
        <v>13</v>
      </c>
      <c r="M354">
        <v>2</v>
      </c>
      <c r="N354">
        <v>6</v>
      </c>
      <c r="O354" s="2">
        <v>26000000</v>
      </c>
      <c r="P354" s="2">
        <v>4000000</v>
      </c>
      <c r="Q354" s="2">
        <v>30000000</v>
      </c>
      <c r="R354" s="3">
        <v>0.86666666666666703</v>
      </c>
      <c r="S354">
        <v>20230327</v>
      </c>
    </row>
    <row r="355" spans="1:19" x14ac:dyDescent="0.25">
      <c r="A355">
        <v>14</v>
      </c>
      <c r="B355">
        <v>1</v>
      </c>
      <c r="C355" t="s">
        <v>68</v>
      </c>
      <c r="D355" t="s">
        <v>49</v>
      </c>
      <c r="E355" t="str">
        <f t="shared" si="61"/>
        <v>F2</v>
      </c>
      <c r="F355" t="str">
        <f t="shared" si="62"/>
        <v>a</v>
      </c>
      <c r="G355" t="str">
        <f t="shared" si="68"/>
        <v>6</v>
      </c>
      <c r="H355" t="s">
        <v>41</v>
      </c>
      <c r="I355" t="str">
        <f t="shared" si="64"/>
        <v>F2</v>
      </c>
      <c r="J355" t="str">
        <f t="shared" si="66"/>
        <v>o</v>
      </c>
      <c r="K355" t="str">
        <f t="shared" si="70"/>
        <v>6</v>
      </c>
      <c r="L355">
        <v>7</v>
      </c>
      <c r="M355">
        <v>5</v>
      </c>
      <c r="N355">
        <v>6</v>
      </c>
      <c r="O355" s="2">
        <v>14000000</v>
      </c>
      <c r="P355" s="2">
        <v>10000000</v>
      </c>
      <c r="Q355" s="2">
        <v>24000000</v>
      </c>
      <c r="R355" s="3">
        <v>0.58333333333333304</v>
      </c>
      <c r="S355">
        <v>20230327</v>
      </c>
    </row>
    <row r="356" spans="1:19" x14ac:dyDescent="0.25">
      <c r="A356">
        <v>14</v>
      </c>
      <c r="B356">
        <v>2</v>
      </c>
      <c r="C356" t="s">
        <v>68</v>
      </c>
      <c r="D356" t="s">
        <v>49</v>
      </c>
      <c r="E356" t="str">
        <f t="shared" si="61"/>
        <v>F2</v>
      </c>
      <c r="F356" t="str">
        <f t="shared" si="62"/>
        <v>a</v>
      </c>
      <c r="G356" t="str">
        <f t="shared" si="68"/>
        <v>6</v>
      </c>
      <c r="H356" t="s">
        <v>41</v>
      </c>
      <c r="I356" t="str">
        <f t="shared" si="64"/>
        <v>F2</v>
      </c>
      <c r="J356" t="str">
        <f t="shared" si="66"/>
        <v>o</v>
      </c>
      <c r="K356" t="str">
        <f t="shared" si="70"/>
        <v>6</v>
      </c>
      <c r="L356">
        <v>38</v>
      </c>
      <c r="M356">
        <v>25</v>
      </c>
      <c r="N356">
        <v>6</v>
      </c>
      <c r="O356" s="2">
        <v>76000000</v>
      </c>
      <c r="P356" s="2">
        <v>50000000</v>
      </c>
      <c r="Q356" s="2">
        <v>126000000</v>
      </c>
      <c r="R356" s="3">
        <v>0.60317460317460303</v>
      </c>
      <c r="S356">
        <v>20230327</v>
      </c>
    </row>
    <row r="357" spans="1:19" x14ac:dyDescent="0.25">
      <c r="A357">
        <v>14</v>
      </c>
      <c r="B357">
        <v>3</v>
      </c>
      <c r="C357" t="s">
        <v>68</v>
      </c>
      <c r="D357" t="s">
        <v>49</v>
      </c>
      <c r="E357" t="str">
        <f t="shared" si="61"/>
        <v>F2</v>
      </c>
      <c r="F357" t="str">
        <f t="shared" si="62"/>
        <v>a</v>
      </c>
      <c r="G357" t="str">
        <f t="shared" si="68"/>
        <v>6</v>
      </c>
      <c r="H357" t="s">
        <v>41</v>
      </c>
      <c r="I357" t="str">
        <f t="shared" si="64"/>
        <v>F2</v>
      </c>
      <c r="J357" t="str">
        <f t="shared" si="66"/>
        <v>o</v>
      </c>
      <c r="K357" t="str">
        <f t="shared" si="70"/>
        <v>6</v>
      </c>
      <c r="L357">
        <v>28</v>
      </c>
      <c r="M357">
        <v>2</v>
      </c>
      <c r="N357">
        <v>6</v>
      </c>
      <c r="O357" s="2">
        <v>56000000</v>
      </c>
      <c r="P357" s="2">
        <v>4000000</v>
      </c>
      <c r="Q357" s="2">
        <v>60000000</v>
      </c>
      <c r="R357" s="3">
        <v>0.93333333333333302</v>
      </c>
      <c r="S357">
        <v>20230327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E121-DD93-4793-9326-E73384F91AAD}">
  <dimension ref="A1:Y49"/>
  <sheetViews>
    <sheetView tabSelected="1" workbookViewId="0">
      <selection activeCell="J36" sqref="J36"/>
    </sheetView>
  </sheetViews>
  <sheetFormatPr defaultRowHeight="15" x14ac:dyDescent="0.25"/>
  <cols>
    <col min="4" max="4" width="16.5703125" customWidth="1"/>
  </cols>
  <sheetData>
    <row r="1" spans="1:23" x14ac:dyDescent="0.25">
      <c r="A1" s="25" t="s">
        <v>130</v>
      </c>
      <c r="B1" s="25" t="s">
        <v>131</v>
      </c>
      <c r="C1" s="25" t="s">
        <v>132</v>
      </c>
      <c r="D1" s="25" t="s">
        <v>133</v>
      </c>
      <c r="E1" s="25" t="s">
        <v>134</v>
      </c>
      <c r="F1" s="25" t="s">
        <v>135</v>
      </c>
      <c r="G1" s="25" t="s">
        <v>137</v>
      </c>
      <c r="H1" s="25" t="s">
        <v>122</v>
      </c>
      <c r="I1" s="25" t="s">
        <v>123</v>
      </c>
      <c r="J1" s="25" t="s">
        <v>124</v>
      </c>
      <c r="K1" s="25" t="s">
        <v>125</v>
      </c>
      <c r="L1" s="25" t="s">
        <v>126</v>
      </c>
      <c r="M1" s="25" t="s">
        <v>127</v>
      </c>
      <c r="N1" s="25" t="s">
        <v>139</v>
      </c>
      <c r="O1" s="25" t="s">
        <v>140</v>
      </c>
      <c r="P1" s="25" t="s">
        <v>141</v>
      </c>
      <c r="Q1" s="25" t="s">
        <v>128</v>
      </c>
      <c r="R1" s="25" t="s">
        <v>129</v>
      </c>
      <c r="S1" s="25" t="s">
        <v>142</v>
      </c>
      <c r="T1" s="25" t="s">
        <v>15</v>
      </c>
      <c r="U1" s="25" t="s">
        <v>14</v>
      </c>
      <c r="V1" s="25" t="s">
        <v>143</v>
      </c>
      <c r="W1" s="25" t="s">
        <v>17</v>
      </c>
    </row>
    <row r="2" spans="1:23" x14ac:dyDescent="0.25">
      <c r="A2" t="s">
        <v>82</v>
      </c>
      <c r="B2" s="20" t="s">
        <v>26</v>
      </c>
      <c r="C2" s="20" t="s">
        <v>24</v>
      </c>
      <c r="D2" s="20" t="str">
        <f t="shared" ref="D2:D25" si="0">CONCATENATE(B2,".",C2)</f>
        <v>A1o10.A2a10</v>
      </c>
      <c r="E2">
        <v>1</v>
      </c>
      <c r="F2">
        <v>1</v>
      </c>
      <c r="G2" t="s">
        <v>138</v>
      </c>
      <c r="H2">
        <v>489</v>
      </c>
      <c r="I2">
        <v>5</v>
      </c>
      <c r="J2">
        <v>5</v>
      </c>
      <c r="Q2" s="2">
        <f>(1000/80)*10^(-1*J2)</f>
        <v>1.25E-4</v>
      </c>
      <c r="R2" s="2">
        <f>IF(M2&gt;0, (1000/80)*10^(-1*M2), 0)</f>
        <v>0</v>
      </c>
      <c r="S2" s="2">
        <f>IF(P2&gt;0, (1000/80)*10^(-1*P2), 0)</f>
        <v>0</v>
      </c>
      <c r="T2" s="2">
        <f>(H2+K2+N2)/(SUM(Q2:S2))</f>
        <v>3912000</v>
      </c>
      <c r="U2" s="2">
        <f>IF(I2="TMTC", (L2+O2)/(R2+S2), (I2+L2+O2)/SUM(Q2:S2))</f>
        <v>40000</v>
      </c>
      <c r="V2" s="2">
        <f>SUM(T2:U2)</f>
        <v>3952000</v>
      </c>
      <c r="W2" s="32">
        <f>U2/V2</f>
        <v>1.0121457489878543E-2</v>
      </c>
    </row>
    <row r="3" spans="1:23" x14ac:dyDescent="0.25">
      <c r="A3" t="s">
        <v>82</v>
      </c>
      <c r="B3" s="20" t="s">
        <v>26</v>
      </c>
      <c r="C3" s="20" t="s">
        <v>24</v>
      </c>
      <c r="D3" s="20" t="str">
        <f t="shared" si="0"/>
        <v>A1o10.A2a10</v>
      </c>
      <c r="E3">
        <v>1</v>
      </c>
      <c r="F3">
        <v>2</v>
      </c>
      <c r="G3" t="s">
        <v>138</v>
      </c>
      <c r="H3">
        <v>287</v>
      </c>
      <c r="I3">
        <v>4</v>
      </c>
      <c r="J3">
        <v>5</v>
      </c>
      <c r="Q3" s="2">
        <f t="shared" ref="Q3:Q49" si="1">(1000/80)*10^(-1*J3)</f>
        <v>1.25E-4</v>
      </c>
      <c r="R3" s="2">
        <f t="shared" ref="R3:R49" si="2">IF(M3&gt;0, (1000/80)*10^(-1*M3), 0)</f>
        <v>0</v>
      </c>
      <c r="S3" s="2">
        <f t="shared" ref="S3:S49" si="3">IF(P3&gt;0, (1000/80)*10^(-1*P3), 0)</f>
        <v>0</v>
      </c>
      <c r="T3" s="2">
        <f t="shared" ref="T3:T49" si="4">(H3+K3+N3)/(SUM(Q3:S3))</f>
        <v>2296000</v>
      </c>
      <c r="U3" s="2">
        <f t="shared" ref="U3:U49" si="5">IF(I3="TMTC", (L3+O3)/(R3+S3), (I3+L3+O3)/SUM(Q3:S3))</f>
        <v>32000</v>
      </c>
      <c r="V3" s="2">
        <f t="shared" ref="V3:V49" si="6">SUM(T3:U3)</f>
        <v>2328000</v>
      </c>
      <c r="W3" s="32">
        <f t="shared" ref="W3:W49" si="7">U3/V3</f>
        <v>1.3745704467353952E-2</v>
      </c>
    </row>
    <row r="4" spans="1:23" x14ac:dyDescent="0.25">
      <c r="A4" t="s">
        <v>82</v>
      </c>
      <c r="B4" s="20" t="s">
        <v>26</v>
      </c>
      <c r="C4" s="20" t="s">
        <v>24</v>
      </c>
      <c r="D4" s="20" t="str">
        <f t="shared" si="0"/>
        <v>A1o10.A2a10</v>
      </c>
      <c r="E4">
        <v>1</v>
      </c>
      <c r="F4">
        <v>3</v>
      </c>
      <c r="G4" t="s">
        <v>138</v>
      </c>
      <c r="H4">
        <v>504</v>
      </c>
      <c r="I4">
        <v>1</v>
      </c>
      <c r="J4">
        <v>5</v>
      </c>
      <c r="Q4" s="2">
        <f t="shared" si="1"/>
        <v>1.25E-4</v>
      </c>
      <c r="R4" s="2">
        <f t="shared" si="2"/>
        <v>0</v>
      </c>
      <c r="S4" s="2">
        <f t="shared" si="3"/>
        <v>0</v>
      </c>
      <c r="T4" s="2">
        <f t="shared" si="4"/>
        <v>4032000</v>
      </c>
      <c r="U4" s="2">
        <f t="shared" si="5"/>
        <v>8000</v>
      </c>
      <c r="V4" s="2">
        <f t="shared" si="6"/>
        <v>4040000</v>
      </c>
      <c r="W4" s="32">
        <f t="shared" si="7"/>
        <v>1.9801980198019802E-3</v>
      </c>
    </row>
    <row r="5" spans="1:23" x14ac:dyDescent="0.25">
      <c r="A5" t="s">
        <v>82</v>
      </c>
      <c r="B5" s="20" t="s">
        <v>26</v>
      </c>
      <c r="C5" s="20" t="s">
        <v>24</v>
      </c>
      <c r="D5" s="20" t="str">
        <f t="shared" si="0"/>
        <v>A1o10.A2a10</v>
      </c>
      <c r="E5">
        <v>1</v>
      </c>
      <c r="F5">
        <v>4</v>
      </c>
      <c r="G5" t="s">
        <v>138</v>
      </c>
      <c r="H5">
        <v>210</v>
      </c>
      <c r="I5">
        <v>3</v>
      </c>
      <c r="J5">
        <v>5</v>
      </c>
      <c r="Q5" s="2">
        <f t="shared" si="1"/>
        <v>1.25E-4</v>
      </c>
      <c r="R5" s="2">
        <f t="shared" si="2"/>
        <v>0</v>
      </c>
      <c r="S5" s="2">
        <f t="shared" si="3"/>
        <v>0</v>
      </c>
      <c r="T5" s="2">
        <f t="shared" si="4"/>
        <v>1680000</v>
      </c>
      <c r="U5" s="2">
        <f t="shared" si="5"/>
        <v>24000</v>
      </c>
      <c r="V5" s="2">
        <f t="shared" si="6"/>
        <v>1704000</v>
      </c>
      <c r="W5" s="32">
        <f t="shared" si="7"/>
        <v>1.4084507042253521E-2</v>
      </c>
    </row>
    <row r="6" spans="1:23" x14ac:dyDescent="0.25">
      <c r="A6" t="s">
        <v>85</v>
      </c>
      <c r="B6" t="s">
        <v>30</v>
      </c>
      <c r="C6" s="20" t="s">
        <v>24</v>
      </c>
      <c r="D6" s="20" t="str">
        <f t="shared" si="0"/>
        <v>A2o10.A2a10</v>
      </c>
      <c r="E6">
        <v>1</v>
      </c>
      <c r="F6">
        <v>1</v>
      </c>
      <c r="G6" t="s">
        <v>138</v>
      </c>
      <c r="H6">
        <v>117</v>
      </c>
      <c r="I6">
        <v>18</v>
      </c>
      <c r="J6">
        <v>5</v>
      </c>
      <c r="Q6" s="2">
        <f t="shared" si="1"/>
        <v>1.25E-4</v>
      </c>
      <c r="R6" s="2">
        <f t="shared" si="2"/>
        <v>0</v>
      </c>
      <c r="S6" s="2">
        <f t="shared" si="3"/>
        <v>0</v>
      </c>
      <c r="T6" s="2">
        <f t="shared" si="4"/>
        <v>936000</v>
      </c>
      <c r="U6" s="2">
        <f t="shared" si="5"/>
        <v>144000</v>
      </c>
      <c r="V6" s="2">
        <f t="shared" si="6"/>
        <v>1080000</v>
      </c>
      <c r="W6" s="32">
        <f t="shared" si="7"/>
        <v>0.13333333333333333</v>
      </c>
    </row>
    <row r="7" spans="1:23" x14ac:dyDescent="0.25">
      <c r="A7" t="s">
        <v>85</v>
      </c>
      <c r="B7" t="s">
        <v>30</v>
      </c>
      <c r="C7" s="20" t="s">
        <v>24</v>
      </c>
      <c r="D7" s="20" t="str">
        <f t="shared" si="0"/>
        <v>A2o10.A2a10</v>
      </c>
      <c r="E7">
        <v>1</v>
      </c>
      <c r="F7">
        <v>2</v>
      </c>
      <c r="G7" t="s">
        <v>138</v>
      </c>
      <c r="H7">
        <v>205</v>
      </c>
      <c r="I7">
        <v>38</v>
      </c>
      <c r="J7">
        <v>4</v>
      </c>
      <c r="K7">
        <v>28</v>
      </c>
      <c r="L7">
        <v>6</v>
      </c>
      <c r="M7">
        <v>5</v>
      </c>
      <c r="Q7" s="2">
        <f t="shared" si="1"/>
        <v>1.25E-3</v>
      </c>
      <c r="R7" s="2">
        <f t="shared" si="2"/>
        <v>1.25E-4</v>
      </c>
      <c r="S7" s="2">
        <f t="shared" si="3"/>
        <v>0</v>
      </c>
      <c r="T7" s="2">
        <f t="shared" si="4"/>
        <v>169454.54545454547</v>
      </c>
      <c r="U7" s="2">
        <f t="shared" si="5"/>
        <v>32000.000000000004</v>
      </c>
      <c r="V7" s="2">
        <f t="shared" si="6"/>
        <v>201454.54545454547</v>
      </c>
      <c r="W7" s="32">
        <f t="shared" si="7"/>
        <v>0.1588447653429603</v>
      </c>
    </row>
    <row r="8" spans="1:23" x14ac:dyDescent="0.25">
      <c r="A8" t="s">
        <v>85</v>
      </c>
      <c r="B8" t="s">
        <v>30</v>
      </c>
      <c r="C8" s="20" t="s">
        <v>24</v>
      </c>
      <c r="D8" s="20" t="str">
        <f t="shared" si="0"/>
        <v>A2o10.A2a10</v>
      </c>
      <c r="E8">
        <v>1</v>
      </c>
      <c r="F8">
        <v>3</v>
      </c>
      <c r="G8" t="s">
        <v>138</v>
      </c>
      <c r="H8">
        <v>152</v>
      </c>
      <c r="I8">
        <v>25</v>
      </c>
      <c r="J8">
        <v>4</v>
      </c>
      <c r="K8">
        <v>17</v>
      </c>
      <c r="L8">
        <v>3</v>
      </c>
      <c r="M8">
        <v>5</v>
      </c>
      <c r="Q8" s="2">
        <f t="shared" si="1"/>
        <v>1.25E-3</v>
      </c>
      <c r="R8" s="2">
        <f t="shared" si="2"/>
        <v>1.25E-4</v>
      </c>
      <c r="S8" s="2">
        <f t="shared" si="3"/>
        <v>0</v>
      </c>
      <c r="T8" s="2">
        <f t="shared" si="4"/>
        <v>122909.09090909091</v>
      </c>
      <c r="U8" s="2">
        <f t="shared" si="5"/>
        <v>20363.636363636364</v>
      </c>
      <c r="V8" s="2">
        <f t="shared" si="6"/>
        <v>143272.72727272726</v>
      </c>
      <c r="W8" s="32">
        <f t="shared" si="7"/>
        <v>0.14213197969543148</v>
      </c>
    </row>
    <row r="9" spans="1:23" x14ac:dyDescent="0.25">
      <c r="A9" t="s">
        <v>85</v>
      </c>
      <c r="B9" t="s">
        <v>30</v>
      </c>
      <c r="C9" s="20" t="s">
        <v>24</v>
      </c>
      <c r="D9" s="20" t="str">
        <f t="shared" si="0"/>
        <v>A2o10.A2a10</v>
      </c>
      <c r="E9">
        <v>1</v>
      </c>
      <c r="F9">
        <v>4</v>
      </c>
      <c r="G9" t="s">
        <v>138</v>
      </c>
      <c r="H9">
        <v>205</v>
      </c>
      <c r="I9">
        <v>75</v>
      </c>
      <c r="J9">
        <v>4</v>
      </c>
      <c r="K9">
        <v>19</v>
      </c>
      <c r="L9">
        <v>4</v>
      </c>
      <c r="M9">
        <v>5</v>
      </c>
      <c r="Q9" s="2">
        <f t="shared" si="1"/>
        <v>1.25E-3</v>
      </c>
      <c r="R9" s="2">
        <f t="shared" si="2"/>
        <v>1.25E-4</v>
      </c>
      <c r="S9" s="2">
        <f t="shared" si="3"/>
        <v>0</v>
      </c>
      <c r="T9" s="2">
        <f t="shared" si="4"/>
        <v>162909.09090909091</v>
      </c>
      <c r="U9" s="2">
        <f t="shared" si="5"/>
        <v>57454.545454545456</v>
      </c>
      <c r="V9" s="2">
        <f t="shared" si="6"/>
        <v>220363.63636363635</v>
      </c>
      <c r="W9" s="32">
        <f t="shared" si="7"/>
        <v>0.26072607260726072</v>
      </c>
    </row>
    <row r="10" spans="1:23" x14ac:dyDescent="0.25">
      <c r="A10" t="s">
        <v>88</v>
      </c>
      <c r="B10" t="s">
        <v>120</v>
      </c>
      <c r="C10" s="20" t="s">
        <v>24</v>
      </c>
      <c r="D10" s="20" t="str">
        <f t="shared" si="0"/>
        <v>ANC.A2a10</v>
      </c>
      <c r="E10">
        <v>1</v>
      </c>
      <c r="F10">
        <v>1</v>
      </c>
      <c r="G10" t="s">
        <v>138</v>
      </c>
      <c r="H10">
        <v>369</v>
      </c>
      <c r="I10">
        <v>25</v>
      </c>
      <c r="J10">
        <v>4</v>
      </c>
      <c r="K10">
        <v>28</v>
      </c>
      <c r="L10">
        <v>2</v>
      </c>
      <c r="M10">
        <v>5</v>
      </c>
      <c r="Q10" s="2">
        <f t="shared" si="1"/>
        <v>1.25E-3</v>
      </c>
      <c r="R10" s="2">
        <f t="shared" si="2"/>
        <v>1.25E-4</v>
      </c>
      <c r="S10" s="2">
        <f t="shared" si="3"/>
        <v>0</v>
      </c>
      <c r="T10" s="2">
        <f t="shared" si="4"/>
        <v>288727.27272727276</v>
      </c>
      <c r="U10" s="2">
        <f t="shared" si="5"/>
        <v>19636.363636363636</v>
      </c>
      <c r="V10" s="2">
        <f t="shared" si="6"/>
        <v>308363.63636363641</v>
      </c>
      <c r="W10" s="32">
        <f t="shared" si="7"/>
        <v>6.3679245283018854E-2</v>
      </c>
    </row>
    <row r="11" spans="1:23" x14ac:dyDescent="0.25">
      <c r="A11" t="s">
        <v>88</v>
      </c>
      <c r="B11" t="s">
        <v>120</v>
      </c>
      <c r="C11" s="20" t="s">
        <v>24</v>
      </c>
      <c r="D11" s="20" t="str">
        <f t="shared" si="0"/>
        <v>ANC.A2a10</v>
      </c>
      <c r="E11">
        <v>1</v>
      </c>
      <c r="F11">
        <v>2</v>
      </c>
      <c r="G11" t="s">
        <v>138</v>
      </c>
      <c r="H11">
        <v>111</v>
      </c>
      <c r="I11">
        <v>10</v>
      </c>
      <c r="J11">
        <v>4</v>
      </c>
      <c r="K11">
        <v>14</v>
      </c>
      <c r="L11">
        <v>2</v>
      </c>
      <c r="M11">
        <v>5</v>
      </c>
      <c r="Q11" s="2">
        <f t="shared" si="1"/>
        <v>1.25E-3</v>
      </c>
      <c r="R11" s="2">
        <f t="shared" si="2"/>
        <v>1.25E-4</v>
      </c>
      <c r="S11" s="2">
        <f t="shared" si="3"/>
        <v>0</v>
      </c>
      <c r="T11" s="2">
        <f t="shared" si="4"/>
        <v>90909.090909090912</v>
      </c>
      <c r="U11" s="2">
        <f t="shared" si="5"/>
        <v>8727.2727272727279</v>
      </c>
      <c r="V11" s="2">
        <f t="shared" si="6"/>
        <v>99636.363636363647</v>
      </c>
      <c r="W11" s="32">
        <f t="shared" si="7"/>
        <v>8.7591240875912413E-2</v>
      </c>
    </row>
    <row r="12" spans="1:23" x14ac:dyDescent="0.25">
      <c r="A12" t="s">
        <v>88</v>
      </c>
      <c r="B12" t="s">
        <v>120</v>
      </c>
      <c r="C12" s="20" t="s">
        <v>24</v>
      </c>
      <c r="D12" s="20" t="str">
        <f t="shared" si="0"/>
        <v>ANC.A2a10</v>
      </c>
      <c r="E12">
        <v>1</v>
      </c>
      <c r="F12">
        <v>3</v>
      </c>
      <c r="G12" t="s">
        <v>138</v>
      </c>
      <c r="H12">
        <v>345</v>
      </c>
      <c r="I12">
        <v>31</v>
      </c>
      <c r="J12">
        <v>4</v>
      </c>
      <c r="K12">
        <v>32</v>
      </c>
      <c r="L12">
        <v>1</v>
      </c>
      <c r="M12">
        <v>5</v>
      </c>
      <c r="Q12" s="2">
        <f t="shared" si="1"/>
        <v>1.25E-3</v>
      </c>
      <c r="R12" s="2">
        <f t="shared" si="2"/>
        <v>1.25E-4</v>
      </c>
      <c r="S12" s="2">
        <f t="shared" si="3"/>
        <v>0</v>
      </c>
      <c r="T12" s="2">
        <f t="shared" si="4"/>
        <v>274181.81818181818</v>
      </c>
      <c r="U12" s="2">
        <f t="shared" si="5"/>
        <v>23272.727272727276</v>
      </c>
      <c r="V12" s="2">
        <f t="shared" si="6"/>
        <v>297454.54545454547</v>
      </c>
      <c r="W12" s="32">
        <f t="shared" si="7"/>
        <v>7.823960880195599E-2</v>
      </c>
    </row>
    <row r="13" spans="1:23" x14ac:dyDescent="0.25">
      <c r="A13" t="s">
        <v>88</v>
      </c>
      <c r="B13" t="s">
        <v>120</v>
      </c>
      <c r="C13" s="20" t="s">
        <v>24</v>
      </c>
      <c r="D13" s="20" t="str">
        <f t="shared" si="0"/>
        <v>ANC.A2a10</v>
      </c>
      <c r="E13">
        <v>1</v>
      </c>
      <c r="F13">
        <v>4</v>
      </c>
      <c r="G13" t="s">
        <v>138</v>
      </c>
      <c r="H13">
        <v>57</v>
      </c>
      <c r="I13">
        <v>8</v>
      </c>
      <c r="J13">
        <v>5</v>
      </c>
      <c r="Q13" s="2">
        <f t="shared" si="1"/>
        <v>1.25E-4</v>
      </c>
      <c r="R13" s="2">
        <f t="shared" si="2"/>
        <v>0</v>
      </c>
      <c r="S13" s="2">
        <f t="shared" si="3"/>
        <v>0</v>
      </c>
      <c r="T13" s="2">
        <f t="shared" si="4"/>
        <v>456000</v>
      </c>
      <c r="U13" s="2">
        <f t="shared" si="5"/>
        <v>64000</v>
      </c>
      <c r="V13" s="2">
        <f t="shared" si="6"/>
        <v>520000</v>
      </c>
      <c r="W13" s="32">
        <f t="shared" si="7"/>
        <v>0.12307692307692308</v>
      </c>
    </row>
    <row r="14" spans="1:23" x14ac:dyDescent="0.25">
      <c r="A14" t="s">
        <v>100</v>
      </c>
      <c r="B14" t="s">
        <v>28</v>
      </c>
      <c r="C14" s="20" t="s">
        <v>20</v>
      </c>
      <c r="D14" s="20" t="str">
        <f t="shared" si="0"/>
        <v>F1o10.F2a10</v>
      </c>
      <c r="E14">
        <v>1</v>
      </c>
      <c r="F14">
        <v>1</v>
      </c>
      <c r="G14" t="s">
        <v>138</v>
      </c>
      <c r="H14">
        <v>42</v>
      </c>
      <c r="I14">
        <v>11</v>
      </c>
      <c r="J14">
        <v>4</v>
      </c>
      <c r="Q14" s="2">
        <f t="shared" si="1"/>
        <v>1.25E-3</v>
      </c>
      <c r="R14" s="2">
        <f t="shared" si="2"/>
        <v>0</v>
      </c>
      <c r="S14" s="2">
        <f t="shared" si="3"/>
        <v>0</v>
      </c>
      <c r="T14" s="2">
        <f t="shared" si="4"/>
        <v>33600</v>
      </c>
      <c r="U14" s="2">
        <f t="shared" si="5"/>
        <v>8800</v>
      </c>
      <c r="V14" s="2">
        <f t="shared" si="6"/>
        <v>42400</v>
      </c>
      <c r="W14" s="32">
        <f t="shared" si="7"/>
        <v>0.20754716981132076</v>
      </c>
    </row>
    <row r="15" spans="1:23" x14ac:dyDescent="0.25">
      <c r="A15" t="s">
        <v>100</v>
      </c>
      <c r="B15" t="s">
        <v>28</v>
      </c>
      <c r="C15" s="20" t="s">
        <v>20</v>
      </c>
      <c r="D15" s="20" t="str">
        <f t="shared" si="0"/>
        <v>F1o10.F2a10</v>
      </c>
      <c r="E15">
        <v>1</v>
      </c>
      <c r="F15">
        <v>2</v>
      </c>
      <c r="G15" t="s">
        <v>138</v>
      </c>
      <c r="H15">
        <v>1</v>
      </c>
      <c r="I15">
        <v>13</v>
      </c>
      <c r="J15">
        <v>4</v>
      </c>
      <c r="Q15" s="2">
        <f t="shared" si="1"/>
        <v>1.25E-3</v>
      </c>
      <c r="R15" s="2">
        <f t="shared" si="2"/>
        <v>0</v>
      </c>
      <c r="S15" s="2">
        <f t="shared" si="3"/>
        <v>0</v>
      </c>
      <c r="T15" s="2">
        <f t="shared" si="4"/>
        <v>800</v>
      </c>
      <c r="U15" s="2">
        <f t="shared" si="5"/>
        <v>10400</v>
      </c>
      <c r="V15" s="2">
        <f t="shared" si="6"/>
        <v>11200</v>
      </c>
      <c r="W15" s="32">
        <f t="shared" si="7"/>
        <v>0.9285714285714286</v>
      </c>
    </row>
    <row r="16" spans="1:23" x14ac:dyDescent="0.25">
      <c r="A16" t="s">
        <v>100</v>
      </c>
      <c r="B16" t="s">
        <v>28</v>
      </c>
      <c r="C16" s="20" t="s">
        <v>20</v>
      </c>
      <c r="D16" s="20" t="str">
        <f t="shared" si="0"/>
        <v>F1o10.F2a10</v>
      </c>
      <c r="E16">
        <v>1</v>
      </c>
      <c r="F16">
        <v>3</v>
      </c>
      <c r="G16" t="s">
        <v>138</v>
      </c>
      <c r="H16">
        <v>7</v>
      </c>
      <c r="I16">
        <v>12</v>
      </c>
      <c r="J16">
        <v>4</v>
      </c>
      <c r="Q16" s="2">
        <f t="shared" si="1"/>
        <v>1.25E-3</v>
      </c>
      <c r="R16" s="2">
        <f t="shared" si="2"/>
        <v>0</v>
      </c>
      <c r="S16" s="2">
        <f t="shared" si="3"/>
        <v>0</v>
      </c>
      <c r="T16" s="2">
        <f t="shared" si="4"/>
        <v>5600</v>
      </c>
      <c r="U16" s="2">
        <f t="shared" si="5"/>
        <v>9600</v>
      </c>
      <c r="V16" s="2">
        <f t="shared" si="6"/>
        <v>15200</v>
      </c>
      <c r="W16" s="32">
        <f t="shared" si="7"/>
        <v>0.63157894736842102</v>
      </c>
    </row>
    <row r="17" spans="1:23" x14ac:dyDescent="0.25">
      <c r="A17" t="s">
        <v>100</v>
      </c>
      <c r="B17" t="s">
        <v>28</v>
      </c>
      <c r="C17" s="20" t="s">
        <v>20</v>
      </c>
      <c r="D17" s="20" t="str">
        <f t="shared" si="0"/>
        <v>F1o10.F2a10</v>
      </c>
      <c r="E17">
        <v>1</v>
      </c>
      <c r="F17">
        <v>4</v>
      </c>
      <c r="G17" t="s">
        <v>138</v>
      </c>
      <c r="H17">
        <v>17</v>
      </c>
      <c r="I17">
        <v>2</v>
      </c>
      <c r="J17">
        <v>4</v>
      </c>
      <c r="Q17" s="2">
        <f t="shared" si="1"/>
        <v>1.25E-3</v>
      </c>
      <c r="R17" s="2">
        <f t="shared" si="2"/>
        <v>0</v>
      </c>
      <c r="S17" s="2">
        <f t="shared" si="3"/>
        <v>0</v>
      </c>
      <c r="T17" s="2">
        <f t="shared" si="4"/>
        <v>13600</v>
      </c>
      <c r="U17" s="2">
        <f t="shared" si="5"/>
        <v>1600</v>
      </c>
      <c r="V17" s="2">
        <f t="shared" si="6"/>
        <v>15200</v>
      </c>
      <c r="W17" s="32">
        <f t="shared" si="7"/>
        <v>0.10526315789473684</v>
      </c>
    </row>
    <row r="18" spans="1:23" x14ac:dyDescent="0.25">
      <c r="A18" t="s">
        <v>103</v>
      </c>
      <c r="B18" t="s">
        <v>35</v>
      </c>
      <c r="C18" s="20" t="s">
        <v>20</v>
      </c>
      <c r="D18" s="20" t="str">
        <f t="shared" si="0"/>
        <v>F2o10.F2a10</v>
      </c>
      <c r="E18">
        <v>1</v>
      </c>
      <c r="F18">
        <v>1</v>
      </c>
      <c r="G18" t="s">
        <v>138</v>
      </c>
      <c r="H18">
        <v>98</v>
      </c>
      <c r="I18">
        <v>13</v>
      </c>
      <c r="J18">
        <v>4</v>
      </c>
      <c r="Q18" s="2">
        <f t="shared" si="1"/>
        <v>1.25E-3</v>
      </c>
      <c r="R18" s="2">
        <f t="shared" si="2"/>
        <v>0</v>
      </c>
      <c r="S18" s="2">
        <f t="shared" si="3"/>
        <v>0</v>
      </c>
      <c r="T18" s="2">
        <f t="shared" si="4"/>
        <v>78400</v>
      </c>
      <c r="U18" s="2">
        <f t="shared" si="5"/>
        <v>10400</v>
      </c>
      <c r="V18" s="2">
        <f t="shared" si="6"/>
        <v>88800</v>
      </c>
      <c r="W18" s="32">
        <f t="shared" si="7"/>
        <v>0.11711711711711711</v>
      </c>
    </row>
    <row r="19" spans="1:23" x14ac:dyDescent="0.25">
      <c r="A19" t="s">
        <v>103</v>
      </c>
      <c r="B19" t="s">
        <v>35</v>
      </c>
      <c r="C19" s="20" t="s">
        <v>20</v>
      </c>
      <c r="D19" s="20" t="str">
        <f t="shared" si="0"/>
        <v>F2o10.F2a10</v>
      </c>
      <c r="E19">
        <v>1</v>
      </c>
      <c r="F19">
        <v>2</v>
      </c>
      <c r="G19" t="s">
        <v>138</v>
      </c>
      <c r="H19">
        <v>118</v>
      </c>
      <c r="I19">
        <v>17</v>
      </c>
      <c r="J19">
        <v>5</v>
      </c>
      <c r="Q19" s="2">
        <f t="shared" si="1"/>
        <v>1.25E-4</v>
      </c>
      <c r="R19" s="2">
        <f t="shared" si="2"/>
        <v>0</v>
      </c>
      <c r="S19" s="2">
        <f t="shared" si="3"/>
        <v>0</v>
      </c>
      <c r="T19" s="2">
        <f t="shared" si="4"/>
        <v>944000</v>
      </c>
      <c r="U19" s="2">
        <f t="shared" si="5"/>
        <v>136000</v>
      </c>
      <c r="V19" s="2">
        <f t="shared" si="6"/>
        <v>1080000</v>
      </c>
      <c r="W19" s="32">
        <f t="shared" si="7"/>
        <v>0.12592592592592591</v>
      </c>
    </row>
    <row r="20" spans="1:23" x14ac:dyDescent="0.25">
      <c r="A20" t="s">
        <v>103</v>
      </c>
      <c r="B20" t="s">
        <v>35</v>
      </c>
      <c r="C20" s="20" t="s">
        <v>20</v>
      </c>
      <c r="D20" s="20" t="str">
        <f t="shared" si="0"/>
        <v>F2o10.F2a10</v>
      </c>
      <c r="E20">
        <v>1</v>
      </c>
      <c r="F20">
        <v>3</v>
      </c>
      <c r="G20" t="s">
        <v>138</v>
      </c>
      <c r="H20">
        <v>527</v>
      </c>
      <c r="I20">
        <v>40</v>
      </c>
      <c r="J20">
        <v>5</v>
      </c>
      <c r="Q20" s="2">
        <f t="shared" si="1"/>
        <v>1.25E-4</v>
      </c>
      <c r="R20" s="2">
        <f t="shared" si="2"/>
        <v>0</v>
      </c>
      <c r="S20" s="2">
        <f t="shared" si="3"/>
        <v>0</v>
      </c>
      <c r="T20" s="2">
        <f t="shared" si="4"/>
        <v>4216000</v>
      </c>
      <c r="U20" s="2">
        <f t="shared" si="5"/>
        <v>320000</v>
      </c>
      <c r="V20" s="2">
        <f t="shared" si="6"/>
        <v>4536000</v>
      </c>
      <c r="W20" s="32">
        <f t="shared" si="7"/>
        <v>7.0546737213403876E-2</v>
      </c>
    </row>
    <row r="21" spans="1:23" x14ac:dyDescent="0.25">
      <c r="A21" t="s">
        <v>103</v>
      </c>
      <c r="B21" t="s">
        <v>35</v>
      </c>
      <c r="C21" s="20" t="s">
        <v>20</v>
      </c>
      <c r="D21" s="20" t="str">
        <f t="shared" si="0"/>
        <v>F2o10.F2a10</v>
      </c>
      <c r="E21">
        <v>1</v>
      </c>
      <c r="F21">
        <v>4</v>
      </c>
      <c r="G21" t="s">
        <v>138</v>
      </c>
      <c r="H21">
        <v>330</v>
      </c>
      <c r="I21">
        <v>43</v>
      </c>
      <c r="J21">
        <v>5</v>
      </c>
      <c r="Q21" s="2">
        <f t="shared" si="1"/>
        <v>1.25E-4</v>
      </c>
      <c r="R21" s="2">
        <f t="shared" si="2"/>
        <v>0</v>
      </c>
      <c r="S21" s="2">
        <f t="shared" si="3"/>
        <v>0</v>
      </c>
      <c r="T21" s="2">
        <f t="shared" si="4"/>
        <v>2640000</v>
      </c>
      <c r="U21" s="2">
        <f t="shared" si="5"/>
        <v>344000</v>
      </c>
      <c r="V21" s="2">
        <f t="shared" si="6"/>
        <v>2984000</v>
      </c>
      <c r="W21" s="32">
        <f t="shared" si="7"/>
        <v>0.11528150134048257</v>
      </c>
    </row>
    <row r="22" spans="1:23" x14ac:dyDescent="0.25">
      <c r="A22" t="s">
        <v>106</v>
      </c>
      <c r="B22" t="s">
        <v>120</v>
      </c>
      <c r="C22" s="20" t="s">
        <v>20</v>
      </c>
      <c r="D22" s="20" t="str">
        <f t="shared" si="0"/>
        <v>ANC.F2a10</v>
      </c>
      <c r="E22">
        <v>1</v>
      </c>
      <c r="F22">
        <v>1</v>
      </c>
      <c r="G22" t="s">
        <v>138</v>
      </c>
      <c r="H22">
        <v>25</v>
      </c>
      <c r="I22">
        <v>27</v>
      </c>
      <c r="J22">
        <v>5</v>
      </c>
      <c r="Q22" s="2">
        <f t="shared" si="1"/>
        <v>1.25E-4</v>
      </c>
      <c r="R22" s="2">
        <f t="shared" si="2"/>
        <v>0</v>
      </c>
      <c r="S22" s="2">
        <f t="shared" si="3"/>
        <v>0</v>
      </c>
      <c r="T22" s="2">
        <f t="shared" si="4"/>
        <v>200000</v>
      </c>
      <c r="U22" s="2">
        <f t="shared" si="5"/>
        <v>216000</v>
      </c>
      <c r="V22" s="2">
        <f t="shared" si="6"/>
        <v>416000</v>
      </c>
      <c r="W22" s="32">
        <f t="shared" si="7"/>
        <v>0.51923076923076927</v>
      </c>
    </row>
    <row r="23" spans="1:23" x14ac:dyDescent="0.25">
      <c r="A23" t="s">
        <v>103</v>
      </c>
      <c r="B23" t="s">
        <v>120</v>
      </c>
      <c r="C23" s="20" t="s">
        <v>20</v>
      </c>
      <c r="D23" s="20" t="str">
        <f t="shared" si="0"/>
        <v>ANC.F2a10</v>
      </c>
      <c r="E23">
        <v>1</v>
      </c>
      <c r="F23">
        <v>2</v>
      </c>
      <c r="G23" t="s">
        <v>138</v>
      </c>
      <c r="H23">
        <v>41</v>
      </c>
      <c r="I23">
        <v>33</v>
      </c>
      <c r="J23">
        <v>5</v>
      </c>
      <c r="Q23" s="2">
        <f t="shared" si="1"/>
        <v>1.25E-4</v>
      </c>
      <c r="R23" s="2">
        <f t="shared" si="2"/>
        <v>0</v>
      </c>
      <c r="S23" s="2">
        <f t="shared" si="3"/>
        <v>0</v>
      </c>
      <c r="T23" s="2">
        <f t="shared" si="4"/>
        <v>328000</v>
      </c>
      <c r="U23" s="2">
        <f t="shared" si="5"/>
        <v>264000</v>
      </c>
      <c r="V23" s="2">
        <f t="shared" si="6"/>
        <v>592000</v>
      </c>
      <c r="W23" s="32">
        <f t="shared" si="7"/>
        <v>0.44594594594594594</v>
      </c>
    </row>
    <row r="24" spans="1:23" x14ac:dyDescent="0.25">
      <c r="A24" t="s">
        <v>103</v>
      </c>
      <c r="B24" t="s">
        <v>120</v>
      </c>
      <c r="C24" s="20" t="s">
        <v>20</v>
      </c>
      <c r="D24" s="20" t="str">
        <f t="shared" si="0"/>
        <v>ANC.F2a10</v>
      </c>
      <c r="E24">
        <v>1</v>
      </c>
      <c r="F24">
        <v>3</v>
      </c>
      <c r="G24" t="s">
        <v>138</v>
      </c>
      <c r="H24">
        <v>77</v>
      </c>
      <c r="I24">
        <v>31</v>
      </c>
      <c r="J24">
        <v>5</v>
      </c>
      <c r="Q24" s="2">
        <f t="shared" si="1"/>
        <v>1.25E-4</v>
      </c>
      <c r="R24" s="2">
        <f t="shared" si="2"/>
        <v>0</v>
      </c>
      <c r="S24" s="2">
        <f t="shared" si="3"/>
        <v>0</v>
      </c>
      <c r="T24" s="2">
        <f t="shared" si="4"/>
        <v>616000</v>
      </c>
      <c r="U24" s="2">
        <f t="shared" si="5"/>
        <v>248000</v>
      </c>
      <c r="V24" s="2">
        <f t="shared" si="6"/>
        <v>864000</v>
      </c>
      <c r="W24" s="32">
        <f t="shared" si="7"/>
        <v>0.28703703703703703</v>
      </c>
    </row>
    <row r="25" spans="1:23" x14ac:dyDescent="0.25">
      <c r="A25" t="s">
        <v>103</v>
      </c>
      <c r="B25" t="s">
        <v>120</v>
      </c>
      <c r="C25" s="20" t="s">
        <v>20</v>
      </c>
      <c r="D25" s="20" t="str">
        <f t="shared" si="0"/>
        <v>ANC.F2a10</v>
      </c>
      <c r="E25">
        <v>1</v>
      </c>
      <c r="F25">
        <v>4</v>
      </c>
      <c r="G25" t="s">
        <v>138</v>
      </c>
      <c r="H25">
        <v>62</v>
      </c>
      <c r="I25">
        <v>30</v>
      </c>
      <c r="J25">
        <v>5</v>
      </c>
      <c r="Q25" s="2">
        <f t="shared" si="1"/>
        <v>1.25E-4</v>
      </c>
      <c r="R25" s="2">
        <f t="shared" si="2"/>
        <v>0</v>
      </c>
      <c r="S25" s="2">
        <f t="shared" si="3"/>
        <v>0</v>
      </c>
      <c r="T25" s="2">
        <f t="shared" si="4"/>
        <v>496000</v>
      </c>
      <c r="U25" s="2">
        <f t="shared" si="5"/>
        <v>240000</v>
      </c>
      <c r="V25" s="2">
        <f t="shared" si="6"/>
        <v>736000</v>
      </c>
      <c r="W25" s="32">
        <f t="shared" si="7"/>
        <v>0.32608695652173914</v>
      </c>
    </row>
    <row r="26" spans="1:23" x14ac:dyDescent="0.25">
      <c r="A26" t="s">
        <v>82</v>
      </c>
      <c r="B26" s="20" t="s">
        <v>26</v>
      </c>
      <c r="C26" s="20" t="s">
        <v>24</v>
      </c>
      <c r="D26" s="20" t="str">
        <f t="shared" ref="D26:D49" si="8">CONCATENATE(B26,".",C26)</f>
        <v>A1o10.A2a10</v>
      </c>
      <c r="E26">
        <v>1</v>
      </c>
      <c r="F26">
        <v>1</v>
      </c>
      <c r="G26" t="s">
        <v>144</v>
      </c>
      <c r="H26">
        <v>87</v>
      </c>
      <c r="I26">
        <v>29</v>
      </c>
      <c r="J26">
        <v>5</v>
      </c>
      <c r="Q26" s="2">
        <f t="shared" si="1"/>
        <v>1.25E-4</v>
      </c>
      <c r="R26" s="2">
        <f t="shared" si="2"/>
        <v>0</v>
      </c>
      <c r="S26" s="2">
        <f t="shared" si="3"/>
        <v>0</v>
      </c>
      <c r="T26" s="2">
        <f t="shared" si="4"/>
        <v>696000</v>
      </c>
      <c r="U26" s="2">
        <f t="shared" si="5"/>
        <v>232000</v>
      </c>
      <c r="V26" s="2">
        <f t="shared" si="6"/>
        <v>928000</v>
      </c>
      <c r="W26" s="32">
        <f t="shared" si="7"/>
        <v>0.25</v>
      </c>
    </row>
    <row r="27" spans="1:23" x14ac:dyDescent="0.25">
      <c r="A27" t="s">
        <v>82</v>
      </c>
      <c r="B27" s="20" t="s">
        <v>26</v>
      </c>
      <c r="C27" s="20" t="s">
        <v>24</v>
      </c>
      <c r="D27" s="20" t="str">
        <f t="shared" si="8"/>
        <v>A1o10.A2a10</v>
      </c>
      <c r="E27">
        <v>1</v>
      </c>
      <c r="F27">
        <v>2</v>
      </c>
      <c r="G27" t="s">
        <v>144</v>
      </c>
      <c r="H27">
        <v>19</v>
      </c>
      <c r="I27">
        <v>55</v>
      </c>
      <c r="J27">
        <v>5</v>
      </c>
      <c r="Q27" s="2">
        <f t="shared" si="1"/>
        <v>1.25E-4</v>
      </c>
      <c r="R27" s="2">
        <f t="shared" si="2"/>
        <v>0</v>
      </c>
      <c r="S27" s="2">
        <f t="shared" si="3"/>
        <v>0</v>
      </c>
      <c r="T27" s="2">
        <f t="shared" si="4"/>
        <v>152000</v>
      </c>
      <c r="U27" s="2">
        <f t="shared" si="5"/>
        <v>440000</v>
      </c>
      <c r="V27" s="2">
        <f t="shared" si="6"/>
        <v>592000</v>
      </c>
      <c r="W27" s="32">
        <f t="shared" si="7"/>
        <v>0.7432432432432432</v>
      </c>
    </row>
    <row r="28" spans="1:23" x14ac:dyDescent="0.25">
      <c r="A28" t="s">
        <v>82</v>
      </c>
      <c r="B28" s="20" t="s">
        <v>26</v>
      </c>
      <c r="C28" s="20" t="s">
        <v>24</v>
      </c>
      <c r="D28" s="20" t="str">
        <f t="shared" si="8"/>
        <v>A1o10.A2a10</v>
      </c>
      <c r="E28">
        <v>1</v>
      </c>
      <c r="F28">
        <v>3</v>
      </c>
      <c r="G28" t="s">
        <v>144</v>
      </c>
      <c r="H28">
        <v>72</v>
      </c>
      <c r="I28">
        <v>15</v>
      </c>
      <c r="J28">
        <v>5</v>
      </c>
      <c r="Q28" s="2">
        <f t="shared" si="1"/>
        <v>1.25E-4</v>
      </c>
      <c r="R28" s="2">
        <f t="shared" si="2"/>
        <v>0</v>
      </c>
      <c r="S28" s="2">
        <f t="shared" si="3"/>
        <v>0</v>
      </c>
      <c r="T28" s="2">
        <f t="shared" si="4"/>
        <v>576000</v>
      </c>
      <c r="U28" s="2">
        <f t="shared" si="5"/>
        <v>120000</v>
      </c>
      <c r="V28" s="2">
        <f t="shared" si="6"/>
        <v>696000</v>
      </c>
      <c r="W28" s="32">
        <f t="shared" si="7"/>
        <v>0.17241379310344829</v>
      </c>
    </row>
    <row r="29" spans="1:23" x14ac:dyDescent="0.25">
      <c r="A29" t="s">
        <v>82</v>
      </c>
      <c r="B29" s="20" t="s">
        <v>26</v>
      </c>
      <c r="C29" s="20" t="s">
        <v>24</v>
      </c>
      <c r="D29" s="20" t="str">
        <f t="shared" si="8"/>
        <v>A1o10.A2a10</v>
      </c>
      <c r="E29">
        <v>1</v>
      </c>
      <c r="F29">
        <v>4</v>
      </c>
      <c r="G29" t="s">
        <v>144</v>
      </c>
      <c r="H29">
        <v>41</v>
      </c>
      <c r="I29">
        <v>84</v>
      </c>
      <c r="J29">
        <v>4</v>
      </c>
      <c r="K29">
        <v>5</v>
      </c>
      <c r="L29">
        <v>8</v>
      </c>
      <c r="M29">
        <v>5</v>
      </c>
      <c r="Q29" s="2">
        <f t="shared" si="1"/>
        <v>1.25E-3</v>
      </c>
      <c r="R29" s="2">
        <f t="shared" si="2"/>
        <v>1.25E-4</v>
      </c>
      <c r="S29" s="2">
        <f t="shared" si="3"/>
        <v>0</v>
      </c>
      <c r="T29" s="2">
        <f t="shared" si="4"/>
        <v>33454.545454545456</v>
      </c>
      <c r="U29" s="2">
        <f t="shared" si="5"/>
        <v>66909.090909090912</v>
      </c>
      <c r="V29" s="2">
        <f t="shared" si="6"/>
        <v>100363.63636363637</v>
      </c>
      <c r="W29" s="32">
        <f t="shared" si="7"/>
        <v>0.66666666666666663</v>
      </c>
    </row>
    <row r="30" spans="1:23" x14ac:dyDescent="0.25">
      <c r="A30" t="s">
        <v>85</v>
      </c>
      <c r="B30" t="s">
        <v>30</v>
      </c>
      <c r="C30" s="20" t="s">
        <v>24</v>
      </c>
      <c r="D30" s="20" t="str">
        <f t="shared" si="8"/>
        <v>A2o10.A2a10</v>
      </c>
      <c r="E30">
        <v>1</v>
      </c>
      <c r="F30">
        <v>1</v>
      </c>
      <c r="G30" t="s">
        <v>144</v>
      </c>
      <c r="H30">
        <v>21</v>
      </c>
      <c r="I30" t="s">
        <v>145</v>
      </c>
      <c r="J30">
        <v>4</v>
      </c>
      <c r="K30">
        <v>1</v>
      </c>
      <c r="L30">
        <v>40</v>
      </c>
      <c r="M30">
        <v>5</v>
      </c>
      <c r="Q30" s="2">
        <f t="shared" si="1"/>
        <v>1.25E-3</v>
      </c>
      <c r="R30" s="2">
        <f t="shared" si="2"/>
        <v>1.25E-4</v>
      </c>
      <c r="S30" s="2">
        <f t="shared" si="3"/>
        <v>0</v>
      </c>
      <c r="T30" s="2">
        <f t="shared" si="4"/>
        <v>16000.000000000002</v>
      </c>
      <c r="U30" s="2">
        <f t="shared" si="5"/>
        <v>320000</v>
      </c>
      <c r="V30" s="2">
        <f t="shared" si="6"/>
        <v>336000</v>
      </c>
      <c r="W30" s="32">
        <f t="shared" si="7"/>
        <v>0.95238095238095233</v>
      </c>
    </row>
    <row r="31" spans="1:23" x14ac:dyDescent="0.25">
      <c r="A31" t="s">
        <v>85</v>
      </c>
      <c r="B31" t="s">
        <v>30</v>
      </c>
      <c r="C31" s="20" t="s">
        <v>24</v>
      </c>
      <c r="D31" s="20" t="str">
        <f t="shared" si="8"/>
        <v>A2o10.A2a10</v>
      </c>
      <c r="E31">
        <v>1</v>
      </c>
      <c r="F31">
        <v>2</v>
      </c>
      <c r="G31" t="s">
        <v>144</v>
      </c>
      <c r="H31">
        <v>29</v>
      </c>
      <c r="I31" t="s">
        <v>145</v>
      </c>
      <c r="J31">
        <v>4</v>
      </c>
      <c r="K31">
        <v>8</v>
      </c>
      <c r="L31">
        <v>21</v>
      </c>
      <c r="M31">
        <v>5</v>
      </c>
      <c r="Q31" s="2">
        <f t="shared" si="1"/>
        <v>1.25E-3</v>
      </c>
      <c r="R31" s="2">
        <f t="shared" si="2"/>
        <v>1.25E-4</v>
      </c>
      <c r="S31" s="2">
        <f t="shared" si="3"/>
        <v>0</v>
      </c>
      <c r="T31" s="2">
        <f t="shared" si="4"/>
        <v>26909.090909090912</v>
      </c>
      <c r="U31" s="2">
        <f t="shared" si="5"/>
        <v>168000</v>
      </c>
      <c r="V31" s="2">
        <f t="shared" si="6"/>
        <v>194909.09090909091</v>
      </c>
      <c r="W31" s="32">
        <f t="shared" si="7"/>
        <v>0.86194029850746268</v>
      </c>
    </row>
    <row r="32" spans="1:23" x14ac:dyDescent="0.25">
      <c r="A32" t="s">
        <v>85</v>
      </c>
      <c r="B32" t="s">
        <v>30</v>
      </c>
      <c r="C32" s="20" t="s">
        <v>24</v>
      </c>
      <c r="D32" s="20" t="str">
        <f t="shared" si="8"/>
        <v>A2o10.A2a10</v>
      </c>
      <c r="E32">
        <v>1</v>
      </c>
      <c r="F32">
        <v>3</v>
      </c>
      <c r="G32" t="s">
        <v>144</v>
      </c>
      <c r="H32">
        <v>1</v>
      </c>
      <c r="I32">
        <v>37</v>
      </c>
      <c r="J32">
        <v>5</v>
      </c>
      <c r="Q32" s="2">
        <f t="shared" si="1"/>
        <v>1.25E-4</v>
      </c>
      <c r="R32" s="2">
        <f t="shared" si="2"/>
        <v>0</v>
      </c>
      <c r="S32" s="2">
        <f t="shared" si="3"/>
        <v>0</v>
      </c>
      <c r="T32" s="2">
        <f t="shared" si="4"/>
        <v>8000</v>
      </c>
      <c r="U32" s="2">
        <f t="shared" si="5"/>
        <v>296000</v>
      </c>
      <c r="V32" s="2">
        <f t="shared" si="6"/>
        <v>304000</v>
      </c>
      <c r="W32" s="32">
        <f t="shared" si="7"/>
        <v>0.97368421052631582</v>
      </c>
    </row>
    <row r="33" spans="1:25" x14ac:dyDescent="0.25">
      <c r="A33" t="s">
        <v>85</v>
      </c>
      <c r="B33" t="s">
        <v>30</v>
      </c>
      <c r="C33" s="20" t="s">
        <v>24</v>
      </c>
      <c r="D33" s="20" t="str">
        <f t="shared" si="8"/>
        <v>A2o10.A2a10</v>
      </c>
      <c r="E33">
        <v>1</v>
      </c>
      <c r="F33">
        <v>4</v>
      </c>
      <c r="G33" t="s">
        <v>144</v>
      </c>
      <c r="H33">
        <v>5</v>
      </c>
      <c r="I33">
        <v>21</v>
      </c>
      <c r="J33">
        <v>5</v>
      </c>
      <c r="Q33" s="2">
        <f t="shared" si="1"/>
        <v>1.25E-4</v>
      </c>
      <c r="R33" s="2">
        <f t="shared" si="2"/>
        <v>0</v>
      </c>
      <c r="S33" s="2">
        <f t="shared" si="3"/>
        <v>0</v>
      </c>
      <c r="T33" s="2">
        <f t="shared" si="4"/>
        <v>40000</v>
      </c>
      <c r="U33" s="2">
        <f t="shared" si="5"/>
        <v>168000</v>
      </c>
      <c r="V33" s="2">
        <f t="shared" si="6"/>
        <v>208000</v>
      </c>
      <c r="W33" s="32">
        <f t="shared" si="7"/>
        <v>0.80769230769230771</v>
      </c>
    </row>
    <row r="34" spans="1:25" x14ac:dyDescent="0.25">
      <c r="A34" t="s">
        <v>88</v>
      </c>
      <c r="B34" t="s">
        <v>120</v>
      </c>
      <c r="C34" s="20" t="s">
        <v>24</v>
      </c>
      <c r="D34" s="20" t="str">
        <f t="shared" si="8"/>
        <v>ANC.A2a10</v>
      </c>
      <c r="E34">
        <v>1</v>
      </c>
      <c r="F34">
        <v>1</v>
      </c>
      <c r="G34" t="s">
        <v>144</v>
      </c>
      <c r="H34">
        <v>28</v>
      </c>
      <c r="I34">
        <v>14</v>
      </c>
      <c r="J34">
        <v>5</v>
      </c>
      <c r="Q34" s="2">
        <f t="shared" si="1"/>
        <v>1.25E-4</v>
      </c>
      <c r="R34" s="2">
        <f t="shared" si="2"/>
        <v>0</v>
      </c>
      <c r="S34" s="2">
        <f t="shared" si="3"/>
        <v>0</v>
      </c>
      <c r="T34" s="2">
        <f t="shared" si="4"/>
        <v>224000</v>
      </c>
      <c r="U34" s="2">
        <f t="shared" si="5"/>
        <v>112000</v>
      </c>
      <c r="V34" s="2">
        <f t="shared" si="6"/>
        <v>336000</v>
      </c>
      <c r="W34" s="32">
        <f t="shared" si="7"/>
        <v>0.33333333333333331</v>
      </c>
    </row>
    <row r="35" spans="1:25" x14ac:dyDescent="0.25">
      <c r="A35" t="s">
        <v>88</v>
      </c>
      <c r="B35" t="s">
        <v>120</v>
      </c>
      <c r="C35" s="20" t="s">
        <v>24</v>
      </c>
      <c r="D35" s="20" t="str">
        <f t="shared" si="8"/>
        <v>ANC.A2a10</v>
      </c>
      <c r="E35">
        <v>1</v>
      </c>
      <c r="F35">
        <v>2</v>
      </c>
      <c r="G35" t="s">
        <v>144</v>
      </c>
      <c r="H35">
        <v>64</v>
      </c>
      <c r="I35">
        <v>10</v>
      </c>
      <c r="J35">
        <v>5</v>
      </c>
      <c r="Q35" s="2">
        <f t="shared" si="1"/>
        <v>1.25E-4</v>
      </c>
      <c r="R35" s="2">
        <f t="shared" si="2"/>
        <v>0</v>
      </c>
      <c r="S35" s="2">
        <f t="shared" si="3"/>
        <v>0</v>
      </c>
      <c r="T35" s="2">
        <f t="shared" si="4"/>
        <v>512000</v>
      </c>
      <c r="U35" s="2">
        <f t="shared" si="5"/>
        <v>80000</v>
      </c>
      <c r="V35" s="2">
        <f t="shared" si="6"/>
        <v>592000</v>
      </c>
      <c r="W35" s="32">
        <f t="shared" si="7"/>
        <v>0.13513513513513514</v>
      </c>
    </row>
    <row r="36" spans="1:25" x14ac:dyDescent="0.25">
      <c r="A36" t="s">
        <v>88</v>
      </c>
      <c r="B36" t="s">
        <v>120</v>
      </c>
      <c r="C36" s="20" t="s">
        <v>24</v>
      </c>
      <c r="D36" s="20" t="str">
        <f t="shared" si="8"/>
        <v>ANC.A2a10</v>
      </c>
      <c r="E36">
        <v>1</v>
      </c>
      <c r="F36">
        <v>3</v>
      </c>
      <c r="G36" t="s">
        <v>144</v>
      </c>
      <c r="H36">
        <v>359</v>
      </c>
      <c r="I36">
        <v>1</v>
      </c>
      <c r="J36">
        <v>5</v>
      </c>
      <c r="Q36" s="2">
        <f t="shared" si="1"/>
        <v>1.25E-4</v>
      </c>
      <c r="R36" s="2">
        <f t="shared" si="2"/>
        <v>0</v>
      </c>
      <c r="S36" s="2">
        <f t="shared" si="3"/>
        <v>0</v>
      </c>
      <c r="T36" s="2">
        <f t="shared" si="4"/>
        <v>2872000</v>
      </c>
      <c r="U36" s="2">
        <f t="shared" si="5"/>
        <v>8000</v>
      </c>
      <c r="V36" s="2">
        <f t="shared" si="6"/>
        <v>2880000</v>
      </c>
      <c r="W36" s="32">
        <f t="shared" si="7"/>
        <v>2.7777777777777779E-3</v>
      </c>
    </row>
    <row r="37" spans="1:25" x14ac:dyDescent="0.25">
      <c r="A37" t="s">
        <v>88</v>
      </c>
      <c r="B37" t="s">
        <v>120</v>
      </c>
      <c r="C37" s="20" t="s">
        <v>24</v>
      </c>
      <c r="D37" s="20" t="str">
        <f t="shared" si="8"/>
        <v>ANC.A2a10</v>
      </c>
      <c r="E37">
        <v>1</v>
      </c>
      <c r="F37">
        <v>4</v>
      </c>
      <c r="G37" t="s">
        <v>144</v>
      </c>
      <c r="H37">
        <v>41</v>
      </c>
      <c r="I37">
        <v>54</v>
      </c>
      <c r="J37">
        <v>5</v>
      </c>
      <c r="Q37" s="2">
        <f t="shared" si="1"/>
        <v>1.25E-4</v>
      </c>
      <c r="R37" s="2">
        <f t="shared" si="2"/>
        <v>0</v>
      </c>
      <c r="S37" s="2">
        <f t="shared" si="3"/>
        <v>0</v>
      </c>
      <c r="T37" s="2">
        <f t="shared" si="4"/>
        <v>328000</v>
      </c>
      <c r="U37" s="2">
        <f t="shared" si="5"/>
        <v>432000</v>
      </c>
      <c r="V37" s="2">
        <f t="shared" si="6"/>
        <v>760000</v>
      </c>
      <c r="W37" s="32">
        <f t="shared" si="7"/>
        <v>0.56842105263157894</v>
      </c>
    </row>
    <row r="38" spans="1:25" x14ac:dyDescent="0.25">
      <c r="A38" t="s">
        <v>100</v>
      </c>
      <c r="B38" t="s">
        <v>28</v>
      </c>
      <c r="C38" s="20" t="s">
        <v>20</v>
      </c>
      <c r="D38" s="20" t="str">
        <f t="shared" si="8"/>
        <v>F1o10.F2a10</v>
      </c>
      <c r="E38">
        <v>1</v>
      </c>
      <c r="F38">
        <v>1</v>
      </c>
      <c r="G38" t="s">
        <v>144</v>
      </c>
      <c r="H38">
        <v>10</v>
      </c>
      <c r="I38">
        <v>2</v>
      </c>
      <c r="J38">
        <v>3</v>
      </c>
      <c r="Q38" s="2">
        <f t="shared" si="1"/>
        <v>1.2500000000000001E-2</v>
      </c>
      <c r="R38" s="2">
        <f t="shared" si="2"/>
        <v>0</v>
      </c>
      <c r="S38" s="2">
        <f t="shared" si="3"/>
        <v>0</v>
      </c>
      <c r="T38" s="2">
        <f t="shared" si="4"/>
        <v>800</v>
      </c>
      <c r="U38" s="2">
        <f t="shared" si="5"/>
        <v>160</v>
      </c>
      <c r="V38" s="2">
        <f t="shared" si="6"/>
        <v>960</v>
      </c>
      <c r="W38" s="32">
        <f t="shared" si="7"/>
        <v>0.16666666666666666</v>
      </c>
      <c r="Y38" s="32"/>
    </row>
    <row r="39" spans="1:25" x14ac:dyDescent="0.25">
      <c r="A39" t="s">
        <v>100</v>
      </c>
      <c r="B39" t="s">
        <v>28</v>
      </c>
      <c r="C39" s="20" t="s">
        <v>20</v>
      </c>
      <c r="D39" s="20" t="str">
        <f t="shared" si="8"/>
        <v>F1o10.F2a10</v>
      </c>
      <c r="E39">
        <v>1</v>
      </c>
      <c r="F39">
        <v>2</v>
      </c>
      <c r="G39" t="s">
        <v>144</v>
      </c>
      <c r="H39">
        <v>11</v>
      </c>
      <c r="I39" t="s">
        <v>145</v>
      </c>
      <c r="J39">
        <v>3</v>
      </c>
      <c r="K39">
        <v>1</v>
      </c>
      <c r="L39">
        <v>134</v>
      </c>
      <c r="M39">
        <v>4</v>
      </c>
      <c r="N39">
        <v>0</v>
      </c>
      <c r="O39">
        <v>12</v>
      </c>
      <c r="P39">
        <v>5</v>
      </c>
      <c r="Q39" s="2">
        <f t="shared" si="1"/>
        <v>1.2500000000000001E-2</v>
      </c>
      <c r="R39" s="2">
        <f t="shared" si="2"/>
        <v>1.25E-3</v>
      </c>
      <c r="S39" s="2">
        <f t="shared" si="3"/>
        <v>1.25E-4</v>
      </c>
      <c r="T39" s="2">
        <f t="shared" si="4"/>
        <v>864.8648648648649</v>
      </c>
      <c r="U39" s="2">
        <f t="shared" si="5"/>
        <v>106181.81818181819</v>
      </c>
      <c r="V39" s="2">
        <f t="shared" si="6"/>
        <v>107046.68304668306</v>
      </c>
      <c r="W39" s="32">
        <f t="shared" si="7"/>
        <v>0.99192067572530296</v>
      </c>
    </row>
    <row r="40" spans="1:25" x14ac:dyDescent="0.25">
      <c r="A40" t="s">
        <v>100</v>
      </c>
      <c r="B40" t="s">
        <v>28</v>
      </c>
      <c r="C40" s="20" t="s">
        <v>20</v>
      </c>
      <c r="D40" s="20" t="str">
        <f t="shared" si="8"/>
        <v>F1o10.F2a10</v>
      </c>
      <c r="E40">
        <v>1</v>
      </c>
      <c r="F40">
        <v>3</v>
      </c>
      <c r="G40" t="s">
        <v>144</v>
      </c>
      <c r="H40">
        <v>18</v>
      </c>
      <c r="I40">
        <v>17</v>
      </c>
      <c r="J40">
        <v>3</v>
      </c>
      <c r="K40">
        <v>3</v>
      </c>
      <c r="L40">
        <v>2</v>
      </c>
      <c r="M40">
        <v>4</v>
      </c>
      <c r="Q40" s="2">
        <f t="shared" si="1"/>
        <v>1.2500000000000001E-2</v>
      </c>
      <c r="R40" s="2">
        <f t="shared" si="2"/>
        <v>1.25E-3</v>
      </c>
      <c r="S40" s="2">
        <f t="shared" si="3"/>
        <v>0</v>
      </c>
      <c r="T40" s="2">
        <f t="shared" si="4"/>
        <v>1527.2727272727273</v>
      </c>
      <c r="U40" s="2">
        <f t="shared" si="5"/>
        <v>1381.8181818181818</v>
      </c>
      <c r="V40" s="2">
        <f t="shared" si="6"/>
        <v>2909.090909090909</v>
      </c>
      <c r="W40" s="32">
        <f t="shared" si="7"/>
        <v>0.47499999999999998</v>
      </c>
    </row>
    <row r="41" spans="1:25" x14ac:dyDescent="0.25">
      <c r="A41" t="s">
        <v>100</v>
      </c>
      <c r="B41" t="s">
        <v>28</v>
      </c>
      <c r="C41" s="20" t="s">
        <v>20</v>
      </c>
      <c r="D41" s="20" t="str">
        <f t="shared" si="8"/>
        <v>F1o10.F2a10</v>
      </c>
      <c r="E41">
        <v>1</v>
      </c>
      <c r="F41">
        <v>4</v>
      </c>
      <c r="G41" t="s">
        <v>144</v>
      </c>
      <c r="H41">
        <v>1</v>
      </c>
      <c r="I41">
        <v>29</v>
      </c>
      <c r="J41">
        <v>3</v>
      </c>
      <c r="Q41" s="2">
        <f t="shared" si="1"/>
        <v>1.2500000000000001E-2</v>
      </c>
      <c r="R41" s="2">
        <f t="shared" si="2"/>
        <v>0</v>
      </c>
      <c r="S41" s="2">
        <f t="shared" si="3"/>
        <v>0</v>
      </c>
      <c r="T41" s="2">
        <f t="shared" si="4"/>
        <v>80</v>
      </c>
      <c r="U41" s="2">
        <f t="shared" si="5"/>
        <v>2320</v>
      </c>
      <c r="V41" s="2">
        <f t="shared" si="6"/>
        <v>2400</v>
      </c>
      <c r="W41" s="32">
        <f t="shared" si="7"/>
        <v>0.96666666666666667</v>
      </c>
    </row>
    <row r="42" spans="1:25" x14ac:dyDescent="0.25">
      <c r="A42" t="s">
        <v>103</v>
      </c>
      <c r="B42" t="s">
        <v>35</v>
      </c>
      <c r="C42" s="20" t="s">
        <v>20</v>
      </c>
      <c r="D42" s="20" t="str">
        <f t="shared" si="8"/>
        <v>F2o10.F2a10</v>
      </c>
      <c r="E42">
        <v>1</v>
      </c>
      <c r="F42">
        <v>1</v>
      </c>
      <c r="G42" t="s">
        <v>144</v>
      </c>
      <c r="H42">
        <v>14</v>
      </c>
      <c r="I42" t="s">
        <v>145</v>
      </c>
      <c r="J42">
        <v>3</v>
      </c>
      <c r="K42">
        <v>1</v>
      </c>
      <c r="L42">
        <v>256</v>
      </c>
      <c r="M42">
        <v>4</v>
      </c>
      <c r="N42">
        <v>0</v>
      </c>
      <c r="O42">
        <v>20</v>
      </c>
      <c r="P42">
        <v>5</v>
      </c>
      <c r="Q42" s="2">
        <f t="shared" si="1"/>
        <v>1.2500000000000001E-2</v>
      </c>
      <c r="R42" s="2">
        <f t="shared" si="2"/>
        <v>1.25E-3</v>
      </c>
      <c r="S42" s="2">
        <f t="shared" si="3"/>
        <v>1.25E-4</v>
      </c>
      <c r="T42" s="2">
        <f t="shared" si="4"/>
        <v>1081.081081081081</v>
      </c>
      <c r="U42" s="2">
        <f t="shared" si="5"/>
        <v>200727.27272727274</v>
      </c>
      <c r="V42" s="2">
        <f t="shared" si="6"/>
        <v>201808.35380835383</v>
      </c>
      <c r="W42" s="32">
        <f t="shared" si="7"/>
        <v>0.99464303107041974</v>
      </c>
    </row>
    <row r="43" spans="1:25" x14ac:dyDescent="0.25">
      <c r="A43" t="s">
        <v>103</v>
      </c>
      <c r="B43" t="s">
        <v>35</v>
      </c>
      <c r="C43" s="20" t="s">
        <v>20</v>
      </c>
      <c r="D43" s="20" t="str">
        <f t="shared" si="8"/>
        <v>F2o10.F2a10</v>
      </c>
      <c r="E43">
        <v>1</v>
      </c>
      <c r="F43">
        <v>2</v>
      </c>
      <c r="G43" t="s">
        <v>144</v>
      </c>
      <c r="H43">
        <v>9</v>
      </c>
      <c r="I43">
        <v>232</v>
      </c>
      <c r="J43">
        <v>4</v>
      </c>
      <c r="K43">
        <v>1</v>
      </c>
      <c r="L43">
        <v>22</v>
      </c>
      <c r="M43">
        <v>5</v>
      </c>
      <c r="Q43" s="2">
        <f t="shared" si="1"/>
        <v>1.25E-3</v>
      </c>
      <c r="R43" s="2">
        <f t="shared" si="2"/>
        <v>1.25E-4</v>
      </c>
      <c r="S43" s="2">
        <f t="shared" si="3"/>
        <v>0</v>
      </c>
      <c r="T43" s="2">
        <f t="shared" si="4"/>
        <v>7272.727272727273</v>
      </c>
      <c r="U43" s="2">
        <f t="shared" si="5"/>
        <v>184727.27272727274</v>
      </c>
      <c r="V43" s="2">
        <f t="shared" si="6"/>
        <v>192000</v>
      </c>
      <c r="W43" s="32">
        <f t="shared" si="7"/>
        <v>0.96212121212121215</v>
      </c>
    </row>
    <row r="44" spans="1:25" x14ac:dyDescent="0.25">
      <c r="A44" t="s">
        <v>103</v>
      </c>
      <c r="B44" t="s">
        <v>35</v>
      </c>
      <c r="C44" s="20" t="s">
        <v>20</v>
      </c>
      <c r="D44" s="20" t="str">
        <f t="shared" si="8"/>
        <v>F2o10.F2a10</v>
      </c>
      <c r="E44">
        <v>1</v>
      </c>
      <c r="F44">
        <v>3</v>
      </c>
      <c r="G44" t="s">
        <v>144</v>
      </c>
      <c r="H44">
        <v>18</v>
      </c>
      <c r="I44" t="s">
        <v>145</v>
      </c>
      <c r="J44">
        <v>4</v>
      </c>
      <c r="K44">
        <v>0</v>
      </c>
      <c r="L44">
        <v>119</v>
      </c>
      <c r="M44">
        <v>5</v>
      </c>
      <c r="Q44" s="2">
        <f t="shared" si="1"/>
        <v>1.25E-3</v>
      </c>
      <c r="R44" s="2">
        <f t="shared" si="2"/>
        <v>1.25E-4</v>
      </c>
      <c r="S44" s="2">
        <f t="shared" si="3"/>
        <v>0</v>
      </c>
      <c r="T44" s="2">
        <f t="shared" si="4"/>
        <v>13090.909090909092</v>
      </c>
      <c r="U44" s="2">
        <f t="shared" si="5"/>
        <v>952000</v>
      </c>
      <c r="V44" s="2">
        <f t="shared" si="6"/>
        <v>965090.90909090906</v>
      </c>
      <c r="W44" s="32">
        <f t="shared" si="7"/>
        <v>0.98643556895252449</v>
      </c>
    </row>
    <row r="45" spans="1:25" x14ac:dyDescent="0.25">
      <c r="A45" t="s">
        <v>103</v>
      </c>
      <c r="B45" t="s">
        <v>35</v>
      </c>
      <c r="C45" s="20" t="s">
        <v>20</v>
      </c>
      <c r="D45" s="20" t="str">
        <f t="shared" si="8"/>
        <v>F2o10.F2a10</v>
      </c>
      <c r="E45">
        <v>1</v>
      </c>
      <c r="F45">
        <v>4</v>
      </c>
      <c r="G45" t="s">
        <v>144</v>
      </c>
      <c r="H45">
        <v>9</v>
      </c>
      <c r="I45" t="s">
        <v>145</v>
      </c>
      <c r="J45">
        <v>4</v>
      </c>
      <c r="K45">
        <v>0</v>
      </c>
      <c r="L45">
        <v>62</v>
      </c>
      <c r="M45">
        <v>5</v>
      </c>
      <c r="Q45" s="2">
        <f t="shared" si="1"/>
        <v>1.25E-3</v>
      </c>
      <c r="R45" s="2">
        <f t="shared" si="2"/>
        <v>1.25E-4</v>
      </c>
      <c r="S45" s="2">
        <f t="shared" si="3"/>
        <v>0</v>
      </c>
      <c r="T45" s="2">
        <f t="shared" si="4"/>
        <v>6545.454545454546</v>
      </c>
      <c r="U45" s="2">
        <f t="shared" si="5"/>
        <v>496000</v>
      </c>
      <c r="V45" s="2">
        <f t="shared" si="6"/>
        <v>502545.45454545453</v>
      </c>
      <c r="W45" s="32">
        <f t="shared" si="7"/>
        <v>0.98697539797395084</v>
      </c>
    </row>
    <row r="46" spans="1:25" x14ac:dyDescent="0.25">
      <c r="A46" t="s">
        <v>106</v>
      </c>
      <c r="B46" t="s">
        <v>120</v>
      </c>
      <c r="C46" s="20" t="s">
        <v>20</v>
      </c>
      <c r="D46" s="20" t="str">
        <f t="shared" si="8"/>
        <v>ANC.F2a10</v>
      </c>
      <c r="E46">
        <v>1</v>
      </c>
      <c r="F46">
        <v>1</v>
      </c>
      <c r="G46" t="s">
        <v>144</v>
      </c>
      <c r="H46">
        <v>39</v>
      </c>
      <c r="I46" t="s">
        <v>145</v>
      </c>
      <c r="J46">
        <v>3</v>
      </c>
      <c r="K46">
        <v>1</v>
      </c>
      <c r="L46">
        <v>87</v>
      </c>
      <c r="M46">
        <v>4</v>
      </c>
      <c r="Q46" s="2">
        <f t="shared" si="1"/>
        <v>1.2500000000000001E-2</v>
      </c>
      <c r="R46" s="2">
        <f t="shared" si="2"/>
        <v>1.25E-3</v>
      </c>
      <c r="S46" s="2">
        <f t="shared" si="3"/>
        <v>0</v>
      </c>
      <c r="T46" s="2">
        <f t="shared" si="4"/>
        <v>2909.090909090909</v>
      </c>
      <c r="U46" s="2">
        <f t="shared" si="5"/>
        <v>69600</v>
      </c>
      <c r="V46" s="2">
        <f t="shared" si="6"/>
        <v>72509.090909090912</v>
      </c>
      <c r="W46" s="32">
        <f t="shared" si="7"/>
        <v>0.95987963891675021</v>
      </c>
    </row>
    <row r="47" spans="1:25" x14ac:dyDescent="0.25">
      <c r="A47" t="s">
        <v>103</v>
      </c>
      <c r="B47" t="s">
        <v>120</v>
      </c>
      <c r="C47" s="20" t="s">
        <v>20</v>
      </c>
      <c r="D47" s="20" t="str">
        <f t="shared" si="8"/>
        <v>ANC.F2a10</v>
      </c>
      <c r="E47">
        <v>1</v>
      </c>
      <c r="F47">
        <v>2</v>
      </c>
      <c r="G47" t="s">
        <v>144</v>
      </c>
      <c r="H47">
        <v>43</v>
      </c>
      <c r="I47" t="s">
        <v>145</v>
      </c>
      <c r="J47">
        <v>4</v>
      </c>
      <c r="K47">
        <v>0</v>
      </c>
      <c r="L47">
        <v>20</v>
      </c>
      <c r="M47">
        <v>5</v>
      </c>
      <c r="Q47" s="2">
        <f t="shared" si="1"/>
        <v>1.25E-3</v>
      </c>
      <c r="R47" s="2">
        <f t="shared" si="2"/>
        <v>1.25E-4</v>
      </c>
      <c r="S47" s="2">
        <f t="shared" si="3"/>
        <v>0</v>
      </c>
      <c r="T47" s="2">
        <f t="shared" si="4"/>
        <v>31272.727272727276</v>
      </c>
      <c r="U47" s="2">
        <f t="shared" si="5"/>
        <v>160000</v>
      </c>
      <c r="V47" s="2">
        <f t="shared" si="6"/>
        <v>191272.72727272726</v>
      </c>
      <c r="W47" s="32">
        <f t="shared" si="7"/>
        <v>0.83650190114068446</v>
      </c>
    </row>
    <row r="48" spans="1:25" x14ac:dyDescent="0.25">
      <c r="A48" t="s">
        <v>103</v>
      </c>
      <c r="B48" t="s">
        <v>120</v>
      </c>
      <c r="C48" s="20" t="s">
        <v>20</v>
      </c>
      <c r="D48" s="20" t="str">
        <f t="shared" si="8"/>
        <v>ANC.F2a10</v>
      </c>
      <c r="E48">
        <v>1</v>
      </c>
      <c r="F48">
        <v>3</v>
      </c>
      <c r="G48" t="s">
        <v>144</v>
      </c>
      <c r="H48">
        <v>35</v>
      </c>
      <c r="I48" t="s">
        <v>145</v>
      </c>
      <c r="J48">
        <v>4</v>
      </c>
      <c r="K48">
        <v>0</v>
      </c>
      <c r="L48">
        <v>11</v>
      </c>
      <c r="M48">
        <v>5</v>
      </c>
      <c r="Q48" s="2">
        <f t="shared" si="1"/>
        <v>1.25E-3</v>
      </c>
      <c r="R48" s="2">
        <f t="shared" si="2"/>
        <v>1.25E-4</v>
      </c>
      <c r="S48" s="2">
        <f t="shared" si="3"/>
        <v>0</v>
      </c>
      <c r="T48" s="2">
        <f t="shared" si="4"/>
        <v>25454.545454545456</v>
      </c>
      <c r="U48" s="2">
        <f t="shared" si="5"/>
        <v>88000</v>
      </c>
      <c r="V48" s="2">
        <f t="shared" si="6"/>
        <v>113454.54545454546</v>
      </c>
      <c r="W48" s="32">
        <f t="shared" si="7"/>
        <v>0.77564102564102566</v>
      </c>
    </row>
    <row r="49" spans="1:23" x14ac:dyDescent="0.25">
      <c r="A49" t="s">
        <v>103</v>
      </c>
      <c r="B49" t="s">
        <v>120</v>
      </c>
      <c r="C49" s="20" t="s">
        <v>20</v>
      </c>
      <c r="D49" s="20" t="str">
        <f t="shared" si="8"/>
        <v>ANC.F2a10</v>
      </c>
      <c r="E49">
        <v>1</v>
      </c>
      <c r="F49">
        <v>4</v>
      </c>
      <c r="G49" t="s">
        <v>144</v>
      </c>
      <c r="H49">
        <v>2</v>
      </c>
      <c r="I49">
        <v>39</v>
      </c>
      <c r="J49">
        <v>4</v>
      </c>
      <c r="K49">
        <v>0</v>
      </c>
      <c r="L49">
        <v>2</v>
      </c>
      <c r="M49">
        <v>5</v>
      </c>
      <c r="Q49" s="2">
        <f t="shared" si="1"/>
        <v>1.25E-3</v>
      </c>
      <c r="R49" s="2">
        <f t="shared" si="2"/>
        <v>1.25E-4</v>
      </c>
      <c r="S49" s="2">
        <f t="shared" si="3"/>
        <v>0</v>
      </c>
      <c r="T49" s="2">
        <f t="shared" si="4"/>
        <v>1454.5454545454547</v>
      </c>
      <c r="U49" s="2">
        <f t="shared" si="5"/>
        <v>29818.18181818182</v>
      </c>
      <c r="V49" s="2">
        <f t="shared" si="6"/>
        <v>31272.727272727276</v>
      </c>
      <c r="W49" s="32">
        <f t="shared" si="7"/>
        <v>0.95348837209302317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zoomScaleNormal="100" workbookViewId="0">
      <selection activeCell="B11" sqref="B11"/>
    </sheetView>
  </sheetViews>
  <sheetFormatPr defaultColWidth="8.85546875" defaultRowHeight="15" x14ac:dyDescent="0.25"/>
  <sheetData>
    <row r="1" spans="1:5" x14ac:dyDescent="0.25">
      <c r="A1" s="4">
        <v>44685</v>
      </c>
      <c r="B1" t="s">
        <v>69</v>
      </c>
    </row>
    <row r="2" spans="1:5" x14ac:dyDescent="0.25">
      <c r="B2" s="5" t="s">
        <v>70</v>
      </c>
      <c r="C2" s="5"/>
      <c r="D2" s="5"/>
      <c r="E2" s="6"/>
    </row>
    <row r="3" spans="1:5" x14ac:dyDescent="0.25">
      <c r="B3" s="6" t="s">
        <v>71</v>
      </c>
      <c r="C3" s="6" t="s">
        <v>72</v>
      </c>
      <c r="D3" s="6" t="s">
        <v>73</v>
      </c>
      <c r="E3" s="6" t="s">
        <v>74</v>
      </c>
    </row>
    <row r="4" spans="1:5" x14ac:dyDescent="0.25">
      <c r="B4" s="6" t="s">
        <v>75</v>
      </c>
      <c r="C4" s="6">
        <v>8</v>
      </c>
      <c r="D4" s="7">
        <v>10000</v>
      </c>
      <c r="E4" s="7">
        <f t="shared" ref="E4:E10" si="0">PRODUCT(C4,D4,100)</f>
        <v>8000000</v>
      </c>
    </row>
    <row r="5" spans="1:5" x14ac:dyDescent="0.25">
      <c r="B5" s="6" t="s">
        <v>76</v>
      </c>
      <c r="C5" s="6">
        <v>10</v>
      </c>
      <c r="D5" s="7">
        <v>100000</v>
      </c>
      <c r="E5" s="7">
        <f t="shared" si="0"/>
        <v>100000000</v>
      </c>
    </row>
    <row r="6" spans="1:5" x14ac:dyDescent="0.25">
      <c r="B6" s="6" t="s">
        <v>77</v>
      </c>
      <c r="C6" s="6">
        <v>12</v>
      </c>
      <c r="D6" s="7">
        <v>10000</v>
      </c>
      <c r="E6" s="7">
        <f t="shared" si="0"/>
        <v>12000000</v>
      </c>
    </row>
    <row r="7" spans="1:5" x14ac:dyDescent="0.25">
      <c r="B7" s="6" t="s">
        <v>78</v>
      </c>
      <c r="C7" s="6">
        <v>12</v>
      </c>
      <c r="D7" s="7">
        <v>10000</v>
      </c>
      <c r="E7" s="7">
        <f t="shared" si="0"/>
        <v>12000000</v>
      </c>
    </row>
    <row r="8" spans="1:5" x14ac:dyDescent="0.25">
      <c r="B8" s="6" t="s">
        <v>79</v>
      </c>
      <c r="C8" s="6">
        <v>5</v>
      </c>
      <c r="D8" s="7">
        <v>100000</v>
      </c>
      <c r="E8" s="7">
        <f t="shared" si="0"/>
        <v>50000000</v>
      </c>
    </row>
    <row r="9" spans="1:5" x14ac:dyDescent="0.25">
      <c r="B9" s="6" t="s">
        <v>80</v>
      </c>
      <c r="C9" s="6">
        <v>23</v>
      </c>
      <c r="D9" s="7">
        <v>10000</v>
      </c>
      <c r="E9" s="7">
        <f t="shared" si="0"/>
        <v>23000000</v>
      </c>
    </row>
    <row r="10" spans="1:5" x14ac:dyDescent="0.25">
      <c r="B10" s="6" t="s">
        <v>21</v>
      </c>
      <c r="C10" s="6">
        <v>14</v>
      </c>
      <c r="D10" s="7">
        <v>1000</v>
      </c>
      <c r="E10" s="7">
        <f t="shared" si="0"/>
        <v>1400000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9"/>
  <sheetViews>
    <sheetView topLeftCell="C2" zoomScaleNormal="100" workbookViewId="0">
      <selection activeCell="AA38" sqref="AA38"/>
    </sheetView>
  </sheetViews>
  <sheetFormatPr defaultColWidth="8.85546875" defaultRowHeight="15" x14ac:dyDescent="0.25"/>
  <cols>
    <col min="1" max="10" width="8.85546875" style="8"/>
    <col min="11" max="13" width="10.42578125" style="8" customWidth="1"/>
    <col min="14" max="16" width="10.5703125" style="8" customWidth="1"/>
    <col min="17" max="19" width="10.42578125" style="8" customWidth="1"/>
    <col min="20" max="22" width="10.5703125" style="8" customWidth="1"/>
    <col min="23" max="33" width="8.85546875" style="8"/>
    <col min="34" max="34" width="9.28515625" style="8" customWidth="1"/>
    <col min="35" max="1024" width="8.85546875" style="8"/>
  </cols>
  <sheetData>
    <row r="1" spans="1:31" x14ac:dyDescent="0.25">
      <c r="A1" s="8" t="s">
        <v>0</v>
      </c>
      <c r="B1" s="8">
        <v>2</v>
      </c>
      <c r="C1" s="8">
        <v>2</v>
      </c>
      <c r="D1" s="8">
        <v>2</v>
      </c>
      <c r="E1" s="8">
        <v>2</v>
      </c>
      <c r="F1" s="8">
        <v>2</v>
      </c>
      <c r="G1" s="8">
        <v>2</v>
      </c>
      <c r="H1" s="8">
        <v>2</v>
      </c>
      <c r="I1" s="8">
        <v>2</v>
      </c>
      <c r="J1" s="8">
        <v>2</v>
      </c>
      <c r="K1" s="8">
        <v>2</v>
      </c>
      <c r="L1" s="8">
        <v>2</v>
      </c>
      <c r="M1" s="8">
        <v>2</v>
      </c>
      <c r="N1" s="8">
        <v>2</v>
      </c>
      <c r="O1" s="8">
        <v>2</v>
      </c>
      <c r="P1" s="8">
        <v>2</v>
      </c>
      <c r="Q1" s="8">
        <v>2</v>
      </c>
      <c r="R1" s="8">
        <v>2</v>
      </c>
      <c r="S1" s="8">
        <v>2</v>
      </c>
      <c r="T1" s="8">
        <v>2</v>
      </c>
      <c r="U1" s="8">
        <v>2</v>
      </c>
      <c r="V1" s="8">
        <v>2</v>
      </c>
      <c r="W1" s="8">
        <v>2</v>
      </c>
      <c r="X1" s="8">
        <v>2</v>
      </c>
      <c r="Y1" s="8">
        <v>2</v>
      </c>
      <c r="Z1" s="8">
        <v>2</v>
      </c>
      <c r="AA1" s="8">
        <v>2</v>
      </c>
      <c r="AB1" s="8">
        <v>2</v>
      </c>
      <c r="AC1" s="8">
        <v>2</v>
      </c>
      <c r="AD1" s="8">
        <v>2</v>
      </c>
      <c r="AE1" s="8">
        <v>2</v>
      </c>
    </row>
    <row r="2" spans="1:31" x14ac:dyDescent="0.25">
      <c r="A2" s="8" t="s">
        <v>1</v>
      </c>
      <c r="B2" s="8">
        <v>1</v>
      </c>
      <c r="C2" s="8">
        <v>2</v>
      </c>
      <c r="D2" s="8">
        <v>3</v>
      </c>
      <c r="E2" s="8">
        <v>1</v>
      </c>
      <c r="F2" s="8">
        <v>2</v>
      </c>
      <c r="G2" s="8">
        <v>3</v>
      </c>
      <c r="H2" s="8">
        <v>1</v>
      </c>
      <c r="I2" s="8">
        <v>2</v>
      </c>
      <c r="J2" s="8">
        <v>3</v>
      </c>
      <c r="K2" s="8">
        <v>1</v>
      </c>
      <c r="L2" s="8">
        <v>2</v>
      </c>
      <c r="M2" s="8">
        <v>3</v>
      </c>
      <c r="N2" s="8">
        <v>1</v>
      </c>
      <c r="O2" s="8">
        <v>2</v>
      </c>
      <c r="P2" s="8">
        <v>3</v>
      </c>
      <c r="Q2" s="8">
        <v>1</v>
      </c>
      <c r="R2" s="8">
        <v>2</v>
      </c>
      <c r="S2" s="8">
        <v>3</v>
      </c>
      <c r="T2" s="8">
        <v>1</v>
      </c>
      <c r="U2" s="8">
        <v>2</v>
      </c>
      <c r="V2" s="8">
        <v>3</v>
      </c>
      <c r="W2" s="8">
        <v>1</v>
      </c>
      <c r="X2" s="8">
        <v>2</v>
      </c>
      <c r="Y2" s="8">
        <v>3</v>
      </c>
      <c r="Z2" s="8">
        <v>1</v>
      </c>
      <c r="AA2" s="8">
        <v>2</v>
      </c>
      <c r="AB2" s="8">
        <v>3</v>
      </c>
      <c r="AC2" s="8">
        <v>1</v>
      </c>
      <c r="AD2" s="8">
        <v>2</v>
      </c>
      <c r="AE2" s="8">
        <v>3</v>
      </c>
    </row>
    <row r="3" spans="1:31" x14ac:dyDescent="0.25">
      <c r="A3" s="8" t="s">
        <v>2</v>
      </c>
      <c r="B3" s="8" t="s">
        <v>19</v>
      </c>
      <c r="C3" s="8" t="s">
        <v>19</v>
      </c>
      <c r="D3" s="8" t="s">
        <v>19</v>
      </c>
      <c r="E3" s="8" t="s">
        <v>23</v>
      </c>
      <c r="F3" s="8" t="s">
        <v>23</v>
      </c>
      <c r="G3" s="8" t="s">
        <v>23</v>
      </c>
      <c r="H3" s="8" t="s">
        <v>25</v>
      </c>
      <c r="I3" s="8" t="s">
        <v>25</v>
      </c>
      <c r="J3" s="8" t="s">
        <v>25</v>
      </c>
      <c r="K3" s="8" t="s">
        <v>27</v>
      </c>
      <c r="L3" s="8" t="s">
        <v>27</v>
      </c>
      <c r="M3" s="8" t="s">
        <v>27</v>
      </c>
      <c r="N3" s="8" t="s">
        <v>29</v>
      </c>
      <c r="O3" s="8" t="s">
        <v>29</v>
      </c>
      <c r="P3" s="8" t="s">
        <v>29</v>
      </c>
      <c r="Q3" s="8" t="s">
        <v>31</v>
      </c>
      <c r="R3" s="8" t="s">
        <v>31</v>
      </c>
      <c r="S3" s="8" t="s">
        <v>31</v>
      </c>
      <c r="T3" s="8" t="s">
        <v>32</v>
      </c>
      <c r="U3" s="8" t="s">
        <v>32</v>
      </c>
      <c r="V3" s="8" t="s">
        <v>32</v>
      </c>
      <c r="W3" s="8" t="s">
        <v>33</v>
      </c>
      <c r="X3" s="8" t="s">
        <v>33</v>
      </c>
      <c r="Y3" s="8" t="s">
        <v>33</v>
      </c>
      <c r="Z3" s="8" t="s">
        <v>31</v>
      </c>
      <c r="AA3" s="8" t="s">
        <v>31</v>
      </c>
      <c r="AB3" s="8" t="s">
        <v>31</v>
      </c>
      <c r="AC3" s="8" t="s">
        <v>34</v>
      </c>
      <c r="AD3" s="8" t="s">
        <v>34</v>
      </c>
      <c r="AE3" s="8" t="s">
        <v>34</v>
      </c>
    </row>
    <row r="4" spans="1:31" x14ac:dyDescent="0.25">
      <c r="A4" s="8" t="s">
        <v>11</v>
      </c>
      <c r="B4" s="8">
        <v>46</v>
      </c>
      <c r="C4" s="8">
        <v>55</v>
      </c>
      <c r="D4" s="8">
        <v>90</v>
      </c>
      <c r="E4" s="8">
        <v>180</v>
      </c>
      <c r="F4" s="8">
        <v>184</v>
      </c>
      <c r="G4" s="8">
        <v>244</v>
      </c>
      <c r="H4" s="8">
        <v>160</v>
      </c>
      <c r="I4" s="8">
        <v>184</v>
      </c>
      <c r="J4" s="8">
        <v>160</v>
      </c>
      <c r="K4" s="8">
        <v>176</v>
      </c>
      <c r="L4" s="8">
        <v>320</v>
      </c>
      <c r="M4" s="8">
        <v>204</v>
      </c>
      <c r="N4" s="8">
        <v>40</v>
      </c>
      <c r="O4" s="8">
        <v>57</v>
      </c>
      <c r="P4" s="8">
        <v>19</v>
      </c>
      <c r="Q4" s="8">
        <v>84</v>
      </c>
      <c r="R4" s="8">
        <v>80</v>
      </c>
      <c r="S4" s="8">
        <v>100</v>
      </c>
      <c r="T4" s="8">
        <v>200</v>
      </c>
      <c r="U4" s="8">
        <v>164</v>
      </c>
      <c r="V4" s="8">
        <v>280</v>
      </c>
      <c r="W4" s="8">
        <v>43</v>
      </c>
      <c r="X4" s="8">
        <v>40</v>
      </c>
      <c r="Y4" s="8">
        <v>36</v>
      </c>
      <c r="Z4" s="8">
        <v>17</v>
      </c>
      <c r="AA4" s="8">
        <v>80</v>
      </c>
      <c r="AB4" s="8">
        <v>92</v>
      </c>
      <c r="AC4" s="8">
        <v>312</v>
      </c>
      <c r="AD4" s="8">
        <v>148</v>
      </c>
      <c r="AE4" s="8">
        <v>176</v>
      </c>
    </row>
    <row r="5" spans="1:31" x14ac:dyDescent="0.25">
      <c r="A5" s="8" t="s">
        <v>12</v>
      </c>
      <c r="B5" s="8">
        <v>212</v>
      </c>
      <c r="C5" s="8">
        <v>148</v>
      </c>
      <c r="D5" s="8">
        <v>280</v>
      </c>
      <c r="E5" s="8">
        <v>40</v>
      </c>
      <c r="F5" s="8">
        <v>82</v>
      </c>
      <c r="G5" s="8">
        <v>105</v>
      </c>
      <c r="H5" s="8">
        <v>100</v>
      </c>
      <c r="I5" s="8">
        <v>160</v>
      </c>
      <c r="J5" s="8">
        <v>132</v>
      </c>
      <c r="K5" s="8">
        <v>29</v>
      </c>
      <c r="L5" s="8">
        <v>60</v>
      </c>
      <c r="M5" s="8">
        <v>20</v>
      </c>
      <c r="N5" s="8">
        <v>7</v>
      </c>
      <c r="O5" s="8">
        <v>12</v>
      </c>
      <c r="P5" s="8">
        <v>3</v>
      </c>
      <c r="Q5" s="8">
        <v>160</v>
      </c>
      <c r="R5" s="8">
        <v>200</v>
      </c>
      <c r="S5" s="8">
        <v>152</v>
      </c>
      <c r="T5" s="8">
        <v>9</v>
      </c>
      <c r="U5" s="8">
        <v>2</v>
      </c>
      <c r="V5" s="8">
        <v>5</v>
      </c>
      <c r="W5" s="8">
        <v>240</v>
      </c>
      <c r="X5" s="8">
        <v>216</v>
      </c>
      <c r="Y5" s="8">
        <v>240</v>
      </c>
      <c r="Z5" s="8">
        <v>68</v>
      </c>
      <c r="AA5" s="8">
        <v>208</v>
      </c>
      <c r="AB5" s="8">
        <v>200</v>
      </c>
      <c r="AC5" s="8">
        <v>64</v>
      </c>
      <c r="AD5" s="8">
        <v>32</v>
      </c>
      <c r="AE5" s="8">
        <v>22</v>
      </c>
    </row>
    <row r="6" spans="1:31" x14ac:dyDescent="0.25">
      <c r="A6" s="8" t="s">
        <v>13</v>
      </c>
      <c r="B6" s="8">
        <v>7</v>
      </c>
      <c r="C6" s="8">
        <v>7</v>
      </c>
      <c r="D6" s="8">
        <v>7</v>
      </c>
      <c r="E6" s="8">
        <v>7</v>
      </c>
      <c r="F6" s="8">
        <v>7</v>
      </c>
      <c r="G6" s="8">
        <v>7</v>
      </c>
      <c r="H6" s="8">
        <v>7</v>
      </c>
      <c r="I6" s="8">
        <v>7</v>
      </c>
      <c r="J6" s="8">
        <v>7</v>
      </c>
      <c r="K6" s="8">
        <v>7</v>
      </c>
      <c r="L6" s="8">
        <v>7</v>
      </c>
      <c r="M6" s="8">
        <v>7</v>
      </c>
      <c r="N6" s="8">
        <v>7</v>
      </c>
      <c r="O6" s="8">
        <v>7</v>
      </c>
      <c r="P6" s="8">
        <v>7</v>
      </c>
      <c r="Q6" s="8">
        <v>7</v>
      </c>
      <c r="R6" s="8">
        <v>7</v>
      </c>
      <c r="S6" s="8">
        <v>7</v>
      </c>
      <c r="T6" s="8">
        <v>7</v>
      </c>
      <c r="U6" s="8">
        <v>7</v>
      </c>
      <c r="V6" s="8">
        <v>7</v>
      </c>
      <c r="W6" s="8">
        <v>7</v>
      </c>
      <c r="X6" s="8">
        <v>7</v>
      </c>
      <c r="Y6" s="8">
        <v>7</v>
      </c>
      <c r="Z6" s="8">
        <v>7</v>
      </c>
      <c r="AA6" s="8">
        <v>7</v>
      </c>
      <c r="AB6" s="8">
        <v>7</v>
      </c>
      <c r="AC6" s="8">
        <v>7</v>
      </c>
      <c r="AD6" s="8">
        <v>7</v>
      </c>
      <c r="AE6" s="8">
        <v>7</v>
      </c>
    </row>
    <row r="7" spans="1:31" x14ac:dyDescent="0.25">
      <c r="A7" s="8" t="s">
        <v>14</v>
      </c>
      <c r="B7" s="9">
        <f t="shared" ref="B7:AE7" si="0">IF(B4="","",2*B4*10^B$6)</f>
        <v>920000000</v>
      </c>
      <c r="C7" s="9">
        <f t="shared" si="0"/>
        <v>1100000000</v>
      </c>
      <c r="D7" s="9">
        <f t="shared" si="0"/>
        <v>1800000000</v>
      </c>
      <c r="E7" s="9">
        <f t="shared" si="0"/>
        <v>3600000000</v>
      </c>
      <c r="F7" s="9">
        <f t="shared" si="0"/>
        <v>3680000000</v>
      </c>
      <c r="G7" s="9">
        <f t="shared" si="0"/>
        <v>4880000000</v>
      </c>
      <c r="H7" s="9">
        <f t="shared" si="0"/>
        <v>3200000000</v>
      </c>
      <c r="I7" s="9">
        <f t="shared" si="0"/>
        <v>3680000000</v>
      </c>
      <c r="J7" s="9">
        <f t="shared" si="0"/>
        <v>3200000000</v>
      </c>
      <c r="K7" s="9">
        <f t="shared" si="0"/>
        <v>3520000000</v>
      </c>
      <c r="L7" s="9">
        <f t="shared" si="0"/>
        <v>6400000000</v>
      </c>
      <c r="M7" s="9">
        <f t="shared" si="0"/>
        <v>4080000000</v>
      </c>
      <c r="N7" s="9">
        <f t="shared" si="0"/>
        <v>800000000</v>
      </c>
      <c r="O7" s="9">
        <f t="shared" si="0"/>
        <v>1140000000</v>
      </c>
      <c r="P7" s="9">
        <f t="shared" si="0"/>
        <v>380000000</v>
      </c>
      <c r="Q7" s="9">
        <f t="shared" si="0"/>
        <v>1680000000</v>
      </c>
      <c r="R7" s="9">
        <f t="shared" si="0"/>
        <v>1600000000</v>
      </c>
      <c r="S7" s="9">
        <f t="shared" si="0"/>
        <v>2000000000</v>
      </c>
      <c r="T7" s="9">
        <f t="shared" si="0"/>
        <v>4000000000</v>
      </c>
      <c r="U7" s="9">
        <f t="shared" si="0"/>
        <v>3280000000</v>
      </c>
      <c r="V7" s="9">
        <f t="shared" si="0"/>
        <v>5600000000</v>
      </c>
      <c r="W7" s="9">
        <f t="shared" si="0"/>
        <v>860000000</v>
      </c>
      <c r="X7" s="9">
        <f t="shared" si="0"/>
        <v>800000000</v>
      </c>
      <c r="Y7" s="9">
        <f t="shared" si="0"/>
        <v>720000000</v>
      </c>
      <c r="Z7" s="9">
        <f t="shared" si="0"/>
        <v>340000000</v>
      </c>
      <c r="AA7" s="9">
        <f t="shared" si="0"/>
        <v>1600000000</v>
      </c>
      <c r="AB7" s="9">
        <f t="shared" si="0"/>
        <v>1840000000</v>
      </c>
      <c r="AC7" s="9">
        <f t="shared" si="0"/>
        <v>6240000000</v>
      </c>
      <c r="AD7" s="9">
        <f t="shared" si="0"/>
        <v>2960000000</v>
      </c>
      <c r="AE7" s="9">
        <f t="shared" si="0"/>
        <v>3520000000</v>
      </c>
    </row>
    <row r="8" spans="1:31" x14ac:dyDescent="0.25">
      <c r="A8" s="8" t="s">
        <v>15</v>
      </c>
      <c r="B8" s="9">
        <f t="shared" ref="B8:AE8" si="1">IF(B5="","",2*B5*10^B$6)</f>
        <v>4240000000</v>
      </c>
      <c r="C8" s="9">
        <f t="shared" si="1"/>
        <v>2960000000</v>
      </c>
      <c r="D8" s="9">
        <f t="shared" si="1"/>
        <v>5600000000</v>
      </c>
      <c r="E8" s="9">
        <f t="shared" si="1"/>
        <v>800000000</v>
      </c>
      <c r="F8" s="9">
        <f t="shared" si="1"/>
        <v>1640000000</v>
      </c>
      <c r="G8" s="9">
        <f t="shared" si="1"/>
        <v>2100000000</v>
      </c>
      <c r="H8" s="9">
        <f t="shared" si="1"/>
        <v>2000000000</v>
      </c>
      <c r="I8" s="9">
        <f t="shared" si="1"/>
        <v>3200000000</v>
      </c>
      <c r="J8" s="9">
        <f t="shared" si="1"/>
        <v>2640000000</v>
      </c>
      <c r="K8" s="9">
        <f t="shared" si="1"/>
        <v>580000000</v>
      </c>
      <c r="L8" s="9">
        <f t="shared" si="1"/>
        <v>1200000000</v>
      </c>
      <c r="M8" s="9">
        <f t="shared" si="1"/>
        <v>400000000</v>
      </c>
      <c r="N8" s="9">
        <f t="shared" si="1"/>
        <v>140000000</v>
      </c>
      <c r="O8" s="9">
        <f t="shared" si="1"/>
        <v>240000000</v>
      </c>
      <c r="P8" s="9">
        <f t="shared" si="1"/>
        <v>60000000</v>
      </c>
      <c r="Q8" s="9">
        <f t="shared" si="1"/>
        <v>3200000000</v>
      </c>
      <c r="R8" s="9">
        <f t="shared" si="1"/>
        <v>4000000000</v>
      </c>
      <c r="S8" s="9">
        <f t="shared" si="1"/>
        <v>3040000000</v>
      </c>
      <c r="T8" s="9">
        <f t="shared" si="1"/>
        <v>180000000</v>
      </c>
      <c r="U8" s="9">
        <f t="shared" si="1"/>
        <v>40000000</v>
      </c>
      <c r="V8" s="9">
        <f t="shared" si="1"/>
        <v>100000000</v>
      </c>
      <c r="W8" s="9">
        <f t="shared" si="1"/>
        <v>4800000000</v>
      </c>
      <c r="X8" s="9">
        <f t="shared" si="1"/>
        <v>4320000000</v>
      </c>
      <c r="Y8" s="9">
        <f t="shared" si="1"/>
        <v>4800000000</v>
      </c>
      <c r="Z8" s="9">
        <f t="shared" si="1"/>
        <v>1360000000</v>
      </c>
      <c r="AA8" s="9">
        <f t="shared" si="1"/>
        <v>4160000000</v>
      </c>
      <c r="AB8" s="9">
        <f t="shared" si="1"/>
        <v>4000000000</v>
      </c>
      <c r="AC8" s="9">
        <f t="shared" si="1"/>
        <v>1280000000</v>
      </c>
      <c r="AD8" s="9">
        <f t="shared" si="1"/>
        <v>640000000</v>
      </c>
      <c r="AE8" s="9">
        <f t="shared" si="1"/>
        <v>440000000</v>
      </c>
    </row>
    <row r="9" spans="1:31" x14ac:dyDescent="0.25">
      <c r="A9" s="8" t="s">
        <v>16</v>
      </c>
      <c r="B9" s="9">
        <f t="shared" ref="B9:AE9" si="2">SUM(B7:B8)</f>
        <v>5160000000</v>
      </c>
      <c r="C9" s="9">
        <f t="shared" si="2"/>
        <v>4060000000</v>
      </c>
      <c r="D9" s="9">
        <f t="shared" si="2"/>
        <v>7400000000</v>
      </c>
      <c r="E9" s="9">
        <f t="shared" si="2"/>
        <v>4400000000</v>
      </c>
      <c r="F9" s="9">
        <f t="shared" si="2"/>
        <v>5320000000</v>
      </c>
      <c r="G9" s="9">
        <f t="shared" si="2"/>
        <v>6980000000</v>
      </c>
      <c r="H9" s="9">
        <f t="shared" si="2"/>
        <v>5200000000</v>
      </c>
      <c r="I9" s="9">
        <f t="shared" si="2"/>
        <v>6880000000</v>
      </c>
      <c r="J9" s="9">
        <f t="shared" si="2"/>
        <v>5840000000</v>
      </c>
      <c r="K9" s="9">
        <f t="shared" si="2"/>
        <v>4100000000</v>
      </c>
      <c r="L9" s="9">
        <f t="shared" si="2"/>
        <v>7600000000</v>
      </c>
      <c r="M9" s="9">
        <f t="shared" si="2"/>
        <v>4480000000</v>
      </c>
      <c r="N9" s="9">
        <f t="shared" si="2"/>
        <v>940000000</v>
      </c>
      <c r="O9" s="9">
        <f t="shared" si="2"/>
        <v>1380000000</v>
      </c>
      <c r="P9" s="9">
        <f t="shared" si="2"/>
        <v>440000000</v>
      </c>
      <c r="Q9" s="9">
        <f t="shared" si="2"/>
        <v>4880000000</v>
      </c>
      <c r="R9" s="9">
        <f t="shared" si="2"/>
        <v>5600000000</v>
      </c>
      <c r="S9" s="9">
        <f t="shared" si="2"/>
        <v>5040000000</v>
      </c>
      <c r="T9" s="9">
        <f t="shared" si="2"/>
        <v>4180000000</v>
      </c>
      <c r="U9" s="9">
        <f t="shared" si="2"/>
        <v>3320000000</v>
      </c>
      <c r="V9" s="9">
        <f t="shared" si="2"/>
        <v>5700000000</v>
      </c>
      <c r="W9" s="9">
        <f t="shared" si="2"/>
        <v>5660000000</v>
      </c>
      <c r="X9" s="9">
        <f t="shared" si="2"/>
        <v>5120000000</v>
      </c>
      <c r="Y9" s="9">
        <f t="shared" si="2"/>
        <v>5520000000</v>
      </c>
      <c r="Z9" s="9">
        <f t="shared" si="2"/>
        <v>1700000000</v>
      </c>
      <c r="AA9" s="9">
        <f t="shared" si="2"/>
        <v>5760000000</v>
      </c>
      <c r="AB9" s="9">
        <f t="shared" si="2"/>
        <v>5840000000</v>
      </c>
      <c r="AC9" s="9">
        <f t="shared" si="2"/>
        <v>7520000000</v>
      </c>
      <c r="AD9" s="9">
        <f t="shared" si="2"/>
        <v>3600000000</v>
      </c>
      <c r="AE9" s="9">
        <f t="shared" si="2"/>
        <v>3960000000</v>
      </c>
    </row>
    <row r="10" spans="1:31" x14ac:dyDescent="0.25">
      <c r="A10" s="8" t="s">
        <v>17</v>
      </c>
      <c r="B10" s="10">
        <f t="shared" ref="B10:AE10" si="3">B7/B9</f>
        <v>0.17829457364341086</v>
      </c>
      <c r="C10" s="10">
        <f t="shared" si="3"/>
        <v>0.27093596059113301</v>
      </c>
      <c r="D10" s="10">
        <f t="shared" si="3"/>
        <v>0.24324324324324326</v>
      </c>
      <c r="E10" s="10">
        <f t="shared" si="3"/>
        <v>0.81818181818181823</v>
      </c>
      <c r="F10" s="10">
        <f t="shared" si="3"/>
        <v>0.69172932330827064</v>
      </c>
      <c r="G10" s="10">
        <f t="shared" si="3"/>
        <v>0.69914040114613185</v>
      </c>
      <c r="H10" s="10">
        <f t="shared" si="3"/>
        <v>0.61538461538461542</v>
      </c>
      <c r="I10" s="10">
        <f t="shared" si="3"/>
        <v>0.53488372093023251</v>
      </c>
      <c r="J10" s="10">
        <f t="shared" si="3"/>
        <v>0.54794520547945202</v>
      </c>
      <c r="K10" s="10">
        <f t="shared" si="3"/>
        <v>0.85853658536585364</v>
      </c>
      <c r="L10" s="10">
        <f t="shared" si="3"/>
        <v>0.84210526315789469</v>
      </c>
      <c r="M10" s="10">
        <f t="shared" si="3"/>
        <v>0.9107142857142857</v>
      </c>
      <c r="N10" s="10">
        <f t="shared" si="3"/>
        <v>0.85106382978723405</v>
      </c>
      <c r="O10" s="10">
        <f t="shared" si="3"/>
        <v>0.82608695652173914</v>
      </c>
      <c r="P10" s="10">
        <f t="shared" si="3"/>
        <v>0.86363636363636365</v>
      </c>
      <c r="Q10" s="10">
        <f t="shared" si="3"/>
        <v>0.34426229508196721</v>
      </c>
      <c r="R10" s="10">
        <f t="shared" si="3"/>
        <v>0.2857142857142857</v>
      </c>
      <c r="S10" s="10">
        <f t="shared" si="3"/>
        <v>0.3968253968253968</v>
      </c>
      <c r="T10" s="10">
        <f t="shared" si="3"/>
        <v>0.9569377990430622</v>
      </c>
      <c r="U10" s="10">
        <f t="shared" si="3"/>
        <v>0.98795180722891562</v>
      </c>
      <c r="V10" s="10">
        <f t="shared" si="3"/>
        <v>0.98245614035087714</v>
      </c>
      <c r="W10" s="10">
        <f t="shared" si="3"/>
        <v>0.1519434628975265</v>
      </c>
      <c r="X10" s="10">
        <f t="shared" si="3"/>
        <v>0.15625</v>
      </c>
      <c r="Y10" s="10">
        <f t="shared" si="3"/>
        <v>0.13043478260869565</v>
      </c>
      <c r="Z10" s="10">
        <f t="shared" si="3"/>
        <v>0.2</v>
      </c>
      <c r="AA10" s="10">
        <f t="shared" si="3"/>
        <v>0.27777777777777779</v>
      </c>
      <c r="AB10" s="10">
        <f t="shared" si="3"/>
        <v>0.31506849315068491</v>
      </c>
      <c r="AC10" s="10">
        <f t="shared" si="3"/>
        <v>0.82978723404255317</v>
      </c>
      <c r="AD10" s="10">
        <f t="shared" si="3"/>
        <v>0.82222222222222219</v>
      </c>
      <c r="AE10" s="10">
        <f t="shared" si="3"/>
        <v>0.88888888888888884</v>
      </c>
    </row>
    <row r="14" spans="1:31" x14ac:dyDescent="0.25">
      <c r="A14" s="8" t="s">
        <v>0</v>
      </c>
      <c r="B14" s="8">
        <v>7</v>
      </c>
      <c r="C14" s="8">
        <v>7</v>
      </c>
      <c r="D14" s="8">
        <v>7</v>
      </c>
      <c r="E14" s="8">
        <v>7</v>
      </c>
      <c r="F14" s="8">
        <v>7</v>
      </c>
      <c r="G14" s="8">
        <v>7</v>
      </c>
      <c r="H14" s="8">
        <v>7</v>
      </c>
      <c r="I14" s="8">
        <v>7</v>
      </c>
      <c r="J14" s="8">
        <v>7</v>
      </c>
      <c r="K14" s="8">
        <v>7</v>
      </c>
      <c r="L14" s="8">
        <v>7</v>
      </c>
      <c r="M14" s="8">
        <v>7</v>
      </c>
      <c r="N14" s="8">
        <v>7</v>
      </c>
      <c r="O14" s="8">
        <v>7</v>
      </c>
      <c r="P14" s="8">
        <v>7</v>
      </c>
      <c r="Q14" s="8">
        <v>7</v>
      </c>
      <c r="R14" s="8">
        <v>7</v>
      </c>
      <c r="S14" s="8">
        <v>7</v>
      </c>
      <c r="T14" s="8">
        <v>7</v>
      </c>
      <c r="U14" s="8">
        <v>7</v>
      </c>
      <c r="V14" s="8">
        <v>7</v>
      </c>
      <c r="W14" s="8">
        <v>7</v>
      </c>
      <c r="X14" s="8">
        <v>7</v>
      </c>
      <c r="Y14" s="8">
        <v>7</v>
      </c>
      <c r="Z14" s="8">
        <v>7</v>
      </c>
      <c r="AA14" s="8">
        <v>7</v>
      </c>
      <c r="AB14" s="8">
        <v>7</v>
      </c>
      <c r="AC14" s="8">
        <v>7</v>
      </c>
      <c r="AD14" s="8">
        <v>7</v>
      </c>
      <c r="AE14" s="8">
        <v>7</v>
      </c>
    </row>
    <row r="15" spans="1:31" x14ac:dyDescent="0.25">
      <c r="A15" s="8" t="s">
        <v>1</v>
      </c>
      <c r="B15" s="8">
        <v>1</v>
      </c>
      <c r="C15" s="8">
        <v>2</v>
      </c>
      <c r="D15" s="8">
        <v>3</v>
      </c>
      <c r="E15" s="8">
        <v>1</v>
      </c>
      <c r="F15" s="8">
        <v>2</v>
      </c>
      <c r="G15" s="8">
        <v>3</v>
      </c>
      <c r="H15" s="8">
        <v>1</v>
      </c>
      <c r="I15" s="8">
        <v>2</v>
      </c>
      <c r="J15" s="8">
        <v>3</v>
      </c>
      <c r="K15" s="8">
        <v>1</v>
      </c>
      <c r="L15" s="8">
        <v>2</v>
      </c>
      <c r="M15" s="8">
        <v>3</v>
      </c>
      <c r="N15" s="8">
        <v>1</v>
      </c>
      <c r="O15" s="8">
        <v>2</v>
      </c>
      <c r="P15" s="8">
        <v>3</v>
      </c>
      <c r="Q15" s="8">
        <v>1</v>
      </c>
      <c r="R15" s="8">
        <v>2</v>
      </c>
      <c r="S15" s="8">
        <v>3</v>
      </c>
      <c r="T15" s="8">
        <v>1</v>
      </c>
      <c r="U15" s="8">
        <v>2</v>
      </c>
      <c r="V15" s="8">
        <v>3</v>
      </c>
      <c r="W15" s="8">
        <v>1</v>
      </c>
      <c r="X15" s="8">
        <v>2</v>
      </c>
      <c r="Y15" s="8">
        <v>3</v>
      </c>
      <c r="Z15" s="8">
        <v>1</v>
      </c>
      <c r="AA15" s="8">
        <v>2</v>
      </c>
      <c r="AB15" s="8">
        <v>3</v>
      </c>
      <c r="AC15" s="8">
        <v>1</v>
      </c>
      <c r="AD15" s="8">
        <v>2</v>
      </c>
      <c r="AE15" s="8">
        <v>3</v>
      </c>
    </row>
    <row r="16" spans="1:31" x14ac:dyDescent="0.25">
      <c r="A16" s="8" t="s">
        <v>2</v>
      </c>
      <c r="B16" s="8" t="s">
        <v>19</v>
      </c>
      <c r="C16" s="8" t="s">
        <v>19</v>
      </c>
      <c r="D16" s="8" t="s">
        <v>19</v>
      </c>
      <c r="E16" s="8" t="s">
        <v>23</v>
      </c>
      <c r="F16" s="8" t="s">
        <v>23</v>
      </c>
      <c r="G16" s="8" t="s">
        <v>23</v>
      </c>
      <c r="H16" s="8" t="s">
        <v>25</v>
      </c>
      <c r="I16" s="8" t="s">
        <v>25</v>
      </c>
      <c r="J16" s="8" t="s">
        <v>25</v>
      </c>
      <c r="K16" s="8" t="s">
        <v>27</v>
      </c>
      <c r="L16" s="8" t="s">
        <v>27</v>
      </c>
      <c r="M16" s="8" t="s">
        <v>27</v>
      </c>
      <c r="N16" s="8" t="s">
        <v>29</v>
      </c>
      <c r="O16" s="8" t="s">
        <v>29</v>
      </c>
      <c r="P16" s="8" t="s">
        <v>29</v>
      </c>
      <c r="Q16" s="8" t="s">
        <v>31</v>
      </c>
      <c r="R16" s="8" t="s">
        <v>31</v>
      </c>
      <c r="S16" s="8" t="s">
        <v>31</v>
      </c>
      <c r="T16" s="8" t="s">
        <v>32</v>
      </c>
      <c r="U16" s="8" t="s">
        <v>32</v>
      </c>
      <c r="V16" s="8" t="s">
        <v>32</v>
      </c>
      <c r="W16" s="8" t="s">
        <v>33</v>
      </c>
      <c r="X16" s="8" t="s">
        <v>33</v>
      </c>
      <c r="Y16" s="8" t="s">
        <v>33</v>
      </c>
      <c r="Z16" s="8" t="s">
        <v>31</v>
      </c>
      <c r="AA16" s="8" t="s">
        <v>31</v>
      </c>
      <c r="AB16" s="8" t="s">
        <v>31</v>
      </c>
      <c r="AC16" s="8" t="s">
        <v>34</v>
      </c>
      <c r="AD16" s="8" t="s">
        <v>34</v>
      </c>
      <c r="AE16" s="8" t="s">
        <v>34</v>
      </c>
    </row>
    <row r="17" spans="1:31" x14ac:dyDescent="0.25">
      <c r="A17" s="8" t="s">
        <v>11</v>
      </c>
      <c r="B17" s="8">
        <v>22</v>
      </c>
      <c r="C17" s="8">
        <v>88</v>
      </c>
      <c r="D17" s="8">
        <v>45</v>
      </c>
      <c r="E17" s="8">
        <v>34</v>
      </c>
      <c r="F17" s="8">
        <v>32</v>
      </c>
      <c r="G17" s="8">
        <v>124</v>
      </c>
      <c r="H17" s="8">
        <v>48</v>
      </c>
      <c r="I17" s="8">
        <v>80</v>
      </c>
      <c r="J17" s="8">
        <v>84</v>
      </c>
      <c r="K17" s="8">
        <v>108</v>
      </c>
      <c r="L17" s="8">
        <v>152</v>
      </c>
      <c r="M17" s="8">
        <v>120</v>
      </c>
      <c r="N17" s="8">
        <v>160</v>
      </c>
      <c r="O17" s="8">
        <v>120</v>
      </c>
      <c r="P17" s="8">
        <v>160</v>
      </c>
      <c r="Q17" s="8">
        <v>32</v>
      </c>
      <c r="R17" s="8">
        <v>104</v>
      </c>
      <c r="S17" s="8">
        <v>160</v>
      </c>
      <c r="T17" s="8">
        <v>100</v>
      </c>
      <c r="U17" s="8">
        <v>184</v>
      </c>
      <c r="V17" s="8">
        <v>104</v>
      </c>
      <c r="W17" s="8">
        <v>36</v>
      </c>
      <c r="X17" s="8">
        <v>80</v>
      </c>
      <c r="Y17" s="8">
        <v>56</v>
      </c>
      <c r="Z17" s="8">
        <v>60</v>
      </c>
      <c r="AA17" s="8">
        <v>60</v>
      </c>
      <c r="AB17" s="8">
        <v>80</v>
      </c>
      <c r="AC17" s="8">
        <v>140</v>
      </c>
      <c r="AD17" s="8">
        <v>120</v>
      </c>
      <c r="AE17" s="8">
        <v>172</v>
      </c>
    </row>
    <row r="18" spans="1:31" x14ac:dyDescent="0.25">
      <c r="A18" s="8" t="s">
        <v>12</v>
      </c>
      <c r="B18" s="8">
        <v>80</v>
      </c>
      <c r="C18" s="8">
        <v>180</v>
      </c>
      <c r="D18" s="8">
        <v>140</v>
      </c>
      <c r="E18" s="8">
        <v>7</v>
      </c>
      <c r="F18" s="8">
        <v>52</v>
      </c>
      <c r="G18" s="8">
        <v>20</v>
      </c>
      <c r="H18" s="8">
        <v>48</v>
      </c>
      <c r="I18" s="8">
        <v>88</v>
      </c>
      <c r="J18" s="8">
        <v>52</v>
      </c>
      <c r="K18" s="8">
        <v>52</v>
      </c>
      <c r="L18" s="8">
        <v>32</v>
      </c>
      <c r="M18" s="8">
        <v>19</v>
      </c>
      <c r="N18" s="8">
        <v>23</v>
      </c>
      <c r="O18" s="8">
        <v>12</v>
      </c>
      <c r="P18" s="8">
        <v>20</v>
      </c>
      <c r="Q18" s="8">
        <v>92</v>
      </c>
      <c r="R18" s="8">
        <v>152</v>
      </c>
      <c r="S18" s="8">
        <v>248</v>
      </c>
      <c r="T18" s="8">
        <v>6</v>
      </c>
      <c r="U18" s="8">
        <v>1</v>
      </c>
      <c r="V18" s="8">
        <v>2</v>
      </c>
      <c r="W18" s="8">
        <v>132</v>
      </c>
      <c r="X18" s="8">
        <v>120</v>
      </c>
      <c r="Y18" s="8">
        <v>104</v>
      </c>
      <c r="Z18" s="8">
        <v>136</v>
      </c>
      <c r="AA18" s="8">
        <v>92</v>
      </c>
      <c r="AB18" s="8">
        <v>160</v>
      </c>
      <c r="AC18" s="8">
        <v>7</v>
      </c>
      <c r="AD18" s="8">
        <v>10</v>
      </c>
      <c r="AE18" s="8">
        <v>4</v>
      </c>
    </row>
    <row r="19" spans="1:31" x14ac:dyDescent="0.25">
      <c r="A19" s="8" t="s">
        <v>13</v>
      </c>
      <c r="B19" s="8">
        <v>8</v>
      </c>
      <c r="C19" s="8">
        <v>8</v>
      </c>
      <c r="D19" s="8">
        <v>8</v>
      </c>
      <c r="E19" s="8">
        <v>8</v>
      </c>
      <c r="F19" s="8">
        <v>8</v>
      </c>
      <c r="G19" s="8">
        <v>8</v>
      </c>
      <c r="H19" s="8">
        <v>8</v>
      </c>
      <c r="I19" s="8">
        <v>8</v>
      </c>
      <c r="J19" s="8">
        <v>8</v>
      </c>
      <c r="K19" s="8">
        <v>8</v>
      </c>
      <c r="L19" s="8">
        <v>8</v>
      </c>
      <c r="M19" s="8">
        <v>8</v>
      </c>
      <c r="N19" s="8">
        <v>8</v>
      </c>
      <c r="O19" s="8">
        <v>8</v>
      </c>
      <c r="P19" s="8">
        <v>8</v>
      </c>
      <c r="Q19" s="8">
        <v>8</v>
      </c>
      <c r="R19" s="8">
        <v>8</v>
      </c>
      <c r="S19" s="8">
        <v>8</v>
      </c>
      <c r="T19" s="8">
        <v>8</v>
      </c>
      <c r="U19" s="8">
        <v>8</v>
      </c>
      <c r="V19" s="8">
        <v>8</v>
      </c>
      <c r="W19" s="8">
        <v>8</v>
      </c>
      <c r="X19" s="8">
        <v>8</v>
      </c>
      <c r="Y19" s="8">
        <v>8</v>
      </c>
      <c r="Z19" s="8">
        <v>8</v>
      </c>
      <c r="AA19" s="8">
        <v>8</v>
      </c>
      <c r="AB19" s="8">
        <v>8</v>
      </c>
      <c r="AC19" s="8">
        <v>8</v>
      </c>
      <c r="AD19" s="8">
        <v>8</v>
      </c>
      <c r="AE19" s="8">
        <v>8</v>
      </c>
    </row>
    <row r="20" spans="1:31" x14ac:dyDescent="0.25">
      <c r="A20" s="8" t="s">
        <v>14</v>
      </c>
      <c r="B20" s="9">
        <f t="shared" ref="B20:AE20" si="4">IF(B17="","",2*B17*10^B$19)</f>
        <v>4400000000</v>
      </c>
      <c r="C20" s="9">
        <f t="shared" si="4"/>
        <v>17600000000</v>
      </c>
      <c r="D20" s="9">
        <f t="shared" si="4"/>
        <v>9000000000</v>
      </c>
      <c r="E20" s="9">
        <f t="shared" si="4"/>
        <v>6800000000</v>
      </c>
      <c r="F20" s="9">
        <f t="shared" si="4"/>
        <v>6400000000</v>
      </c>
      <c r="G20" s="9">
        <f t="shared" si="4"/>
        <v>24800000000</v>
      </c>
      <c r="H20" s="9">
        <f t="shared" si="4"/>
        <v>9600000000</v>
      </c>
      <c r="I20" s="9">
        <f t="shared" si="4"/>
        <v>16000000000</v>
      </c>
      <c r="J20" s="9">
        <f t="shared" si="4"/>
        <v>16800000000</v>
      </c>
      <c r="K20" s="9">
        <f t="shared" si="4"/>
        <v>21600000000</v>
      </c>
      <c r="L20" s="9">
        <f t="shared" si="4"/>
        <v>30400000000</v>
      </c>
      <c r="M20" s="9">
        <f t="shared" si="4"/>
        <v>24000000000</v>
      </c>
      <c r="N20" s="9">
        <f t="shared" si="4"/>
        <v>32000000000</v>
      </c>
      <c r="O20" s="9">
        <f t="shared" si="4"/>
        <v>24000000000</v>
      </c>
      <c r="P20" s="9">
        <f t="shared" si="4"/>
        <v>32000000000</v>
      </c>
      <c r="Q20" s="9">
        <f t="shared" si="4"/>
        <v>6400000000</v>
      </c>
      <c r="R20" s="9">
        <f t="shared" si="4"/>
        <v>20800000000</v>
      </c>
      <c r="S20" s="9">
        <f t="shared" si="4"/>
        <v>32000000000</v>
      </c>
      <c r="T20" s="9">
        <f t="shared" si="4"/>
        <v>20000000000</v>
      </c>
      <c r="U20" s="9">
        <f t="shared" si="4"/>
        <v>36800000000</v>
      </c>
      <c r="V20" s="9">
        <f t="shared" si="4"/>
        <v>20800000000</v>
      </c>
      <c r="W20" s="9">
        <f t="shared" si="4"/>
        <v>7200000000</v>
      </c>
      <c r="X20" s="9">
        <f t="shared" si="4"/>
        <v>16000000000</v>
      </c>
      <c r="Y20" s="9">
        <f t="shared" si="4"/>
        <v>11200000000</v>
      </c>
      <c r="Z20" s="9">
        <f t="shared" si="4"/>
        <v>12000000000</v>
      </c>
      <c r="AA20" s="9">
        <f t="shared" si="4"/>
        <v>12000000000</v>
      </c>
      <c r="AB20" s="9">
        <f t="shared" si="4"/>
        <v>16000000000</v>
      </c>
      <c r="AC20" s="9">
        <f t="shared" si="4"/>
        <v>28000000000</v>
      </c>
      <c r="AD20" s="9">
        <f t="shared" si="4"/>
        <v>24000000000</v>
      </c>
      <c r="AE20" s="9">
        <f t="shared" si="4"/>
        <v>34400000000</v>
      </c>
    </row>
    <row r="21" spans="1:31" x14ac:dyDescent="0.25">
      <c r="A21" s="8" t="s">
        <v>15</v>
      </c>
      <c r="B21" s="9">
        <f t="shared" ref="B21:AE21" si="5">IF(B18="","",2*B18*10^B$19)</f>
        <v>16000000000</v>
      </c>
      <c r="C21" s="9">
        <f t="shared" si="5"/>
        <v>36000000000</v>
      </c>
      <c r="D21" s="9">
        <f t="shared" si="5"/>
        <v>28000000000</v>
      </c>
      <c r="E21" s="9">
        <f t="shared" si="5"/>
        <v>1400000000</v>
      </c>
      <c r="F21" s="9">
        <f t="shared" si="5"/>
        <v>10400000000</v>
      </c>
      <c r="G21" s="9">
        <f t="shared" si="5"/>
        <v>4000000000</v>
      </c>
      <c r="H21" s="9">
        <f t="shared" si="5"/>
        <v>9600000000</v>
      </c>
      <c r="I21" s="9">
        <f t="shared" si="5"/>
        <v>17600000000</v>
      </c>
      <c r="J21" s="9">
        <f t="shared" si="5"/>
        <v>10400000000</v>
      </c>
      <c r="K21" s="9">
        <f t="shared" si="5"/>
        <v>10400000000</v>
      </c>
      <c r="L21" s="9">
        <f t="shared" si="5"/>
        <v>6400000000</v>
      </c>
      <c r="M21" s="9">
        <f t="shared" si="5"/>
        <v>3800000000</v>
      </c>
      <c r="N21" s="9">
        <f t="shared" si="5"/>
        <v>4600000000</v>
      </c>
      <c r="O21" s="9">
        <f t="shared" si="5"/>
        <v>2400000000</v>
      </c>
      <c r="P21" s="9">
        <f t="shared" si="5"/>
        <v>4000000000</v>
      </c>
      <c r="Q21" s="9">
        <f t="shared" si="5"/>
        <v>18400000000</v>
      </c>
      <c r="R21" s="9">
        <f t="shared" si="5"/>
        <v>30400000000</v>
      </c>
      <c r="S21" s="9">
        <f t="shared" si="5"/>
        <v>49600000000</v>
      </c>
      <c r="T21" s="9">
        <f t="shared" si="5"/>
        <v>1200000000</v>
      </c>
      <c r="U21" s="9">
        <f t="shared" si="5"/>
        <v>200000000</v>
      </c>
      <c r="V21" s="9">
        <f t="shared" si="5"/>
        <v>400000000</v>
      </c>
      <c r="W21" s="9">
        <f t="shared" si="5"/>
        <v>26400000000</v>
      </c>
      <c r="X21" s="9">
        <f t="shared" si="5"/>
        <v>24000000000</v>
      </c>
      <c r="Y21" s="9">
        <f t="shared" si="5"/>
        <v>20800000000</v>
      </c>
      <c r="Z21" s="9">
        <f t="shared" si="5"/>
        <v>27200000000</v>
      </c>
      <c r="AA21" s="9">
        <f t="shared" si="5"/>
        <v>18400000000</v>
      </c>
      <c r="AB21" s="9">
        <f t="shared" si="5"/>
        <v>32000000000</v>
      </c>
      <c r="AC21" s="9">
        <f t="shared" si="5"/>
        <v>1400000000</v>
      </c>
      <c r="AD21" s="9">
        <f t="shared" si="5"/>
        <v>2000000000</v>
      </c>
      <c r="AE21" s="9">
        <f t="shared" si="5"/>
        <v>800000000</v>
      </c>
    </row>
    <row r="22" spans="1:31" x14ac:dyDescent="0.25">
      <c r="A22" s="8" t="s">
        <v>16</v>
      </c>
      <c r="B22" s="9">
        <f t="shared" ref="B22:AE22" si="6">SUM(B20:B21)</f>
        <v>20400000000</v>
      </c>
      <c r="C22" s="9">
        <f t="shared" si="6"/>
        <v>53600000000</v>
      </c>
      <c r="D22" s="9">
        <f t="shared" si="6"/>
        <v>37000000000</v>
      </c>
      <c r="E22" s="9">
        <f t="shared" si="6"/>
        <v>8200000000</v>
      </c>
      <c r="F22" s="9">
        <f t="shared" si="6"/>
        <v>16800000000</v>
      </c>
      <c r="G22" s="9">
        <f t="shared" si="6"/>
        <v>28800000000</v>
      </c>
      <c r="H22" s="9">
        <f t="shared" si="6"/>
        <v>19200000000</v>
      </c>
      <c r="I22" s="9">
        <f t="shared" si="6"/>
        <v>33600000000</v>
      </c>
      <c r="J22" s="9">
        <f t="shared" si="6"/>
        <v>27200000000</v>
      </c>
      <c r="K22" s="9">
        <f t="shared" si="6"/>
        <v>32000000000</v>
      </c>
      <c r="L22" s="9">
        <f t="shared" si="6"/>
        <v>36800000000</v>
      </c>
      <c r="M22" s="9">
        <f t="shared" si="6"/>
        <v>27800000000</v>
      </c>
      <c r="N22" s="9">
        <f t="shared" si="6"/>
        <v>36600000000</v>
      </c>
      <c r="O22" s="9">
        <f t="shared" si="6"/>
        <v>26400000000</v>
      </c>
      <c r="P22" s="9">
        <f t="shared" si="6"/>
        <v>36000000000</v>
      </c>
      <c r="Q22" s="9">
        <f t="shared" si="6"/>
        <v>24800000000</v>
      </c>
      <c r="R22" s="9">
        <f t="shared" si="6"/>
        <v>51200000000</v>
      </c>
      <c r="S22" s="9">
        <f t="shared" si="6"/>
        <v>81600000000</v>
      </c>
      <c r="T22" s="9">
        <f t="shared" si="6"/>
        <v>21200000000</v>
      </c>
      <c r="U22" s="9">
        <f t="shared" si="6"/>
        <v>37000000000</v>
      </c>
      <c r="V22" s="9">
        <f t="shared" si="6"/>
        <v>21200000000</v>
      </c>
      <c r="W22" s="9">
        <f t="shared" si="6"/>
        <v>33600000000</v>
      </c>
      <c r="X22" s="9">
        <f t="shared" si="6"/>
        <v>40000000000</v>
      </c>
      <c r="Y22" s="9">
        <f t="shared" si="6"/>
        <v>32000000000</v>
      </c>
      <c r="Z22" s="9">
        <f t="shared" si="6"/>
        <v>39200000000</v>
      </c>
      <c r="AA22" s="9">
        <f t="shared" si="6"/>
        <v>30400000000</v>
      </c>
      <c r="AB22" s="9">
        <f t="shared" si="6"/>
        <v>48000000000</v>
      </c>
      <c r="AC22" s="9">
        <f t="shared" si="6"/>
        <v>29400000000</v>
      </c>
      <c r="AD22" s="9">
        <f t="shared" si="6"/>
        <v>26000000000</v>
      </c>
      <c r="AE22" s="9">
        <f t="shared" si="6"/>
        <v>35200000000</v>
      </c>
    </row>
    <row r="23" spans="1:31" x14ac:dyDescent="0.25">
      <c r="A23" s="8" t="s">
        <v>17</v>
      </c>
      <c r="B23" s="10">
        <f t="shared" ref="B23:AE23" si="7">B20/B22</f>
        <v>0.21568627450980393</v>
      </c>
      <c r="C23" s="10">
        <f t="shared" si="7"/>
        <v>0.32835820895522388</v>
      </c>
      <c r="D23" s="10">
        <f t="shared" si="7"/>
        <v>0.24324324324324326</v>
      </c>
      <c r="E23" s="10">
        <f t="shared" si="7"/>
        <v>0.82926829268292679</v>
      </c>
      <c r="F23" s="10">
        <f t="shared" si="7"/>
        <v>0.38095238095238093</v>
      </c>
      <c r="G23" s="10">
        <f t="shared" si="7"/>
        <v>0.86111111111111116</v>
      </c>
      <c r="H23" s="10">
        <f t="shared" si="7"/>
        <v>0.5</v>
      </c>
      <c r="I23" s="10">
        <f t="shared" si="7"/>
        <v>0.47619047619047616</v>
      </c>
      <c r="J23" s="10">
        <f t="shared" si="7"/>
        <v>0.61764705882352944</v>
      </c>
      <c r="K23" s="10">
        <f t="shared" si="7"/>
        <v>0.67500000000000004</v>
      </c>
      <c r="L23" s="10">
        <f t="shared" si="7"/>
        <v>0.82608695652173914</v>
      </c>
      <c r="M23" s="10">
        <f t="shared" si="7"/>
        <v>0.86330935251798557</v>
      </c>
      <c r="N23" s="10">
        <f t="shared" si="7"/>
        <v>0.87431693989071035</v>
      </c>
      <c r="O23" s="10">
        <f t="shared" si="7"/>
        <v>0.90909090909090906</v>
      </c>
      <c r="P23" s="10">
        <f t="shared" si="7"/>
        <v>0.88888888888888884</v>
      </c>
      <c r="Q23" s="10">
        <f t="shared" si="7"/>
        <v>0.25806451612903225</v>
      </c>
      <c r="R23" s="10">
        <f t="shared" si="7"/>
        <v>0.40625</v>
      </c>
      <c r="S23" s="10">
        <f t="shared" si="7"/>
        <v>0.39215686274509803</v>
      </c>
      <c r="T23" s="10">
        <f t="shared" si="7"/>
        <v>0.94339622641509435</v>
      </c>
      <c r="U23" s="10">
        <f t="shared" si="7"/>
        <v>0.99459459459459465</v>
      </c>
      <c r="V23" s="10">
        <f t="shared" si="7"/>
        <v>0.98113207547169812</v>
      </c>
      <c r="W23" s="10">
        <f t="shared" si="7"/>
        <v>0.21428571428571427</v>
      </c>
      <c r="X23" s="10">
        <f t="shared" si="7"/>
        <v>0.4</v>
      </c>
      <c r="Y23" s="10">
        <f t="shared" si="7"/>
        <v>0.35</v>
      </c>
      <c r="Z23" s="10">
        <f t="shared" si="7"/>
        <v>0.30612244897959184</v>
      </c>
      <c r="AA23" s="10">
        <f t="shared" si="7"/>
        <v>0.39473684210526316</v>
      </c>
      <c r="AB23" s="10">
        <f t="shared" si="7"/>
        <v>0.33333333333333331</v>
      </c>
      <c r="AC23" s="10">
        <f t="shared" si="7"/>
        <v>0.95238095238095233</v>
      </c>
      <c r="AD23" s="10">
        <f t="shared" si="7"/>
        <v>0.92307692307692313</v>
      </c>
      <c r="AE23" s="10">
        <f t="shared" si="7"/>
        <v>0.97727272727272729</v>
      </c>
    </row>
    <row r="27" spans="1:31" x14ac:dyDescent="0.25">
      <c r="A27" s="8" t="s">
        <v>0</v>
      </c>
      <c r="B27" s="8">
        <v>14</v>
      </c>
      <c r="C27" s="8">
        <v>14</v>
      </c>
      <c r="D27" s="8">
        <v>14</v>
      </c>
      <c r="E27" s="8">
        <v>14</v>
      </c>
      <c r="F27" s="8">
        <v>14</v>
      </c>
      <c r="G27" s="8">
        <v>14</v>
      </c>
      <c r="H27" s="8">
        <v>14</v>
      </c>
      <c r="I27" s="8">
        <v>14</v>
      </c>
      <c r="J27" s="8">
        <v>14</v>
      </c>
      <c r="K27" s="8">
        <v>14</v>
      </c>
      <c r="L27" s="8">
        <v>14</v>
      </c>
      <c r="M27" s="8">
        <v>14</v>
      </c>
      <c r="N27" s="8">
        <v>14</v>
      </c>
      <c r="O27" s="8">
        <v>14</v>
      </c>
      <c r="P27" s="8">
        <v>14</v>
      </c>
      <c r="Q27" s="8">
        <v>14</v>
      </c>
      <c r="R27" s="8">
        <v>14</v>
      </c>
      <c r="S27" s="8">
        <v>14</v>
      </c>
      <c r="T27" s="8">
        <v>14</v>
      </c>
      <c r="U27" s="8">
        <v>14</v>
      </c>
      <c r="V27" s="8">
        <v>14</v>
      </c>
      <c r="W27" s="8">
        <v>14</v>
      </c>
      <c r="X27" s="8">
        <v>14</v>
      </c>
      <c r="Y27" s="8">
        <v>14</v>
      </c>
      <c r="Z27" s="8">
        <v>14</v>
      </c>
      <c r="AA27" s="8">
        <v>14</v>
      </c>
      <c r="AB27" s="8">
        <v>14</v>
      </c>
      <c r="AC27" s="8">
        <v>14</v>
      </c>
      <c r="AD27" s="8">
        <v>14</v>
      </c>
      <c r="AE27" s="8">
        <v>14</v>
      </c>
    </row>
    <row r="28" spans="1:31" x14ac:dyDescent="0.25">
      <c r="A28" s="8" t="s">
        <v>1</v>
      </c>
      <c r="B28" s="8">
        <v>1</v>
      </c>
      <c r="C28" s="8">
        <v>2</v>
      </c>
      <c r="D28" s="8">
        <v>3</v>
      </c>
      <c r="E28" s="8">
        <v>1</v>
      </c>
      <c r="F28" s="8">
        <v>2</v>
      </c>
      <c r="G28" s="8">
        <v>3</v>
      </c>
      <c r="H28" s="8">
        <v>1</v>
      </c>
      <c r="I28" s="8">
        <v>2</v>
      </c>
      <c r="J28" s="8">
        <v>3</v>
      </c>
      <c r="K28" s="8">
        <v>1</v>
      </c>
      <c r="L28" s="8">
        <v>2</v>
      </c>
      <c r="M28" s="8">
        <v>3</v>
      </c>
      <c r="N28" s="8">
        <v>1</v>
      </c>
      <c r="O28" s="8">
        <v>2</v>
      </c>
      <c r="P28" s="8">
        <v>3</v>
      </c>
      <c r="Q28" s="8">
        <v>1</v>
      </c>
      <c r="R28" s="8">
        <v>2</v>
      </c>
      <c r="S28" s="8">
        <v>3</v>
      </c>
      <c r="T28" s="8">
        <v>1</v>
      </c>
      <c r="U28" s="8">
        <v>2</v>
      </c>
      <c r="V28" s="8">
        <v>3</v>
      </c>
      <c r="W28" s="8">
        <v>1</v>
      </c>
      <c r="X28" s="8">
        <v>2</v>
      </c>
      <c r="Y28" s="8">
        <v>3</v>
      </c>
      <c r="Z28" s="8">
        <v>1</v>
      </c>
      <c r="AA28" s="8">
        <v>2</v>
      </c>
      <c r="AB28" s="8">
        <v>3</v>
      </c>
      <c r="AC28" s="8">
        <v>1</v>
      </c>
      <c r="AD28" s="8">
        <v>2</v>
      </c>
      <c r="AE28" s="8">
        <v>3</v>
      </c>
    </row>
    <row r="29" spans="1:31" x14ac:dyDescent="0.25">
      <c r="A29" s="8" t="s">
        <v>2</v>
      </c>
      <c r="B29" s="8" t="s">
        <v>19</v>
      </c>
      <c r="C29" s="8" t="s">
        <v>19</v>
      </c>
      <c r="D29" s="8" t="s">
        <v>19</v>
      </c>
      <c r="E29" s="8" t="s">
        <v>23</v>
      </c>
      <c r="F29" s="8" t="s">
        <v>23</v>
      </c>
      <c r="G29" s="8" t="s">
        <v>23</v>
      </c>
      <c r="H29" s="8" t="s">
        <v>25</v>
      </c>
      <c r="I29" s="8" t="s">
        <v>25</v>
      </c>
      <c r="J29" s="8" t="s">
        <v>25</v>
      </c>
      <c r="K29" s="8" t="s">
        <v>27</v>
      </c>
      <c r="L29" s="8" t="s">
        <v>27</v>
      </c>
      <c r="M29" s="8" t="s">
        <v>27</v>
      </c>
      <c r="N29" s="8" t="s">
        <v>29</v>
      </c>
      <c r="O29" s="8" t="s">
        <v>29</v>
      </c>
      <c r="P29" s="8" t="s">
        <v>29</v>
      </c>
      <c r="Q29" s="8" t="s">
        <v>31</v>
      </c>
      <c r="R29" s="8" t="s">
        <v>31</v>
      </c>
      <c r="S29" s="8" t="s">
        <v>31</v>
      </c>
      <c r="T29" s="8" t="s">
        <v>32</v>
      </c>
      <c r="U29" s="8" t="s">
        <v>32</v>
      </c>
      <c r="V29" s="8" t="s">
        <v>32</v>
      </c>
      <c r="W29" s="8" t="s">
        <v>33</v>
      </c>
      <c r="X29" s="8" t="s">
        <v>33</v>
      </c>
      <c r="Y29" s="8" t="s">
        <v>33</v>
      </c>
      <c r="Z29" s="8" t="s">
        <v>31</v>
      </c>
      <c r="AA29" s="8" t="s">
        <v>31</v>
      </c>
      <c r="AB29" s="8" t="s">
        <v>31</v>
      </c>
      <c r="AC29" s="8" t="s">
        <v>34</v>
      </c>
      <c r="AD29" s="8" t="s">
        <v>34</v>
      </c>
      <c r="AE29" s="8" t="s">
        <v>34</v>
      </c>
    </row>
    <row r="30" spans="1:31" x14ac:dyDescent="0.25">
      <c r="A30" s="8" t="s">
        <v>11</v>
      </c>
      <c r="B30" s="8">
        <v>21</v>
      </c>
      <c r="C30" s="8">
        <v>60</v>
      </c>
      <c r="D30" s="8">
        <v>60</v>
      </c>
      <c r="E30" s="8">
        <v>32</v>
      </c>
      <c r="F30" s="8">
        <v>68</v>
      </c>
      <c r="G30" s="8">
        <v>136</v>
      </c>
      <c r="H30" s="8">
        <v>105</v>
      </c>
      <c r="I30" s="8">
        <v>56</v>
      </c>
      <c r="J30" s="8">
        <v>41</v>
      </c>
      <c r="K30" s="8">
        <v>160</v>
      </c>
      <c r="L30" s="8">
        <v>100</v>
      </c>
      <c r="M30" s="8">
        <v>120</v>
      </c>
      <c r="N30" s="8">
        <v>92</v>
      </c>
      <c r="O30" s="8">
        <v>124</v>
      </c>
      <c r="P30" s="8">
        <v>148</v>
      </c>
      <c r="Q30" s="8">
        <v>48</v>
      </c>
      <c r="R30" s="8">
        <v>32</v>
      </c>
      <c r="S30" s="8">
        <v>100</v>
      </c>
      <c r="T30" s="8">
        <v>56</v>
      </c>
      <c r="U30" s="8">
        <v>100</v>
      </c>
      <c r="V30" s="8">
        <v>48</v>
      </c>
      <c r="W30" s="8">
        <v>72</v>
      </c>
      <c r="X30" s="8">
        <v>88</v>
      </c>
      <c r="Y30" s="8">
        <v>100</v>
      </c>
      <c r="Z30" s="8">
        <v>14</v>
      </c>
      <c r="AA30" s="8">
        <v>43</v>
      </c>
      <c r="AB30" s="8">
        <v>32</v>
      </c>
      <c r="AC30" s="8">
        <v>60</v>
      </c>
      <c r="AD30" s="8">
        <v>152</v>
      </c>
      <c r="AE30" s="8">
        <v>128</v>
      </c>
    </row>
    <row r="31" spans="1:31" x14ac:dyDescent="0.25">
      <c r="A31" s="8" t="s">
        <v>12</v>
      </c>
      <c r="B31" s="8">
        <v>29</v>
      </c>
      <c r="C31" s="8">
        <v>44</v>
      </c>
      <c r="D31" s="8">
        <v>104</v>
      </c>
      <c r="E31" s="8">
        <v>7</v>
      </c>
      <c r="F31" s="8">
        <v>40</v>
      </c>
      <c r="G31" s="8">
        <v>12</v>
      </c>
      <c r="H31" s="8">
        <v>92</v>
      </c>
      <c r="I31" s="8">
        <v>50</v>
      </c>
      <c r="J31" s="8">
        <v>18</v>
      </c>
      <c r="K31" s="8">
        <v>23</v>
      </c>
      <c r="L31" s="8">
        <v>9</v>
      </c>
      <c r="M31" s="8">
        <v>10</v>
      </c>
      <c r="N31" s="8">
        <v>11</v>
      </c>
      <c r="O31" s="8">
        <v>10</v>
      </c>
      <c r="P31" s="8">
        <v>9</v>
      </c>
      <c r="Q31" s="8">
        <v>68</v>
      </c>
      <c r="R31" s="8">
        <v>52</v>
      </c>
      <c r="S31" s="8">
        <v>100</v>
      </c>
      <c r="T31" s="8">
        <v>5</v>
      </c>
      <c r="U31" s="8">
        <v>1</v>
      </c>
      <c r="V31" s="8">
        <v>0.5</v>
      </c>
      <c r="W31" s="8">
        <v>36</v>
      </c>
      <c r="X31" s="8">
        <v>52</v>
      </c>
      <c r="Y31" s="8">
        <v>80</v>
      </c>
      <c r="Z31" s="8">
        <v>34</v>
      </c>
      <c r="AA31" s="8">
        <v>32</v>
      </c>
      <c r="AB31" s="8">
        <v>60</v>
      </c>
      <c r="AC31" s="8">
        <v>4</v>
      </c>
      <c r="AD31" s="8">
        <v>8</v>
      </c>
      <c r="AE31" s="8">
        <v>6</v>
      </c>
    </row>
    <row r="32" spans="1:31" x14ac:dyDescent="0.25">
      <c r="A32" s="8" t="s">
        <v>13</v>
      </c>
      <c r="B32" s="8">
        <v>8</v>
      </c>
      <c r="C32" s="8">
        <v>8</v>
      </c>
      <c r="D32" s="8">
        <v>8</v>
      </c>
      <c r="E32" s="8">
        <v>8</v>
      </c>
      <c r="F32" s="8">
        <v>8</v>
      </c>
      <c r="G32" s="8">
        <v>8</v>
      </c>
      <c r="H32" s="8">
        <v>8</v>
      </c>
      <c r="I32" s="8">
        <v>8</v>
      </c>
      <c r="J32" s="8">
        <v>8</v>
      </c>
      <c r="K32" s="8">
        <v>8</v>
      </c>
      <c r="L32" s="8">
        <v>8</v>
      </c>
      <c r="M32" s="8">
        <v>8</v>
      </c>
      <c r="N32" s="8">
        <v>8</v>
      </c>
      <c r="O32" s="8">
        <v>8</v>
      </c>
      <c r="P32" s="8">
        <v>8</v>
      </c>
      <c r="Q32" s="8">
        <v>8</v>
      </c>
      <c r="R32" s="8">
        <v>8</v>
      </c>
      <c r="S32" s="8">
        <v>8</v>
      </c>
      <c r="T32" s="8">
        <v>8</v>
      </c>
      <c r="U32" s="8">
        <v>8</v>
      </c>
      <c r="V32" s="8">
        <v>8</v>
      </c>
      <c r="W32" s="8">
        <v>8</v>
      </c>
      <c r="X32" s="8">
        <v>8</v>
      </c>
      <c r="Y32" s="8">
        <v>8</v>
      </c>
      <c r="Z32" s="8">
        <v>8</v>
      </c>
      <c r="AA32" s="8">
        <v>8</v>
      </c>
      <c r="AB32" s="8">
        <v>8</v>
      </c>
      <c r="AC32" s="8">
        <v>8</v>
      </c>
      <c r="AD32" s="8">
        <v>8</v>
      </c>
      <c r="AE32" s="8">
        <v>8</v>
      </c>
    </row>
    <row r="33" spans="1:31" x14ac:dyDescent="0.25">
      <c r="A33" s="8" t="s">
        <v>14</v>
      </c>
      <c r="B33" s="9">
        <f t="shared" ref="B33:AE33" si="8">IF(B30="","",2*B30*10^B$32)</f>
        <v>4200000000</v>
      </c>
      <c r="C33" s="9">
        <f t="shared" si="8"/>
        <v>12000000000</v>
      </c>
      <c r="D33" s="9">
        <f t="shared" si="8"/>
        <v>12000000000</v>
      </c>
      <c r="E33" s="9">
        <f t="shared" si="8"/>
        <v>6400000000</v>
      </c>
      <c r="F33" s="9">
        <f t="shared" si="8"/>
        <v>13600000000</v>
      </c>
      <c r="G33" s="9">
        <f t="shared" si="8"/>
        <v>27200000000</v>
      </c>
      <c r="H33" s="9">
        <f t="shared" si="8"/>
        <v>21000000000</v>
      </c>
      <c r="I33" s="9">
        <f t="shared" si="8"/>
        <v>11200000000</v>
      </c>
      <c r="J33" s="9">
        <f t="shared" si="8"/>
        <v>8200000000</v>
      </c>
      <c r="K33" s="9">
        <f t="shared" si="8"/>
        <v>32000000000</v>
      </c>
      <c r="L33" s="9">
        <f t="shared" si="8"/>
        <v>20000000000</v>
      </c>
      <c r="M33" s="9">
        <f t="shared" si="8"/>
        <v>24000000000</v>
      </c>
      <c r="N33" s="9">
        <f t="shared" si="8"/>
        <v>18400000000</v>
      </c>
      <c r="O33" s="9">
        <f t="shared" si="8"/>
        <v>24800000000</v>
      </c>
      <c r="P33" s="9">
        <f t="shared" si="8"/>
        <v>29600000000</v>
      </c>
      <c r="Q33" s="9">
        <f t="shared" si="8"/>
        <v>9600000000</v>
      </c>
      <c r="R33" s="9">
        <f t="shared" si="8"/>
        <v>6400000000</v>
      </c>
      <c r="S33" s="9">
        <f t="shared" si="8"/>
        <v>20000000000</v>
      </c>
      <c r="T33" s="9">
        <f t="shared" si="8"/>
        <v>11200000000</v>
      </c>
      <c r="U33" s="9">
        <f t="shared" si="8"/>
        <v>20000000000</v>
      </c>
      <c r="V33" s="9">
        <f t="shared" si="8"/>
        <v>9600000000</v>
      </c>
      <c r="W33" s="9">
        <f t="shared" si="8"/>
        <v>14400000000</v>
      </c>
      <c r="X33" s="9">
        <f t="shared" si="8"/>
        <v>17600000000</v>
      </c>
      <c r="Y33" s="9">
        <f t="shared" si="8"/>
        <v>20000000000</v>
      </c>
      <c r="Z33" s="9">
        <f t="shared" si="8"/>
        <v>2800000000</v>
      </c>
      <c r="AA33" s="9">
        <f t="shared" si="8"/>
        <v>8600000000</v>
      </c>
      <c r="AB33" s="9">
        <f t="shared" si="8"/>
        <v>6400000000</v>
      </c>
      <c r="AC33" s="9">
        <f t="shared" si="8"/>
        <v>12000000000</v>
      </c>
      <c r="AD33" s="9">
        <f t="shared" si="8"/>
        <v>30400000000</v>
      </c>
      <c r="AE33" s="9">
        <f t="shared" si="8"/>
        <v>25600000000</v>
      </c>
    </row>
    <row r="34" spans="1:31" x14ac:dyDescent="0.25">
      <c r="A34" s="8" t="s">
        <v>15</v>
      </c>
      <c r="B34" s="9">
        <f t="shared" ref="B34:AE34" si="9">IF(B31="","",2*B31*10^B$32)</f>
        <v>5800000000</v>
      </c>
      <c r="C34" s="9">
        <f t="shared" si="9"/>
        <v>8800000000</v>
      </c>
      <c r="D34" s="9">
        <f t="shared" si="9"/>
        <v>20800000000</v>
      </c>
      <c r="E34" s="9">
        <f t="shared" si="9"/>
        <v>1400000000</v>
      </c>
      <c r="F34" s="9">
        <f t="shared" si="9"/>
        <v>8000000000</v>
      </c>
      <c r="G34" s="9">
        <f t="shared" si="9"/>
        <v>2400000000</v>
      </c>
      <c r="H34" s="9">
        <f t="shared" si="9"/>
        <v>18400000000</v>
      </c>
      <c r="I34" s="9">
        <f t="shared" si="9"/>
        <v>10000000000</v>
      </c>
      <c r="J34" s="9">
        <f t="shared" si="9"/>
        <v>3600000000</v>
      </c>
      <c r="K34" s="9">
        <f t="shared" si="9"/>
        <v>4600000000</v>
      </c>
      <c r="L34" s="9">
        <f t="shared" si="9"/>
        <v>1800000000</v>
      </c>
      <c r="M34" s="9">
        <f t="shared" si="9"/>
        <v>2000000000</v>
      </c>
      <c r="N34" s="9">
        <f t="shared" si="9"/>
        <v>2200000000</v>
      </c>
      <c r="O34" s="9">
        <f t="shared" si="9"/>
        <v>2000000000</v>
      </c>
      <c r="P34" s="9">
        <f t="shared" si="9"/>
        <v>1800000000</v>
      </c>
      <c r="Q34" s="9">
        <f t="shared" si="9"/>
        <v>13600000000</v>
      </c>
      <c r="R34" s="9">
        <f t="shared" si="9"/>
        <v>10400000000</v>
      </c>
      <c r="S34" s="9">
        <f t="shared" si="9"/>
        <v>20000000000</v>
      </c>
      <c r="T34" s="9">
        <f t="shared" si="9"/>
        <v>1000000000</v>
      </c>
      <c r="U34" s="9">
        <f t="shared" si="9"/>
        <v>200000000</v>
      </c>
      <c r="V34" s="9">
        <f t="shared" si="9"/>
        <v>100000000</v>
      </c>
      <c r="W34" s="9">
        <f t="shared" si="9"/>
        <v>7200000000</v>
      </c>
      <c r="X34" s="9">
        <f t="shared" si="9"/>
        <v>10400000000</v>
      </c>
      <c r="Y34" s="9">
        <f t="shared" si="9"/>
        <v>16000000000</v>
      </c>
      <c r="Z34" s="9">
        <f t="shared" si="9"/>
        <v>6800000000</v>
      </c>
      <c r="AA34" s="9">
        <f t="shared" si="9"/>
        <v>6400000000</v>
      </c>
      <c r="AB34" s="9">
        <f t="shared" si="9"/>
        <v>12000000000</v>
      </c>
      <c r="AC34" s="9">
        <f t="shared" si="9"/>
        <v>800000000</v>
      </c>
      <c r="AD34" s="9">
        <f t="shared" si="9"/>
        <v>1600000000</v>
      </c>
      <c r="AE34" s="9">
        <f t="shared" si="9"/>
        <v>1200000000</v>
      </c>
    </row>
    <row r="35" spans="1:31" x14ac:dyDescent="0.25">
      <c r="A35" s="8" t="s">
        <v>16</v>
      </c>
      <c r="B35" s="9">
        <f t="shared" ref="B35:AE35" si="10">SUM(B33:B34)</f>
        <v>10000000000</v>
      </c>
      <c r="C35" s="9">
        <f t="shared" si="10"/>
        <v>20800000000</v>
      </c>
      <c r="D35" s="9">
        <f t="shared" si="10"/>
        <v>32800000000</v>
      </c>
      <c r="E35" s="9">
        <f t="shared" si="10"/>
        <v>7800000000</v>
      </c>
      <c r="F35" s="9">
        <f t="shared" si="10"/>
        <v>21600000000</v>
      </c>
      <c r="G35" s="9">
        <f t="shared" si="10"/>
        <v>29600000000</v>
      </c>
      <c r="H35" s="9">
        <f t="shared" si="10"/>
        <v>39400000000</v>
      </c>
      <c r="I35" s="9">
        <f t="shared" si="10"/>
        <v>21200000000</v>
      </c>
      <c r="J35" s="9">
        <f t="shared" si="10"/>
        <v>11800000000</v>
      </c>
      <c r="K35" s="9">
        <f t="shared" si="10"/>
        <v>36600000000</v>
      </c>
      <c r="L35" s="9">
        <f t="shared" si="10"/>
        <v>21800000000</v>
      </c>
      <c r="M35" s="9">
        <f t="shared" si="10"/>
        <v>26000000000</v>
      </c>
      <c r="N35" s="9">
        <f t="shared" si="10"/>
        <v>20600000000</v>
      </c>
      <c r="O35" s="9">
        <f t="shared" si="10"/>
        <v>26800000000</v>
      </c>
      <c r="P35" s="9">
        <f t="shared" si="10"/>
        <v>31400000000</v>
      </c>
      <c r="Q35" s="9">
        <f t="shared" si="10"/>
        <v>23200000000</v>
      </c>
      <c r="R35" s="9">
        <f t="shared" si="10"/>
        <v>16800000000</v>
      </c>
      <c r="S35" s="9">
        <f t="shared" si="10"/>
        <v>40000000000</v>
      </c>
      <c r="T35" s="9">
        <f t="shared" si="10"/>
        <v>12200000000</v>
      </c>
      <c r="U35" s="9">
        <f t="shared" si="10"/>
        <v>20200000000</v>
      </c>
      <c r="V35" s="9">
        <f t="shared" si="10"/>
        <v>9700000000</v>
      </c>
      <c r="W35" s="9">
        <f t="shared" si="10"/>
        <v>21600000000</v>
      </c>
      <c r="X35" s="9">
        <f t="shared" si="10"/>
        <v>28000000000</v>
      </c>
      <c r="Y35" s="9">
        <f t="shared" si="10"/>
        <v>36000000000</v>
      </c>
      <c r="Z35" s="9">
        <f t="shared" si="10"/>
        <v>9600000000</v>
      </c>
      <c r="AA35" s="9">
        <f t="shared" si="10"/>
        <v>15000000000</v>
      </c>
      <c r="AB35" s="9">
        <f t="shared" si="10"/>
        <v>18400000000</v>
      </c>
      <c r="AC35" s="9">
        <f t="shared" si="10"/>
        <v>12800000000</v>
      </c>
      <c r="AD35" s="9">
        <f t="shared" si="10"/>
        <v>32000000000</v>
      </c>
      <c r="AE35" s="9">
        <f t="shared" si="10"/>
        <v>26800000000</v>
      </c>
    </row>
    <row r="36" spans="1:31" x14ac:dyDescent="0.25">
      <c r="A36" s="8" t="s">
        <v>17</v>
      </c>
      <c r="B36" s="10">
        <f t="shared" ref="B36:AE36" si="11">B33/B35</f>
        <v>0.42</v>
      </c>
      <c r="C36" s="10">
        <f t="shared" si="11"/>
        <v>0.57692307692307687</v>
      </c>
      <c r="D36" s="10">
        <f t="shared" si="11"/>
        <v>0.36585365853658536</v>
      </c>
      <c r="E36" s="10">
        <f t="shared" si="11"/>
        <v>0.82051282051282048</v>
      </c>
      <c r="F36" s="10">
        <f t="shared" si="11"/>
        <v>0.62962962962962965</v>
      </c>
      <c r="G36" s="10">
        <f t="shared" si="11"/>
        <v>0.91891891891891897</v>
      </c>
      <c r="H36" s="10">
        <f t="shared" si="11"/>
        <v>0.53299492385786806</v>
      </c>
      <c r="I36" s="10">
        <f t="shared" si="11"/>
        <v>0.52830188679245282</v>
      </c>
      <c r="J36" s="10">
        <f t="shared" si="11"/>
        <v>0.69491525423728817</v>
      </c>
      <c r="K36" s="10">
        <f t="shared" si="11"/>
        <v>0.87431693989071035</v>
      </c>
      <c r="L36" s="10">
        <f t="shared" si="11"/>
        <v>0.91743119266055051</v>
      </c>
      <c r="M36" s="10">
        <f t="shared" si="11"/>
        <v>0.92307692307692313</v>
      </c>
      <c r="N36" s="10">
        <f t="shared" si="11"/>
        <v>0.89320388349514568</v>
      </c>
      <c r="O36" s="10">
        <f t="shared" si="11"/>
        <v>0.92537313432835822</v>
      </c>
      <c r="P36" s="10">
        <f t="shared" si="11"/>
        <v>0.9426751592356688</v>
      </c>
      <c r="Q36" s="10">
        <f t="shared" si="11"/>
        <v>0.41379310344827586</v>
      </c>
      <c r="R36" s="10">
        <f t="shared" si="11"/>
        <v>0.38095238095238093</v>
      </c>
      <c r="S36" s="10">
        <f t="shared" si="11"/>
        <v>0.5</v>
      </c>
      <c r="T36" s="10">
        <f t="shared" si="11"/>
        <v>0.91803278688524592</v>
      </c>
      <c r="U36" s="10">
        <f t="shared" si="11"/>
        <v>0.99009900990099009</v>
      </c>
      <c r="V36" s="10">
        <f t="shared" si="11"/>
        <v>0.98969072164948457</v>
      </c>
      <c r="W36" s="10">
        <f t="shared" si="11"/>
        <v>0.66666666666666663</v>
      </c>
      <c r="X36" s="10">
        <f t="shared" si="11"/>
        <v>0.62857142857142856</v>
      </c>
      <c r="Y36" s="10">
        <f t="shared" si="11"/>
        <v>0.55555555555555558</v>
      </c>
      <c r="Z36" s="10">
        <f t="shared" si="11"/>
        <v>0.29166666666666669</v>
      </c>
      <c r="AA36" s="10">
        <f t="shared" si="11"/>
        <v>0.57333333333333336</v>
      </c>
      <c r="AB36" s="10">
        <f t="shared" si="11"/>
        <v>0.34782608695652173</v>
      </c>
      <c r="AC36" s="10">
        <f t="shared" si="11"/>
        <v>0.9375</v>
      </c>
      <c r="AD36" s="10">
        <f t="shared" si="11"/>
        <v>0.95</v>
      </c>
      <c r="AE36" s="10">
        <f t="shared" si="11"/>
        <v>0.95522388059701491</v>
      </c>
    </row>
    <row r="38" spans="1:31" x14ac:dyDescent="0.25">
      <c r="C38" s="9"/>
      <c r="D38" s="9"/>
    </row>
    <row r="39" spans="1:31" x14ac:dyDescent="0.25">
      <c r="C39" s="9"/>
      <c r="D39" s="9"/>
    </row>
    <row r="40" spans="1:31" x14ac:dyDescent="0.25">
      <c r="A40" s="8" t="s">
        <v>0</v>
      </c>
      <c r="B40" s="8">
        <v>21</v>
      </c>
      <c r="C40" s="8">
        <v>21</v>
      </c>
      <c r="D40" s="8">
        <v>21</v>
      </c>
      <c r="E40" s="8">
        <v>21</v>
      </c>
      <c r="F40" s="8">
        <v>21</v>
      </c>
      <c r="G40" s="8">
        <v>21</v>
      </c>
      <c r="H40" s="8">
        <v>21</v>
      </c>
      <c r="I40" s="8">
        <v>21</v>
      </c>
      <c r="J40" s="8">
        <v>21</v>
      </c>
      <c r="K40" s="8">
        <v>21</v>
      </c>
      <c r="L40" s="8">
        <v>21</v>
      </c>
      <c r="M40" s="8">
        <v>21</v>
      </c>
      <c r="N40" s="8">
        <v>21</v>
      </c>
      <c r="O40" s="8">
        <v>21</v>
      </c>
      <c r="P40" s="8">
        <v>21</v>
      </c>
      <c r="Q40" s="8">
        <v>21</v>
      </c>
      <c r="R40" s="8">
        <v>21</v>
      </c>
      <c r="S40" s="8">
        <v>21</v>
      </c>
      <c r="T40" s="8">
        <v>21</v>
      </c>
      <c r="U40" s="8">
        <v>21</v>
      </c>
      <c r="V40" s="8">
        <v>21</v>
      </c>
      <c r="W40" s="8">
        <v>21</v>
      </c>
      <c r="X40" s="8">
        <v>21</v>
      </c>
      <c r="Y40" s="8">
        <v>21</v>
      </c>
      <c r="Z40" s="8">
        <v>21</v>
      </c>
      <c r="AA40" s="8">
        <v>21</v>
      </c>
      <c r="AB40" s="8">
        <v>21</v>
      </c>
      <c r="AC40" s="8">
        <v>21</v>
      </c>
      <c r="AD40" s="8">
        <v>21</v>
      </c>
      <c r="AE40" s="8">
        <v>21</v>
      </c>
    </row>
    <row r="41" spans="1:31" x14ac:dyDescent="0.25">
      <c r="A41" s="8" t="s">
        <v>1</v>
      </c>
      <c r="B41" s="8">
        <v>1</v>
      </c>
      <c r="C41" s="8">
        <v>2</v>
      </c>
      <c r="D41" s="8">
        <v>3</v>
      </c>
      <c r="E41" s="8">
        <v>1</v>
      </c>
      <c r="F41" s="8">
        <v>2</v>
      </c>
      <c r="G41" s="8">
        <v>3</v>
      </c>
      <c r="H41" s="8">
        <v>1</v>
      </c>
      <c r="I41" s="8">
        <v>2</v>
      </c>
      <c r="J41" s="8">
        <v>3</v>
      </c>
      <c r="K41" s="8">
        <v>1</v>
      </c>
      <c r="L41" s="8">
        <v>2</v>
      </c>
      <c r="M41" s="8">
        <v>3</v>
      </c>
      <c r="N41" s="8">
        <v>1</v>
      </c>
      <c r="O41" s="8">
        <v>2</v>
      </c>
      <c r="P41" s="8">
        <v>3</v>
      </c>
      <c r="Q41" s="8">
        <v>1</v>
      </c>
      <c r="R41" s="8">
        <v>2</v>
      </c>
      <c r="S41" s="8">
        <v>3</v>
      </c>
      <c r="T41" s="8">
        <v>1</v>
      </c>
      <c r="U41" s="8">
        <v>2</v>
      </c>
      <c r="V41" s="8">
        <v>3</v>
      </c>
      <c r="W41" s="8">
        <v>1</v>
      </c>
      <c r="X41" s="8">
        <v>2</v>
      </c>
      <c r="Y41" s="8">
        <v>3</v>
      </c>
      <c r="Z41" s="8">
        <v>1</v>
      </c>
      <c r="AA41" s="8">
        <v>2</v>
      </c>
      <c r="AB41" s="8">
        <v>3</v>
      </c>
      <c r="AC41" s="8">
        <v>1</v>
      </c>
      <c r="AD41" s="8">
        <v>2</v>
      </c>
      <c r="AE41" s="8">
        <v>3</v>
      </c>
    </row>
    <row r="42" spans="1:31" x14ac:dyDescent="0.25">
      <c r="A42" s="8" t="s">
        <v>2</v>
      </c>
      <c r="B42" s="8" t="s">
        <v>19</v>
      </c>
      <c r="C42" s="8" t="s">
        <v>19</v>
      </c>
      <c r="D42" s="8" t="s">
        <v>19</v>
      </c>
      <c r="E42" s="8" t="s">
        <v>23</v>
      </c>
      <c r="F42" s="8" t="s">
        <v>23</v>
      </c>
      <c r="G42" s="8" t="s">
        <v>23</v>
      </c>
      <c r="H42" s="8" t="s">
        <v>25</v>
      </c>
      <c r="I42" s="8" t="s">
        <v>25</v>
      </c>
      <c r="J42" s="8" t="s">
        <v>25</v>
      </c>
      <c r="K42" s="8" t="s">
        <v>27</v>
      </c>
      <c r="L42" s="8" t="s">
        <v>27</v>
      </c>
      <c r="M42" s="8" t="s">
        <v>27</v>
      </c>
      <c r="N42" s="8" t="s">
        <v>29</v>
      </c>
      <c r="O42" s="8" t="s">
        <v>29</v>
      </c>
      <c r="P42" s="8" t="s">
        <v>29</v>
      </c>
      <c r="Q42" s="8" t="s">
        <v>31</v>
      </c>
      <c r="R42" s="8" t="s">
        <v>31</v>
      </c>
      <c r="S42" s="8" t="s">
        <v>31</v>
      </c>
      <c r="T42" s="8" t="s">
        <v>32</v>
      </c>
      <c r="U42" s="8" t="s">
        <v>32</v>
      </c>
      <c r="V42" s="8" t="s">
        <v>32</v>
      </c>
      <c r="W42" s="8" t="s">
        <v>33</v>
      </c>
      <c r="X42" s="8" t="s">
        <v>33</v>
      </c>
      <c r="Y42" s="8" t="s">
        <v>33</v>
      </c>
      <c r="Z42" s="8" t="s">
        <v>31</v>
      </c>
      <c r="AA42" s="8" t="s">
        <v>31</v>
      </c>
      <c r="AB42" s="8" t="s">
        <v>31</v>
      </c>
      <c r="AC42" s="8" t="s">
        <v>34</v>
      </c>
      <c r="AD42" s="8" t="s">
        <v>34</v>
      </c>
      <c r="AE42" s="8" t="s">
        <v>34</v>
      </c>
    </row>
    <row r="43" spans="1:31" x14ac:dyDescent="0.25">
      <c r="A43" s="8" t="s">
        <v>11</v>
      </c>
      <c r="B43" s="8">
        <v>26</v>
      </c>
      <c r="C43" s="8">
        <v>108</v>
      </c>
      <c r="D43" s="8">
        <v>104</v>
      </c>
      <c r="E43" s="8">
        <v>72</v>
      </c>
      <c r="F43" s="8">
        <v>376</v>
      </c>
      <c r="G43" s="8">
        <v>52</v>
      </c>
      <c r="H43" s="8">
        <v>50</v>
      </c>
      <c r="I43" s="8">
        <v>80</v>
      </c>
      <c r="J43" s="8">
        <v>120</v>
      </c>
      <c r="K43" s="8">
        <v>312</v>
      </c>
      <c r="L43" s="8">
        <v>72</v>
      </c>
      <c r="M43" s="8">
        <v>34</v>
      </c>
      <c r="N43" s="8">
        <v>104</v>
      </c>
      <c r="O43" s="8">
        <v>80</v>
      </c>
      <c r="P43" s="8">
        <v>88</v>
      </c>
      <c r="Q43" s="8">
        <v>64</v>
      </c>
      <c r="R43" s="8">
        <v>60</v>
      </c>
      <c r="S43" s="8">
        <v>40</v>
      </c>
      <c r="T43" s="8">
        <v>160</v>
      </c>
      <c r="U43" s="8">
        <v>160</v>
      </c>
      <c r="V43" s="8">
        <v>160</v>
      </c>
      <c r="W43" s="8">
        <v>44</v>
      </c>
      <c r="X43" s="8">
        <v>64</v>
      </c>
      <c r="Y43" s="8">
        <v>172</v>
      </c>
      <c r="Z43" s="8">
        <v>40</v>
      </c>
      <c r="AA43" s="8">
        <v>60</v>
      </c>
      <c r="AB43" s="8">
        <v>36</v>
      </c>
      <c r="AC43" s="8">
        <v>88</v>
      </c>
      <c r="AD43" s="8">
        <v>80</v>
      </c>
      <c r="AE43" s="8">
        <v>80</v>
      </c>
    </row>
    <row r="44" spans="1:31" x14ac:dyDescent="0.25">
      <c r="A44" s="8" t="s">
        <v>12</v>
      </c>
      <c r="B44" s="8">
        <v>46</v>
      </c>
      <c r="C44" s="8">
        <v>64</v>
      </c>
      <c r="D44" s="8">
        <v>64</v>
      </c>
      <c r="E44" s="8">
        <v>21</v>
      </c>
      <c r="F44" s="8">
        <v>44</v>
      </c>
      <c r="G44" s="8">
        <v>2</v>
      </c>
      <c r="H44" s="8">
        <v>22</v>
      </c>
      <c r="I44" s="8">
        <v>31</v>
      </c>
      <c r="J44" s="8">
        <v>15</v>
      </c>
      <c r="K44" s="8">
        <v>35</v>
      </c>
      <c r="L44" s="8">
        <v>3</v>
      </c>
      <c r="M44" s="8">
        <v>4</v>
      </c>
      <c r="N44" s="8">
        <v>4</v>
      </c>
      <c r="O44" s="8">
        <v>3</v>
      </c>
      <c r="P44" s="8">
        <v>5</v>
      </c>
      <c r="Q44" s="8">
        <v>31</v>
      </c>
      <c r="R44" s="8">
        <v>40</v>
      </c>
      <c r="S44" s="8">
        <v>60</v>
      </c>
      <c r="T44" s="8">
        <v>4</v>
      </c>
      <c r="U44" s="8">
        <v>1</v>
      </c>
      <c r="V44" s="8">
        <v>4</v>
      </c>
      <c r="W44" s="8">
        <v>84</v>
      </c>
      <c r="X44" s="8">
        <v>80</v>
      </c>
      <c r="Y44" s="8">
        <v>60</v>
      </c>
      <c r="Z44" s="8">
        <v>60</v>
      </c>
      <c r="AA44" s="8">
        <v>60</v>
      </c>
      <c r="AB44" s="8">
        <v>35</v>
      </c>
      <c r="AC44" s="8">
        <v>13</v>
      </c>
      <c r="AD44" s="8">
        <v>4</v>
      </c>
      <c r="AE44" s="8">
        <v>8</v>
      </c>
    </row>
    <row r="45" spans="1:31" x14ac:dyDescent="0.25">
      <c r="A45" s="8" t="s">
        <v>13</v>
      </c>
      <c r="B45" s="8">
        <v>8</v>
      </c>
      <c r="C45" s="8">
        <v>8</v>
      </c>
      <c r="D45" s="8">
        <v>8</v>
      </c>
      <c r="E45" s="8">
        <v>8</v>
      </c>
      <c r="F45" s="8">
        <v>8</v>
      </c>
      <c r="G45" s="8">
        <v>8</v>
      </c>
      <c r="H45" s="8">
        <v>8</v>
      </c>
      <c r="I45" s="8">
        <v>8</v>
      </c>
      <c r="J45" s="8">
        <v>8</v>
      </c>
      <c r="K45" s="8">
        <v>7</v>
      </c>
      <c r="L45" s="8">
        <v>8</v>
      </c>
      <c r="M45" s="8">
        <v>8</v>
      </c>
      <c r="N45" s="8">
        <v>8</v>
      </c>
      <c r="O45" s="8">
        <v>8</v>
      </c>
      <c r="P45" s="8">
        <v>8</v>
      </c>
      <c r="Q45" s="8">
        <v>8</v>
      </c>
      <c r="R45" s="8">
        <v>8</v>
      </c>
      <c r="S45" s="8">
        <v>8</v>
      </c>
      <c r="T45" s="8">
        <v>8</v>
      </c>
      <c r="U45" s="8">
        <v>8</v>
      </c>
      <c r="V45" s="8">
        <v>8</v>
      </c>
      <c r="W45" s="8">
        <v>8</v>
      </c>
      <c r="X45" s="8">
        <v>8</v>
      </c>
      <c r="Y45" s="8">
        <v>8</v>
      </c>
      <c r="Z45" s="8">
        <v>8</v>
      </c>
      <c r="AA45" s="8">
        <v>8</v>
      </c>
      <c r="AB45" s="8">
        <v>8</v>
      </c>
      <c r="AC45" s="8">
        <v>8</v>
      </c>
      <c r="AD45" s="8">
        <v>8</v>
      </c>
      <c r="AE45" s="8">
        <v>8</v>
      </c>
    </row>
    <row r="46" spans="1:31" x14ac:dyDescent="0.25">
      <c r="A46" s="8" t="s">
        <v>14</v>
      </c>
      <c r="B46" s="9">
        <f t="shared" ref="B46:AE46" si="12">IF(B43="","",2*B43*10^B$45)</f>
        <v>5200000000</v>
      </c>
      <c r="C46" s="9">
        <f t="shared" si="12"/>
        <v>21600000000</v>
      </c>
      <c r="D46" s="9">
        <f t="shared" si="12"/>
        <v>20800000000</v>
      </c>
      <c r="E46" s="9">
        <f t="shared" si="12"/>
        <v>14400000000</v>
      </c>
      <c r="F46" s="9">
        <f t="shared" si="12"/>
        <v>75200000000</v>
      </c>
      <c r="G46" s="9">
        <f t="shared" si="12"/>
        <v>10400000000</v>
      </c>
      <c r="H46" s="9">
        <f t="shared" si="12"/>
        <v>10000000000</v>
      </c>
      <c r="I46" s="9">
        <f t="shared" si="12"/>
        <v>16000000000</v>
      </c>
      <c r="J46" s="9">
        <f t="shared" si="12"/>
        <v>24000000000</v>
      </c>
      <c r="K46" s="9">
        <f t="shared" si="12"/>
        <v>6240000000</v>
      </c>
      <c r="L46" s="9">
        <f t="shared" si="12"/>
        <v>14400000000</v>
      </c>
      <c r="M46" s="9">
        <f t="shared" si="12"/>
        <v>6800000000</v>
      </c>
      <c r="N46" s="9">
        <f t="shared" si="12"/>
        <v>20800000000</v>
      </c>
      <c r="O46" s="9">
        <f t="shared" si="12"/>
        <v>16000000000</v>
      </c>
      <c r="P46" s="9">
        <f t="shared" si="12"/>
        <v>17600000000</v>
      </c>
      <c r="Q46" s="9">
        <f t="shared" si="12"/>
        <v>12800000000</v>
      </c>
      <c r="R46" s="9">
        <f t="shared" si="12"/>
        <v>12000000000</v>
      </c>
      <c r="S46" s="9">
        <f t="shared" si="12"/>
        <v>8000000000</v>
      </c>
      <c r="T46" s="9">
        <f t="shared" si="12"/>
        <v>32000000000</v>
      </c>
      <c r="U46" s="9">
        <f t="shared" si="12"/>
        <v>32000000000</v>
      </c>
      <c r="V46" s="9">
        <f t="shared" si="12"/>
        <v>32000000000</v>
      </c>
      <c r="W46" s="9">
        <f t="shared" si="12"/>
        <v>8800000000</v>
      </c>
      <c r="X46" s="9">
        <f t="shared" si="12"/>
        <v>12800000000</v>
      </c>
      <c r="Y46" s="9">
        <f t="shared" si="12"/>
        <v>34400000000</v>
      </c>
      <c r="Z46" s="9">
        <f t="shared" si="12"/>
        <v>8000000000</v>
      </c>
      <c r="AA46" s="9">
        <f t="shared" si="12"/>
        <v>12000000000</v>
      </c>
      <c r="AB46" s="9">
        <f t="shared" si="12"/>
        <v>7200000000</v>
      </c>
      <c r="AC46" s="9">
        <f t="shared" si="12"/>
        <v>17600000000</v>
      </c>
      <c r="AD46" s="9">
        <f t="shared" si="12"/>
        <v>16000000000</v>
      </c>
      <c r="AE46" s="9">
        <f t="shared" si="12"/>
        <v>16000000000</v>
      </c>
    </row>
    <row r="47" spans="1:31" x14ac:dyDescent="0.25">
      <c r="A47" s="8" t="s">
        <v>15</v>
      </c>
      <c r="B47" s="9">
        <f t="shared" ref="B47:AE47" si="13">IF(B44="","",2*B44*10^B$45)</f>
        <v>9200000000</v>
      </c>
      <c r="C47" s="9">
        <f t="shared" si="13"/>
        <v>12800000000</v>
      </c>
      <c r="D47" s="9">
        <f t="shared" si="13"/>
        <v>12800000000</v>
      </c>
      <c r="E47" s="9">
        <f t="shared" si="13"/>
        <v>4200000000</v>
      </c>
      <c r="F47" s="9">
        <f t="shared" si="13"/>
        <v>8800000000</v>
      </c>
      <c r="G47" s="9">
        <f t="shared" si="13"/>
        <v>400000000</v>
      </c>
      <c r="H47" s="9">
        <f t="shared" si="13"/>
        <v>4400000000</v>
      </c>
      <c r="I47" s="9">
        <f t="shared" si="13"/>
        <v>6200000000</v>
      </c>
      <c r="J47" s="9">
        <f t="shared" si="13"/>
        <v>3000000000</v>
      </c>
      <c r="K47" s="9">
        <f t="shared" si="13"/>
        <v>700000000</v>
      </c>
      <c r="L47" s="9">
        <f t="shared" si="13"/>
        <v>600000000</v>
      </c>
      <c r="M47" s="9">
        <f t="shared" si="13"/>
        <v>800000000</v>
      </c>
      <c r="N47" s="9">
        <f t="shared" si="13"/>
        <v>800000000</v>
      </c>
      <c r="O47" s="9">
        <f t="shared" si="13"/>
        <v>600000000</v>
      </c>
      <c r="P47" s="9">
        <f t="shared" si="13"/>
        <v>1000000000</v>
      </c>
      <c r="Q47" s="9">
        <f t="shared" si="13"/>
        <v>6200000000</v>
      </c>
      <c r="R47" s="9">
        <f t="shared" si="13"/>
        <v>8000000000</v>
      </c>
      <c r="S47" s="9">
        <f t="shared" si="13"/>
        <v>12000000000</v>
      </c>
      <c r="T47" s="9">
        <f t="shared" si="13"/>
        <v>800000000</v>
      </c>
      <c r="U47" s="9">
        <f t="shared" si="13"/>
        <v>200000000</v>
      </c>
      <c r="V47" s="9">
        <f t="shared" si="13"/>
        <v>800000000</v>
      </c>
      <c r="W47" s="9">
        <f t="shared" si="13"/>
        <v>16800000000</v>
      </c>
      <c r="X47" s="9">
        <f t="shared" si="13"/>
        <v>16000000000</v>
      </c>
      <c r="Y47" s="9">
        <f t="shared" si="13"/>
        <v>12000000000</v>
      </c>
      <c r="Z47" s="9">
        <f t="shared" si="13"/>
        <v>12000000000</v>
      </c>
      <c r="AA47" s="9">
        <f t="shared" si="13"/>
        <v>12000000000</v>
      </c>
      <c r="AB47" s="9">
        <f t="shared" si="13"/>
        <v>7000000000</v>
      </c>
      <c r="AC47" s="9">
        <f t="shared" si="13"/>
        <v>2600000000</v>
      </c>
      <c r="AD47" s="9">
        <f t="shared" si="13"/>
        <v>800000000</v>
      </c>
      <c r="AE47" s="9">
        <f t="shared" si="13"/>
        <v>1600000000</v>
      </c>
    </row>
    <row r="48" spans="1:31" x14ac:dyDescent="0.25">
      <c r="A48" s="8" t="s">
        <v>16</v>
      </c>
      <c r="B48" s="9">
        <f t="shared" ref="B48:AE48" si="14">SUM(B46:B47)</f>
        <v>14400000000</v>
      </c>
      <c r="C48" s="9">
        <f t="shared" si="14"/>
        <v>34400000000</v>
      </c>
      <c r="D48" s="9">
        <f t="shared" si="14"/>
        <v>33600000000</v>
      </c>
      <c r="E48" s="9">
        <f t="shared" si="14"/>
        <v>18600000000</v>
      </c>
      <c r="F48" s="9">
        <f t="shared" si="14"/>
        <v>84000000000</v>
      </c>
      <c r="G48" s="9">
        <f t="shared" si="14"/>
        <v>10800000000</v>
      </c>
      <c r="H48" s="9">
        <f t="shared" si="14"/>
        <v>14400000000</v>
      </c>
      <c r="I48" s="9">
        <f t="shared" si="14"/>
        <v>22200000000</v>
      </c>
      <c r="J48" s="9">
        <f t="shared" si="14"/>
        <v>27000000000</v>
      </c>
      <c r="K48" s="9">
        <f t="shared" si="14"/>
        <v>6940000000</v>
      </c>
      <c r="L48" s="9">
        <f t="shared" si="14"/>
        <v>15000000000</v>
      </c>
      <c r="M48" s="9">
        <f t="shared" si="14"/>
        <v>7600000000</v>
      </c>
      <c r="N48" s="9">
        <f t="shared" si="14"/>
        <v>21600000000</v>
      </c>
      <c r="O48" s="9">
        <f t="shared" si="14"/>
        <v>16600000000</v>
      </c>
      <c r="P48" s="9">
        <f t="shared" si="14"/>
        <v>18600000000</v>
      </c>
      <c r="Q48" s="9">
        <f t="shared" si="14"/>
        <v>19000000000</v>
      </c>
      <c r="R48" s="9">
        <f t="shared" si="14"/>
        <v>20000000000</v>
      </c>
      <c r="S48" s="9">
        <f t="shared" si="14"/>
        <v>20000000000</v>
      </c>
      <c r="T48" s="9">
        <f t="shared" si="14"/>
        <v>32800000000</v>
      </c>
      <c r="U48" s="9">
        <f t="shared" si="14"/>
        <v>32200000000</v>
      </c>
      <c r="V48" s="9">
        <f t="shared" si="14"/>
        <v>32800000000</v>
      </c>
      <c r="W48" s="9">
        <f t="shared" si="14"/>
        <v>25600000000</v>
      </c>
      <c r="X48" s="9">
        <f t="shared" si="14"/>
        <v>28800000000</v>
      </c>
      <c r="Y48" s="9">
        <f t="shared" si="14"/>
        <v>46400000000</v>
      </c>
      <c r="Z48" s="9">
        <f t="shared" si="14"/>
        <v>20000000000</v>
      </c>
      <c r="AA48" s="9">
        <f t="shared" si="14"/>
        <v>24000000000</v>
      </c>
      <c r="AB48" s="9">
        <f t="shared" si="14"/>
        <v>14200000000</v>
      </c>
      <c r="AC48" s="9">
        <f t="shared" si="14"/>
        <v>20200000000</v>
      </c>
      <c r="AD48" s="9">
        <f t="shared" si="14"/>
        <v>16800000000</v>
      </c>
      <c r="AE48" s="9">
        <f t="shared" si="14"/>
        <v>17600000000</v>
      </c>
    </row>
    <row r="49" spans="1:31" x14ac:dyDescent="0.25">
      <c r="A49" s="8" t="s">
        <v>17</v>
      </c>
      <c r="B49" s="10">
        <f t="shared" ref="B49:AE49" si="15">B46/B48</f>
        <v>0.3611111111111111</v>
      </c>
      <c r="C49" s="10">
        <f t="shared" si="15"/>
        <v>0.62790697674418605</v>
      </c>
      <c r="D49" s="10">
        <f t="shared" si="15"/>
        <v>0.61904761904761907</v>
      </c>
      <c r="E49" s="10">
        <f t="shared" si="15"/>
        <v>0.77419354838709675</v>
      </c>
      <c r="F49" s="10">
        <f t="shared" si="15"/>
        <v>0.89523809523809528</v>
      </c>
      <c r="G49" s="10">
        <f t="shared" si="15"/>
        <v>0.96296296296296291</v>
      </c>
      <c r="H49" s="10">
        <f t="shared" si="15"/>
        <v>0.69444444444444442</v>
      </c>
      <c r="I49" s="10">
        <f t="shared" si="15"/>
        <v>0.72072072072072069</v>
      </c>
      <c r="J49" s="10">
        <f t="shared" si="15"/>
        <v>0.88888888888888884</v>
      </c>
      <c r="K49" s="10">
        <f t="shared" si="15"/>
        <v>0.89913544668587897</v>
      </c>
      <c r="L49" s="10">
        <f t="shared" si="15"/>
        <v>0.96</v>
      </c>
      <c r="M49" s="10">
        <f t="shared" si="15"/>
        <v>0.89473684210526316</v>
      </c>
      <c r="N49" s="10">
        <f t="shared" si="15"/>
        <v>0.96296296296296291</v>
      </c>
      <c r="O49" s="10">
        <f t="shared" si="15"/>
        <v>0.96385542168674698</v>
      </c>
      <c r="P49" s="10">
        <f t="shared" si="15"/>
        <v>0.94623655913978499</v>
      </c>
      <c r="Q49" s="10">
        <f t="shared" si="15"/>
        <v>0.67368421052631577</v>
      </c>
      <c r="R49" s="10">
        <f t="shared" si="15"/>
        <v>0.6</v>
      </c>
      <c r="S49" s="10">
        <f t="shared" si="15"/>
        <v>0.4</v>
      </c>
      <c r="T49" s="10">
        <f t="shared" si="15"/>
        <v>0.97560975609756095</v>
      </c>
      <c r="U49" s="10">
        <f t="shared" si="15"/>
        <v>0.99378881987577639</v>
      </c>
      <c r="V49" s="10">
        <f t="shared" si="15"/>
        <v>0.97560975609756095</v>
      </c>
      <c r="W49" s="10">
        <f t="shared" si="15"/>
        <v>0.34375</v>
      </c>
      <c r="X49" s="10">
        <f t="shared" si="15"/>
        <v>0.44444444444444442</v>
      </c>
      <c r="Y49" s="10">
        <f t="shared" si="15"/>
        <v>0.74137931034482762</v>
      </c>
      <c r="Z49" s="10">
        <f t="shared" si="15"/>
        <v>0.4</v>
      </c>
      <c r="AA49" s="10">
        <f t="shared" si="15"/>
        <v>0.5</v>
      </c>
      <c r="AB49" s="10">
        <f t="shared" si="15"/>
        <v>0.50704225352112675</v>
      </c>
      <c r="AC49" s="10">
        <f t="shared" si="15"/>
        <v>0.87128712871287128</v>
      </c>
      <c r="AD49" s="10">
        <f t="shared" si="15"/>
        <v>0.95238095238095233</v>
      </c>
      <c r="AE49" s="10">
        <f t="shared" si="15"/>
        <v>0.90909090909090906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zoomScaleNormal="100" workbookViewId="0">
      <selection activeCell="B27" sqref="B27"/>
    </sheetView>
  </sheetViews>
  <sheetFormatPr defaultColWidth="11.42578125" defaultRowHeight="15" x14ac:dyDescent="0.25"/>
  <sheetData>
    <row r="1" spans="1:13" x14ac:dyDescent="0.25">
      <c r="A1" t="s">
        <v>0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</row>
    <row r="2" spans="1:13" x14ac:dyDescent="0.25">
      <c r="A2" t="s">
        <v>1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</row>
    <row r="3" spans="1:13" x14ac:dyDescent="0.25">
      <c r="A3" t="s">
        <v>2</v>
      </c>
      <c r="B3" t="s">
        <v>36</v>
      </c>
      <c r="C3" t="s">
        <v>36</v>
      </c>
      <c r="D3" t="s">
        <v>36</v>
      </c>
      <c r="E3" t="s">
        <v>38</v>
      </c>
      <c r="F3" t="s">
        <v>38</v>
      </c>
      <c r="G3" t="s">
        <v>38</v>
      </c>
      <c r="H3" t="s">
        <v>40</v>
      </c>
      <c r="I3" t="s">
        <v>40</v>
      </c>
      <c r="J3" t="s">
        <v>40</v>
      </c>
      <c r="K3" t="s">
        <v>42</v>
      </c>
      <c r="L3" t="s">
        <v>42</v>
      </c>
      <c r="M3" t="s">
        <v>42</v>
      </c>
    </row>
    <row r="4" spans="1:13" x14ac:dyDescent="0.25">
      <c r="A4" t="s">
        <v>11</v>
      </c>
      <c r="B4">
        <v>380</v>
      </c>
      <c r="C4">
        <v>516</v>
      </c>
      <c r="D4">
        <v>292</v>
      </c>
      <c r="E4">
        <v>82</v>
      </c>
      <c r="F4">
        <v>100</v>
      </c>
      <c r="G4">
        <v>180</v>
      </c>
      <c r="H4">
        <v>264</v>
      </c>
      <c r="I4">
        <v>180</v>
      </c>
      <c r="J4">
        <v>312</v>
      </c>
      <c r="K4">
        <v>80</v>
      </c>
      <c r="L4">
        <v>120</v>
      </c>
      <c r="M4">
        <v>31</v>
      </c>
    </row>
    <row r="5" spans="1:13" x14ac:dyDescent="0.25">
      <c r="A5" t="s">
        <v>12</v>
      </c>
      <c r="B5">
        <v>8</v>
      </c>
      <c r="C5">
        <v>12</v>
      </c>
      <c r="D5">
        <v>16</v>
      </c>
      <c r="E5">
        <v>36</v>
      </c>
      <c r="F5">
        <v>48</v>
      </c>
      <c r="G5">
        <v>140</v>
      </c>
      <c r="H5">
        <v>8</v>
      </c>
      <c r="I5">
        <v>3</v>
      </c>
      <c r="J5">
        <v>10</v>
      </c>
      <c r="K5">
        <v>200</v>
      </c>
      <c r="L5">
        <v>240</v>
      </c>
      <c r="M5">
        <v>60</v>
      </c>
    </row>
    <row r="6" spans="1:13" x14ac:dyDescent="0.25">
      <c r="A6" t="s">
        <v>13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</row>
    <row r="7" spans="1:13" x14ac:dyDescent="0.25">
      <c r="A7" t="s">
        <v>14</v>
      </c>
      <c r="B7" s="2">
        <f t="shared" ref="B7:M7" si="0">IF(B4="","",2*B4*10^B$6)</f>
        <v>7600000000</v>
      </c>
      <c r="C7" s="2">
        <f t="shared" si="0"/>
        <v>10320000000</v>
      </c>
      <c r="D7" s="2">
        <f t="shared" si="0"/>
        <v>5840000000</v>
      </c>
      <c r="E7" s="2">
        <f t="shared" si="0"/>
        <v>1640000000</v>
      </c>
      <c r="F7" s="2">
        <f t="shared" si="0"/>
        <v>2000000000</v>
      </c>
      <c r="G7" s="2">
        <f t="shared" si="0"/>
        <v>3600000000</v>
      </c>
      <c r="H7" s="2">
        <f t="shared" si="0"/>
        <v>5280000000</v>
      </c>
      <c r="I7" s="2">
        <f t="shared" si="0"/>
        <v>3600000000</v>
      </c>
      <c r="J7" s="2">
        <f t="shared" si="0"/>
        <v>6240000000</v>
      </c>
      <c r="K7" s="2">
        <f t="shared" si="0"/>
        <v>1600000000</v>
      </c>
      <c r="L7" s="2">
        <f t="shared" si="0"/>
        <v>2400000000</v>
      </c>
      <c r="M7" s="2">
        <f t="shared" si="0"/>
        <v>620000000</v>
      </c>
    </row>
    <row r="8" spans="1:13" x14ac:dyDescent="0.25">
      <c r="A8" t="s">
        <v>15</v>
      </c>
      <c r="B8" s="2">
        <f t="shared" ref="B8:M8" si="1">IF(B5="","",2*B5*10^B$6)</f>
        <v>160000000</v>
      </c>
      <c r="C8" s="2">
        <f t="shared" si="1"/>
        <v>240000000</v>
      </c>
      <c r="D8" s="2">
        <f t="shared" si="1"/>
        <v>320000000</v>
      </c>
      <c r="E8" s="2">
        <f t="shared" si="1"/>
        <v>720000000</v>
      </c>
      <c r="F8" s="2">
        <f t="shared" si="1"/>
        <v>960000000</v>
      </c>
      <c r="G8" s="2">
        <f t="shared" si="1"/>
        <v>2800000000</v>
      </c>
      <c r="H8" s="2">
        <f t="shared" si="1"/>
        <v>160000000</v>
      </c>
      <c r="I8" s="2">
        <f t="shared" si="1"/>
        <v>60000000</v>
      </c>
      <c r="J8" s="2">
        <f t="shared" si="1"/>
        <v>200000000</v>
      </c>
      <c r="K8" s="2">
        <f t="shared" si="1"/>
        <v>4000000000</v>
      </c>
      <c r="L8" s="2">
        <f t="shared" si="1"/>
        <v>4800000000</v>
      </c>
      <c r="M8" s="2">
        <f t="shared" si="1"/>
        <v>1200000000</v>
      </c>
    </row>
    <row r="9" spans="1:13" x14ac:dyDescent="0.25">
      <c r="A9" t="s">
        <v>16</v>
      </c>
      <c r="B9" s="2">
        <f t="shared" ref="B9:M9" si="2">SUM(B7:B8)</f>
        <v>7760000000</v>
      </c>
      <c r="C9" s="2">
        <f t="shared" si="2"/>
        <v>10560000000</v>
      </c>
      <c r="D9" s="2">
        <f t="shared" si="2"/>
        <v>6160000000</v>
      </c>
      <c r="E9" s="2">
        <f t="shared" si="2"/>
        <v>2360000000</v>
      </c>
      <c r="F9" s="2">
        <f t="shared" si="2"/>
        <v>2960000000</v>
      </c>
      <c r="G9" s="2">
        <f t="shared" si="2"/>
        <v>6400000000</v>
      </c>
      <c r="H9" s="2">
        <f t="shared" si="2"/>
        <v>5440000000</v>
      </c>
      <c r="I9" s="2">
        <f t="shared" si="2"/>
        <v>3660000000</v>
      </c>
      <c r="J9" s="2">
        <f t="shared" si="2"/>
        <v>6440000000</v>
      </c>
      <c r="K9" s="2">
        <f t="shared" si="2"/>
        <v>5600000000</v>
      </c>
      <c r="L9" s="2">
        <f t="shared" si="2"/>
        <v>7200000000</v>
      </c>
      <c r="M9" s="2">
        <f t="shared" si="2"/>
        <v>1820000000</v>
      </c>
    </row>
    <row r="10" spans="1:13" x14ac:dyDescent="0.25">
      <c r="A10" t="s">
        <v>17</v>
      </c>
      <c r="B10" s="3">
        <f t="shared" ref="B10:M10" si="3">B7/B9</f>
        <v>0.97938144329896903</v>
      </c>
      <c r="C10" s="3">
        <f t="shared" si="3"/>
        <v>0.97727272727272729</v>
      </c>
      <c r="D10" s="3">
        <f t="shared" si="3"/>
        <v>0.94805194805194803</v>
      </c>
      <c r="E10" s="3">
        <f t="shared" si="3"/>
        <v>0.69491525423728817</v>
      </c>
      <c r="F10" s="3">
        <f t="shared" si="3"/>
        <v>0.67567567567567566</v>
      </c>
      <c r="G10" s="3">
        <f t="shared" si="3"/>
        <v>0.5625</v>
      </c>
      <c r="H10" s="3">
        <f t="shared" si="3"/>
        <v>0.97058823529411764</v>
      </c>
      <c r="I10" s="3">
        <f t="shared" si="3"/>
        <v>0.98360655737704916</v>
      </c>
      <c r="J10" s="3">
        <f t="shared" si="3"/>
        <v>0.96894409937888204</v>
      </c>
      <c r="K10" s="3">
        <f t="shared" si="3"/>
        <v>0.2857142857142857</v>
      </c>
      <c r="L10" s="3">
        <f t="shared" si="3"/>
        <v>0.33333333333333331</v>
      </c>
      <c r="M10" s="3">
        <f t="shared" si="3"/>
        <v>0.34065934065934067</v>
      </c>
    </row>
    <row r="14" spans="1:13" x14ac:dyDescent="0.25">
      <c r="A14" t="s">
        <v>0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</row>
    <row r="15" spans="1:13" x14ac:dyDescent="0.25">
      <c r="A15" t="s">
        <v>1</v>
      </c>
      <c r="B15">
        <v>1</v>
      </c>
      <c r="C15">
        <v>2</v>
      </c>
      <c r="D15">
        <v>3</v>
      </c>
      <c r="E15">
        <v>1</v>
      </c>
      <c r="F15">
        <v>2</v>
      </c>
      <c r="G15">
        <v>3</v>
      </c>
      <c r="H15">
        <v>1</v>
      </c>
      <c r="I15">
        <v>2</v>
      </c>
      <c r="J15">
        <v>3</v>
      </c>
      <c r="K15">
        <v>1</v>
      </c>
      <c r="L15">
        <v>2</v>
      </c>
      <c r="M15">
        <v>3</v>
      </c>
    </row>
    <row r="16" spans="1:13" x14ac:dyDescent="0.25">
      <c r="A16" t="s">
        <v>2</v>
      </c>
      <c r="B16" t="s">
        <v>36</v>
      </c>
      <c r="C16" t="s">
        <v>36</v>
      </c>
      <c r="D16" t="s">
        <v>36</v>
      </c>
      <c r="E16" t="s">
        <v>38</v>
      </c>
      <c r="F16" t="s">
        <v>38</v>
      </c>
      <c r="G16" t="s">
        <v>38</v>
      </c>
      <c r="H16" t="s">
        <v>40</v>
      </c>
      <c r="I16" t="s">
        <v>40</v>
      </c>
      <c r="J16" t="s">
        <v>40</v>
      </c>
      <c r="K16" t="s">
        <v>42</v>
      </c>
      <c r="L16" t="s">
        <v>42</v>
      </c>
      <c r="M16" t="s">
        <v>42</v>
      </c>
    </row>
    <row r="17" spans="1:13" x14ac:dyDescent="0.25">
      <c r="A17" t="s">
        <v>11</v>
      </c>
      <c r="B17">
        <v>128</v>
      </c>
      <c r="C17">
        <v>192</v>
      </c>
      <c r="D17">
        <v>200</v>
      </c>
      <c r="E17">
        <v>32</v>
      </c>
      <c r="F17">
        <v>100</v>
      </c>
      <c r="G17">
        <v>68</v>
      </c>
      <c r="H17">
        <v>120</v>
      </c>
      <c r="I17">
        <v>168</v>
      </c>
      <c r="J17">
        <v>200</v>
      </c>
      <c r="K17">
        <v>112</v>
      </c>
      <c r="L17">
        <v>72</v>
      </c>
      <c r="M17">
        <v>132</v>
      </c>
    </row>
    <row r="18" spans="1:13" x14ac:dyDescent="0.25">
      <c r="A18" t="s">
        <v>12</v>
      </c>
      <c r="B18">
        <v>6</v>
      </c>
      <c r="C18">
        <v>10</v>
      </c>
      <c r="D18">
        <v>92</v>
      </c>
      <c r="E18">
        <v>80</v>
      </c>
      <c r="F18">
        <v>104</v>
      </c>
      <c r="G18">
        <v>160</v>
      </c>
      <c r="H18">
        <v>5</v>
      </c>
      <c r="I18">
        <v>19</v>
      </c>
      <c r="J18">
        <v>2</v>
      </c>
      <c r="K18">
        <v>104</v>
      </c>
      <c r="L18">
        <v>60</v>
      </c>
      <c r="M18">
        <v>72</v>
      </c>
    </row>
    <row r="19" spans="1:13" x14ac:dyDescent="0.25">
      <c r="A19" t="s">
        <v>13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</row>
    <row r="20" spans="1:13" x14ac:dyDescent="0.25">
      <c r="A20" t="s">
        <v>14</v>
      </c>
      <c r="B20" s="2">
        <f t="shared" ref="B20:M20" si="4">IF(B17="","",2*B17*10^B$19)</f>
        <v>25600000000</v>
      </c>
      <c r="C20" s="2">
        <f t="shared" si="4"/>
        <v>38400000000</v>
      </c>
      <c r="D20" s="2">
        <f t="shared" si="4"/>
        <v>40000000000</v>
      </c>
      <c r="E20" s="2">
        <f t="shared" si="4"/>
        <v>6400000000</v>
      </c>
      <c r="F20" s="2">
        <f t="shared" si="4"/>
        <v>20000000000</v>
      </c>
      <c r="G20" s="2">
        <f t="shared" si="4"/>
        <v>13600000000</v>
      </c>
      <c r="H20" s="2">
        <f t="shared" si="4"/>
        <v>24000000000</v>
      </c>
      <c r="I20" s="2">
        <f t="shared" si="4"/>
        <v>33600000000</v>
      </c>
      <c r="J20" s="2">
        <f t="shared" si="4"/>
        <v>40000000000</v>
      </c>
      <c r="K20" s="2">
        <f t="shared" si="4"/>
        <v>22400000000</v>
      </c>
      <c r="L20" s="2">
        <f t="shared" si="4"/>
        <v>14400000000</v>
      </c>
      <c r="M20" s="2">
        <f t="shared" si="4"/>
        <v>26400000000</v>
      </c>
    </row>
    <row r="21" spans="1:13" x14ac:dyDescent="0.25">
      <c r="A21" t="s">
        <v>15</v>
      </c>
      <c r="B21" s="2">
        <f t="shared" ref="B21:M21" si="5">IF(B18="","",2*B18*10^B$19)</f>
        <v>1200000000</v>
      </c>
      <c r="C21" s="2">
        <f t="shared" si="5"/>
        <v>2000000000</v>
      </c>
      <c r="D21" s="2">
        <f t="shared" si="5"/>
        <v>18400000000</v>
      </c>
      <c r="E21" s="2">
        <f t="shared" si="5"/>
        <v>16000000000</v>
      </c>
      <c r="F21" s="2">
        <f t="shared" si="5"/>
        <v>20800000000</v>
      </c>
      <c r="G21" s="2">
        <f t="shared" si="5"/>
        <v>32000000000</v>
      </c>
      <c r="H21" s="2">
        <f t="shared" si="5"/>
        <v>1000000000</v>
      </c>
      <c r="I21" s="2">
        <f t="shared" si="5"/>
        <v>3800000000</v>
      </c>
      <c r="J21" s="2">
        <f t="shared" si="5"/>
        <v>400000000</v>
      </c>
      <c r="K21" s="2">
        <f t="shared" si="5"/>
        <v>20800000000</v>
      </c>
      <c r="L21" s="2">
        <f t="shared" si="5"/>
        <v>12000000000</v>
      </c>
      <c r="M21" s="2">
        <f t="shared" si="5"/>
        <v>14400000000</v>
      </c>
    </row>
    <row r="22" spans="1:13" x14ac:dyDescent="0.25">
      <c r="A22" t="s">
        <v>16</v>
      </c>
      <c r="B22" s="2">
        <f t="shared" ref="B22:M22" si="6">SUM(B20:B21)</f>
        <v>26800000000</v>
      </c>
      <c r="C22" s="2">
        <f t="shared" si="6"/>
        <v>40400000000</v>
      </c>
      <c r="D22" s="2">
        <f t="shared" si="6"/>
        <v>58400000000</v>
      </c>
      <c r="E22" s="2">
        <f t="shared" si="6"/>
        <v>22400000000</v>
      </c>
      <c r="F22" s="2">
        <f t="shared" si="6"/>
        <v>40800000000</v>
      </c>
      <c r="G22" s="2">
        <f t="shared" si="6"/>
        <v>45600000000</v>
      </c>
      <c r="H22" s="2">
        <f t="shared" si="6"/>
        <v>25000000000</v>
      </c>
      <c r="I22" s="2">
        <f t="shared" si="6"/>
        <v>37400000000</v>
      </c>
      <c r="J22" s="2">
        <f t="shared" si="6"/>
        <v>40400000000</v>
      </c>
      <c r="K22" s="2">
        <f t="shared" si="6"/>
        <v>43200000000</v>
      </c>
      <c r="L22" s="2">
        <f t="shared" si="6"/>
        <v>26400000000</v>
      </c>
      <c r="M22" s="2">
        <f t="shared" si="6"/>
        <v>40800000000</v>
      </c>
    </row>
    <row r="23" spans="1:13" x14ac:dyDescent="0.25">
      <c r="A23" t="s">
        <v>17</v>
      </c>
      <c r="B23" s="3">
        <f t="shared" ref="B23:M23" si="7">B20/B22</f>
        <v>0.95522388059701491</v>
      </c>
      <c r="C23" s="3">
        <f t="shared" si="7"/>
        <v>0.95049504950495045</v>
      </c>
      <c r="D23" s="3">
        <f t="shared" si="7"/>
        <v>0.68493150684931503</v>
      </c>
      <c r="E23" s="3">
        <f t="shared" si="7"/>
        <v>0.2857142857142857</v>
      </c>
      <c r="F23" s="3">
        <f t="shared" si="7"/>
        <v>0.49019607843137253</v>
      </c>
      <c r="G23" s="3">
        <f t="shared" si="7"/>
        <v>0.2982456140350877</v>
      </c>
      <c r="H23" s="3">
        <f t="shared" si="7"/>
        <v>0.96</v>
      </c>
      <c r="I23" s="3">
        <f t="shared" si="7"/>
        <v>0.89839572192513373</v>
      </c>
      <c r="J23" s="3">
        <f t="shared" si="7"/>
        <v>0.99009900990099009</v>
      </c>
      <c r="K23" s="3">
        <f t="shared" si="7"/>
        <v>0.51851851851851849</v>
      </c>
      <c r="L23" s="3">
        <f t="shared" si="7"/>
        <v>0.54545454545454541</v>
      </c>
      <c r="M23" s="3">
        <f t="shared" si="7"/>
        <v>0.6470588235294118</v>
      </c>
    </row>
    <row r="27" spans="1:13" x14ac:dyDescent="0.25">
      <c r="A27" t="s">
        <v>0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</row>
    <row r="28" spans="1:13" x14ac:dyDescent="0.25">
      <c r="A28" t="s">
        <v>1</v>
      </c>
      <c r="B28">
        <v>1</v>
      </c>
      <c r="C28">
        <v>2</v>
      </c>
      <c r="D28">
        <v>3</v>
      </c>
      <c r="E28">
        <v>1</v>
      </c>
      <c r="F28">
        <v>2</v>
      </c>
      <c r="G28">
        <v>3</v>
      </c>
      <c r="H28">
        <v>1</v>
      </c>
      <c r="I28">
        <v>2</v>
      </c>
      <c r="J28">
        <v>3</v>
      </c>
      <c r="K28">
        <v>1</v>
      </c>
      <c r="L28">
        <v>2</v>
      </c>
      <c r="M28">
        <v>3</v>
      </c>
    </row>
    <row r="29" spans="1:13" x14ac:dyDescent="0.25">
      <c r="A29" t="s">
        <v>2</v>
      </c>
      <c r="B29" t="s">
        <v>36</v>
      </c>
      <c r="C29" t="s">
        <v>36</v>
      </c>
      <c r="D29" t="s">
        <v>36</v>
      </c>
      <c r="E29" t="s">
        <v>38</v>
      </c>
      <c r="F29" t="s">
        <v>38</v>
      </c>
      <c r="G29" t="s">
        <v>38</v>
      </c>
      <c r="H29" t="s">
        <v>40</v>
      </c>
      <c r="I29" t="s">
        <v>40</v>
      </c>
      <c r="J29" t="s">
        <v>40</v>
      </c>
      <c r="K29" t="s">
        <v>42</v>
      </c>
      <c r="L29" t="s">
        <v>42</v>
      </c>
      <c r="M29" t="s">
        <v>42</v>
      </c>
    </row>
    <row r="30" spans="1:13" x14ac:dyDescent="0.25">
      <c r="A30" t="s">
        <v>11</v>
      </c>
      <c r="B30">
        <v>172</v>
      </c>
      <c r="C30">
        <v>176</v>
      </c>
      <c r="D30">
        <v>96</v>
      </c>
      <c r="E30">
        <v>40</v>
      </c>
      <c r="F30">
        <v>72</v>
      </c>
      <c r="G30">
        <v>43</v>
      </c>
      <c r="H30">
        <v>124</v>
      </c>
      <c r="I30">
        <v>30</v>
      </c>
      <c r="J30">
        <v>132</v>
      </c>
      <c r="K30">
        <v>48</v>
      </c>
      <c r="L30">
        <v>84</v>
      </c>
      <c r="M30">
        <v>80</v>
      </c>
    </row>
    <row r="31" spans="1:13" x14ac:dyDescent="0.25">
      <c r="A31" t="s">
        <v>12</v>
      </c>
      <c r="B31">
        <v>4</v>
      </c>
      <c r="C31">
        <v>2</v>
      </c>
      <c r="D31">
        <v>3</v>
      </c>
      <c r="E31">
        <v>60</v>
      </c>
      <c r="F31">
        <v>96</v>
      </c>
      <c r="G31">
        <v>48</v>
      </c>
      <c r="H31">
        <v>2</v>
      </c>
      <c r="I31">
        <v>2</v>
      </c>
      <c r="J31">
        <v>1</v>
      </c>
      <c r="K31">
        <v>27</v>
      </c>
      <c r="L31">
        <v>33</v>
      </c>
      <c r="M31">
        <v>19</v>
      </c>
    </row>
    <row r="32" spans="1:13" x14ac:dyDescent="0.25">
      <c r="A32" t="s">
        <v>13</v>
      </c>
      <c r="B32">
        <v>8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I32">
        <v>8</v>
      </c>
      <c r="J32">
        <v>8</v>
      </c>
      <c r="K32">
        <v>8</v>
      </c>
      <c r="L32">
        <v>8</v>
      </c>
      <c r="M32">
        <v>8</v>
      </c>
    </row>
    <row r="33" spans="1:13" x14ac:dyDescent="0.25">
      <c r="A33" t="s">
        <v>14</v>
      </c>
      <c r="B33" s="2">
        <f t="shared" ref="B33:M33" si="8">IF(B30="","",2*B30*10^B$32)</f>
        <v>34400000000</v>
      </c>
      <c r="C33" s="2">
        <f t="shared" si="8"/>
        <v>35200000000</v>
      </c>
      <c r="D33" s="2">
        <f t="shared" si="8"/>
        <v>19200000000</v>
      </c>
      <c r="E33" s="2">
        <f t="shared" si="8"/>
        <v>8000000000</v>
      </c>
      <c r="F33" s="2">
        <f t="shared" si="8"/>
        <v>14400000000</v>
      </c>
      <c r="G33" s="2">
        <f t="shared" si="8"/>
        <v>8600000000</v>
      </c>
      <c r="H33" s="2">
        <f t="shared" si="8"/>
        <v>24800000000</v>
      </c>
      <c r="I33" s="2">
        <f t="shared" si="8"/>
        <v>6000000000</v>
      </c>
      <c r="J33" s="2">
        <f t="shared" si="8"/>
        <v>26400000000</v>
      </c>
      <c r="K33" s="2">
        <f t="shared" si="8"/>
        <v>9600000000</v>
      </c>
      <c r="L33" s="2">
        <f t="shared" si="8"/>
        <v>16800000000</v>
      </c>
      <c r="M33" s="2">
        <f t="shared" si="8"/>
        <v>16000000000</v>
      </c>
    </row>
    <row r="34" spans="1:13" x14ac:dyDescent="0.25">
      <c r="A34" t="s">
        <v>15</v>
      </c>
      <c r="B34" s="2">
        <f t="shared" ref="B34:M34" si="9">IF(B31="","",2*B31*10^B$32)</f>
        <v>800000000</v>
      </c>
      <c r="C34" s="2">
        <f t="shared" si="9"/>
        <v>400000000</v>
      </c>
      <c r="D34" s="2">
        <f t="shared" si="9"/>
        <v>600000000</v>
      </c>
      <c r="E34" s="2">
        <f t="shared" si="9"/>
        <v>12000000000</v>
      </c>
      <c r="F34" s="2">
        <f t="shared" si="9"/>
        <v>19200000000</v>
      </c>
      <c r="G34" s="2">
        <f t="shared" si="9"/>
        <v>9600000000</v>
      </c>
      <c r="H34" s="2">
        <f t="shared" si="9"/>
        <v>400000000</v>
      </c>
      <c r="I34" s="2">
        <f t="shared" si="9"/>
        <v>400000000</v>
      </c>
      <c r="J34" s="2">
        <f t="shared" si="9"/>
        <v>200000000</v>
      </c>
      <c r="K34" s="2">
        <f t="shared" si="9"/>
        <v>5400000000</v>
      </c>
      <c r="L34" s="2">
        <f t="shared" si="9"/>
        <v>6600000000</v>
      </c>
      <c r="M34" s="2">
        <f t="shared" si="9"/>
        <v>3800000000</v>
      </c>
    </row>
    <row r="35" spans="1:13" x14ac:dyDescent="0.25">
      <c r="A35" t="s">
        <v>16</v>
      </c>
      <c r="B35" s="2">
        <f t="shared" ref="B35:M35" si="10">SUM(B33:B34)</f>
        <v>35200000000</v>
      </c>
      <c r="C35" s="2">
        <f t="shared" si="10"/>
        <v>35600000000</v>
      </c>
      <c r="D35" s="2">
        <f t="shared" si="10"/>
        <v>19800000000</v>
      </c>
      <c r="E35" s="2">
        <f t="shared" si="10"/>
        <v>20000000000</v>
      </c>
      <c r="F35" s="2">
        <f t="shared" si="10"/>
        <v>33600000000</v>
      </c>
      <c r="G35" s="2">
        <f t="shared" si="10"/>
        <v>18200000000</v>
      </c>
      <c r="H35" s="2">
        <f t="shared" si="10"/>
        <v>25200000000</v>
      </c>
      <c r="I35" s="2">
        <f t="shared" si="10"/>
        <v>6400000000</v>
      </c>
      <c r="J35" s="2">
        <f t="shared" si="10"/>
        <v>26600000000</v>
      </c>
      <c r="K35" s="2">
        <f t="shared" si="10"/>
        <v>15000000000</v>
      </c>
      <c r="L35" s="2">
        <f t="shared" si="10"/>
        <v>23400000000</v>
      </c>
      <c r="M35" s="2">
        <f t="shared" si="10"/>
        <v>19800000000</v>
      </c>
    </row>
    <row r="36" spans="1:13" x14ac:dyDescent="0.25">
      <c r="A36" t="s">
        <v>17</v>
      </c>
      <c r="B36" s="3">
        <f t="shared" ref="B36:M36" si="11">B33/B35</f>
        <v>0.97727272727272729</v>
      </c>
      <c r="C36" s="3">
        <f t="shared" si="11"/>
        <v>0.9887640449438202</v>
      </c>
      <c r="D36" s="3">
        <f t="shared" si="11"/>
        <v>0.96969696969696972</v>
      </c>
      <c r="E36" s="3">
        <f t="shared" si="11"/>
        <v>0.4</v>
      </c>
      <c r="F36" s="3">
        <f t="shared" si="11"/>
        <v>0.42857142857142855</v>
      </c>
      <c r="G36" s="3">
        <f t="shared" si="11"/>
        <v>0.47252747252747251</v>
      </c>
      <c r="H36" s="3">
        <f t="shared" si="11"/>
        <v>0.98412698412698407</v>
      </c>
      <c r="I36" s="3">
        <f t="shared" si="11"/>
        <v>0.9375</v>
      </c>
      <c r="J36" s="3">
        <f t="shared" si="11"/>
        <v>0.99248120300751874</v>
      </c>
      <c r="K36" s="3">
        <f t="shared" si="11"/>
        <v>0.64</v>
      </c>
      <c r="L36" s="3">
        <f t="shared" si="11"/>
        <v>0.71794871794871795</v>
      </c>
      <c r="M36" s="3">
        <f t="shared" si="11"/>
        <v>0.80808080808080807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37"/>
  <sheetViews>
    <sheetView topLeftCell="N1" zoomScaleNormal="100" workbookViewId="0">
      <selection activeCell="B37" sqref="B37"/>
    </sheetView>
  </sheetViews>
  <sheetFormatPr defaultColWidth="11.42578125" defaultRowHeight="15" x14ac:dyDescent="0.25"/>
  <sheetData>
    <row r="1" spans="1:49" x14ac:dyDescent="0.25">
      <c r="A1" t="s">
        <v>0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</row>
    <row r="2" spans="1:49" x14ac:dyDescent="0.25">
      <c r="A2" t="s">
        <v>1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  <c r="N2">
        <v>1</v>
      </c>
      <c r="O2">
        <v>2</v>
      </c>
      <c r="P2">
        <v>3</v>
      </c>
      <c r="Q2">
        <v>1</v>
      </c>
      <c r="R2">
        <v>2</v>
      </c>
      <c r="S2">
        <v>3</v>
      </c>
      <c r="T2">
        <v>1</v>
      </c>
      <c r="U2">
        <v>2</v>
      </c>
      <c r="V2">
        <v>3</v>
      </c>
      <c r="W2">
        <v>1</v>
      </c>
      <c r="X2">
        <v>2</v>
      </c>
      <c r="Y2">
        <v>3</v>
      </c>
      <c r="Z2">
        <v>1</v>
      </c>
      <c r="AA2">
        <v>2</v>
      </c>
      <c r="AB2">
        <v>3</v>
      </c>
      <c r="AC2">
        <v>1</v>
      </c>
      <c r="AD2">
        <v>2</v>
      </c>
      <c r="AE2">
        <v>3</v>
      </c>
      <c r="AF2">
        <v>1</v>
      </c>
      <c r="AG2">
        <v>2</v>
      </c>
      <c r="AH2">
        <v>3</v>
      </c>
      <c r="AI2">
        <v>1</v>
      </c>
      <c r="AJ2">
        <v>2</v>
      </c>
      <c r="AK2">
        <v>3</v>
      </c>
      <c r="AL2">
        <v>1</v>
      </c>
      <c r="AM2">
        <v>2</v>
      </c>
      <c r="AN2">
        <v>3</v>
      </c>
      <c r="AO2">
        <v>1</v>
      </c>
      <c r="AP2">
        <v>2</v>
      </c>
      <c r="AQ2">
        <v>3</v>
      </c>
      <c r="AR2">
        <v>1</v>
      </c>
      <c r="AS2">
        <v>2</v>
      </c>
      <c r="AT2">
        <v>3</v>
      </c>
      <c r="AU2">
        <v>1</v>
      </c>
      <c r="AV2">
        <v>2</v>
      </c>
      <c r="AW2">
        <v>3</v>
      </c>
    </row>
    <row r="3" spans="1:49" x14ac:dyDescent="0.25">
      <c r="A3" t="s">
        <v>2</v>
      </c>
      <c r="B3" t="s">
        <v>44</v>
      </c>
      <c r="C3" t="s">
        <v>44</v>
      </c>
      <c r="D3" t="s">
        <v>44</v>
      </c>
      <c r="E3" t="s">
        <v>46</v>
      </c>
      <c r="F3" t="s">
        <v>46</v>
      </c>
      <c r="G3" t="s">
        <v>46</v>
      </c>
      <c r="H3" t="s">
        <v>47</v>
      </c>
      <c r="I3" t="s">
        <v>47</v>
      </c>
      <c r="J3" t="s">
        <v>47</v>
      </c>
      <c r="K3" t="s">
        <v>48</v>
      </c>
      <c r="L3" t="s">
        <v>48</v>
      </c>
      <c r="M3" t="s">
        <v>48</v>
      </c>
      <c r="N3" t="s">
        <v>50</v>
      </c>
      <c r="O3" t="s">
        <v>50</v>
      </c>
      <c r="P3" t="s">
        <v>50</v>
      </c>
      <c r="Q3" t="s">
        <v>51</v>
      </c>
      <c r="R3" t="s">
        <v>51</v>
      </c>
      <c r="S3" t="s">
        <v>51</v>
      </c>
      <c r="T3" t="s">
        <v>52</v>
      </c>
      <c r="U3" t="s">
        <v>52</v>
      </c>
      <c r="V3" t="s">
        <v>52</v>
      </c>
      <c r="W3" t="s">
        <v>53</v>
      </c>
      <c r="X3" t="s">
        <v>53</v>
      </c>
      <c r="Y3" t="s">
        <v>53</v>
      </c>
      <c r="Z3" t="s">
        <v>54</v>
      </c>
      <c r="AA3" t="s">
        <v>54</v>
      </c>
      <c r="AB3" t="s">
        <v>54</v>
      </c>
      <c r="AC3" t="s">
        <v>55</v>
      </c>
      <c r="AD3" t="s">
        <v>55</v>
      </c>
      <c r="AE3" t="s">
        <v>55</v>
      </c>
      <c r="AF3" t="s">
        <v>56</v>
      </c>
      <c r="AG3" t="s">
        <v>56</v>
      </c>
      <c r="AH3" t="s">
        <v>56</v>
      </c>
      <c r="AI3" t="s">
        <v>57</v>
      </c>
      <c r="AJ3" t="s">
        <v>57</v>
      </c>
      <c r="AK3" t="s">
        <v>57</v>
      </c>
      <c r="AL3" t="s">
        <v>58</v>
      </c>
      <c r="AM3" t="s">
        <v>58</v>
      </c>
      <c r="AN3" t="s">
        <v>58</v>
      </c>
      <c r="AO3" t="s">
        <v>59</v>
      </c>
      <c r="AP3" t="s">
        <v>59</v>
      </c>
      <c r="AQ3" t="s">
        <v>59</v>
      </c>
      <c r="AR3" t="s">
        <v>60</v>
      </c>
      <c r="AS3" t="s">
        <v>60</v>
      </c>
      <c r="AT3" t="s">
        <v>60</v>
      </c>
      <c r="AU3" t="s">
        <v>61</v>
      </c>
      <c r="AV3" t="s">
        <v>61</v>
      </c>
      <c r="AW3" t="s">
        <v>61</v>
      </c>
    </row>
    <row r="4" spans="1:49" x14ac:dyDescent="0.25">
      <c r="A4" t="s">
        <v>11</v>
      </c>
      <c r="B4">
        <v>132</v>
      </c>
      <c r="C4">
        <v>160</v>
      </c>
      <c r="D4">
        <v>140</v>
      </c>
      <c r="E4">
        <v>28</v>
      </c>
      <c r="F4">
        <v>20</v>
      </c>
      <c r="G4">
        <v>18</v>
      </c>
      <c r="H4">
        <v>56</v>
      </c>
      <c r="I4">
        <v>52</v>
      </c>
      <c r="J4">
        <v>76</v>
      </c>
      <c r="K4">
        <v>176</v>
      </c>
      <c r="L4">
        <v>52</v>
      </c>
      <c r="M4">
        <v>48</v>
      </c>
      <c r="N4">
        <v>28</v>
      </c>
      <c r="O4">
        <v>36</v>
      </c>
      <c r="P4">
        <v>44</v>
      </c>
      <c r="Q4">
        <v>372</v>
      </c>
      <c r="R4">
        <v>336</v>
      </c>
      <c r="S4">
        <v>352</v>
      </c>
      <c r="T4">
        <v>72</v>
      </c>
      <c r="U4">
        <v>124</v>
      </c>
      <c r="V4">
        <v>100</v>
      </c>
      <c r="W4">
        <v>64</v>
      </c>
      <c r="X4">
        <v>28</v>
      </c>
      <c r="Y4">
        <v>24</v>
      </c>
      <c r="Z4">
        <v>180</v>
      </c>
      <c r="AA4">
        <v>104</v>
      </c>
      <c r="AB4">
        <v>200</v>
      </c>
      <c r="AC4">
        <v>248</v>
      </c>
      <c r="AD4">
        <v>280</v>
      </c>
      <c r="AE4">
        <v>168</v>
      </c>
      <c r="AF4">
        <v>204</v>
      </c>
      <c r="AG4">
        <v>160</v>
      </c>
      <c r="AH4">
        <v>160</v>
      </c>
      <c r="AI4">
        <v>340</v>
      </c>
      <c r="AJ4">
        <v>172</v>
      </c>
      <c r="AK4">
        <v>496</v>
      </c>
      <c r="AL4">
        <v>44</v>
      </c>
      <c r="AM4">
        <v>28</v>
      </c>
      <c r="AN4">
        <v>44</v>
      </c>
      <c r="AO4">
        <v>40</v>
      </c>
      <c r="AP4">
        <v>36</v>
      </c>
      <c r="AQ4">
        <v>56</v>
      </c>
      <c r="AR4">
        <v>232</v>
      </c>
      <c r="AS4">
        <v>436</v>
      </c>
      <c r="AT4">
        <v>232</v>
      </c>
      <c r="AU4">
        <v>528</v>
      </c>
      <c r="AV4">
        <v>404</v>
      </c>
      <c r="AW4">
        <v>440</v>
      </c>
    </row>
    <row r="5" spans="1:49" x14ac:dyDescent="0.25">
      <c r="A5" t="s">
        <v>12</v>
      </c>
      <c r="B5">
        <v>212</v>
      </c>
      <c r="C5">
        <v>360</v>
      </c>
      <c r="D5">
        <v>300</v>
      </c>
      <c r="E5">
        <v>104</v>
      </c>
      <c r="F5">
        <v>56</v>
      </c>
      <c r="G5">
        <v>68</v>
      </c>
      <c r="H5">
        <v>48</v>
      </c>
      <c r="I5">
        <v>40</v>
      </c>
      <c r="J5">
        <v>52</v>
      </c>
      <c r="K5">
        <v>260</v>
      </c>
      <c r="L5">
        <v>24</v>
      </c>
      <c r="M5">
        <v>68</v>
      </c>
      <c r="N5">
        <v>64</v>
      </c>
      <c r="O5">
        <v>124</v>
      </c>
      <c r="P5">
        <v>52</v>
      </c>
      <c r="Q5">
        <v>52</v>
      </c>
      <c r="R5">
        <v>72</v>
      </c>
      <c r="S5">
        <v>76</v>
      </c>
      <c r="T5">
        <v>244</v>
      </c>
      <c r="U5">
        <v>240</v>
      </c>
      <c r="V5">
        <v>480</v>
      </c>
      <c r="W5">
        <v>240</v>
      </c>
      <c r="X5">
        <v>80</v>
      </c>
      <c r="Y5">
        <v>64</v>
      </c>
      <c r="Z5">
        <v>128</v>
      </c>
      <c r="AA5">
        <v>152</v>
      </c>
      <c r="AB5">
        <v>216</v>
      </c>
      <c r="AC5">
        <v>188</v>
      </c>
      <c r="AD5">
        <v>172</v>
      </c>
      <c r="AE5">
        <v>80</v>
      </c>
      <c r="AF5">
        <v>220</v>
      </c>
      <c r="AG5">
        <v>192</v>
      </c>
      <c r="AH5">
        <v>172</v>
      </c>
      <c r="AI5">
        <v>28</v>
      </c>
      <c r="AJ5">
        <v>20</v>
      </c>
      <c r="AK5">
        <v>48</v>
      </c>
      <c r="AL5">
        <v>344</v>
      </c>
      <c r="AM5">
        <v>264</v>
      </c>
      <c r="AN5">
        <v>284</v>
      </c>
      <c r="AO5">
        <v>304</v>
      </c>
      <c r="AP5">
        <v>368</v>
      </c>
      <c r="AQ5">
        <v>376</v>
      </c>
      <c r="AR5">
        <v>84</v>
      </c>
      <c r="AS5">
        <v>48</v>
      </c>
      <c r="AT5">
        <v>32</v>
      </c>
      <c r="AU5">
        <v>44</v>
      </c>
      <c r="AV5">
        <v>36</v>
      </c>
      <c r="AW5">
        <v>40</v>
      </c>
    </row>
    <row r="6" spans="1:49" x14ac:dyDescent="0.25">
      <c r="A6" t="s">
        <v>13</v>
      </c>
      <c r="B6">
        <v>7</v>
      </c>
      <c r="C6">
        <v>7</v>
      </c>
      <c r="D6">
        <v>7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7</v>
      </c>
      <c r="L6">
        <v>8</v>
      </c>
      <c r="M6">
        <v>8</v>
      </c>
      <c r="N6">
        <v>8</v>
      </c>
      <c r="O6">
        <v>8</v>
      </c>
      <c r="P6">
        <v>8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8</v>
      </c>
      <c r="Y6">
        <v>8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</row>
    <row r="7" spans="1:49" x14ac:dyDescent="0.25">
      <c r="A7" t="s">
        <v>14</v>
      </c>
      <c r="B7" s="2">
        <f t="shared" ref="B7:AW7" si="0">IF(B4="","",2*B4*10^B$6)</f>
        <v>2640000000</v>
      </c>
      <c r="C7" s="2">
        <f t="shared" si="0"/>
        <v>3200000000</v>
      </c>
      <c r="D7" s="2">
        <f t="shared" si="0"/>
        <v>2800000000</v>
      </c>
      <c r="E7" s="2">
        <f t="shared" si="0"/>
        <v>5600000000</v>
      </c>
      <c r="F7" s="2">
        <f t="shared" si="0"/>
        <v>4000000000</v>
      </c>
      <c r="G7" s="2">
        <f t="shared" si="0"/>
        <v>3600000000</v>
      </c>
      <c r="H7" s="2">
        <f t="shared" si="0"/>
        <v>11200000000</v>
      </c>
      <c r="I7" s="2">
        <f t="shared" si="0"/>
        <v>10400000000</v>
      </c>
      <c r="J7" s="2">
        <f t="shared" si="0"/>
        <v>15200000000</v>
      </c>
      <c r="K7" s="2">
        <f t="shared" si="0"/>
        <v>3520000000</v>
      </c>
      <c r="L7" s="2">
        <f t="shared" si="0"/>
        <v>10400000000</v>
      </c>
      <c r="M7" s="2">
        <f t="shared" si="0"/>
        <v>9600000000</v>
      </c>
      <c r="N7" s="2">
        <f t="shared" si="0"/>
        <v>5600000000</v>
      </c>
      <c r="O7" s="2">
        <f t="shared" si="0"/>
        <v>7200000000</v>
      </c>
      <c r="P7" s="2">
        <f t="shared" si="0"/>
        <v>8800000000</v>
      </c>
      <c r="Q7" s="2">
        <f t="shared" si="0"/>
        <v>7440000000</v>
      </c>
      <c r="R7" s="2">
        <f t="shared" si="0"/>
        <v>6720000000</v>
      </c>
      <c r="S7" s="2">
        <f t="shared" si="0"/>
        <v>7040000000</v>
      </c>
      <c r="T7" s="2">
        <f t="shared" si="0"/>
        <v>1440000000</v>
      </c>
      <c r="U7" s="2">
        <f t="shared" si="0"/>
        <v>2480000000</v>
      </c>
      <c r="V7" s="2">
        <f t="shared" si="0"/>
        <v>2000000000</v>
      </c>
      <c r="W7" s="2">
        <f t="shared" si="0"/>
        <v>1280000000</v>
      </c>
      <c r="X7" s="2">
        <f t="shared" si="0"/>
        <v>5600000000</v>
      </c>
      <c r="Y7" s="2">
        <f t="shared" si="0"/>
        <v>4800000000</v>
      </c>
      <c r="Z7" s="2">
        <f t="shared" si="0"/>
        <v>3600000000</v>
      </c>
      <c r="AA7" s="2">
        <f t="shared" si="0"/>
        <v>2080000000</v>
      </c>
      <c r="AB7" s="2">
        <f t="shared" si="0"/>
        <v>4000000000</v>
      </c>
      <c r="AC7" s="2">
        <f t="shared" si="0"/>
        <v>4960000000</v>
      </c>
      <c r="AD7" s="2">
        <f t="shared" si="0"/>
        <v>5600000000</v>
      </c>
      <c r="AE7" s="2">
        <f t="shared" si="0"/>
        <v>3360000000</v>
      </c>
      <c r="AF7" s="2">
        <f t="shared" si="0"/>
        <v>4080000000</v>
      </c>
      <c r="AG7" s="2">
        <f t="shared" si="0"/>
        <v>3200000000</v>
      </c>
      <c r="AH7" s="2">
        <f t="shared" si="0"/>
        <v>3200000000</v>
      </c>
      <c r="AI7" s="2">
        <f t="shared" si="0"/>
        <v>6800000000</v>
      </c>
      <c r="AJ7" s="2">
        <f t="shared" si="0"/>
        <v>3440000000</v>
      </c>
      <c r="AK7" s="2">
        <f t="shared" si="0"/>
        <v>9920000000</v>
      </c>
      <c r="AL7" s="2">
        <f t="shared" si="0"/>
        <v>880000000</v>
      </c>
      <c r="AM7" s="2">
        <f t="shared" si="0"/>
        <v>560000000</v>
      </c>
      <c r="AN7" s="2">
        <f t="shared" si="0"/>
        <v>880000000</v>
      </c>
      <c r="AO7" s="2">
        <f t="shared" si="0"/>
        <v>800000000</v>
      </c>
      <c r="AP7" s="2">
        <f t="shared" si="0"/>
        <v>720000000</v>
      </c>
      <c r="AQ7" s="2">
        <f t="shared" si="0"/>
        <v>1120000000</v>
      </c>
      <c r="AR7" s="2">
        <f t="shared" si="0"/>
        <v>4640000000</v>
      </c>
      <c r="AS7" s="2">
        <f t="shared" si="0"/>
        <v>8720000000</v>
      </c>
      <c r="AT7" s="2">
        <f t="shared" si="0"/>
        <v>4640000000</v>
      </c>
      <c r="AU7" s="2">
        <f t="shared" si="0"/>
        <v>10560000000</v>
      </c>
      <c r="AV7" s="2">
        <f t="shared" si="0"/>
        <v>8080000000</v>
      </c>
      <c r="AW7" s="2">
        <f t="shared" si="0"/>
        <v>8800000000</v>
      </c>
    </row>
    <row r="8" spans="1:49" x14ac:dyDescent="0.25">
      <c r="A8" t="s">
        <v>15</v>
      </c>
      <c r="B8" s="2">
        <f t="shared" ref="B8:AW8" si="1">IF(B5="","",2*B5*10^B$6)</f>
        <v>4240000000</v>
      </c>
      <c r="C8" s="2">
        <f t="shared" si="1"/>
        <v>7200000000</v>
      </c>
      <c r="D8" s="2">
        <f t="shared" si="1"/>
        <v>6000000000</v>
      </c>
      <c r="E8" s="2">
        <f t="shared" si="1"/>
        <v>20800000000</v>
      </c>
      <c r="F8" s="2">
        <f t="shared" si="1"/>
        <v>11200000000</v>
      </c>
      <c r="G8" s="2">
        <f t="shared" si="1"/>
        <v>13600000000</v>
      </c>
      <c r="H8" s="2">
        <f t="shared" si="1"/>
        <v>9600000000</v>
      </c>
      <c r="I8" s="2">
        <f t="shared" si="1"/>
        <v>8000000000</v>
      </c>
      <c r="J8" s="2">
        <f t="shared" si="1"/>
        <v>10400000000</v>
      </c>
      <c r="K8" s="2">
        <f t="shared" si="1"/>
        <v>5200000000</v>
      </c>
      <c r="L8" s="2">
        <f t="shared" si="1"/>
        <v>4800000000</v>
      </c>
      <c r="M8" s="2">
        <f t="shared" si="1"/>
        <v>13600000000</v>
      </c>
      <c r="N8" s="2">
        <f t="shared" si="1"/>
        <v>12800000000</v>
      </c>
      <c r="O8" s="2">
        <f t="shared" si="1"/>
        <v>24800000000</v>
      </c>
      <c r="P8" s="2">
        <f t="shared" si="1"/>
        <v>10400000000</v>
      </c>
      <c r="Q8" s="2">
        <f t="shared" si="1"/>
        <v>1040000000</v>
      </c>
      <c r="R8" s="2">
        <f t="shared" si="1"/>
        <v>1440000000</v>
      </c>
      <c r="S8" s="2">
        <f t="shared" si="1"/>
        <v>1520000000</v>
      </c>
      <c r="T8" s="2">
        <f t="shared" si="1"/>
        <v>4880000000</v>
      </c>
      <c r="U8" s="2">
        <f t="shared" si="1"/>
        <v>4800000000</v>
      </c>
      <c r="V8" s="2">
        <f t="shared" si="1"/>
        <v>9600000000</v>
      </c>
      <c r="W8" s="2">
        <f t="shared" si="1"/>
        <v>4800000000</v>
      </c>
      <c r="X8" s="2">
        <f t="shared" si="1"/>
        <v>16000000000</v>
      </c>
      <c r="Y8" s="2">
        <f t="shared" si="1"/>
        <v>12800000000</v>
      </c>
      <c r="Z8" s="2">
        <f t="shared" si="1"/>
        <v>2560000000</v>
      </c>
      <c r="AA8" s="2">
        <f t="shared" si="1"/>
        <v>3040000000</v>
      </c>
      <c r="AB8" s="2">
        <f t="shared" si="1"/>
        <v>4320000000</v>
      </c>
      <c r="AC8" s="2">
        <f t="shared" si="1"/>
        <v>3760000000</v>
      </c>
      <c r="AD8" s="2">
        <f t="shared" si="1"/>
        <v>3440000000</v>
      </c>
      <c r="AE8" s="2">
        <f t="shared" si="1"/>
        <v>1600000000</v>
      </c>
      <c r="AF8" s="2">
        <f t="shared" si="1"/>
        <v>4400000000</v>
      </c>
      <c r="AG8" s="2">
        <f t="shared" si="1"/>
        <v>3840000000</v>
      </c>
      <c r="AH8" s="2">
        <f t="shared" si="1"/>
        <v>3440000000</v>
      </c>
      <c r="AI8" s="2">
        <f t="shared" si="1"/>
        <v>560000000</v>
      </c>
      <c r="AJ8" s="2">
        <f t="shared" si="1"/>
        <v>400000000</v>
      </c>
      <c r="AK8" s="2">
        <f t="shared" si="1"/>
        <v>960000000</v>
      </c>
      <c r="AL8" s="2">
        <f t="shared" si="1"/>
        <v>6880000000</v>
      </c>
      <c r="AM8" s="2">
        <f t="shared" si="1"/>
        <v>5280000000</v>
      </c>
      <c r="AN8" s="2">
        <f t="shared" si="1"/>
        <v>5680000000</v>
      </c>
      <c r="AO8" s="2">
        <f t="shared" si="1"/>
        <v>6080000000</v>
      </c>
      <c r="AP8" s="2">
        <f t="shared" si="1"/>
        <v>7360000000</v>
      </c>
      <c r="AQ8" s="2">
        <f t="shared" si="1"/>
        <v>7520000000</v>
      </c>
      <c r="AR8" s="2">
        <f t="shared" si="1"/>
        <v>1680000000</v>
      </c>
      <c r="AS8" s="2">
        <f t="shared" si="1"/>
        <v>960000000</v>
      </c>
      <c r="AT8" s="2">
        <f t="shared" si="1"/>
        <v>640000000</v>
      </c>
      <c r="AU8" s="2">
        <f t="shared" si="1"/>
        <v>880000000</v>
      </c>
      <c r="AV8" s="2">
        <f t="shared" si="1"/>
        <v>720000000</v>
      </c>
      <c r="AW8" s="2">
        <f t="shared" si="1"/>
        <v>800000000</v>
      </c>
    </row>
    <row r="9" spans="1:49" x14ac:dyDescent="0.25">
      <c r="A9" t="s">
        <v>16</v>
      </c>
      <c r="B9" s="2">
        <f t="shared" ref="B9:AW9" si="2">SUM(B7:B8)</f>
        <v>6880000000</v>
      </c>
      <c r="C9" s="2">
        <f t="shared" si="2"/>
        <v>10400000000</v>
      </c>
      <c r="D9" s="2">
        <f t="shared" si="2"/>
        <v>8800000000</v>
      </c>
      <c r="E9" s="2">
        <f t="shared" si="2"/>
        <v>26400000000</v>
      </c>
      <c r="F9" s="2">
        <f t="shared" si="2"/>
        <v>15200000000</v>
      </c>
      <c r="G9" s="2">
        <f t="shared" si="2"/>
        <v>17200000000</v>
      </c>
      <c r="H9" s="2">
        <f t="shared" si="2"/>
        <v>20800000000</v>
      </c>
      <c r="I9" s="2">
        <f t="shared" si="2"/>
        <v>18400000000</v>
      </c>
      <c r="J9" s="2">
        <f t="shared" si="2"/>
        <v>25600000000</v>
      </c>
      <c r="K9" s="2">
        <f t="shared" si="2"/>
        <v>8720000000</v>
      </c>
      <c r="L9" s="2">
        <f t="shared" si="2"/>
        <v>15200000000</v>
      </c>
      <c r="M9" s="2">
        <f t="shared" si="2"/>
        <v>23200000000</v>
      </c>
      <c r="N9" s="2">
        <f t="shared" si="2"/>
        <v>18400000000</v>
      </c>
      <c r="O9" s="2">
        <f t="shared" si="2"/>
        <v>32000000000</v>
      </c>
      <c r="P9" s="2">
        <f t="shared" si="2"/>
        <v>19200000000</v>
      </c>
      <c r="Q9" s="2">
        <f t="shared" si="2"/>
        <v>8480000000</v>
      </c>
      <c r="R9" s="2">
        <f t="shared" si="2"/>
        <v>8160000000</v>
      </c>
      <c r="S9" s="2">
        <f t="shared" si="2"/>
        <v>8560000000</v>
      </c>
      <c r="T9" s="2">
        <f t="shared" si="2"/>
        <v>6320000000</v>
      </c>
      <c r="U9" s="2">
        <f t="shared" si="2"/>
        <v>7280000000</v>
      </c>
      <c r="V9" s="2">
        <f t="shared" si="2"/>
        <v>11600000000</v>
      </c>
      <c r="W9" s="2">
        <f t="shared" si="2"/>
        <v>6080000000</v>
      </c>
      <c r="X9" s="2">
        <f t="shared" si="2"/>
        <v>21600000000</v>
      </c>
      <c r="Y9" s="2">
        <f t="shared" si="2"/>
        <v>17600000000</v>
      </c>
      <c r="Z9" s="2">
        <f t="shared" si="2"/>
        <v>6160000000</v>
      </c>
      <c r="AA9" s="2">
        <f t="shared" si="2"/>
        <v>5120000000</v>
      </c>
      <c r="AB9" s="2">
        <f t="shared" si="2"/>
        <v>8320000000</v>
      </c>
      <c r="AC9" s="2">
        <f t="shared" si="2"/>
        <v>8720000000</v>
      </c>
      <c r="AD9" s="2">
        <f t="shared" si="2"/>
        <v>9040000000</v>
      </c>
      <c r="AE9" s="2">
        <f t="shared" si="2"/>
        <v>4960000000</v>
      </c>
      <c r="AF9" s="2">
        <f t="shared" si="2"/>
        <v>8480000000</v>
      </c>
      <c r="AG9" s="2">
        <f t="shared" si="2"/>
        <v>7040000000</v>
      </c>
      <c r="AH9" s="2">
        <f t="shared" si="2"/>
        <v>6640000000</v>
      </c>
      <c r="AI9" s="2">
        <f t="shared" si="2"/>
        <v>7360000000</v>
      </c>
      <c r="AJ9" s="2">
        <f t="shared" si="2"/>
        <v>3840000000</v>
      </c>
      <c r="AK9" s="2">
        <f t="shared" si="2"/>
        <v>10880000000</v>
      </c>
      <c r="AL9" s="2">
        <f t="shared" si="2"/>
        <v>7760000000</v>
      </c>
      <c r="AM9" s="2">
        <f t="shared" si="2"/>
        <v>5840000000</v>
      </c>
      <c r="AN9" s="2">
        <f t="shared" si="2"/>
        <v>6560000000</v>
      </c>
      <c r="AO9" s="2">
        <f t="shared" si="2"/>
        <v>6880000000</v>
      </c>
      <c r="AP9" s="2">
        <f t="shared" si="2"/>
        <v>8080000000</v>
      </c>
      <c r="AQ9" s="2">
        <f t="shared" si="2"/>
        <v>8640000000</v>
      </c>
      <c r="AR9" s="2">
        <f t="shared" si="2"/>
        <v>6320000000</v>
      </c>
      <c r="AS9" s="2">
        <f t="shared" si="2"/>
        <v>9680000000</v>
      </c>
      <c r="AT9" s="2">
        <f t="shared" si="2"/>
        <v>5280000000</v>
      </c>
      <c r="AU9" s="2">
        <f t="shared" si="2"/>
        <v>11440000000</v>
      </c>
      <c r="AV9" s="2">
        <f t="shared" si="2"/>
        <v>8800000000</v>
      </c>
      <c r="AW9" s="2">
        <f t="shared" si="2"/>
        <v>9600000000</v>
      </c>
    </row>
    <row r="10" spans="1:49" x14ac:dyDescent="0.25">
      <c r="A10" t="s">
        <v>17</v>
      </c>
      <c r="B10" s="3">
        <f t="shared" ref="B10:AW10" si="3">B7/B9</f>
        <v>0.38372093023255816</v>
      </c>
      <c r="C10" s="3">
        <f t="shared" si="3"/>
        <v>0.30769230769230771</v>
      </c>
      <c r="D10" s="3">
        <f t="shared" si="3"/>
        <v>0.31818181818181818</v>
      </c>
      <c r="E10" s="3">
        <f t="shared" si="3"/>
        <v>0.21212121212121213</v>
      </c>
      <c r="F10" s="3">
        <f t="shared" si="3"/>
        <v>0.26315789473684209</v>
      </c>
      <c r="G10" s="3">
        <f t="shared" si="3"/>
        <v>0.20930232558139536</v>
      </c>
      <c r="H10" s="3">
        <f t="shared" si="3"/>
        <v>0.53846153846153844</v>
      </c>
      <c r="I10" s="3">
        <f t="shared" si="3"/>
        <v>0.56521739130434778</v>
      </c>
      <c r="J10" s="3">
        <f t="shared" si="3"/>
        <v>0.59375</v>
      </c>
      <c r="K10" s="3">
        <f t="shared" si="3"/>
        <v>0.40366972477064222</v>
      </c>
      <c r="L10" s="3">
        <f t="shared" si="3"/>
        <v>0.68421052631578949</v>
      </c>
      <c r="M10" s="3">
        <f t="shared" si="3"/>
        <v>0.41379310344827586</v>
      </c>
      <c r="N10" s="3">
        <f t="shared" si="3"/>
        <v>0.30434782608695654</v>
      </c>
      <c r="O10" s="3">
        <f t="shared" si="3"/>
        <v>0.22500000000000001</v>
      </c>
      <c r="P10" s="3">
        <f t="shared" si="3"/>
        <v>0.45833333333333331</v>
      </c>
      <c r="Q10" s="3">
        <f t="shared" si="3"/>
        <v>0.87735849056603776</v>
      </c>
      <c r="R10" s="3">
        <f t="shared" si="3"/>
        <v>0.82352941176470584</v>
      </c>
      <c r="S10" s="3">
        <f t="shared" si="3"/>
        <v>0.82242990654205606</v>
      </c>
      <c r="T10" s="3">
        <f t="shared" si="3"/>
        <v>0.22784810126582278</v>
      </c>
      <c r="U10" s="3">
        <f t="shared" si="3"/>
        <v>0.34065934065934067</v>
      </c>
      <c r="V10" s="3">
        <f t="shared" si="3"/>
        <v>0.17241379310344829</v>
      </c>
      <c r="W10" s="3">
        <f t="shared" si="3"/>
        <v>0.21052631578947367</v>
      </c>
      <c r="X10" s="3">
        <f t="shared" si="3"/>
        <v>0.25925925925925924</v>
      </c>
      <c r="Y10" s="3">
        <f t="shared" si="3"/>
        <v>0.27272727272727271</v>
      </c>
      <c r="Z10" s="3">
        <f t="shared" si="3"/>
        <v>0.58441558441558439</v>
      </c>
      <c r="AA10" s="3">
        <f t="shared" si="3"/>
        <v>0.40625</v>
      </c>
      <c r="AB10" s="3">
        <f t="shared" si="3"/>
        <v>0.48076923076923078</v>
      </c>
      <c r="AC10" s="3">
        <f t="shared" si="3"/>
        <v>0.56880733944954132</v>
      </c>
      <c r="AD10" s="3">
        <f t="shared" si="3"/>
        <v>0.61946902654867253</v>
      </c>
      <c r="AE10" s="3">
        <f t="shared" si="3"/>
        <v>0.67741935483870963</v>
      </c>
      <c r="AF10" s="3">
        <f t="shared" si="3"/>
        <v>0.48113207547169812</v>
      </c>
      <c r="AG10" s="3">
        <f t="shared" si="3"/>
        <v>0.45454545454545453</v>
      </c>
      <c r="AH10" s="3">
        <f t="shared" si="3"/>
        <v>0.48192771084337349</v>
      </c>
      <c r="AI10" s="3">
        <f t="shared" si="3"/>
        <v>0.92391304347826086</v>
      </c>
      <c r="AJ10" s="3">
        <f t="shared" si="3"/>
        <v>0.89583333333333337</v>
      </c>
      <c r="AK10" s="3">
        <f t="shared" si="3"/>
        <v>0.91176470588235292</v>
      </c>
      <c r="AL10" s="3">
        <f t="shared" si="3"/>
        <v>0.1134020618556701</v>
      </c>
      <c r="AM10" s="3">
        <f t="shared" si="3"/>
        <v>9.5890410958904104E-2</v>
      </c>
      <c r="AN10" s="3">
        <f t="shared" si="3"/>
        <v>0.13414634146341464</v>
      </c>
      <c r="AO10" s="3">
        <f t="shared" si="3"/>
        <v>0.11627906976744186</v>
      </c>
      <c r="AP10" s="3">
        <f t="shared" si="3"/>
        <v>8.9108910891089105E-2</v>
      </c>
      <c r="AQ10" s="3">
        <f t="shared" si="3"/>
        <v>0.12962962962962962</v>
      </c>
      <c r="AR10" s="3">
        <f t="shared" si="3"/>
        <v>0.73417721518987344</v>
      </c>
      <c r="AS10" s="3">
        <f t="shared" si="3"/>
        <v>0.90082644628099173</v>
      </c>
      <c r="AT10" s="3">
        <f t="shared" si="3"/>
        <v>0.87878787878787878</v>
      </c>
      <c r="AU10" s="3">
        <f t="shared" si="3"/>
        <v>0.92307692307692313</v>
      </c>
      <c r="AV10" s="3">
        <f t="shared" si="3"/>
        <v>0.91818181818181821</v>
      </c>
      <c r="AW10" s="3">
        <f t="shared" si="3"/>
        <v>0.91666666666666663</v>
      </c>
    </row>
    <row r="15" spans="1:49" x14ac:dyDescent="0.25">
      <c r="A15" t="s">
        <v>0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>
        <v>7</v>
      </c>
      <c r="AB15">
        <v>7</v>
      </c>
      <c r="AC15">
        <v>7</v>
      </c>
      <c r="AD15">
        <v>7</v>
      </c>
      <c r="AE15">
        <v>7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7</v>
      </c>
      <c r="AU15">
        <v>7</v>
      </c>
      <c r="AV15">
        <v>7</v>
      </c>
      <c r="AW15">
        <v>7</v>
      </c>
    </row>
    <row r="16" spans="1:49" x14ac:dyDescent="0.25">
      <c r="A16" t="s">
        <v>1</v>
      </c>
      <c r="B16">
        <v>1</v>
      </c>
      <c r="C16">
        <v>2</v>
      </c>
      <c r="D16">
        <v>3</v>
      </c>
      <c r="E16">
        <v>1</v>
      </c>
      <c r="F16">
        <v>2</v>
      </c>
      <c r="G16">
        <v>3</v>
      </c>
      <c r="H16">
        <v>1</v>
      </c>
      <c r="I16">
        <v>2</v>
      </c>
      <c r="J16">
        <v>3</v>
      </c>
      <c r="K16">
        <v>1</v>
      </c>
      <c r="L16">
        <v>2</v>
      </c>
      <c r="M16">
        <v>3</v>
      </c>
      <c r="N16">
        <v>1</v>
      </c>
      <c r="O16">
        <v>2</v>
      </c>
      <c r="P16">
        <v>3</v>
      </c>
      <c r="Q16">
        <v>1</v>
      </c>
      <c r="R16">
        <v>2</v>
      </c>
      <c r="S16">
        <v>3</v>
      </c>
      <c r="T16">
        <v>1</v>
      </c>
      <c r="U16">
        <v>2</v>
      </c>
      <c r="V16">
        <v>3</v>
      </c>
      <c r="W16">
        <v>1</v>
      </c>
      <c r="X16">
        <v>2</v>
      </c>
      <c r="Y16">
        <v>3</v>
      </c>
      <c r="Z16">
        <v>1</v>
      </c>
      <c r="AA16">
        <v>2</v>
      </c>
      <c r="AB16">
        <v>3</v>
      </c>
      <c r="AC16">
        <v>1</v>
      </c>
      <c r="AD16">
        <v>2</v>
      </c>
      <c r="AE16">
        <v>3</v>
      </c>
      <c r="AF16">
        <v>1</v>
      </c>
      <c r="AG16">
        <v>2</v>
      </c>
      <c r="AH16">
        <v>3</v>
      </c>
      <c r="AI16">
        <v>1</v>
      </c>
      <c r="AJ16">
        <v>2</v>
      </c>
      <c r="AK16">
        <v>3</v>
      </c>
      <c r="AL16">
        <v>1</v>
      </c>
      <c r="AM16">
        <v>2</v>
      </c>
      <c r="AN16">
        <v>3</v>
      </c>
      <c r="AO16">
        <v>1</v>
      </c>
      <c r="AP16">
        <v>2</v>
      </c>
      <c r="AQ16">
        <v>3</v>
      </c>
      <c r="AR16">
        <v>1</v>
      </c>
      <c r="AS16">
        <v>2</v>
      </c>
      <c r="AT16">
        <v>3</v>
      </c>
      <c r="AU16">
        <v>1</v>
      </c>
      <c r="AV16">
        <v>2</v>
      </c>
      <c r="AW16">
        <v>3</v>
      </c>
    </row>
    <row r="17" spans="1:49" x14ac:dyDescent="0.25">
      <c r="A17" t="s">
        <v>2</v>
      </c>
      <c r="B17" t="s">
        <v>44</v>
      </c>
      <c r="C17" t="s">
        <v>44</v>
      </c>
      <c r="D17" t="s">
        <v>44</v>
      </c>
      <c r="E17" t="s">
        <v>46</v>
      </c>
      <c r="F17" t="s">
        <v>46</v>
      </c>
      <c r="G17" t="s">
        <v>46</v>
      </c>
      <c r="H17" t="s">
        <v>47</v>
      </c>
      <c r="I17" t="s">
        <v>47</v>
      </c>
      <c r="J17" t="s">
        <v>47</v>
      </c>
      <c r="K17" t="s">
        <v>48</v>
      </c>
      <c r="L17" t="s">
        <v>48</v>
      </c>
      <c r="M17" t="s">
        <v>48</v>
      </c>
      <c r="N17" t="s">
        <v>50</v>
      </c>
      <c r="O17" t="s">
        <v>50</v>
      </c>
      <c r="P17" t="s">
        <v>50</v>
      </c>
      <c r="Q17" t="s">
        <v>51</v>
      </c>
      <c r="R17" t="s">
        <v>51</v>
      </c>
      <c r="S17" t="s">
        <v>51</v>
      </c>
      <c r="T17" t="s">
        <v>52</v>
      </c>
      <c r="U17" t="s">
        <v>52</v>
      </c>
      <c r="V17" t="s">
        <v>52</v>
      </c>
      <c r="W17" t="s">
        <v>53</v>
      </c>
      <c r="X17" t="s">
        <v>53</v>
      </c>
      <c r="Y17" t="s">
        <v>53</v>
      </c>
      <c r="Z17" t="s">
        <v>54</v>
      </c>
      <c r="AA17" t="s">
        <v>54</v>
      </c>
      <c r="AB17" t="s">
        <v>54</v>
      </c>
      <c r="AC17" t="s">
        <v>55</v>
      </c>
      <c r="AD17" t="s">
        <v>55</v>
      </c>
      <c r="AE17" t="s">
        <v>55</v>
      </c>
      <c r="AF17" t="s">
        <v>56</v>
      </c>
      <c r="AG17" t="s">
        <v>56</v>
      </c>
      <c r="AH17" t="s">
        <v>56</v>
      </c>
      <c r="AI17" t="s">
        <v>57</v>
      </c>
      <c r="AJ17" t="s">
        <v>57</v>
      </c>
      <c r="AK17" t="s">
        <v>57</v>
      </c>
      <c r="AL17" t="s">
        <v>58</v>
      </c>
      <c r="AM17" t="s">
        <v>58</v>
      </c>
      <c r="AN17" t="s">
        <v>58</v>
      </c>
      <c r="AO17" t="s">
        <v>59</v>
      </c>
      <c r="AP17" t="s">
        <v>59</v>
      </c>
      <c r="AQ17" t="s">
        <v>59</v>
      </c>
      <c r="AR17" t="s">
        <v>60</v>
      </c>
      <c r="AS17" t="s">
        <v>60</v>
      </c>
      <c r="AT17" t="s">
        <v>60</v>
      </c>
      <c r="AU17" t="s">
        <v>61</v>
      </c>
      <c r="AV17" t="s">
        <v>61</v>
      </c>
      <c r="AW17" t="s">
        <v>61</v>
      </c>
    </row>
    <row r="18" spans="1:49" x14ac:dyDescent="0.25">
      <c r="A18" t="s">
        <v>11</v>
      </c>
      <c r="B18">
        <v>88</v>
      </c>
      <c r="C18">
        <v>60</v>
      </c>
      <c r="D18">
        <v>20</v>
      </c>
      <c r="E18">
        <v>9</v>
      </c>
      <c r="F18">
        <v>25</v>
      </c>
      <c r="G18">
        <v>100</v>
      </c>
      <c r="H18">
        <v>80</v>
      </c>
      <c r="I18">
        <v>48</v>
      </c>
      <c r="J18">
        <v>116</v>
      </c>
      <c r="K18">
        <v>104</v>
      </c>
      <c r="L18">
        <v>64</v>
      </c>
      <c r="M18">
        <v>68</v>
      </c>
      <c r="N18">
        <v>40</v>
      </c>
      <c r="O18">
        <v>108</v>
      </c>
      <c r="P18">
        <v>64</v>
      </c>
      <c r="Q18">
        <v>100</v>
      </c>
      <c r="R18">
        <v>112</v>
      </c>
      <c r="S18">
        <v>52</v>
      </c>
      <c r="T18">
        <v>52</v>
      </c>
      <c r="U18">
        <v>36</v>
      </c>
      <c r="V18">
        <v>64</v>
      </c>
      <c r="W18">
        <v>32</v>
      </c>
      <c r="X18">
        <v>40</v>
      </c>
      <c r="Y18">
        <v>20</v>
      </c>
      <c r="Z18">
        <v>64</v>
      </c>
      <c r="AA18">
        <v>88</v>
      </c>
      <c r="AB18">
        <v>30</v>
      </c>
      <c r="AC18">
        <v>96</v>
      </c>
      <c r="AD18">
        <v>84</v>
      </c>
      <c r="AE18">
        <v>88</v>
      </c>
      <c r="AF18">
        <v>29</v>
      </c>
      <c r="AG18">
        <v>31</v>
      </c>
      <c r="AH18">
        <v>39</v>
      </c>
      <c r="AI18">
        <v>132</v>
      </c>
      <c r="AJ18">
        <v>136</v>
      </c>
      <c r="AK18">
        <v>30</v>
      </c>
      <c r="AL18">
        <v>40</v>
      </c>
      <c r="AM18">
        <v>22</v>
      </c>
      <c r="AN18">
        <v>18</v>
      </c>
      <c r="AO18">
        <v>30</v>
      </c>
      <c r="AP18">
        <v>17</v>
      </c>
      <c r="AQ18">
        <v>30</v>
      </c>
      <c r="AR18">
        <v>100</v>
      </c>
      <c r="AS18">
        <v>110</v>
      </c>
      <c r="AT18">
        <v>77</v>
      </c>
      <c r="AU18">
        <v>88</v>
      </c>
      <c r="AV18">
        <v>55</v>
      </c>
      <c r="AW18">
        <v>168</v>
      </c>
    </row>
    <row r="19" spans="1:49" x14ac:dyDescent="0.25">
      <c r="A19" t="s">
        <v>12</v>
      </c>
      <c r="B19">
        <v>112</v>
      </c>
      <c r="C19">
        <v>72</v>
      </c>
      <c r="D19">
        <v>24</v>
      </c>
      <c r="E19">
        <v>64</v>
      </c>
      <c r="F19">
        <v>92</v>
      </c>
      <c r="G19">
        <v>72</v>
      </c>
      <c r="H19">
        <v>36</v>
      </c>
      <c r="I19">
        <v>25</v>
      </c>
      <c r="J19">
        <v>72</v>
      </c>
      <c r="K19">
        <v>108</v>
      </c>
      <c r="L19">
        <v>64</v>
      </c>
      <c r="M19">
        <v>32</v>
      </c>
      <c r="N19">
        <v>80</v>
      </c>
      <c r="O19">
        <v>96</v>
      </c>
      <c r="P19">
        <v>100</v>
      </c>
      <c r="Q19">
        <v>8</v>
      </c>
      <c r="R19">
        <v>25</v>
      </c>
      <c r="S19">
        <v>15</v>
      </c>
      <c r="T19">
        <v>80</v>
      </c>
      <c r="U19">
        <v>40</v>
      </c>
      <c r="V19">
        <v>152</v>
      </c>
      <c r="W19">
        <v>184</v>
      </c>
      <c r="X19">
        <v>164</v>
      </c>
      <c r="Y19">
        <v>100</v>
      </c>
      <c r="Z19">
        <v>64</v>
      </c>
      <c r="AA19">
        <v>160</v>
      </c>
      <c r="AB19">
        <v>32</v>
      </c>
      <c r="AC19">
        <v>33</v>
      </c>
      <c r="AD19">
        <v>32</v>
      </c>
      <c r="AE19">
        <v>42</v>
      </c>
      <c r="AF19">
        <v>22</v>
      </c>
      <c r="AG19">
        <v>31</v>
      </c>
      <c r="AH19">
        <v>24</v>
      </c>
      <c r="AI19">
        <v>1</v>
      </c>
      <c r="AJ19">
        <v>7</v>
      </c>
      <c r="AK19">
        <v>2</v>
      </c>
      <c r="AL19">
        <v>148</v>
      </c>
      <c r="AM19">
        <v>108</v>
      </c>
      <c r="AN19">
        <v>80</v>
      </c>
      <c r="AO19">
        <v>160</v>
      </c>
      <c r="AP19">
        <v>124</v>
      </c>
      <c r="AQ19">
        <v>128</v>
      </c>
      <c r="AR19">
        <v>38</v>
      </c>
      <c r="AS19">
        <v>10</v>
      </c>
      <c r="AT19">
        <v>10</v>
      </c>
      <c r="AU19">
        <v>4</v>
      </c>
      <c r="AV19">
        <v>5</v>
      </c>
      <c r="AW19">
        <v>13</v>
      </c>
    </row>
    <row r="20" spans="1:49" x14ac:dyDescent="0.25">
      <c r="A20" t="s">
        <v>13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</row>
    <row r="21" spans="1:49" x14ac:dyDescent="0.25">
      <c r="A21" t="s">
        <v>14</v>
      </c>
      <c r="B21" s="2">
        <f t="shared" ref="B21:AW21" si="4">IF(B18="","",2*B18*10^B$20)</f>
        <v>17600000000</v>
      </c>
      <c r="C21" s="2">
        <f t="shared" si="4"/>
        <v>12000000000</v>
      </c>
      <c r="D21" s="2">
        <f t="shared" si="4"/>
        <v>4000000000</v>
      </c>
      <c r="E21" s="2">
        <f t="shared" si="4"/>
        <v>1800000000</v>
      </c>
      <c r="F21" s="2">
        <f t="shared" si="4"/>
        <v>5000000000</v>
      </c>
      <c r="G21" s="2">
        <f t="shared" si="4"/>
        <v>20000000000</v>
      </c>
      <c r="H21" s="2">
        <f t="shared" si="4"/>
        <v>16000000000</v>
      </c>
      <c r="I21" s="2">
        <f t="shared" si="4"/>
        <v>9600000000</v>
      </c>
      <c r="J21" s="2">
        <f t="shared" si="4"/>
        <v>23200000000</v>
      </c>
      <c r="K21" s="2">
        <f t="shared" si="4"/>
        <v>20800000000</v>
      </c>
      <c r="L21" s="2">
        <f t="shared" si="4"/>
        <v>12800000000</v>
      </c>
      <c r="M21" s="2">
        <f t="shared" si="4"/>
        <v>13600000000</v>
      </c>
      <c r="N21" s="2">
        <f t="shared" si="4"/>
        <v>8000000000</v>
      </c>
      <c r="O21" s="2">
        <f t="shared" si="4"/>
        <v>21600000000</v>
      </c>
      <c r="P21" s="2">
        <f t="shared" si="4"/>
        <v>12800000000</v>
      </c>
      <c r="Q21" s="2">
        <f t="shared" si="4"/>
        <v>20000000000</v>
      </c>
      <c r="R21" s="2">
        <f t="shared" si="4"/>
        <v>22400000000</v>
      </c>
      <c r="S21" s="2">
        <f t="shared" si="4"/>
        <v>10400000000</v>
      </c>
      <c r="T21" s="2">
        <f t="shared" si="4"/>
        <v>10400000000</v>
      </c>
      <c r="U21" s="2">
        <f t="shared" si="4"/>
        <v>7200000000</v>
      </c>
      <c r="V21" s="2">
        <f t="shared" si="4"/>
        <v>12800000000</v>
      </c>
      <c r="W21" s="2">
        <f t="shared" si="4"/>
        <v>6400000000</v>
      </c>
      <c r="X21" s="2">
        <f t="shared" si="4"/>
        <v>8000000000</v>
      </c>
      <c r="Y21" s="2">
        <f t="shared" si="4"/>
        <v>4000000000</v>
      </c>
      <c r="Z21" s="2">
        <f t="shared" si="4"/>
        <v>12800000000</v>
      </c>
      <c r="AA21" s="2">
        <f t="shared" si="4"/>
        <v>17600000000</v>
      </c>
      <c r="AB21" s="2">
        <f t="shared" si="4"/>
        <v>6000000000</v>
      </c>
      <c r="AC21" s="2">
        <f t="shared" si="4"/>
        <v>19200000000</v>
      </c>
      <c r="AD21" s="2">
        <f t="shared" si="4"/>
        <v>16800000000</v>
      </c>
      <c r="AE21" s="2">
        <f t="shared" si="4"/>
        <v>17600000000</v>
      </c>
      <c r="AF21" s="2">
        <f t="shared" si="4"/>
        <v>5800000000</v>
      </c>
      <c r="AG21" s="2">
        <f t="shared" si="4"/>
        <v>6200000000</v>
      </c>
      <c r="AH21" s="2">
        <f t="shared" si="4"/>
        <v>7800000000</v>
      </c>
      <c r="AI21" s="2">
        <f t="shared" si="4"/>
        <v>26400000000</v>
      </c>
      <c r="AJ21" s="2">
        <f t="shared" si="4"/>
        <v>27200000000</v>
      </c>
      <c r="AK21" s="2">
        <f t="shared" si="4"/>
        <v>6000000000</v>
      </c>
      <c r="AL21" s="2">
        <f t="shared" si="4"/>
        <v>8000000000</v>
      </c>
      <c r="AM21" s="2">
        <f t="shared" si="4"/>
        <v>4400000000</v>
      </c>
      <c r="AN21" s="2">
        <f t="shared" si="4"/>
        <v>3600000000</v>
      </c>
      <c r="AO21" s="2">
        <f t="shared" si="4"/>
        <v>6000000000</v>
      </c>
      <c r="AP21" s="2">
        <f t="shared" si="4"/>
        <v>3400000000</v>
      </c>
      <c r="AQ21" s="2">
        <f t="shared" si="4"/>
        <v>6000000000</v>
      </c>
      <c r="AR21" s="2">
        <f t="shared" si="4"/>
        <v>20000000000</v>
      </c>
      <c r="AS21" s="2">
        <f t="shared" si="4"/>
        <v>22000000000</v>
      </c>
      <c r="AT21" s="2">
        <f t="shared" si="4"/>
        <v>15400000000</v>
      </c>
      <c r="AU21" s="2">
        <f t="shared" si="4"/>
        <v>17600000000</v>
      </c>
      <c r="AV21" s="2">
        <f t="shared" si="4"/>
        <v>11000000000</v>
      </c>
      <c r="AW21" s="2">
        <f t="shared" si="4"/>
        <v>33600000000</v>
      </c>
    </row>
    <row r="22" spans="1:49" x14ac:dyDescent="0.25">
      <c r="A22" t="s">
        <v>15</v>
      </c>
      <c r="B22" s="2">
        <f t="shared" ref="B22:AW22" si="5">IF(B19="","",2*B19*10^B$20)</f>
        <v>22400000000</v>
      </c>
      <c r="C22" s="2">
        <f t="shared" si="5"/>
        <v>14400000000</v>
      </c>
      <c r="D22" s="2">
        <f t="shared" si="5"/>
        <v>4800000000</v>
      </c>
      <c r="E22" s="2">
        <f t="shared" si="5"/>
        <v>12800000000</v>
      </c>
      <c r="F22" s="2">
        <f t="shared" si="5"/>
        <v>18400000000</v>
      </c>
      <c r="G22" s="2">
        <f t="shared" si="5"/>
        <v>14400000000</v>
      </c>
      <c r="H22" s="2">
        <f t="shared" si="5"/>
        <v>7200000000</v>
      </c>
      <c r="I22" s="2">
        <f t="shared" si="5"/>
        <v>5000000000</v>
      </c>
      <c r="J22" s="2">
        <f t="shared" si="5"/>
        <v>14400000000</v>
      </c>
      <c r="K22" s="2">
        <f t="shared" si="5"/>
        <v>21600000000</v>
      </c>
      <c r="L22" s="2">
        <f t="shared" si="5"/>
        <v>12800000000</v>
      </c>
      <c r="M22" s="2">
        <f t="shared" si="5"/>
        <v>6400000000</v>
      </c>
      <c r="N22" s="2">
        <f t="shared" si="5"/>
        <v>16000000000</v>
      </c>
      <c r="O22" s="2">
        <f t="shared" si="5"/>
        <v>19200000000</v>
      </c>
      <c r="P22" s="2">
        <f t="shared" si="5"/>
        <v>20000000000</v>
      </c>
      <c r="Q22" s="2">
        <f t="shared" si="5"/>
        <v>1600000000</v>
      </c>
      <c r="R22" s="2">
        <f t="shared" si="5"/>
        <v>5000000000</v>
      </c>
      <c r="S22" s="2">
        <f t="shared" si="5"/>
        <v>3000000000</v>
      </c>
      <c r="T22" s="2">
        <f t="shared" si="5"/>
        <v>16000000000</v>
      </c>
      <c r="U22" s="2">
        <f t="shared" si="5"/>
        <v>8000000000</v>
      </c>
      <c r="V22" s="2">
        <f t="shared" si="5"/>
        <v>30400000000</v>
      </c>
      <c r="W22" s="2">
        <f t="shared" si="5"/>
        <v>36800000000</v>
      </c>
      <c r="X22" s="2">
        <f t="shared" si="5"/>
        <v>32800000000</v>
      </c>
      <c r="Y22" s="2">
        <f t="shared" si="5"/>
        <v>20000000000</v>
      </c>
      <c r="Z22" s="2">
        <f t="shared" si="5"/>
        <v>12800000000</v>
      </c>
      <c r="AA22" s="2">
        <f t="shared" si="5"/>
        <v>32000000000</v>
      </c>
      <c r="AB22" s="2">
        <f t="shared" si="5"/>
        <v>6400000000</v>
      </c>
      <c r="AC22" s="2">
        <f t="shared" si="5"/>
        <v>6600000000</v>
      </c>
      <c r="AD22" s="2">
        <f t="shared" si="5"/>
        <v>6400000000</v>
      </c>
      <c r="AE22" s="2">
        <f t="shared" si="5"/>
        <v>8400000000</v>
      </c>
      <c r="AF22" s="2">
        <f t="shared" si="5"/>
        <v>4400000000</v>
      </c>
      <c r="AG22" s="2">
        <f t="shared" si="5"/>
        <v>6200000000</v>
      </c>
      <c r="AH22" s="2">
        <f t="shared" si="5"/>
        <v>4800000000</v>
      </c>
      <c r="AI22" s="2">
        <f t="shared" si="5"/>
        <v>200000000</v>
      </c>
      <c r="AJ22" s="2">
        <f t="shared" si="5"/>
        <v>1400000000</v>
      </c>
      <c r="AK22" s="2">
        <f t="shared" si="5"/>
        <v>400000000</v>
      </c>
      <c r="AL22" s="2">
        <f t="shared" si="5"/>
        <v>29600000000</v>
      </c>
      <c r="AM22" s="2">
        <f t="shared" si="5"/>
        <v>21600000000</v>
      </c>
      <c r="AN22" s="2">
        <f t="shared" si="5"/>
        <v>16000000000</v>
      </c>
      <c r="AO22" s="2">
        <f t="shared" si="5"/>
        <v>32000000000</v>
      </c>
      <c r="AP22" s="2">
        <f t="shared" si="5"/>
        <v>24800000000</v>
      </c>
      <c r="AQ22" s="2">
        <f t="shared" si="5"/>
        <v>25600000000</v>
      </c>
      <c r="AR22" s="2">
        <f t="shared" si="5"/>
        <v>7600000000</v>
      </c>
      <c r="AS22" s="2">
        <f t="shared" si="5"/>
        <v>2000000000</v>
      </c>
      <c r="AT22" s="2">
        <f t="shared" si="5"/>
        <v>2000000000</v>
      </c>
      <c r="AU22" s="2">
        <f t="shared" si="5"/>
        <v>800000000</v>
      </c>
      <c r="AV22" s="2">
        <f t="shared" si="5"/>
        <v>1000000000</v>
      </c>
      <c r="AW22" s="2">
        <f t="shared" si="5"/>
        <v>2600000000</v>
      </c>
    </row>
    <row r="23" spans="1:49" x14ac:dyDescent="0.25">
      <c r="A23" t="s">
        <v>16</v>
      </c>
      <c r="B23" s="2">
        <f t="shared" ref="B23:AW23" si="6">SUM(B21:B22)</f>
        <v>40000000000</v>
      </c>
      <c r="C23" s="2">
        <f t="shared" si="6"/>
        <v>26400000000</v>
      </c>
      <c r="D23" s="2">
        <f t="shared" si="6"/>
        <v>8800000000</v>
      </c>
      <c r="E23" s="2">
        <f t="shared" si="6"/>
        <v>14600000000</v>
      </c>
      <c r="F23" s="2">
        <f t="shared" si="6"/>
        <v>23400000000</v>
      </c>
      <c r="G23" s="2">
        <f t="shared" si="6"/>
        <v>34400000000</v>
      </c>
      <c r="H23" s="2">
        <f t="shared" si="6"/>
        <v>23200000000</v>
      </c>
      <c r="I23" s="2">
        <f t="shared" si="6"/>
        <v>14600000000</v>
      </c>
      <c r="J23" s="2">
        <f t="shared" si="6"/>
        <v>37600000000</v>
      </c>
      <c r="K23" s="2">
        <f t="shared" si="6"/>
        <v>42400000000</v>
      </c>
      <c r="L23" s="2">
        <f t="shared" si="6"/>
        <v>25600000000</v>
      </c>
      <c r="M23" s="2">
        <f t="shared" si="6"/>
        <v>20000000000</v>
      </c>
      <c r="N23" s="2">
        <f t="shared" si="6"/>
        <v>24000000000</v>
      </c>
      <c r="O23" s="2">
        <f t="shared" si="6"/>
        <v>40800000000</v>
      </c>
      <c r="P23" s="2">
        <f t="shared" si="6"/>
        <v>32800000000</v>
      </c>
      <c r="Q23" s="2">
        <f t="shared" si="6"/>
        <v>21600000000</v>
      </c>
      <c r="R23" s="2">
        <f t="shared" si="6"/>
        <v>27400000000</v>
      </c>
      <c r="S23" s="2">
        <f t="shared" si="6"/>
        <v>13400000000</v>
      </c>
      <c r="T23" s="2">
        <f t="shared" si="6"/>
        <v>26400000000</v>
      </c>
      <c r="U23" s="2">
        <f t="shared" si="6"/>
        <v>15200000000</v>
      </c>
      <c r="V23" s="2">
        <f t="shared" si="6"/>
        <v>43200000000</v>
      </c>
      <c r="W23" s="2">
        <f t="shared" si="6"/>
        <v>43200000000</v>
      </c>
      <c r="X23" s="2">
        <f t="shared" si="6"/>
        <v>40800000000</v>
      </c>
      <c r="Y23" s="2">
        <f t="shared" si="6"/>
        <v>24000000000</v>
      </c>
      <c r="Z23" s="2">
        <f t="shared" si="6"/>
        <v>25600000000</v>
      </c>
      <c r="AA23" s="2">
        <f t="shared" si="6"/>
        <v>49600000000</v>
      </c>
      <c r="AB23" s="2">
        <f t="shared" si="6"/>
        <v>12400000000</v>
      </c>
      <c r="AC23" s="2">
        <f t="shared" si="6"/>
        <v>25800000000</v>
      </c>
      <c r="AD23" s="2">
        <f t="shared" si="6"/>
        <v>23200000000</v>
      </c>
      <c r="AE23" s="2">
        <f t="shared" si="6"/>
        <v>26000000000</v>
      </c>
      <c r="AF23" s="2">
        <f t="shared" si="6"/>
        <v>10200000000</v>
      </c>
      <c r="AG23" s="2">
        <f t="shared" si="6"/>
        <v>12400000000</v>
      </c>
      <c r="AH23" s="2">
        <f t="shared" si="6"/>
        <v>12600000000</v>
      </c>
      <c r="AI23" s="2">
        <f t="shared" si="6"/>
        <v>26600000000</v>
      </c>
      <c r="AJ23" s="2">
        <f t="shared" si="6"/>
        <v>28600000000</v>
      </c>
      <c r="AK23" s="2">
        <f t="shared" si="6"/>
        <v>6400000000</v>
      </c>
      <c r="AL23" s="2">
        <f t="shared" si="6"/>
        <v>37600000000</v>
      </c>
      <c r="AM23" s="2">
        <f t="shared" si="6"/>
        <v>26000000000</v>
      </c>
      <c r="AN23" s="2">
        <f t="shared" si="6"/>
        <v>19600000000</v>
      </c>
      <c r="AO23" s="2">
        <f t="shared" si="6"/>
        <v>38000000000</v>
      </c>
      <c r="AP23" s="2">
        <f t="shared" si="6"/>
        <v>28200000000</v>
      </c>
      <c r="AQ23" s="2">
        <f t="shared" si="6"/>
        <v>31600000000</v>
      </c>
      <c r="AR23" s="2">
        <f t="shared" si="6"/>
        <v>27600000000</v>
      </c>
      <c r="AS23" s="2">
        <f t="shared" si="6"/>
        <v>24000000000</v>
      </c>
      <c r="AT23" s="2">
        <f t="shared" si="6"/>
        <v>17400000000</v>
      </c>
      <c r="AU23" s="2">
        <f t="shared" si="6"/>
        <v>18400000000</v>
      </c>
      <c r="AV23" s="2">
        <f t="shared" si="6"/>
        <v>12000000000</v>
      </c>
      <c r="AW23" s="2">
        <f t="shared" si="6"/>
        <v>36200000000</v>
      </c>
    </row>
    <row r="24" spans="1:49" x14ac:dyDescent="0.25">
      <c r="A24" t="s">
        <v>17</v>
      </c>
      <c r="B24" s="3">
        <f t="shared" ref="B24:AW24" si="7">B21/B23</f>
        <v>0.44</v>
      </c>
      <c r="C24" s="3">
        <f t="shared" si="7"/>
        <v>0.45454545454545453</v>
      </c>
      <c r="D24" s="3">
        <f t="shared" si="7"/>
        <v>0.45454545454545453</v>
      </c>
      <c r="E24" s="3">
        <f t="shared" si="7"/>
        <v>0.12328767123287671</v>
      </c>
      <c r="F24" s="3">
        <f t="shared" si="7"/>
        <v>0.21367521367521367</v>
      </c>
      <c r="G24" s="3">
        <f t="shared" si="7"/>
        <v>0.58139534883720934</v>
      </c>
      <c r="H24" s="3">
        <f t="shared" si="7"/>
        <v>0.68965517241379315</v>
      </c>
      <c r="I24" s="3">
        <f t="shared" si="7"/>
        <v>0.65753424657534243</v>
      </c>
      <c r="J24" s="3">
        <f t="shared" si="7"/>
        <v>0.61702127659574468</v>
      </c>
      <c r="K24" s="3">
        <f t="shared" si="7"/>
        <v>0.49056603773584906</v>
      </c>
      <c r="L24" s="3">
        <f t="shared" si="7"/>
        <v>0.5</v>
      </c>
      <c r="M24" s="3">
        <f t="shared" si="7"/>
        <v>0.68</v>
      </c>
      <c r="N24" s="3">
        <f t="shared" si="7"/>
        <v>0.33333333333333331</v>
      </c>
      <c r="O24" s="3">
        <f t="shared" si="7"/>
        <v>0.52941176470588236</v>
      </c>
      <c r="P24" s="3">
        <f t="shared" si="7"/>
        <v>0.3902439024390244</v>
      </c>
      <c r="Q24" s="3">
        <f t="shared" si="7"/>
        <v>0.92592592592592593</v>
      </c>
      <c r="R24" s="3">
        <f t="shared" si="7"/>
        <v>0.81751824817518248</v>
      </c>
      <c r="S24" s="3">
        <f t="shared" si="7"/>
        <v>0.77611940298507465</v>
      </c>
      <c r="T24" s="3">
        <f t="shared" si="7"/>
        <v>0.39393939393939392</v>
      </c>
      <c r="U24" s="3">
        <f t="shared" si="7"/>
        <v>0.47368421052631576</v>
      </c>
      <c r="V24" s="3">
        <f t="shared" si="7"/>
        <v>0.29629629629629628</v>
      </c>
      <c r="W24" s="3">
        <f t="shared" si="7"/>
        <v>0.14814814814814814</v>
      </c>
      <c r="X24" s="3">
        <f t="shared" si="7"/>
        <v>0.19607843137254902</v>
      </c>
      <c r="Y24" s="3">
        <f t="shared" si="7"/>
        <v>0.16666666666666666</v>
      </c>
      <c r="Z24" s="3">
        <f t="shared" si="7"/>
        <v>0.5</v>
      </c>
      <c r="AA24" s="3">
        <f t="shared" si="7"/>
        <v>0.35483870967741937</v>
      </c>
      <c r="AB24" s="3">
        <f t="shared" si="7"/>
        <v>0.4838709677419355</v>
      </c>
      <c r="AC24" s="3">
        <f t="shared" si="7"/>
        <v>0.7441860465116279</v>
      </c>
      <c r="AD24" s="3">
        <f t="shared" si="7"/>
        <v>0.72413793103448276</v>
      </c>
      <c r="AE24" s="3">
        <f t="shared" si="7"/>
        <v>0.67692307692307696</v>
      </c>
      <c r="AF24" s="3">
        <f t="shared" si="7"/>
        <v>0.56862745098039214</v>
      </c>
      <c r="AG24" s="3">
        <f t="shared" si="7"/>
        <v>0.5</v>
      </c>
      <c r="AH24" s="3">
        <f t="shared" si="7"/>
        <v>0.61904761904761907</v>
      </c>
      <c r="AI24" s="3">
        <f t="shared" si="7"/>
        <v>0.99248120300751874</v>
      </c>
      <c r="AJ24" s="3">
        <f t="shared" si="7"/>
        <v>0.95104895104895104</v>
      </c>
      <c r="AK24" s="3">
        <f t="shared" si="7"/>
        <v>0.9375</v>
      </c>
      <c r="AL24" s="3">
        <f t="shared" si="7"/>
        <v>0.21276595744680851</v>
      </c>
      <c r="AM24" s="3">
        <f t="shared" si="7"/>
        <v>0.16923076923076924</v>
      </c>
      <c r="AN24" s="3">
        <f t="shared" si="7"/>
        <v>0.18367346938775511</v>
      </c>
      <c r="AO24" s="3">
        <f t="shared" si="7"/>
        <v>0.15789473684210525</v>
      </c>
      <c r="AP24" s="3">
        <f t="shared" si="7"/>
        <v>0.12056737588652482</v>
      </c>
      <c r="AQ24" s="3">
        <f t="shared" si="7"/>
        <v>0.189873417721519</v>
      </c>
      <c r="AR24" s="3">
        <f t="shared" si="7"/>
        <v>0.72463768115942029</v>
      </c>
      <c r="AS24" s="3">
        <f t="shared" si="7"/>
        <v>0.91666666666666663</v>
      </c>
      <c r="AT24" s="3">
        <f t="shared" si="7"/>
        <v>0.88505747126436785</v>
      </c>
      <c r="AU24" s="3">
        <f t="shared" si="7"/>
        <v>0.95652173913043481</v>
      </c>
      <c r="AV24" s="3">
        <f t="shared" si="7"/>
        <v>0.91666666666666663</v>
      </c>
      <c r="AW24" s="3">
        <f t="shared" si="7"/>
        <v>0.92817679558011046</v>
      </c>
    </row>
    <row r="28" spans="1:49" x14ac:dyDescent="0.25">
      <c r="A28" t="s">
        <v>0</v>
      </c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  <c r="L28">
        <v>14</v>
      </c>
      <c r="M28">
        <v>14</v>
      </c>
      <c r="N28">
        <v>14</v>
      </c>
      <c r="O28">
        <v>14</v>
      </c>
      <c r="P28">
        <v>14</v>
      </c>
      <c r="Q28">
        <v>14</v>
      </c>
      <c r="R28">
        <v>14</v>
      </c>
      <c r="S28">
        <v>14</v>
      </c>
      <c r="T28">
        <v>14</v>
      </c>
      <c r="U28">
        <v>14</v>
      </c>
      <c r="V28">
        <v>14</v>
      </c>
      <c r="W28">
        <v>14</v>
      </c>
      <c r="X28">
        <v>14</v>
      </c>
      <c r="Y28">
        <v>14</v>
      </c>
      <c r="Z28">
        <v>14</v>
      </c>
      <c r="AA28">
        <v>14</v>
      </c>
      <c r="AB28">
        <v>14</v>
      </c>
      <c r="AC28">
        <v>14</v>
      </c>
      <c r="AD28">
        <v>14</v>
      </c>
      <c r="AE28">
        <v>14</v>
      </c>
      <c r="AF28">
        <v>14</v>
      </c>
      <c r="AG28">
        <v>14</v>
      </c>
      <c r="AH28">
        <v>14</v>
      </c>
      <c r="AI28">
        <v>14</v>
      </c>
      <c r="AJ28">
        <v>14</v>
      </c>
      <c r="AK28">
        <v>14</v>
      </c>
      <c r="AL28">
        <v>14</v>
      </c>
      <c r="AM28">
        <v>14</v>
      </c>
      <c r="AN28">
        <v>14</v>
      </c>
      <c r="AO28">
        <v>14</v>
      </c>
      <c r="AP28">
        <v>14</v>
      </c>
      <c r="AQ28">
        <v>14</v>
      </c>
      <c r="AR28">
        <v>14</v>
      </c>
      <c r="AS28">
        <v>14</v>
      </c>
      <c r="AT28">
        <v>14</v>
      </c>
      <c r="AU28">
        <v>14</v>
      </c>
      <c r="AV28">
        <v>14</v>
      </c>
      <c r="AW28">
        <v>14</v>
      </c>
    </row>
    <row r="29" spans="1:49" x14ac:dyDescent="0.25">
      <c r="A29" t="s">
        <v>1</v>
      </c>
      <c r="B29">
        <v>1</v>
      </c>
      <c r="C29">
        <v>2</v>
      </c>
      <c r="D29">
        <v>3</v>
      </c>
      <c r="E29">
        <v>1</v>
      </c>
      <c r="F29">
        <v>2</v>
      </c>
      <c r="G29">
        <v>3</v>
      </c>
      <c r="H29">
        <v>1</v>
      </c>
      <c r="I29">
        <v>2</v>
      </c>
      <c r="J29">
        <v>3</v>
      </c>
      <c r="K29">
        <v>1</v>
      </c>
      <c r="L29">
        <v>2</v>
      </c>
      <c r="M29">
        <v>3</v>
      </c>
      <c r="N29">
        <v>1</v>
      </c>
      <c r="O29">
        <v>2</v>
      </c>
      <c r="P29">
        <v>3</v>
      </c>
      <c r="Q29">
        <v>1</v>
      </c>
      <c r="R29">
        <v>2</v>
      </c>
      <c r="S29">
        <v>3</v>
      </c>
      <c r="T29">
        <v>1</v>
      </c>
      <c r="U29">
        <v>2</v>
      </c>
      <c r="V29">
        <v>3</v>
      </c>
      <c r="W29">
        <v>1</v>
      </c>
      <c r="X29">
        <v>2</v>
      </c>
      <c r="Y29">
        <v>3</v>
      </c>
      <c r="Z29">
        <v>1</v>
      </c>
      <c r="AA29">
        <v>2</v>
      </c>
      <c r="AB29">
        <v>3</v>
      </c>
      <c r="AC29">
        <v>1</v>
      </c>
      <c r="AD29">
        <v>2</v>
      </c>
      <c r="AE29">
        <v>3</v>
      </c>
      <c r="AF29">
        <v>1</v>
      </c>
      <c r="AG29">
        <v>2</v>
      </c>
      <c r="AH29">
        <v>3</v>
      </c>
      <c r="AI29">
        <v>1</v>
      </c>
      <c r="AJ29">
        <v>2</v>
      </c>
      <c r="AK29">
        <v>3</v>
      </c>
      <c r="AL29">
        <v>1</v>
      </c>
      <c r="AM29">
        <v>2</v>
      </c>
      <c r="AN29">
        <v>3</v>
      </c>
      <c r="AO29">
        <v>1</v>
      </c>
      <c r="AP29">
        <v>2</v>
      </c>
      <c r="AQ29">
        <v>3</v>
      </c>
      <c r="AR29">
        <v>1</v>
      </c>
      <c r="AS29">
        <v>2</v>
      </c>
      <c r="AT29">
        <v>3</v>
      </c>
      <c r="AU29">
        <v>1</v>
      </c>
      <c r="AV29">
        <v>2</v>
      </c>
      <c r="AW29">
        <v>3</v>
      </c>
    </row>
    <row r="30" spans="1:49" x14ac:dyDescent="0.25">
      <c r="A30" t="s">
        <v>2</v>
      </c>
      <c r="B30" t="s">
        <v>44</v>
      </c>
      <c r="C30" t="s">
        <v>44</v>
      </c>
      <c r="D30" t="s">
        <v>44</v>
      </c>
      <c r="E30" t="s">
        <v>46</v>
      </c>
      <c r="F30" t="s">
        <v>46</v>
      </c>
      <c r="G30" t="s">
        <v>46</v>
      </c>
      <c r="H30" t="s">
        <v>47</v>
      </c>
      <c r="I30" t="s">
        <v>47</v>
      </c>
      <c r="J30" t="s">
        <v>47</v>
      </c>
      <c r="K30" t="s">
        <v>48</v>
      </c>
      <c r="L30" t="s">
        <v>48</v>
      </c>
      <c r="M30" t="s">
        <v>48</v>
      </c>
      <c r="N30" t="s">
        <v>50</v>
      </c>
      <c r="O30" t="s">
        <v>50</v>
      </c>
      <c r="P30" t="s">
        <v>50</v>
      </c>
      <c r="Q30" t="s">
        <v>51</v>
      </c>
      <c r="R30" t="s">
        <v>51</v>
      </c>
      <c r="S30" t="s">
        <v>51</v>
      </c>
      <c r="T30" t="s">
        <v>52</v>
      </c>
      <c r="U30" t="s">
        <v>52</v>
      </c>
      <c r="V30" t="s">
        <v>52</v>
      </c>
      <c r="W30" t="s">
        <v>53</v>
      </c>
      <c r="X30" t="s">
        <v>53</v>
      </c>
      <c r="Y30" t="s">
        <v>53</v>
      </c>
      <c r="Z30" t="s">
        <v>54</v>
      </c>
      <c r="AA30" t="s">
        <v>54</v>
      </c>
      <c r="AB30" t="s">
        <v>54</v>
      </c>
      <c r="AC30" t="s">
        <v>55</v>
      </c>
      <c r="AD30" t="s">
        <v>55</v>
      </c>
      <c r="AE30" t="s">
        <v>55</v>
      </c>
      <c r="AF30" t="s">
        <v>56</v>
      </c>
      <c r="AG30" t="s">
        <v>56</v>
      </c>
      <c r="AH30" t="s">
        <v>56</v>
      </c>
      <c r="AI30" t="s">
        <v>57</v>
      </c>
      <c r="AJ30" t="s">
        <v>57</v>
      </c>
      <c r="AK30" t="s">
        <v>57</v>
      </c>
      <c r="AL30" t="s">
        <v>58</v>
      </c>
      <c r="AM30" t="s">
        <v>58</v>
      </c>
      <c r="AN30" t="s">
        <v>58</v>
      </c>
      <c r="AO30" t="s">
        <v>59</v>
      </c>
      <c r="AP30" t="s">
        <v>59</v>
      </c>
      <c r="AQ30" t="s">
        <v>59</v>
      </c>
      <c r="AR30" t="s">
        <v>60</v>
      </c>
      <c r="AS30" t="s">
        <v>60</v>
      </c>
      <c r="AT30" t="s">
        <v>60</v>
      </c>
      <c r="AU30" t="s">
        <v>61</v>
      </c>
      <c r="AV30" t="s">
        <v>61</v>
      </c>
      <c r="AW30" t="s">
        <v>61</v>
      </c>
    </row>
    <row r="31" spans="1:49" x14ac:dyDescent="0.25">
      <c r="A31" t="s">
        <v>11</v>
      </c>
      <c r="B31">
        <v>104</v>
      </c>
      <c r="C31">
        <v>100</v>
      </c>
      <c r="D31">
        <v>84</v>
      </c>
      <c r="E31">
        <v>96</v>
      </c>
      <c r="F31">
        <v>100</v>
      </c>
      <c r="G31">
        <v>56</v>
      </c>
      <c r="H31">
        <v>120</v>
      </c>
      <c r="I31">
        <v>84</v>
      </c>
      <c r="J31">
        <v>208</v>
      </c>
      <c r="K31">
        <v>76</v>
      </c>
      <c r="L31">
        <v>23</v>
      </c>
      <c r="M31">
        <v>80</v>
      </c>
      <c r="N31">
        <v>68</v>
      </c>
      <c r="O31">
        <v>168</v>
      </c>
      <c r="P31">
        <v>100</v>
      </c>
      <c r="Q31">
        <v>80</v>
      </c>
      <c r="R31">
        <v>200</v>
      </c>
      <c r="S31">
        <v>164</v>
      </c>
      <c r="T31">
        <v>44</v>
      </c>
      <c r="U31">
        <v>44</v>
      </c>
      <c r="V31">
        <v>23</v>
      </c>
      <c r="W31">
        <v>20</v>
      </c>
      <c r="X31">
        <v>148</v>
      </c>
      <c r="Y31">
        <v>92</v>
      </c>
      <c r="Z31">
        <v>92</v>
      </c>
      <c r="AA31">
        <v>80</v>
      </c>
      <c r="AB31">
        <v>84</v>
      </c>
      <c r="AC31">
        <v>84</v>
      </c>
      <c r="AD31">
        <v>112</v>
      </c>
      <c r="AE31">
        <v>108</v>
      </c>
      <c r="AF31">
        <v>68</v>
      </c>
      <c r="AG31">
        <v>72</v>
      </c>
      <c r="AH31">
        <v>80</v>
      </c>
      <c r="AI31">
        <v>84</v>
      </c>
      <c r="AJ31">
        <v>68</v>
      </c>
      <c r="AK31">
        <v>72</v>
      </c>
      <c r="AL31">
        <v>40</v>
      </c>
      <c r="AM31">
        <v>24</v>
      </c>
      <c r="AN31">
        <v>22</v>
      </c>
      <c r="AO31">
        <v>7</v>
      </c>
      <c r="AP31">
        <v>7</v>
      </c>
      <c r="AQ31">
        <v>13</v>
      </c>
      <c r="AR31">
        <v>100</v>
      </c>
      <c r="AS31">
        <v>108</v>
      </c>
      <c r="AT31">
        <v>120</v>
      </c>
      <c r="AU31">
        <v>120</v>
      </c>
      <c r="AV31">
        <v>220</v>
      </c>
      <c r="AW31">
        <v>100</v>
      </c>
    </row>
    <row r="32" spans="1:49" x14ac:dyDescent="0.25">
      <c r="A32" t="s">
        <v>12</v>
      </c>
      <c r="B32">
        <v>124</v>
      </c>
      <c r="C32">
        <v>140</v>
      </c>
      <c r="D32">
        <v>100</v>
      </c>
      <c r="E32">
        <v>132</v>
      </c>
      <c r="F32">
        <v>184</v>
      </c>
      <c r="G32">
        <v>88</v>
      </c>
      <c r="H32">
        <v>84</v>
      </c>
      <c r="I32">
        <v>60</v>
      </c>
      <c r="J32">
        <v>104</v>
      </c>
      <c r="K32">
        <v>56</v>
      </c>
      <c r="L32">
        <v>14</v>
      </c>
      <c r="M32">
        <v>60</v>
      </c>
      <c r="N32">
        <v>48</v>
      </c>
      <c r="O32">
        <v>88</v>
      </c>
      <c r="P32">
        <v>92</v>
      </c>
      <c r="Q32">
        <v>10</v>
      </c>
      <c r="R32">
        <v>48</v>
      </c>
      <c r="S32">
        <v>20</v>
      </c>
      <c r="T32">
        <v>92</v>
      </c>
      <c r="U32">
        <v>80</v>
      </c>
      <c r="V32">
        <v>27</v>
      </c>
      <c r="W32">
        <v>120</v>
      </c>
      <c r="X32">
        <v>240</v>
      </c>
      <c r="Y32">
        <v>212</v>
      </c>
      <c r="Z32">
        <v>140</v>
      </c>
      <c r="AA32">
        <v>92</v>
      </c>
      <c r="AB32">
        <v>76</v>
      </c>
      <c r="AC32">
        <v>4</v>
      </c>
      <c r="AD32">
        <v>6</v>
      </c>
      <c r="AE32">
        <v>2</v>
      </c>
      <c r="AF32">
        <v>36</v>
      </c>
      <c r="AG32">
        <v>32</v>
      </c>
      <c r="AH32">
        <v>44</v>
      </c>
      <c r="AI32">
        <v>3</v>
      </c>
      <c r="AJ32">
        <v>2</v>
      </c>
      <c r="AK32">
        <v>3</v>
      </c>
      <c r="AL32">
        <v>88</v>
      </c>
      <c r="AM32">
        <v>68</v>
      </c>
      <c r="AN32">
        <v>72</v>
      </c>
      <c r="AO32">
        <v>60</v>
      </c>
      <c r="AP32">
        <v>64</v>
      </c>
      <c r="AQ32">
        <v>100</v>
      </c>
      <c r="AR32">
        <v>52</v>
      </c>
      <c r="AS32">
        <v>8</v>
      </c>
      <c r="AT32">
        <v>11</v>
      </c>
      <c r="AU32">
        <v>20</v>
      </c>
      <c r="AV32">
        <v>92</v>
      </c>
      <c r="AW32">
        <v>108</v>
      </c>
    </row>
    <row r="33" spans="1:49" x14ac:dyDescent="0.25">
      <c r="A33" t="s">
        <v>13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8</v>
      </c>
      <c r="AL33">
        <v>8</v>
      </c>
      <c r="AM33">
        <v>8</v>
      </c>
      <c r="AN33">
        <v>8</v>
      </c>
      <c r="AO33">
        <v>8</v>
      </c>
      <c r="AP33">
        <v>8</v>
      </c>
      <c r="AQ33">
        <v>8</v>
      </c>
      <c r="AR33">
        <v>8</v>
      </c>
      <c r="AS33">
        <v>8</v>
      </c>
      <c r="AT33">
        <v>8</v>
      </c>
      <c r="AU33">
        <v>8</v>
      </c>
      <c r="AV33">
        <v>8</v>
      </c>
      <c r="AW33">
        <v>8</v>
      </c>
    </row>
    <row r="34" spans="1:49" x14ac:dyDescent="0.25">
      <c r="A34" t="s">
        <v>14</v>
      </c>
      <c r="B34" s="2">
        <v>20800000000</v>
      </c>
      <c r="C34" s="2">
        <v>20000000000</v>
      </c>
      <c r="D34" s="2">
        <v>16800000000</v>
      </c>
      <c r="E34" s="2">
        <v>19200000000</v>
      </c>
      <c r="F34" s="2">
        <v>20000000000</v>
      </c>
      <c r="G34" s="2">
        <v>11200000000</v>
      </c>
      <c r="H34" s="2">
        <v>24000000000</v>
      </c>
      <c r="I34" s="2">
        <v>16800000000</v>
      </c>
      <c r="J34" s="2">
        <v>41600000000</v>
      </c>
      <c r="K34" s="2">
        <v>15200000000</v>
      </c>
      <c r="L34" s="2">
        <v>4600000000</v>
      </c>
      <c r="M34" s="2">
        <v>16000000000</v>
      </c>
      <c r="N34" s="2">
        <v>13600000000</v>
      </c>
      <c r="O34" s="2">
        <v>33600000000</v>
      </c>
      <c r="P34" s="2">
        <v>20000000000</v>
      </c>
      <c r="Q34" s="2">
        <v>16000000000</v>
      </c>
      <c r="R34" s="2">
        <v>40000000000</v>
      </c>
      <c r="S34" s="2">
        <v>32800000000</v>
      </c>
      <c r="T34" s="2">
        <v>8800000000</v>
      </c>
      <c r="U34" s="2">
        <v>8800000000</v>
      </c>
      <c r="V34" s="2">
        <v>4600000000</v>
      </c>
      <c r="W34" s="2">
        <v>4000000000</v>
      </c>
      <c r="X34" s="2">
        <v>29600000000</v>
      </c>
      <c r="Y34" s="2">
        <v>18400000000</v>
      </c>
      <c r="Z34" s="2">
        <v>18400000000</v>
      </c>
      <c r="AA34" s="2">
        <v>16000000000</v>
      </c>
      <c r="AB34" s="2">
        <v>16800000000</v>
      </c>
      <c r="AC34" s="2">
        <v>16800000000</v>
      </c>
      <c r="AD34" s="2">
        <v>22400000000</v>
      </c>
      <c r="AE34" s="2">
        <v>21600000000</v>
      </c>
      <c r="AF34" s="2">
        <v>13600000000</v>
      </c>
      <c r="AG34" s="2">
        <v>14400000000</v>
      </c>
      <c r="AH34" s="2">
        <v>16000000000</v>
      </c>
      <c r="AI34" s="2">
        <v>16800000000</v>
      </c>
      <c r="AJ34" s="2">
        <v>13600000000</v>
      </c>
      <c r="AK34" s="2">
        <v>14400000000</v>
      </c>
      <c r="AL34" s="2">
        <v>8000000000</v>
      </c>
      <c r="AM34" s="2">
        <v>4800000000</v>
      </c>
      <c r="AN34" s="2">
        <v>4400000000</v>
      </c>
      <c r="AO34" s="2">
        <v>1400000000</v>
      </c>
      <c r="AP34" s="2">
        <v>1400000000</v>
      </c>
      <c r="AQ34" s="2">
        <v>2600000000</v>
      </c>
      <c r="AR34" s="2">
        <v>20000000000</v>
      </c>
      <c r="AS34" s="2">
        <v>21600000000</v>
      </c>
      <c r="AT34" s="2">
        <v>24000000000</v>
      </c>
      <c r="AU34" s="2">
        <v>24000000000</v>
      </c>
      <c r="AV34" s="2">
        <v>44000000000</v>
      </c>
      <c r="AW34" s="2">
        <v>20000000000</v>
      </c>
    </row>
    <row r="35" spans="1:49" x14ac:dyDescent="0.25">
      <c r="A35" t="s">
        <v>15</v>
      </c>
      <c r="B35" s="2">
        <v>24800000000</v>
      </c>
      <c r="C35" s="2">
        <v>28000000000</v>
      </c>
      <c r="D35" s="2">
        <v>20000000000</v>
      </c>
      <c r="E35" s="2">
        <v>26400000000</v>
      </c>
      <c r="F35" s="2">
        <v>36800000000</v>
      </c>
      <c r="G35" s="2">
        <v>17600000000</v>
      </c>
      <c r="H35" s="2">
        <v>16800000000</v>
      </c>
      <c r="I35" s="2">
        <v>12000000000</v>
      </c>
      <c r="J35" s="2">
        <v>20800000000</v>
      </c>
      <c r="K35" s="2">
        <v>11200000000</v>
      </c>
      <c r="L35" s="2">
        <v>2800000000</v>
      </c>
      <c r="M35" s="2">
        <v>12000000000</v>
      </c>
      <c r="N35" s="2">
        <v>9600000000</v>
      </c>
      <c r="O35" s="2">
        <v>17600000000</v>
      </c>
      <c r="P35" s="2">
        <v>18400000000</v>
      </c>
      <c r="Q35" s="2">
        <v>2000000000</v>
      </c>
      <c r="R35" s="2">
        <v>9600000000</v>
      </c>
      <c r="S35" s="2">
        <v>4000000000</v>
      </c>
      <c r="T35" s="2">
        <v>18400000000</v>
      </c>
      <c r="U35" s="2">
        <v>16000000000</v>
      </c>
      <c r="V35" s="2">
        <v>5400000000</v>
      </c>
      <c r="W35" s="2">
        <v>24000000000</v>
      </c>
      <c r="X35" s="2">
        <v>48000000000</v>
      </c>
      <c r="Y35" s="2">
        <v>42400000000</v>
      </c>
      <c r="Z35" s="2">
        <v>28000000000</v>
      </c>
      <c r="AA35" s="2">
        <v>18400000000</v>
      </c>
      <c r="AB35" s="2">
        <v>15200000000</v>
      </c>
      <c r="AC35" s="2">
        <v>800000000</v>
      </c>
      <c r="AD35" s="2">
        <v>1200000000</v>
      </c>
      <c r="AE35" s="2">
        <v>400000000</v>
      </c>
      <c r="AF35" s="2">
        <v>7200000000</v>
      </c>
      <c r="AG35" s="2">
        <v>6400000000</v>
      </c>
      <c r="AH35" s="2">
        <v>8800000000</v>
      </c>
      <c r="AI35" s="2">
        <v>600000000</v>
      </c>
      <c r="AJ35" s="2">
        <v>400000000</v>
      </c>
      <c r="AK35" s="2">
        <v>600000000</v>
      </c>
      <c r="AL35" s="2">
        <v>17600000000</v>
      </c>
      <c r="AM35" s="2">
        <v>13600000000</v>
      </c>
      <c r="AN35" s="2">
        <v>14400000000</v>
      </c>
      <c r="AO35" s="2">
        <v>12000000000</v>
      </c>
      <c r="AP35" s="2">
        <v>12800000000</v>
      </c>
      <c r="AQ35" s="2">
        <v>20000000000</v>
      </c>
      <c r="AR35" s="2">
        <v>10400000000</v>
      </c>
      <c r="AS35" s="2">
        <v>1600000000</v>
      </c>
      <c r="AT35" s="2">
        <v>2200000000</v>
      </c>
      <c r="AU35" s="2">
        <v>4000000000</v>
      </c>
      <c r="AV35" s="2">
        <v>18400000000</v>
      </c>
      <c r="AW35" s="2">
        <v>21600000000</v>
      </c>
    </row>
    <row r="36" spans="1:49" x14ac:dyDescent="0.25">
      <c r="A36" t="s">
        <v>16</v>
      </c>
      <c r="B36" s="2">
        <v>45600000000</v>
      </c>
      <c r="C36" s="2">
        <v>48000000000</v>
      </c>
      <c r="D36" s="2">
        <v>36800000000</v>
      </c>
      <c r="E36" s="2">
        <v>45600000000</v>
      </c>
      <c r="F36" s="2">
        <v>56800000000</v>
      </c>
      <c r="G36" s="2">
        <v>28800000000</v>
      </c>
      <c r="H36" s="2">
        <v>40800000000</v>
      </c>
      <c r="I36" s="2">
        <v>28800000000</v>
      </c>
      <c r="J36" s="2">
        <v>62400000000</v>
      </c>
      <c r="K36" s="2">
        <v>26400000000</v>
      </c>
      <c r="L36" s="2">
        <v>7400000000</v>
      </c>
      <c r="M36" s="2">
        <v>28000000000</v>
      </c>
      <c r="N36" s="2">
        <v>23200000000</v>
      </c>
      <c r="O36" s="2">
        <v>51200000000</v>
      </c>
      <c r="P36" s="2">
        <v>38400000000</v>
      </c>
      <c r="Q36" s="2">
        <v>18000000000</v>
      </c>
      <c r="R36" s="2">
        <v>49600000000</v>
      </c>
      <c r="S36" s="2">
        <v>36800000000</v>
      </c>
      <c r="T36" s="2">
        <v>27200000000</v>
      </c>
      <c r="U36" s="2">
        <v>24800000000</v>
      </c>
      <c r="V36" s="2">
        <v>10000000000</v>
      </c>
      <c r="W36" s="2">
        <v>28000000000</v>
      </c>
      <c r="X36" s="2">
        <v>77600000000</v>
      </c>
      <c r="Y36" s="2">
        <v>60800000000</v>
      </c>
      <c r="Z36" s="2">
        <v>46400000000</v>
      </c>
      <c r="AA36" s="2">
        <v>34400000000</v>
      </c>
      <c r="AB36" s="2">
        <v>32000000000</v>
      </c>
      <c r="AC36" s="2">
        <v>17600000000</v>
      </c>
      <c r="AD36" s="2">
        <v>23600000000</v>
      </c>
      <c r="AE36" s="2">
        <v>22000000000</v>
      </c>
      <c r="AF36" s="2">
        <v>20800000000</v>
      </c>
      <c r="AG36" s="2">
        <v>20800000000</v>
      </c>
      <c r="AH36" s="2">
        <v>24800000000</v>
      </c>
      <c r="AI36" s="2">
        <v>17400000000</v>
      </c>
      <c r="AJ36" s="2">
        <v>14000000000</v>
      </c>
      <c r="AK36" s="2">
        <v>15000000000</v>
      </c>
      <c r="AL36" s="2">
        <v>25600000000</v>
      </c>
      <c r="AM36" s="2">
        <v>18400000000</v>
      </c>
      <c r="AN36" s="2">
        <v>18800000000</v>
      </c>
      <c r="AO36" s="2">
        <v>13400000000</v>
      </c>
      <c r="AP36" s="2">
        <v>14200000000</v>
      </c>
      <c r="AQ36" s="2">
        <v>22600000000</v>
      </c>
      <c r="AR36" s="2">
        <v>30400000000</v>
      </c>
      <c r="AS36" s="2">
        <v>23200000000</v>
      </c>
      <c r="AT36" s="2">
        <v>26200000000</v>
      </c>
      <c r="AU36" s="2">
        <v>28000000000</v>
      </c>
      <c r="AV36" s="2">
        <v>62400000000</v>
      </c>
      <c r="AW36" s="2">
        <v>41600000000</v>
      </c>
    </row>
    <row r="37" spans="1:49" x14ac:dyDescent="0.25">
      <c r="A37" t="s">
        <v>17</v>
      </c>
      <c r="B37">
        <v>0.46</v>
      </c>
      <c r="C37">
        <v>0.42</v>
      </c>
      <c r="D37">
        <v>0.46</v>
      </c>
      <c r="E37">
        <v>0.42</v>
      </c>
      <c r="F37">
        <v>0.35</v>
      </c>
      <c r="G37">
        <v>0.39</v>
      </c>
      <c r="H37">
        <v>0.59</v>
      </c>
      <c r="I37">
        <v>0.57999999999999996</v>
      </c>
      <c r="J37">
        <v>0.67</v>
      </c>
      <c r="K37">
        <v>0.57999999999999996</v>
      </c>
      <c r="L37">
        <v>0.62</v>
      </c>
      <c r="M37">
        <v>0.56999999999999995</v>
      </c>
      <c r="N37">
        <v>0.59</v>
      </c>
      <c r="O37">
        <v>0.66</v>
      </c>
      <c r="P37">
        <v>0.52</v>
      </c>
      <c r="Q37">
        <v>0.89</v>
      </c>
      <c r="R37">
        <v>0.81</v>
      </c>
      <c r="S37">
        <v>0.89</v>
      </c>
      <c r="T37">
        <v>0.32</v>
      </c>
      <c r="U37">
        <v>0.35</v>
      </c>
      <c r="V37">
        <v>0.46</v>
      </c>
      <c r="W37">
        <v>0.14000000000000001</v>
      </c>
      <c r="X37">
        <v>0.38</v>
      </c>
      <c r="Y37">
        <v>0.3</v>
      </c>
      <c r="Z37">
        <v>0.4</v>
      </c>
      <c r="AA37">
        <v>0.47</v>
      </c>
      <c r="AB37">
        <v>0.53</v>
      </c>
      <c r="AC37">
        <v>0.95</v>
      </c>
      <c r="AD37">
        <v>0.95</v>
      </c>
      <c r="AE37">
        <v>0.98</v>
      </c>
      <c r="AF37">
        <v>0.65</v>
      </c>
      <c r="AG37">
        <v>0.69</v>
      </c>
      <c r="AH37">
        <v>0.65</v>
      </c>
      <c r="AI37">
        <v>0.97</v>
      </c>
      <c r="AJ37">
        <v>0.97</v>
      </c>
      <c r="AK37">
        <v>0.96</v>
      </c>
      <c r="AL37">
        <v>0.31</v>
      </c>
      <c r="AM37">
        <v>0.26</v>
      </c>
      <c r="AN37">
        <v>0.23</v>
      </c>
      <c r="AO37">
        <v>0.1</v>
      </c>
      <c r="AP37">
        <v>0.1</v>
      </c>
      <c r="AQ37">
        <v>0.12</v>
      </c>
      <c r="AR37">
        <v>0.66</v>
      </c>
      <c r="AS37">
        <v>0.93</v>
      </c>
      <c r="AT37">
        <v>0.92</v>
      </c>
      <c r="AU37">
        <v>0.86</v>
      </c>
      <c r="AV37">
        <v>0.71</v>
      </c>
      <c r="AW37">
        <v>0.48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8"/>
  <sheetViews>
    <sheetView zoomScaleNormal="100" workbookViewId="0">
      <pane xSplit="1" topLeftCell="B1" activePane="topRight" state="frozen"/>
      <selection pane="topRight" activeCell="B29" sqref="B29"/>
    </sheetView>
  </sheetViews>
  <sheetFormatPr defaultColWidth="9.140625" defaultRowHeight="15" x14ac:dyDescent="0.25"/>
  <cols>
    <col min="1" max="1" width="9.42578125" style="11" customWidth="1"/>
    <col min="2" max="2" width="11.42578125" style="12" customWidth="1"/>
    <col min="3" max="4" width="11.42578125" style="11" customWidth="1"/>
    <col min="5" max="5" width="11.42578125" style="12" customWidth="1"/>
    <col min="6" max="7" width="11.42578125" style="11" customWidth="1"/>
    <col min="8" max="8" width="11.42578125" style="12" customWidth="1"/>
    <col min="9" max="10" width="11.42578125" style="11" customWidth="1"/>
    <col min="11" max="11" width="11.28515625" style="12" customWidth="1"/>
    <col min="12" max="13" width="11.28515625" style="11" customWidth="1"/>
    <col min="14" max="14" width="11.42578125" style="12" customWidth="1"/>
    <col min="15" max="16" width="11.42578125" style="11" customWidth="1"/>
    <col min="17" max="17" width="11.7109375" style="12" customWidth="1"/>
    <col min="18" max="19" width="11.7109375" style="11" customWidth="1"/>
    <col min="20" max="20" width="11.28515625" style="12" customWidth="1"/>
    <col min="21" max="22" width="11.28515625" style="11" customWidth="1"/>
    <col min="23" max="23" width="9.140625" style="12"/>
    <col min="24" max="1024" width="9.140625" style="11"/>
  </cols>
  <sheetData>
    <row r="1" spans="1:46" x14ac:dyDescent="0.25">
      <c r="A1" s="11" t="s">
        <v>0</v>
      </c>
      <c r="B1" s="12">
        <v>2</v>
      </c>
      <c r="C1" s="11">
        <v>2</v>
      </c>
      <c r="D1" s="11">
        <v>2</v>
      </c>
      <c r="E1" s="12">
        <v>2</v>
      </c>
      <c r="F1" s="11">
        <v>2</v>
      </c>
      <c r="G1" s="11">
        <v>2</v>
      </c>
      <c r="H1" s="12">
        <v>2</v>
      </c>
      <c r="I1" s="11">
        <v>2</v>
      </c>
      <c r="J1" s="11">
        <v>2</v>
      </c>
      <c r="K1" s="12">
        <v>2</v>
      </c>
      <c r="L1" s="11">
        <v>2</v>
      </c>
      <c r="M1" s="11">
        <v>2</v>
      </c>
      <c r="N1" s="12">
        <v>2</v>
      </c>
      <c r="O1" s="11">
        <v>2</v>
      </c>
      <c r="P1" s="11">
        <v>2</v>
      </c>
      <c r="Q1" s="12">
        <v>2</v>
      </c>
      <c r="R1" s="11">
        <v>2</v>
      </c>
      <c r="S1" s="11">
        <v>2</v>
      </c>
      <c r="T1" s="12">
        <v>2</v>
      </c>
      <c r="U1" s="11">
        <v>2</v>
      </c>
      <c r="V1" s="11">
        <v>2</v>
      </c>
    </row>
    <row r="2" spans="1:46" x14ac:dyDescent="0.25">
      <c r="A2" s="11" t="s">
        <v>1</v>
      </c>
      <c r="B2" s="12">
        <v>1</v>
      </c>
      <c r="C2" s="11">
        <v>2</v>
      </c>
      <c r="D2" s="11">
        <v>3</v>
      </c>
      <c r="E2" s="12">
        <v>1</v>
      </c>
      <c r="F2" s="11">
        <v>2</v>
      </c>
      <c r="G2" s="11">
        <v>3</v>
      </c>
      <c r="H2" s="12">
        <v>1</v>
      </c>
      <c r="I2" s="11">
        <v>2</v>
      </c>
      <c r="J2" s="11">
        <v>3</v>
      </c>
      <c r="K2" s="12">
        <v>1</v>
      </c>
      <c r="L2" s="11">
        <v>2</v>
      </c>
      <c r="M2" s="11">
        <v>3</v>
      </c>
      <c r="N2" s="12">
        <v>1</v>
      </c>
      <c r="O2" s="11">
        <v>2</v>
      </c>
      <c r="P2" s="11">
        <v>3</v>
      </c>
      <c r="Q2" s="12">
        <v>1</v>
      </c>
      <c r="R2" s="11">
        <v>2</v>
      </c>
      <c r="S2" s="11">
        <v>3</v>
      </c>
      <c r="T2" s="12">
        <v>1</v>
      </c>
      <c r="U2" s="11">
        <v>2</v>
      </c>
      <c r="V2" s="11">
        <v>3</v>
      </c>
    </row>
    <row r="3" spans="1:46" x14ac:dyDescent="0.25">
      <c r="A3" s="11" t="s">
        <v>2</v>
      </c>
      <c r="B3" s="12" t="s">
        <v>62</v>
      </c>
      <c r="C3" s="11" t="s">
        <v>62</v>
      </c>
      <c r="D3" s="11" t="s">
        <v>62</v>
      </c>
      <c r="E3" s="12" t="s">
        <v>63</v>
      </c>
      <c r="F3" s="11" t="s">
        <v>63</v>
      </c>
      <c r="G3" s="11" t="s">
        <v>63</v>
      </c>
      <c r="H3" s="12" t="s">
        <v>64</v>
      </c>
      <c r="I3" s="11" t="s">
        <v>64</v>
      </c>
      <c r="J3" s="11" t="s">
        <v>64</v>
      </c>
      <c r="K3" s="12" t="s">
        <v>65</v>
      </c>
      <c r="L3" s="11" t="s">
        <v>65</v>
      </c>
      <c r="M3" s="11" t="s">
        <v>65</v>
      </c>
      <c r="N3" s="12" t="s">
        <v>66</v>
      </c>
      <c r="O3" s="11" t="s">
        <v>66</v>
      </c>
      <c r="P3" s="11" t="s">
        <v>66</v>
      </c>
      <c r="Q3" s="12" t="s">
        <v>67</v>
      </c>
      <c r="R3" s="11" t="s">
        <v>67</v>
      </c>
      <c r="S3" s="11" t="s">
        <v>67</v>
      </c>
      <c r="T3" s="12" t="s">
        <v>68</v>
      </c>
      <c r="U3" s="11" t="s">
        <v>68</v>
      </c>
      <c r="V3" s="11" t="s">
        <v>68</v>
      </c>
    </row>
    <row r="4" spans="1:46" x14ac:dyDescent="0.25">
      <c r="A4" s="11" t="s">
        <v>11</v>
      </c>
      <c r="B4" s="12">
        <v>0</v>
      </c>
      <c r="C4" s="11">
        <v>0</v>
      </c>
      <c r="D4" s="11">
        <v>0</v>
      </c>
      <c r="E4" s="12">
        <v>1</v>
      </c>
      <c r="F4" s="11">
        <v>2</v>
      </c>
      <c r="G4" s="11">
        <v>0</v>
      </c>
      <c r="H4" s="12">
        <v>1</v>
      </c>
      <c r="I4" s="11">
        <v>2</v>
      </c>
      <c r="J4" s="11">
        <v>2</v>
      </c>
      <c r="K4" s="12">
        <v>1</v>
      </c>
      <c r="L4" s="11">
        <v>2</v>
      </c>
      <c r="M4" s="11">
        <v>0</v>
      </c>
      <c r="N4" s="12">
        <v>0</v>
      </c>
      <c r="O4" s="11">
        <v>0</v>
      </c>
      <c r="P4" s="11">
        <v>0</v>
      </c>
      <c r="Q4" s="12">
        <v>0</v>
      </c>
      <c r="R4" s="11">
        <v>0</v>
      </c>
      <c r="S4" s="11">
        <v>0</v>
      </c>
      <c r="T4" s="12">
        <v>0</v>
      </c>
      <c r="U4" s="11">
        <v>0</v>
      </c>
      <c r="V4" s="11">
        <v>0</v>
      </c>
    </row>
    <row r="5" spans="1:46" x14ac:dyDescent="0.25">
      <c r="A5" s="11" t="s">
        <v>12</v>
      </c>
      <c r="B5" s="12">
        <v>1</v>
      </c>
      <c r="C5" s="11">
        <v>0</v>
      </c>
      <c r="D5" s="11">
        <v>1</v>
      </c>
      <c r="E5" s="12">
        <v>1</v>
      </c>
      <c r="F5" s="11">
        <v>0</v>
      </c>
      <c r="G5" s="11">
        <v>0</v>
      </c>
      <c r="H5" s="12">
        <v>3</v>
      </c>
      <c r="I5" s="11">
        <v>2</v>
      </c>
      <c r="J5" s="11">
        <v>0</v>
      </c>
      <c r="K5" s="12">
        <v>1</v>
      </c>
      <c r="L5" s="11">
        <v>2</v>
      </c>
      <c r="M5" s="11">
        <v>0</v>
      </c>
      <c r="N5" s="12">
        <v>0</v>
      </c>
      <c r="O5" s="11">
        <v>3</v>
      </c>
      <c r="P5" s="11">
        <v>0</v>
      </c>
      <c r="Q5" s="12">
        <v>1</v>
      </c>
      <c r="R5" s="11">
        <v>0</v>
      </c>
      <c r="S5" s="11">
        <v>0</v>
      </c>
      <c r="T5" s="12">
        <v>1</v>
      </c>
      <c r="U5" s="11">
        <v>1</v>
      </c>
      <c r="V5" s="11">
        <v>1</v>
      </c>
    </row>
    <row r="6" spans="1:46" x14ac:dyDescent="0.25">
      <c r="A6" s="11" t="s">
        <v>13</v>
      </c>
      <c r="B6" s="12">
        <v>7</v>
      </c>
      <c r="C6" s="11">
        <v>7</v>
      </c>
      <c r="D6" s="11">
        <v>7</v>
      </c>
      <c r="E6" s="12">
        <v>7</v>
      </c>
      <c r="F6" s="11">
        <v>7</v>
      </c>
      <c r="G6" s="11">
        <v>7</v>
      </c>
      <c r="H6" s="12">
        <v>7</v>
      </c>
      <c r="I6" s="11">
        <v>7</v>
      </c>
      <c r="J6" s="11">
        <v>7</v>
      </c>
      <c r="K6" s="12">
        <v>7</v>
      </c>
      <c r="L6" s="11">
        <v>7</v>
      </c>
      <c r="M6" s="11">
        <v>7</v>
      </c>
      <c r="N6" s="12">
        <v>7</v>
      </c>
      <c r="O6" s="11">
        <v>7</v>
      </c>
      <c r="P6" s="11">
        <v>7</v>
      </c>
      <c r="Q6" s="12">
        <v>7</v>
      </c>
      <c r="R6" s="11">
        <v>7</v>
      </c>
      <c r="S6" s="11">
        <v>7</v>
      </c>
      <c r="T6" s="12">
        <v>7</v>
      </c>
      <c r="U6" s="11">
        <v>7</v>
      </c>
      <c r="V6" s="11">
        <v>7</v>
      </c>
    </row>
    <row r="7" spans="1:46" x14ac:dyDescent="0.25">
      <c r="A7" s="11" t="s">
        <v>14</v>
      </c>
      <c r="B7" s="13">
        <f t="shared" ref="B7:V7" si="0">IF(B4="","",2*B4*10^B$6)</f>
        <v>0</v>
      </c>
      <c r="C7" s="14">
        <f t="shared" si="0"/>
        <v>0</v>
      </c>
      <c r="D7" s="14">
        <f t="shared" si="0"/>
        <v>0</v>
      </c>
      <c r="E7" s="13">
        <f t="shared" si="0"/>
        <v>20000000</v>
      </c>
      <c r="F7" s="14">
        <f t="shared" si="0"/>
        <v>40000000</v>
      </c>
      <c r="G7" s="14">
        <f t="shared" si="0"/>
        <v>0</v>
      </c>
      <c r="H7" s="13">
        <f t="shared" si="0"/>
        <v>20000000</v>
      </c>
      <c r="I7" s="14">
        <f t="shared" si="0"/>
        <v>40000000</v>
      </c>
      <c r="J7" s="14">
        <f t="shared" si="0"/>
        <v>40000000</v>
      </c>
      <c r="K7" s="13">
        <f t="shared" si="0"/>
        <v>20000000</v>
      </c>
      <c r="L7" s="14">
        <f t="shared" si="0"/>
        <v>40000000</v>
      </c>
      <c r="M7" s="14">
        <f t="shared" si="0"/>
        <v>0</v>
      </c>
      <c r="N7" s="13">
        <f t="shared" si="0"/>
        <v>0</v>
      </c>
      <c r="O7" s="14">
        <f t="shared" si="0"/>
        <v>0</v>
      </c>
      <c r="P7" s="14">
        <f t="shared" si="0"/>
        <v>0</v>
      </c>
      <c r="Q7" s="13">
        <f t="shared" si="0"/>
        <v>0</v>
      </c>
      <c r="R7" s="14">
        <f t="shared" si="0"/>
        <v>0</v>
      </c>
      <c r="S7" s="14">
        <f t="shared" si="0"/>
        <v>0</v>
      </c>
      <c r="T7" s="13">
        <f t="shared" si="0"/>
        <v>0</v>
      </c>
      <c r="U7" s="14">
        <f t="shared" si="0"/>
        <v>0</v>
      </c>
      <c r="V7" s="14">
        <f t="shared" si="0"/>
        <v>0</v>
      </c>
      <c r="W7" s="1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5">
      <c r="A8" s="11" t="s">
        <v>15</v>
      </c>
      <c r="B8" s="13">
        <f t="shared" ref="B8:V8" si="1">IF(B5="","",2*B5*10^B$6)</f>
        <v>20000000</v>
      </c>
      <c r="C8" s="14">
        <f t="shared" si="1"/>
        <v>0</v>
      </c>
      <c r="D8" s="14">
        <f t="shared" si="1"/>
        <v>20000000</v>
      </c>
      <c r="E8" s="13">
        <f t="shared" si="1"/>
        <v>20000000</v>
      </c>
      <c r="F8" s="14">
        <f t="shared" si="1"/>
        <v>0</v>
      </c>
      <c r="G8" s="14">
        <f t="shared" si="1"/>
        <v>0</v>
      </c>
      <c r="H8" s="13">
        <f t="shared" si="1"/>
        <v>60000000</v>
      </c>
      <c r="I8" s="14">
        <f t="shared" si="1"/>
        <v>40000000</v>
      </c>
      <c r="J8" s="14">
        <f t="shared" si="1"/>
        <v>0</v>
      </c>
      <c r="K8" s="13">
        <f t="shared" si="1"/>
        <v>20000000</v>
      </c>
      <c r="L8" s="14">
        <f t="shared" si="1"/>
        <v>40000000</v>
      </c>
      <c r="M8" s="14">
        <f t="shared" si="1"/>
        <v>0</v>
      </c>
      <c r="N8" s="13">
        <f t="shared" si="1"/>
        <v>0</v>
      </c>
      <c r="O8" s="14">
        <f t="shared" si="1"/>
        <v>60000000</v>
      </c>
      <c r="P8" s="14">
        <f t="shared" si="1"/>
        <v>0</v>
      </c>
      <c r="Q8" s="13">
        <f t="shared" si="1"/>
        <v>20000000</v>
      </c>
      <c r="R8" s="14">
        <f t="shared" si="1"/>
        <v>0</v>
      </c>
      <c r="S8" s="14">
        <f t="shared" si="1"/>
        <v>0</v>
      </c>
      <c r="T8" s="13">
        <f t="shared" si="1"/>
        <v>20000000</v>
      </c>
      <c r="U8" s="14">
        <f t="shared" si="1"/>
        <v>20000000</v>
      </c>
      <c r="V8" s="14">
        <f t="shared" si="1"/>
        <v>20000000</v>
      </c>
      <c r="W8" s="13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x14ac:dyDescent="0.25">
      <c r="A9" s="11" t="s">
        <v>16</v>
      </c>
      <c r="B9" s="13">
        <f t="shared" ref="B9:V9" si="2">SUM(B7:B8)</f>
        <v>20000000</v>
      </c>
      <c r="C9" s="14">
        <f t="shared" si="2"/>
        <v>0</v>
      </c>
      <c r="D9" s="14">
        <f t="shared" si="2"/>
        <v>20000000</v>
      </c>
      <c r="E9" s="13">
        <f t="shared" si="2"/>
        <v>40000000</v>
      </c>
      <c r="F9" s="14">
        <f t="shared" si="2"/>
        <v>40000000</v>
      </c>
      <c r="G9" s="14">
        <f t="shared" si="2"/>
        <v>0</v>
      </c>
      <c r="H9" s="13">
        <f t="shared" si="2"/>
        <v>80000000</v>
      </c>
      <c r="I9" s="14">
        <f t="shared" si="2"/>
        <v>80000000</v>
      </c>
      <c r="J9" s="14">
        <f t="shared" si="2"/>
        <v>40000000</v>
      </c>
      <c r="K9" s="13">
        <f t="shared" si="2"/>
        <v>40000000</v>
      </c>
      <c r="L9" s="14">
        <f t="shared" si="2"/>
        <v>80000000</v>
      </c>
      <c r="M9" s="14">
        <f t="shared" si="2"/>
        <v>0</v>
      </c>
      <c r="N9" s="13">
        <f t="shared" si="2"/>
        <v>0</v>
      </c>
      <c r="O9" s="14">
        <f t="shared" si="2"/>
        <v>60000000</v>
      </c>
      <c r="P9" s="14">
        <f t="shared" si="2"/>
        <v>0</v>
      </c>
      <c r="Q9" s="13">
        <f t="shared" si="2"/>
        <v>20000000</v>
      </c>
      <c r="R9" s="14">
        <f t="shared" si="2"/>
        <v>0</v>
      </c>
      <c r="S9" s="14">
        <f t="shared" si="2"/>
        <v>0</v>
      </c>
      <c r="T9" s="13">
        <f t="shared" si="2"/>
        <v>20000000</v>
      </c>
      <c r="U9" s="14">
        <f t="shared" si="2"/>
        <v>20000000</v>
      </c>
      <c r="V9" s="14">
        <f t="shared" si="2"/>
        <v>20000000</v>
      </c>
      <c r="W9" s="13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5">
      <c r="A10" s="11" t="s">
        <v>17</v>
      </c>
      <c r="B10" s="15">
        <f t="shared" ref="B10:V10" si="3">B7/B9</f>
        <v>0</v>
      </c>
      <c r="C10" s="16" t="e">
        <f t="shared" si="3"/>
        <v>#DIV/0!</v>
      </c>
      <c r="D10" s="16">
        <f t="shared" si="3"/>
        <v>0</v>
      </c>
      <c r="E10" s="15">
        <f t="shared" si="3"/>
        <v>0.5</v>
      </c>
      <c r="F10" s="16">
        <f t="shared" si="3"/>
        <v>1</v>
      </c>
      <c r="G10" s="16" t="e">
        <f t="shared" si="3"/>
        <v>#DIV/0!</v>
      </c>
      <c r="H10" s="15">
        <f t="shared" si="3"/>
        <v>0.25</v>
      </c>
      <c r="I10" s="16">
        <f t="shared" si="3"/>
        <v>0.5</v>
      </c>
      <c r="J10" s="16">
        <f t="shared" si="3"/>
        <v>1</v>
      </c>
      <c r="K10" s="15">
        <f t="shared" si="3"/>
        <v>0.5</v>
      </c>
      <c r="L10" s="16">
        <f t="shared" si="3"/>
        <v>0.5</v>
      </c>
      <c r="M10" s="16" t="e">
        <f t="shared" si="3"/>
        <v>#DIV/0!</v>
      </c>
      <c r="N10" s="15" t="e">
        <f t="shared" si="3"/>
        <v>#DIV/0!</v>
      </c>
      <c r="O10" s="16">
        <f t="shared" si="3"/>
        <v>0</v>
      </c>
      <c r="P10" s="16" t="e">
        <f t="shared" si="3"/>
        <v>#DIV/0!</v>
      </c>
      <c r="Q10" s="15">
        <f t="shared" si="3"/>
        <v>0</v>
      </c>
      <c r="R10" s="16" t="e">
        <f t="shared" si="3"/>
        <v>#DIV/0!</v>
      </c>
      <c r="S10" s="16" t="e">
        <f t="shared" si="3"/>
        <v>#DIV/0!</v>
      </c>
      <c r="T10" s="15">
        <f t="shared" si="3"/>
        <v>0</v>
      </c>
      <c r="U10" s="16">
        <f t="shared" si="3"/>
        <v>0</v>
      </c>
      <c r="V10" s="16">
        <f t="shared" si="3"/>
        <v>0</v>
      </c>
      <c r="W10" s="15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5" spans="1:46" x14ac:dyDescent="0.25">
      <c r="A15" s="11" t="s">
        <v>0</v>
      </c>
      <c r="B15" s="12">
        <v>7</v>
      </c>
      <c r="C15" s="11">
        <v>7</v>
      </c>
      <c r="D15" s="11">
        <v>7</v>
      </c>
      <c r="E15" s="12">
        <v>7</v>
      </c>
      <c r="F15" s="11">
        <v>7</v>
      </c>
      <c r="G15" s="11">
        <v>7</v>
      </c>
      <c r="H15" s="12">
        <v>7</v>
      </c>
      <c r="I15" s="11">
        <v>7</v>
      </c>
      <c r="J15" s="11">
        <v>7</v>
      </c>
      <c r="K15" s="12">
        <v>7</v>
      </c>
      <c r="L15" s="11">
        <v>7</v>
      </c>
      <c r="M15" s="11">
        <v>7</v>
      </c>
      <c r="N15" s="12">
        <v>7</v>
      </c>
      <c r="O15" s="11">
        <v>7</v>
      </c>
      <c r="P15" s="11">
        <v>7</v>
      </c>
      <c r="Q15" s="12">
        <v>7</v>
      </c>
      <c r="R15" s="11">
        <v>7</v>
      </c>
      <c r="S15" s="11">
        <v>7</v>
      </c>
      <c r="T15" s="12">
        <v>7</v>
      </c>
      <c r="U15" s="11">
        <v>7</v>
      </c>
      <c r="V15" s="11">
        <v>7</v>
      </c>
    </row>
    <row r="16" spans="1:46" x14ac:dyDescent="0.25">
      <c r="A16" s="11" t="s">
        <v>1</v>
      </c>
      <c r="B16" s="12">
        <v>1</v>
      </c>
      <c r="C16" s="11">
        <v>2</v>
      </c>
      <c r="D16" s="11">
        <v>3</v>
      </c>
      <c r="E16" s="12">
        <v>1</v>
      </c>
      <c r="F16" s="11">
        <v>2</v>
      </c>
      <c r="G16" s="11">
        <v>3</v>
      </c>
      <c r="H16" s="12">
        <v>1</v>
      </c>
      <c r="I16" s="11">
        <v>2</v>
      </c>
      <c r="J16" s="11">
        <v>3</v>
      </c>
      <c r="K16" s="12">
        <v>1</v>
      </c>
      <c r="L16" s="11">
        <v>2</v>
      </c>
      <c r="M16" s="11">
        <v>3</v>
      </c>
      <c r="N16" s="12">
        <v>1</v>
      </c>
      <c r="O16" s="11">
        <v>2</v>
      </c>
      <c r="P16" s="11">
        <v>3</v>
      </c>
      <c r="Q16" s="12">
        <v>1</v>
      </c>
      <c r="R16" s="11">
        <v>2</v>
      </c>
      <c r="S16" s="11">
        <v>3</v>
      </c>
      <c r="T16" s="12">
        <v>1</v>
      </c>
      <c r="U16" s="11">
        <v>2</v>
      </c>
      <c r="V16" s="11">
        <v>3</v>
      </c>
    </row>
    <row r="17" spans="1:46" x14ac:dyDescent="0.25">
      <c r="A17" s="11" t="s">
        <v>2</v>
      </c>
      <c r="B17" s="12" t="s">
        <v>62</v>
      </c>
      <c r="C17" s="11" t="s">
        <v>62</v>
      </c>
      <c r="D17" s="11" t="s">
        <v>62</v>
      </c>
      <c r="E17" s="12" t="s">
        <v>63</v>
      </c>
      <c r="F17" s="11" t="s">
        <v>63</v>
      </c>
      <c r="G17" s="11" t="s">
        <v>63</v>
      </c>
      <c r="H17" s="12" t="s">
        <v>64</v>
      </c>
      <c r="I17" s="11" t="s">
        <v>64</v>
      </c>
      <c r="J17" s="11" t="s">
        <v>64</v>
      </c>
      <c r="K17" s="12" t="s">
        <v>65</v>
      </c>
      <c r="L17" s="11" t="s">
        <v>65</v>
      </c>
      <c r="M17" s="11" t="s">
        <v>65</v>
      </c>
      <c r="N17" s="12" t="s">
        <v>66</v>
      </c>
      <c r="O17" s="11" t="s">
        <v>66</v>
      </c>
      <c r="P17" s="11" t="s">
        <v>66</v>
      </c>
      <c r="Q17" s="12" t="s">
        <v>67</v>
      </c>
      <c r="R17" s="11" t="s">
        <v>67</v>
      </c>
      <c r="S17" s="11" t="s">
        <v>67</v>
      </c>
      <c r="T17" s="12" t="s">
        <v>68</v>
      </c>
      <c r="U17" s="11" t="s">
        <v>68</v>
      </c>
      <c r="V17" s="11" t="s">
        <v>68</v>
      </c>
    </row>
    <row r="18" spans="1:46" x14ac:dyDescent="0.25">
      <c r="A18" s="11" t="s">
        <v>11</v>
      </c>
      <c r="B18" s="12">
        <v>5</v>
      </c>
      <c r="C18" s="11">
        <v>6</v>
      </c>
      <c r="D18" s="11">
        <v>78</v>
      </c>
      <c r="E18" s="12">
        <v>9</v>
      </c>
      <c r="F18" s="11">
        <v>20</v>
      </c>
      <c r="G18" s="11">
        <v>8</v>
      </c>
      <c r="H18" s="12">
        <v>18</v>
      </c>
      <c r="I18" s="11">
        <v>76</v>
      </c>
      <c r="J18" s="11">
        <v>9</v>
      </c>
      <c r="K18" s="12">
        <v>38</v>
      </c>
      <c r="L18" s="11">
        <v>35</v>
      </c>
      <c r="M18" s="11">
        <v>35</v>
      </c>
      <c r="N18" s="12">
        <v>27</v>
      </c>
      <c r="O18" s="11">
        <v>58</v>
      </c>
      <c r="P18" s="11">
        <v>14</v>
      </c>
      <c r="Q18" s="12">
        <v>37</v>
      </c>
      <c r="R18" s="11">
        <v>57</v>
      </c>
      <c r="S18" s="11">
        <v>9</v>
      </c>
      <c r="T18" s="12">
        <v>7</v>
      </c>
      <c r="U18" s="11">
        <v>33</v>
      </c>
      <c r="V18" s="11">
        <v>7</v>
      </c>
    </row>
    <row r="19" spans="1:46" x14ac:dyDescent="0.25">
      <c r="A19" s="11" t="s">
        <v>12</v>
      </c>
      <c r="B19" s="12">
        <v>8</v>
      </c>
      <c r="C19" s="11">
        <v>10</v>
      </c>
      <c r="D19" s="11">
        <v>34</v>
      </c>
      <c r="E19" s="12">
        <v>8</v>
      </c>
      <c r="F19" s="11">
        <v>5</v>
      </c>
      <c r="G19" s="11">
        <v>6</v>
      </c>
      <c r="H19" s="12">
        <v>3</v>
      </c>
      <c r="I19" s="11">
        <v>24</v>
      </c>
      <c r="J19" s="11">
        <v>5</v>
      </c>
      <c r="K19" s="12">
        <v>32</v>
      </c>
      <c r="L19" s="11">
        <v>31</v>
      </c>
      <c r="M19" s="11">
        <v>28</v>
      </c>
      <c r="N19" s="12">
        <v>30</v>
      </c>
      <c r="O19" s="11">
        <v>25</v>
      </c>
      <c r="P19" s="11">
        <v>5</v>
      </c>
      <c r="Q19" s="12">
        <v>42</v>
      </c>
      <c r="R19" s="11">
        <v>64</v>
      </c>
      <c r="S19" s="11">
        <v>7</v>
      </c>
      <c r="T19" s="12">
        <v>7</v>
      </c>
      <c r="U19" s="11">
        <v>40</v>
      </c>
      <c r="V19" s="11">
        <v>10</v>
      </c>
    </row>
    <row r="20" spans="1:46" x14ac:dyDescent="0.25">
      <c r="A20" s="11" t="s">
        <v>13</v>
      </c>
      <c r="B20" s="12">
        <v>6</v>
      </c>
      <c r="C20" s="11">
        <v>6</v>
      </c>
      <c r="D20" s="11">
        <v>6</v>
      </c>
      <c r="E20" s="12">
        <v>6</v>
      </c>
      <c r="F20" s="11">
        <v>6</v>
      </c>
      <c r="G20" s="11">
        <v>6</v>
      </c>
      <c r="H20" s="12">
        <v>6</v>
      </c>
      <c r="I20" s="11">
        <v>5</v>
      </c>
      <c r="J20" s="11">
        <v>6</v>
      </c>
      <c r="K20" s="12">
        <v>5</v>
      </c>
      <c r="L20" s="11">
        <v>5</v>
      </c>
      <c r="M20" s="11">
        <v>5</v>
      </c>
      <c r="N20" s="12">
        <v>5</v>
      </c>
      <c r="O20" s="11">
        <v>5</v>
      </c>
      <c r="P20" s="11">
        <v>6</v>
      </c>
      <c r="Q20" s="12">
        <v>5</v>
      </c>
      <c r="R20" s="11">
        <v>5</v>
      </c>
      <c r="S20" s="11">
        <v>6</v>
      </c>
      <c r="T20" s="12">
        <v>6</v>
      </c>
      <c r="U20" s="11">
        <v>5</v>
      </c>
      <c r="V20" s="11">
        <v>6</v>
      </c>
    </row>
    <row r="21" spans="1:46" x14ac:dyDescent="0.25">
      <c r="A21" s="11" t="s">
        <v>14</v>
      </c>
      <c r="B21" s="13">
        <f t="shared" ref="B21:V21" si="4">IF(B18="","",2*B18*10^B$20)</f>
        <v>10000000</v>
      </c>
      <c r="C21" s="14">
        <f t="shared" si="4"/>
        <v>12000000</v>
      </c>
      <c r="D21" s="14">
        <f t="shared" si="4"/>
        <v>156000000</v>
      </c>
      <c r="E21" s="13">
        <f t="shared" si="4"/>
        <v>18000000</v>
      </c>
      <c r="F21" s="14">
        <f t="shared" si="4"/>
        <v>40000000</v>
      </c>
      <c r="G21" s="14">
        <f t="shared" si="4"/>
        <v>16000000</v>
      </c>
      <c r="H21" s="13">
        <f t="shared" si="4"/>
        <v>36000000</v>
      </c>
      <c r="I21" s="14">
        <f t="shared" si="4"/>
        <v>15200000</v>
      </c>
      <c r="J21" s="14">
        <f t="shared" si="4"/>
        <v>18000000</v>
      </c>
      <c r="K21" s="13">
        <f t="shared" si="4"/>
        <v>7600000</v>
      </c>
      <c r="L21" s="14">
        <f t="shared" si="4"/>
        <v>7000000</v>
      </c>
      <c r="M21" s="14">
        <f t="shared" si="4"/>
        <v>7000000</v>
      </c>
      <c r="N21" s="13">
        <f t="shared" si="4"/>
        <v>5400000</v>
      </c>
      <c r="O21" s="14">
        <f t="shared" si="4"/>
        <v>11600000</v>
      </c>
      <c r="P21" s="14">
        <f t="shared" si="4"/>
        <v>28000000</v>
      </c>
      <c r="Q21" s="13">
        <f t="shared" si="4"/>
        <v>7400000</v>
      </c>
      <c r="R21" s="14">
        <f t="shared" si="4"/>
        <v>11400000</v>
      </c>
      <c r="S21" s="14">
        <f t="shared" si="4"/>
        <v>18000000</v>
      </c>
      <c r="T21" s="13">
        <f t="shared" si="4"/>
        <v>14000000</v>
      </c>
      <c r="U21" s="14">
        <f t="shared" si="4"/>
        <v>6600000</v>
      </c>
      <c r="V21" s="14">
        <f t="shared" si="4"/>
        <v>14000000</v>
      </c>
      <c r="W21" s="13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1:46" x14ac:dyDescent="0.25">
      <c r="A22" s="11" t="s">
        <v>15</v>
      </c>
      <c r="B22" s="13">
        <f t="shared" ref="B22:V22" si="5">IF(B19="","",2*B19*10^B$20)</f>
        <v>16000000</v>
      </c>
      <c r="C22" s="14">
        <f t="shared" si="5"/>
        <v>20000000</v>
      </c>
      <c r="D22" s="14">
        <f t="shared" si="5"/>
        <v>68000000</v>
      </c>
      <c r="E22" s="13">
        <f t="shared" si="5"/>
        <v>16000000</v>
      </c>
      <c r="F22" s="14">
        <f t="shared" si="5"/>
        <v>10000000</v>
      </c>
      <c r="G22" s="14">
        <f t="shared" si="5"/>
        <v>12000000</v>
      </c>
      <c r="H22" s="13">
        <f t="shared" si="5"/>
        <v>6000000</v>
      </c>
      <c r="I22" s="14">
        <f t="shared" si="5"/>
        <v>4800000</v>
      </c>
      <c r="J22" s="14">
        <f t="shared" si="5"/>
        <v>10000000</v>
      </c>
      <c r="K22" s="13">
        <f t="shared" si="5"/>
        <v>6400000</v>
      </c>
      <c r="L22" s="14">
        <f t="shared" si="5"/>
        <v>6200000</v>
      </c>
      <c r="M22" s="14">
        <f t="shared" si="5"/>
        <v>5600000</v>
      </c>
      <c r="N22" s="13">
        <f t="shared" si="5"/>
        <v>6000000</v>
      </c>
      <c r="O22" s="14">
        <f t="shared" si="5"/>
        <v>5000000</v>
      </c>
      <c r="P22" s="14">
        <f t="shared" si="5"/>
        <v>10000000</v>
      </c>
      <c r="Q22" s="13">
        <f t="shared" si="5"/>
        <v>8400000</v>
      </c>
      <c r="R22" s="14">
        <f t="shared" si="5"/>
        <v>12800000</v>
      </c>
      <c r="S22" s="14">
        <f t="shared" si="5"/>
        <v>14000000</v>
      </c>
      <c r="T22" s="13">
        <f t="shared" si="5"/>
        <v>14000000</v>
      </c>
      <c r="U22" s="14">
        <f t="shared" si="5"/>
        <v>8000000</v>
      </c>
      <c r="V22" s="14">
        <f t="shared" si="5"/>
        <v>20000000</v>
      </c>
      <c r="W22" s="13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1:46" x14ac:dyDescent="0.25">
      <c r="A23" s="11" t="s">
        <v>16</v>
      </c>
      <c r="B23" s="13">
        <f t="shared" ref="B23:V23" si="6">SUM(B21:B22)</f>
        <v>26000000</v>
      </c>
      <c r="C23" s="14">
        <f t="shared" si="6"/>
        <v>32000000</v>
      </c>
      <c r="D23" s="14">
        <f t="shared" si="6"/>
        <v>224000000</v>
      </c>
      <c r="E23" s="13">
        <f t="shared" si="6"/>
        <v>34000000</v>
      </c>
      <c r="F23" s="14">
        <f t="shared" si="6"/>
        <v>50000000</v>
      </c>
      <c r="G23" s="14">
        <f t="shared" si="6"/>
        <v>28000000</v>
      </c>
      <c r="H23" s="13">
        <f t="shared" si="6"/>
        <v>42000000</v>
      </c>
      <c r="I23" s="14">
        <f t="shared" si="6"/>
        <v>20000000</v>
      </c>
      <c r="J23" s="14">
        <f t="shared" si="6"/>
        <v>28000000</v>
      </c>
      <c r="K23" s="13">
        <f t="shared" si="6"/>
        <v>14000000</v>
      </c>
      <c r="L23" s="14">
        <f t="shared" si="6"/>
        <v>13200000</v>
      </c>
      <c r="M23" s="14">
        <f t="shared" si="6"/>
        <v>12600000</v>
      </c>
      <c r="N23" s="13">
        <f t="shared" si="6"/>
        <v>11400000</v>
      </c>
      <c r="O23" s="14">
        <f t="shared" si="6"/>
        <v>16600000</v>
      </c>
      <c r="P23" s="14">
        <f t="shared" si="6"/>
        <v>38000000</v>
      </c>
      <c r="Q23" s="13">
        <f t="shared" si="6"/>
        <v>15800000</v>
      </c>
      <c r="R23" s="14">
        <f t="shared" si="6"/>
        <v>24200000</v>
      </c>
      <c r="S23" s="14">
        <f t="shared" si="6"/>
        <v>32000000</v>
      </c>
      <c r="T23" s="13">
        <f t="shared" si="6"/>
        <v>28000000</v>
      </c>
      <c r="U23" s="14">
        <f t="shared" si="6"/>
        <v>14600000</v>
      </c>
      <c r="V23" s="14">
        <f t="shared" si="6"/>
        <v>34000000</v>
      </c>
      <c r="W23" s="13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1:46" x14ac:dyDescent="0.25">
      <c r="A24" s="11" t="s">
        <v>17</v>
      </c>
      <c r="B24" s="15">
        <f t="shared" ref="B24:V24" si="7">B21/B23</f>
        <v>0.38461538461538464</v>
      </c>
      <c r="C24" s="16">
        <f t="shared" si="7"/>
        <v>0.375</v>
      </c>
      <c r="D24" s="16">
        <f t="shared" si="7"/>
        <v>0.6964285714285714</v>
      </c>
      <c r="E24" s="15">
        <f t="shared" si="7"/>
        <v>0.52941176470588236</v>
      </c>
      <c r="F24" s="16">
        <f t="shared" si="7"/>
        <v>0.8</v>
      </c>
      <c r="G24" s="16">
        <f t="shared" si="7"/>
        <v>0.5714285714285714</v>
      </c>
      <c r="H24" s="15">
        <f t="shared" si="7"/>
        <v>0.8571428571428571</v>
      </c>
      <c r="I24" s="16">
        <f t="shared" si="7"/>
        <v>0.76</v>
      </c>
      <c r="J24" s="16">
        <f t="shared" si="7"/>
        <v>0.6428571428571429</v>
      </c>
      <c r="K24" s="15">
        <f t="shared" si="7"/>
        <v>0.54285714285714282</v>
      </c>
      <c r="L24" s="16">
        <f t="shared" si="7"/>
        <v>0.53030303030303028</v>
      </c>
      <c r="M24" s="16">
        <f t="shared" si="7"/>
        <v>0.55555555555555558</v>
      </c>
      <c r="N24" s="15">
        <f t="shared" si="7"/>
        <v>0.47368421052631576</v>
      </c>
      <c r="O24" s="16">
        <f t="shared" si="7"/>
        <v>0.6987951807228916</v>
      </c>
      <c r="P24" s="16">
        <f t="shared" si="7"/>
        <v>0.73684210526315785</v>
      </c>
      <c r="Q24" s="15">
        <f t="shared" si="7"/>
        <v>0.46835443037974683</v>
      </c>
      <c r="R24" s="16">
        <f t="shared" si="7"/>
        <v>0.47107438016528924</v>
      </c>
      <c r="S24" s="16">
        <f t="shared" si="7"/>
        <v>0.5625</v>
      </c>
      <c r="T24" s="15">
        <f t="shared" si="7"/>
        <v>0.5</v>
      </c>
      <c r="U24" s="16">
        <f t="shared" si="7"/>
        <v>0.45205479452054792</v>
      </c>
      <c r="V24" s="16">
        <f t="shared" si="7"/>
        <v>0.41176470588235292</v>
      </c>
      <c r="W24" s="15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9" spans="1:46" x14ac:dyDescent="0.25">
      <c r="A29" s="11" t="s">
        <v>0</v>
      </c>
      <c r="B29" s="12">
        <v>14</v>
      </c>
      <c r="C29" s="11">
        <v>14</v>
      </c>
      <c r="D29" s="11">
        <v>14</v>
      </c>
      <c r="E29" s="12">
        <v>14</v>
      </c>
      <c r="F29" s="11">
        <v>14</v>
      </c>
      <c r="G29" s="11">
        <v>14</v>
      </c>
      <c r="H29" s="12">
        <v>14</v>
      </c>
      <c r="I29" s="11">
        <v>14</v>
      </c>
      <c r="J29" s="11">
        <v>14</v>
      </c>
      <c r="K29" s="12">
        <v>14</v>
      </c>
      <c r="L29" s="11">
        <v>14</v>
      </c>
      <c r="M29" s="11">
        <v>14</v>
      </c>
      <c r="N29" s="12">
        <v>14</v>
      </c>
      <c r="O29" s="11">
        <v>14</v>
      </c>
      <c r="P29" s="11">
        <v>14</v>
      </c>
      <c r="Q29" s="12">
        <v>14</v>
      </c>
      <c r="R29" s="11">
        <v>14</v>
      </c>
      <c r="S29" s="11">
        <v>14</v>
      </c>
      <c r="T29" s="12">
        <v>14</v>
      </c>
      <c r="U29" s="11">
        <v>14</v>
      </c>
      <c r="V29" s="11">
        <v>14</v>
      </c>
    </row>
    <row r="30" spans="1:46" x14ac:dyDescent="0.25">
      <c r="A30" s="11" t="s">
        <v>1</v>
      </c>
      <c r="B30" s="12">
        <v>1</v>
      </c>
      <c r="C30" s="11">
        <v>2</v>
      </c>
      <c r="D30" s="11">
        <v>3</v>
      </c>
      <c r="E30" s="12">
        <v>1</v>
      </c>
      <c r="F30" s="11">
        <v>2</v>
      </c>
      <c r="G30" s="11">
        <v>3</v>
      </c>
      <c r="H30" s="12">
        <v>1</v>
      </c>
      <c r="I30" s="11">
        <v>2</v>
      </c>
      <c r="J30" s="11">
        <v>3</v>
      </c>
      <c r="K30" s="12">
        <v>1</v>
      </c>
      <c r="L30" s="11">
        <v>2</v>
      </c>
      <c r="M30" s="11">
        <v>3</v>
      </c>
      <c r="N30" s="12">
        <v>1</v>
      </c>
      <c r="O30" s="11">
        <v>2</v>
      </c>
      <c r="P30" s="11">
        <v>3</v>
      </c>
      <c r="Q30" s="12">
        <v>1</v>
      </c>
      <c r="R30" s="11">
        <v>2</v>
      </c>
      <c r="S30" s="11">
        <v>3</v>
      </c>
      <c r="T30" s="12">
        <v>1</v>
      </c>
      <c r="U30" s="11">
        <v>2</v>
      </c>
      <c r="V30" s="11">
        <v>3</v>
      </c>
    </row>
    <row r="31" spans="1:46" x14ac:dyDescent="0.25">
      <c r="A31" s="11" t="s">
        <v>2</v>
      </c>
      <c r="B31" s="12" t="s">
        <v>62</v>
      </c>
      <c r="C31" s="11" t="s">
        <v>62</v>
      </c>
      <c r="D31" s="11" t="s">
        <v>62</v>
      </c>
      <c r="E31" s="12" t="s">
        <v>63</v>
      </c>
      <c r="F31" s="11" t="s">
        <v>63</v>
      </c>
      <c r="G31" s="11" t="s">
        <v>63</v>
      </c>
      <c r="H31" s="12" t="s">
        <v>64</v>
      </c>
      <c r="I31" s="11" t="s">
        <v>64</v>
      </c>
      <c r="J31" s="11" t="s">
        <v>64</v>
      </c>
      <c r="K31" s="12" t="s">
        <v>65</v>
      </c>
      <c r="L31" s="11" t="s">
        <v>65</v>
      </c>
      <c r="M31" s="11" t="s">
        <v>65</v>
      </c>
      <c r="N31" s="12" t="s">
        <v>66</v>
      </c>
      <c r="O31" s="11" t="s">
        <v>66</v>
      </c>
      <c r="P31" s="11" t="s">
        <v>66</v>
      </c>
      <c r="Q31" s="12" t="s">
        <v>52</v>
      </c>
      <c r="R31" s="11" t="s">
        <v>52</v>
      </c>
      <c r="S31" s="11" t="s">
        <v>52</v>
      </c>
      <c r="T31" s="12" t="s">
        <v>53</v>
      </c>
      <c r="U31" s="11" t="s">
        <v>53</v>
      </c>
      <c r="V31" s="11" t="s">
        <v>53</v>
      </c>
    </row>
    <row r="32" spans="1:46" x14ac:dyDescent="0.25">
      <c r="A32" s="11" t="s">
        <v>11</v>
      </c>
      <c r="B32" s="12">
        <v>63</v>
      </c>
      <c r="C32" s="17">
        <v>64</v>
      </c>
      <c r="D32" s="11">
        <v>161</v>
      </c>
      <c r="E32" s="12">
        <v>42</v>
      </c>
      <c r="F32" s="11">
        <v>132</v>
      </c>
      <c r="G32" s="11">
        <v>66</v>
      </c>
      <c r="H32" s="18">
        <v>168</v>
      </c>
      <c r="I32" s="11">
        <v>110</v>
      </c>
      <c r="J32" s="11">
        <v>114</v>
      </c>
      <c r="K32" s="12">
        <v>211</v>
      </c>
      <c r="L32" s="11">
        <v>192</v>
      </c>
      <c r="M32" s="11">
        <v>200</v>
      </c>
      <c r="N32" s="12">
        <v>31</v>
      </c>
      <c r="O32" s="17">
        <v>48</v>
      </c>
      <c r="P32" s="11">
        <v>58</v>
      </c>
      <c r="Q32" s="12">
        <v>210</v>
      </c>
      <c r="R32" s="11">
        <v>41</v>
      </c>
      <c r="S32" s="11">
        <v>13</v>
      </c>
      <c r="T32" s="12">
        <v>7</v>
      </c>
      <c r="U32" s="11">
        <v>38</v>
      </c>
      <c r="V32" s="11">
        <v>28</v>
      </c>
    </row>
    <row r="33" spans="1:46" x14ac:dyDescent="0.25">
      <c r="A33" s="11" t="s">
        <v>12</v>
      </c>
      <c r="B33" s="12">
        <v>13</v>
      </c>
      <c r="C33" s="17">
        <v>11</v>
      </c>
      <c r="D33" s="11">
        <v>65</v>
      </c>
      <c r="E33" s="12">
        <v>7</v>
      </c>
      <c r="F33" s="11">
        <v>9</v>
      </c>
      <c r="G33" s="11">
        <v>7</v>
      </c>
      <c r="H33" s="18">
        <v>184</v>
      </c>
      <c r="I33" s="11">
        <v>16</v>
      </c>
      <c r="J33" s="11">
        <v>21</v>
      </c>
      <c r="K33" s="12">
        <v>32</v>
      </c>
      <c r="L33" s="11">
        <v>46</v>
      </c>
      <c r="M33" s="11">
        <v>44</v>
      </c>
      <c r="N33" s="12">
        <v>5</v>
      </c>
      <c r="O33" s="17">
        <v>17</v>
      </c>
      <c r="P33" s="11">
        <v>10</v>
      </c>
      <c r="Q33" s="12">
        <v>65</v>
      </c>
      <c r="R33" s="11">
        <v>12</v>
      </c>
      <c r="S33" s="11">
        <v>2</v>
      </c>
      <c r="T33" s="12">
        <v>5</v>
      </c>
      <c r="U33" s="11">
        <v>25</v>
      </c>
      <c r="V33" s="11">
        <v>2</v>
      </c>
    </row>
    <row r="34" spans="1:46" x14ac:dyDescent="0.25">
      <c r="A34" s="11" t="s">
        <v>13</v>
      </c>
      <c r="B34" s="12">
        <v>5</v>
      </c>
      <c r="C34" s="11">
        <v>7</v>
      </c>
      <c r="D34" s="11">
        <v>6</v>
      </c>
      <c r="E34" s="12">
        <v>5</v>
      </c>
      <c r="F34" s="11">
        <v>6</v>
      </c>
      <c r="G34" s="11">
        <v>6</v>
      </c>
      <c r="H34" s="12">
        <v>6</v>
      </c>
      <c r="I34" s="11">
        <v>6</v>
      </c>
      <c r="J34" s="11">
        <v>6</v>
      </c>
      <c r="K34" s="12">
        <v>6</v>
      </c>
      <c r="L34" s="11">
        <v>6</v>
      </c>
      <c r="M34" s="11">
        <v>6</v>
      </c>
      <c r="N34" s="12">
        <v>6</v>
      </c>
      <c r="O34" s="11">
        <v>6</v>
      </c>
      <c r="P34" s="11">
        <v>6</v>
      </c>
      <c r="Q34" s="12">
        <v>5</v>
      </c>
      <c r="R34" s="11">
        <v>6</v>
      </c>
      <c r="S34" s="11">
        <v>6</v>
      </c>
      <c r="T34" s="12">
        <v>6</v>
      </c>
      <c r="U34" s="11">
        <v>6</v>
      </c>
      <c r="V34" s="11">
        <v>6</v>
      </c>
    </row>
    <row r="35" spans="1:46" x14ac:dyDescent="0.25">
      <c r="A35" s="11" t="s">
        <v>14</v>
      </c>
      <c r="B35" s="13">
        <f t="shared" ref="B35:V35" si="8">IF(B32="","",2*B32*10^B$34)</f>
        <v>12600000</v>
      </c>
      <c r="C35" s="14">
        <f t="shared" si="8"/>
        <v>1280000000</v>
      </c>
      <c r="D35" s="14">
        <f t="shared" si="8"/>
        <v>322000000</v>
      </c>
      <c r="E35" s="13">
        <f t="shared" si="8"/>
        <v>8400000</v>
      </c>
      <c r="F35" s="14">
        <f t="shared" si="8"/>
        <v>264000000</v>
      </c>
      <c r="G35" s="14">
        <f t="shared" si="8"/>
        <v>132000000</v>
      </c>
      <c r="H35" s="13">
        <f t="shared" si="8"/>
        <v>336000000</v>
      </c>
      <c r="I35" s="14">
        <f t="shared" si="8"/>
        <v>220000000</v>
      </c>
      <c r="J35" s="14">
        <f t="shared" si="8"/>
        <v>228000000</v>
      </c>
      <c r="K35" s="13">
        <f t="shared" si="8"/>
        <v>422000000</v>
      </c>
      <c r="L35" s="14">
        <f t="shared" si="8"/>
        <v>384000000</v>
      </c>
      <c r="M35" s="14">
        <f t="shared" si="8"/>
        <v>400000000</v>
      </c>
      <c r="N35" s="13">
        <f t="shared" si="8"/>
        <v>62000000</v>
      </c>
      <c r="O35" s="14">
        <f t="shared" si="8"/>
        <v>96000000</v>
      </c>
      <c r="P35" s="14">
        <f t="shared" si="8"/>
        <v>116000000</v>
      </c>
      <c r="Q35" s="13">
        <f t="shared" si="8"/>
        <v>42000000</v>
      </c>
      <c r="R35" s="14">
        <f t="shared" si="8"/>
        <v>82000000</v>
      </c>
      <c r="S35" s="14">
        <f t="shared" si="8"/>
        <v>26000000</v>
      </c>
      <c r="T35" s="13">
        <f t="shared" si="8"/>
        <v>14000000</v>
      </c>
      <c r="U35" s="14">
        <f t="shared" si="8"/>
        <v>76000000</v>
      </c>
      <c r="V35" s="14">
        <f t="shared" si="8"/>
        <v>56000000</v>
      </c>
      <c r="W35" s="13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1:46" x14ac:dyDescent="0.25">
      <c r="A36" s="11" t="s">
        <v>15</v>
      </c>
      <c r="B36" s="13">
        <f t="shared" ref="B36:V36" si="9">IF(B33="","",2*B33*10^B$34)</f>
        <v>2600000</v>
      </c>
      <c r="C36" s="14">
        <f t="shared" si="9"/>
        <v>220000000</v>
      </c>
      <c r="D36" s="14">
        <f t="shared" si="9"/>
        <v>130000000</v>
      </c>
      <c r="E36" s="13">
        <f t="shared" si="9"/>
        <v>1400000</v>
      </c>
      <c r="F36" s="14">
        <f t="shared" si="9"/>
        <v>18000000</v>
      </c>
      <c r="G36" s="14">
        <f t="shared" si="9"/>
        <v>14000000</v>
      </c>
      <c r="H36" s="13">
        <f t="shared" si="9"/>
        <v>368000000</v>
      </c>
      <c r="I36" s="14">
        <f t="shared" si="9"/>
        <v>32000000</v>
      </c>
      <c r="J36" s="14">
        <f t="shared" si="9"/>
        <v>42000000</v>
      </c>
      <c r="K36" s="13">
        <f t="shared" si="9"/>
        <v>64000000</v>
      </c>
      <c r="L36" s="14">
        <f t="shared" si="9"/>
        <v>92000000</v>
      </c>
      <c r="M36" s="14">
        <f t="shared" si="9"/>
        <v>88000000</v>
      </c>
      <c r="N36" s="13">
        <f t="shared" si="9"/>
        <v>10000000</v>
      </c>
      <c r="O36" s="14">
        <f t="shared" si="9"/>
        <v>34000000</v>
      </c>
      <c r="P36" s="14">
        <f t="shared" si="9"/>
        <v>20000000</v>
      </c>
      <c r="Q36" s="13">
        <f t="shared" si="9"/>
        <v>13000000</v>
      </c>
      <c r="R36" s="14">
        <f t="shared" si="9"/>
        <v>24000000</v>
      </c>
      <c r="S36" s="14">
        <f t="shared" si="9"/>
        <v>4000000</v>
      </c>
      <c r="T36" s="13">
        <f t="shared" si="9"/>
        <v>10000000</v>
      </c>
      <c r="U36" s="14">
        <f t="shared" si="9"/>
        <v>50000000</v>
      </c>
      <c r="V36" s="14">
        <f t="shared" si="9"/>
        <v>4000000</v>
      </c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1:46" x14ac:dyDescent="0.25">
      <c r="A37" s="11" t="s">
        <v>16</v>
      </c>
      <c r="B37" s="13">
        <f t="shared" ref="B37:V37" si="10">SUM(B35:B36)</f>
        <v>15200000</v>
      </c>
      <c r="C37" s="14">
        <f t="shared" si="10"/>
        <v>1500000000</v>
      </c>
      <c r="D37" s="14">
        <f t="shared" si="10"/>
        <v>452000000</v>
      </c>
      <c r="E37" s="13">
        <f t="shared" si="10"/>
        <v>9800000</v>
      </c>
      <c r="F37" s="14">
        <f t="shared" si="10"/>
        <v>282000000</v>
      </c>
      <c r="G37" s="14">
        <f t="shared" si="10"/>
        <v>146000000</v>
      </c>
      <c r="H37" s="13">
        <f t="shared" si="10"/>
        <v>704000000</v>
      </c>
      <c r="I37" s="14">
        <f t="shared" si="10"/>
        <v>252000000</v>
      </c>
      <c r="J37" s="14">
        <f t="shared" si="10"/>
        <v>270000000</v>
      </c>
      <c r="K37" s="13">
        <f t="shared" si="10"/>
        <v>486000000</v>
      </c>
      <c r="L37" s="14">
        <f t="shared" si="10"/>
        <v>476000000</v>
      </c>
      <c r="M37" s="14">
        <f t="shared" si="10"/>
        <v>488000000</v>
      </c>
      <c r="N37" s="13">
        <f t="shared" si="10"/>
        <v>72000000</v>
      </c>
      <c r="O37" s="14">
        <f t="shared" si="10"/>
        <v>130000000</v>
      </c>
      <c r="P37" s="14">
        <f t="shared" si="10"/>
        <v>136000000</v>
      </c>
      <c r="Q37" s="13">
        <f t="shared" si="10"/>
        <v>55000000</v>
      </c>
      <c r="R37" s="14">
        <f t="shared" si="10"/>
        <v>106000000</v>
      </c>
      <c r="S37" s="14">
        <f t="shared" si="10"/>
        <v>30000000</v>
      </c>
      <c r="T37" s="13">
        <f t="shared" si="10"/>
        <v>24000000</v>
      </c>
      <c r="U37" s="14">
        <f t="shared" si="10"/>
        <v>126000000</v>
      </c>
      <c r="V37" s="14">
        <f t="shared" si="10"/>
        <v>60000000</v>
      </c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1:46" x14ac:dyDescent="0.25">
      <c r="A38" s="11" t="s">
        <v>17</v>
      </c>
      <c r="B38" s="15">
        <f t="shared" ref="B38:V38" si="11">B35/B37</f>
        <v>0.82894736842105265</v>
      </c>
      <c r="C38" s="16">
        <f t="shared" si="11"/>
        <v>0.85333333333333339</v>
      </c>
      <c r="D38" s="16">
        <f t="shared" si="11"/>
        <v>0.71238938053097345</v>
      </c>
      <c r="E38" s="15">
        <f t="shared" si="11"/>
        <v>0.8571428571428571</v>
      </c>
      <c r="F38" s="16">
        <f t="shared" si="11"/>
        <v>0.93617021276595747</v>
      </c>
      <c r="G38" s="16">
        <f t="shared" si="11"/>
        <v>0.90410958904109584</v>
      </c>
      <c r="H38" s="15">
        <f t="shared" si="11"/>
        <v>0.47727272727272729</v>
      </c>
      <c r="I38" s="16">
        <f t="shared" si="11"/>
        <v>0.87301587301587302</v>
      </c>
      <c r="J38" s="16">
        <f t="shared" si="11"/>
        <v>0.84444444444444444</v>
      </c>
      <c r="K38" s="15">
        <f t="shared" si="11"/>
        <v>0.86831275720164613</v>
      </c>
      <c r="L38" s="16">
        <f t="shared" si="11"/>
        <v>0.80672268907563027</v>
      </c>
      <c r="M38" s="16">
        <f t="shared" si="11"/>
        <v>0.81967213114754101</v>
      </c>
      <c r="N38" s="15">
        <f t="shared" si="11"/>
        <v>0.86111111111111116</v>
      </c>
      <c r="O38" s="16">
        <f t="shared" si="11"/>
        <v>0.7384615384615385</v>
      </c>
      <c r="P38" s="16">
        <f t="shared" si="11"/>
        <v>0.8529411764705882</v>
      </c>
      <c r="Q38" s="15">
        <f t="shared" si="11"/>
        <v>0.76363636363636367</v>
      </c>
      <c r="R38" s="16">
        <f t="shared" si="11"/>
        <v>0.77358490566037741</v>
      </c>
      <c r="S38" s="16">
        <f t="shared" si="11"/>
        <v>0.8666666666666667</v>
      </c>
      <c r="T38" s="15">
        <f t="shared" si="11"/>
        <v>0.58333333333333337</v>
      </c>
      <c r="U38" s="16">
        <f t="shared" si="11"/>
        <v>0.60317460317460314</v>
      </c>
      <c r="V38" s="16">
        <f t="shared" si="11"/>
        <v>0.93333333333333335</v>
      </c>
      <c r="W38" s="15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FF4-AE7D-4924-90A0-D2672AF44824}">
  <dimension ref="A1:AK58"/>
  <sheetViews>
    <sheetView topLeftCell="I15" workbookViewId="0">
      <selection activeCell="B41" sqref="B41:AK58"/>
    </sheetView>
  </sheetViews>
  <sheetFormatPr defaultRowHeight="12.75" x14ac:dyDescent="0.2"/>
  <cols>
    <col min="1" max="16384" width="9.140625" style="21"/>
  </cols>
  <sheetData>
    <row r="1" spans="1:37" x14ac:dyDescent="0.2">
      <c r="A1" s="19" t="s">
        <v>0</v>
      </c>
      <c r="B1" s="20">
        <v>0</v>
      </c>
      <c r="C1" s="20">
        <v>0</v>
      </c>
      <c r="D1" s="20">
        <v>0</v>
      </c>
      <c r="E1" s="20">
        <v>0</v>
      </c>
      <c r="F1" s="20">
        <v>0</v>
      </c>
      <c r="G1" s="20">
        <v>0</v>
      </c>
      <c r="H1" s="20">
        <v>0</v>
      </c>
      <c r="I1" s="20">
        <v>0</v>
      </c>
      <c r="J1" s="20">
        <v>0</v>
      </c>
      <c r="K1" s="20">
        <v>0</v>
      </c>
      <c r="L1" s="20">
        <v>0</v>
      </c>
      <c r="M1" s="20">
        <v>0</v>
      </c>
      <c r="N1" s="20">
        <v>0</v>
      </c>
      <c r="O1" s="20">
        <v>0</v>
      </c>
      <c r="P1" s="20">
        <v>0</v>
      </c>
      <c r="Q1" s="20">
        <v>0</v>
      </c>
      <c r="R1" s="20">
        <v>0</v>
      </c>
      <c r="S1" s="20">
        <v>0</v>
      </c>
      <c r="T1" s="20">
        <v>0</v>
      </c>
      <c r="U1" s="20">
        <v>0</v>
      </c>
      <c r="V1" s="20">
        <v>0</v>
      </c>
      <c r="W1" s="20">
        <v>0</v>
      </c>
      <c r="X1" s="20">
        <v>0</v>
      </c>
      <c r="Y1" s="20">
        <v>0</v>
      </c>
      <c r="Z1" s="20">
        <v>0</v>
      </c>
      <c r="AA1" s="20">
        <v>0</v>
      </c>
      <c r="AB1" s="20">
        <v>0</v>
      </c>
      <c r="AC1" s="20">
        <v>0</v>
      </c>
      <c r="AD1" s="20">
        <v>0</v>
      </c>
      <c r="AE1" s="20">
        <v>0</v>
      </c>
      <c r="AF1" s="20">
        <v>0</v>
      </c>
      <c r="AG1" s="20">
        <v>0</v>
      </c>
      <c r="AH1" s="20">
        <v>0</v>
      </c>
      <c r="AI1" s="20">
        <v>0</v>
      </c>
      <c r="AJ1" s="20">
        <v>0</v>
      </c>
      <c r="AK1" s="20">
        <v>0</v>
      </c>
    </row>
    <row r="2" spans="1:37" x14ac:dyDescent="0.2">
      <c r="A2" s="19" t="s">
        <v>81</v>
      </c>
      <c r="B2" s="20" t="s">
        <v>82</v>
      </c>
      <c r="C2" s="19" t="s">
        <v>83</v>
      </c>
      <c r="D2" s="19" t="s">
        <v>84</v>
      </c>
      <c r="E2" s="20" t="s">
        <v>85</v>
      </c>
      <c r="F2" s="19" t="s">
        <v>86</v>
      </c>
      <c r="G2" s="19" t="s">
        <v>87</v>
      </c>
      <c r="H2" s="20" t="s">
        <v>88</v>
      </c>
      <c r="I2" s="19" t="s">
        <v>89</v>
      </c>
      <c r="J2" s="19" t="s">
        <v>90</v>
      </c>
      <c r="K2" s="20" t="s">
        <v>91</v>
      </c>
      <c r="L2" s="19" t="s">
        <v>92</v>
      </c>
      <c r="M2" s="19" t="s">
        <v>93</v>
      </c>
      <c r="N2" s="20" t="s">
        <v>94</v>
      </c>
      <c r="O2" s="19" t="s">
        <v>95</v>
      </c>
      <c r="P2" s="19" t="s">
        <v>96</v>
      </c>
      <c r="Q2" s="20" t="s">
        <v>97</v>
      </c>
      <c r="R2" s="19" t="s">
        <v>98</v>
      </c>
      <c r="S2" s="19" t="s">
        <v>99</v>
      </c>
      <c r="T2" s="20" t="s">
        <v>100</v>
      </c>
      <c r="U2" s="19" t="s">
        <v>101</v>
      </c>
      <c r="V2" s="19" t="s">
        <v>102</v>
      </c>
      <c r="W2" s="20" t="s">
        <v>103</v>
      </c>
      <c r="X2" s="19" t="s">
        <v>104</v>
      </c>
      <c r="Y2" s="19" t="s">
        <v>105</v>
      </c>
      <c r="Z2" s="20" t="s">
        <v>106</v>
      </c>
      <c r="AA2" s="19" t="s">
        <v>107</v>
      </c>
      <c r="AB2" s="19" t="s">
        <v>108</v>
      </c>
      <c r="AC2" s="20" t="s">
        <v>109</v>
      </c>
      <c r="AD2" s="19" t="s">
        <v>110</v>
      </c>
      <c r="AE2" s="19" t="s">
        <v>111</v>
      </c>
      <c r="AF2" s="20" t="s">
        <v>112</v>
      </c>
      <c r="AG2" s="19" t="s">
        <v>113</v>
      </c>
      <c r="AH2" s="19" t="s">
        <v>114</v>
      </c>
      <c r="AI2" s="20" t="s">
        <v>115</v>
      </c>
      <c r="AJ2" s="19" t="s">
        <v>116</v>
      </c>
      <c r="AK2" s="19" t="s">
        <v>117</v>
      </c>
    </row>
    <row r="3" spans="1:37" x14ac:dyDescent="0.2">
      <c r="A3" s="19" t="s">
        <v>118</v>
      </c>
      <c r="B3" s="20">
        <v>1</v>
      </c>
      <c r="C3" s="19">
        <v>2</v>
      </c>
      <c r="D3" s="19">
        <v>3</v>
      </c>
      <c r="E3" s="20">
        <v>1</v>
      </c>
      <c r="F3" s="19">
        <v>2</v>
      </c>
      <c r="G3" s="19">
        <v>3</v>
      </c>
      <c r="H3" s="20">
        <v>1</v>
      </c>
      <c r="I3" s="19">
        <v>2</v>
      </c>
      <c r="J3" s="19">
        <v>3</v>
      </c>
      <c r="K3" s="20">
        <v>1</v>
      </c>
      <c r="L3" s="19">
        <v>2</v>
      </c>
      <c r="M3" s="19">
        <v>3</v>
      </c>
      <c r="N3" s="20">
        <v>1</v>
      </c>
      <c r="O3" s="19">
        <v>2</v>
      </c>
      <c r="P3" s="19">
        <v>3</v>
      </c>
      <c r="Q3" s="20">
        <v>1</v>
      </c>
      <c r="R3" s="19">
        <v>2</v>
      </c>
      <c r="S3" s="19">
        <v>3</v>
      </c>
      <c r="T3" s="20">
        <v>1</v>
      </c>
      <c r="U3" s="19">
        <v>2</v>
      </c>
      <c r="V3" s="19">
        <v>3</v>
      </c>
      <c r="W3" s="20">
        <v>1</v>
      </c>
      <c r="X3" s="19">
        <v>2</v>
      </c>
      <c r="Y3" s="19">
        <v>3</v>
      </c>
      <c r="Z3" s="20">
        <v>1</v>
      </c>
      <c r="AA3" s="19">
        <v>2</v>
      </c>
      <c r="AB3" s="19">
        <v>3</v>
      </c>
      <c r="AC3" s="20">
        <v>1</v>
      </c>
      <c r="AD3" s="19">
        <v>2</v>
      </c>
      <c r="AE3" s="19">
        <v>3</v>
      </c>
      <c r="AF3" s="20">
        <v>1</v>
      </c>
      <c r="AG3" s="19">
        <v>2</v>
      </c>
      <c r="AH3" s="19">
        <v>3</v>
      </c>
      <c r="AI3" s="20">
        <v>1</v>
      </c>
      <c r="AJ3" s="19">
        <v>2</v>
      </c>
      <c r="AK3" s="19">
        <v>3</v>
      </c>
    </row>
    <row r="4" spans="1:37" x14ac:dyDescent="0.2">
      <c r="A4" s="19" t="s">
        <v>119</v>
      </c>
      <c r="B4" s="20" t="s">
        <v>26</v>
      </c>
      <c r="C4" s="20" t="s">
        <v>26</v>
      </c>
      <c r="D4" s="20" t="s">
        <v>26</v>
      </c>
      <c r="E4" s="20" t="s">
        <v>30</v>
      </c>
      <c r="F4" s="20" t="s">
        <v>30</v>
      </c>
      <c r="G4" s="20" t="s">
        <v>30</v>
      </c>
      <c r="H4" s="20" t="s">
        <v>120</v>
      </c>
      <c r="I4" s="20" t="s">
        <v>120</v>
      </c>
      <c r="J4" s="20" t="s">
        <v>120</v>
      </c>
      <c r="K4" s="20" t="s">
        <v>26</v>
      </c>
      <c r="L4" s="20" t="s">
        <v>26</v>
      </c>
      <c r="M4" s="20" t="s">
        <v>26</v>
      </c>
      <c r="N4" s="20" t="s">
        <v>30</v>
      </c>
      <c r="O4" s="20" t="s">
        <v>30</v>
      </c>
      <c r="P4" s="20" t="s">
        <v>30</v>
      </c>
      <c r="Q4" s="20" t="s">
        <v>120</v>
      </c>
      <c r="R4" s="20" t="s">
        <v>120</v>
      </c>
      <c r="S4" s="20" t="s">
        <v>120</v>
      </c>
      <c r="T4" s="20" t="s">
        <v>28</v>
      </c>
      <c r="U4" s="20" t="s">
        <v>28</v>
      </c>
      <c r="V4" s="20" t="s">
        <v>28</v>
      </c>
      <c r="W4" s="20" t="s">
        <v>35</v>
      </c>
      <c r="X4" s="20" t="s">
        <v>35</v>
      </c>
      <c r="Y4" s="20" t="s">
        <v>35</v>
      </c>
      <c r="Z4" s="20" t="s">
        <v>120</v>
      </c>
      <c r="AA4" s="20" t="s">
        <v>120</v>
      </c>
      <c r="AB4" s="20" t="s">
        <v>120</v>
      </c>
      <c r="AC4" s="20" t="s">
        <v>28</v>
      </c>
      <c r="AD4" s="20" t="s">
        <v>28</v>
      </c>
      <c r="AE4" s="20" t="s">
        <v>28</v>
      </c>
      <c r="AF4" s="20" t="s">
        <v>35</v>
      </c>
      <c r="AG4" s="20" t="s">
        <v>35</v>
      </c>
      <c r="AH4" s="20" t="s">
        <v>35</v>
      </c>
      <c r="AI4" s="20" t="s">
        <v>120</v>
      </c>
      <c r="AJ4" s="20" t="s">
        <v>120</v>
      </c>
      <c r="AK4" s="20" t="s">
        <v>120</v>
      </c>
    </row>
    <row r="5" spans="1:37" x14ac:dyDescent="0.2">
      <c r="A5" s="19" t="s">
        <v>121</v>
      </c>
      <c r="B5" s="20" t="s">
        <v>24</v>
      </c>
      <c r="C5" s="20" t="s">
        <v>24</v>
      </c>
      <c r="D5" s="20" t="s">
        <v>24</v>
      </c>
      <c r="E5" s="20" t="s">
        <v>24</v>
      </c>
      <c r="F5" s="20" t="s">
        <v>24</v>
      </c>
      <c r="G5" s="20" t="s">
        <v>24</v>
      </c>
      <c r="H5" s="20" t="s">
        <v>24</v>
      </c>
      <c r="I5" s="20" t="s">
        <v>24</v>
      </c>
      <c r="J5" s="20" t="s">
        <v>24</v>
      </c>
      <c r="K5" s="20" t="s">
        <v>24</v>
      </c>
      <c r="L5" s="20" t="s">
        <v>24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20</v>
      </c>
      <c r="U5" s="20" t="s">
        <v>20</v>
      </c>
      <c r="V5" s="20" t="s">
        <v>20</v>
      </c>
      <c r="W5" s="20" t="s">
        <v>20</v>
      </c>
      <c r="X5" s="20" t="s">
        <v>20</v>
      </c>
      <c r="Y5" s="20" t="s">
        <v>20</v>
      </c>
      <c r="Z5" s="20" t="s">
        <v>20</v>
      </c>
      <c r="AA5" s="20" t="s">
        <v>20</v>
      </c>
      <c r="AB5" s="20" t="s">
        <v>20</v>
      </c>
      <c r="AC5" s="20" t="s">
        <v>20</v>
      </c>
      <c r="AD5" s="20" t="s">
        <v>20</v>
      </c>
      <c r="AE5" s="20" t="s">
        <v>20</v>
      </c>
      <c r="AF5" s="20" t="s">
        <v>20</v>
      </c>
      <c r="AG5" s="20" t="s">
        <v>20</v>
      </c>
      <c r="AH5" s="20" t="s">
        <v>20</v>
      </c>
      <c r="AI5" s="20" t="s">
        <v>20</v>
      </c>
      <c r="AJ5" s="20" t="s">
        <v>20</v>
      </c>
      <c r="AK5" s="20" t="s">
        <v>20</v>
      </c>
    </row>
    <row r="6" spans="1:37" x14ac:dyDescent="0.2">
      <c r="A6" s="19" t="s">
        <v>2</v>
      </c>
      <c r="B6" s="20" t="str">
        <f>CONCATENATE(B4,".",B5)</f>
        <v>A1o10.A2a10</v>
      </c>
      <c r="C6" s="20" t="str">
        <f t="shared" ref="C6:AK6" si="0">CONCATENATE(C4,".",C5)</f>
        <v>A1o10.A2a10</v>
      </c>
      <c r="D6" s="20" t="str">
        <f t="shared" si="0"/>
        <v>A1o10.A2a10</v>
      </c>
      <c r="E6" s="20" t="str">
        <f t="shared" si="0"/>
        <v>A2o10.A2a10</v>
      </c>
      <c r="F6" s="20" t="str">
        <f t="shared" si="0"/>
        <v>A2o10.A2a10</v>
      </c>
      <c r="G6" s="20" t="str">
        <f t="shared" si="0"/>
        <v>A2o10.A2a10</v>
      </c>
      <c r="H6" s="20" t="str">
        <f t="shared" si="0"/>
        <v>ANC.A2a10</v>
      </c>
      <c r="I6" s="20" t="str">
        <f t="shared" si="0"/>
        <v>ANC.A2a10</v>
      </c>
      <c r="J6" s="20" t="str">
        <f t="shared" si="0"/>
        <v>ANC.A2a10</v>
      </c>
      <c r="K6" s="20" t="str">
        <f t="shared" si="0"/>
        <v>A1o10.A2a10</v>
      </c>
      <c r="L6" s="20" t="str">
        <f t="shared" si="0"/>
        <v>A1o10.A2a10</v>
      </c>
      <c r="M6" s="20" t="str">
        <f t="shared" si="0"/>
        <v>A1o10.A2a10</v>
      </c>
      <c r="N6" s="20" t="str">
        <f t="shared" si="0"/>
        <v>A2o10.A2a10</v>
      </c>
      <c r="O6" s="20" t="str">
        <f t="shared" si="0"/>
        <v>A2o10.A2a10</v>
      </c>
      <c r="P6" s="20" t="str">
        <f t="shared" si="0"/>
        <v>A2o10.A2a10</v>
      </c>
      <c r="Q6" s="20" t="str">
        <f t="shared" si="0"/>
        <v>ANC.A2a10</v>
      </c>
      <c r="R6" s="20" t="str">
        <f t="shared" si="0"/>
        <v>ANC.A2a10</v>
      </c>
      <c r="S6" s="20" t="str">
        <f t="shared" si="0"/>
        <v>ANC.A2a10</v>
      </c>
      <c r="T6" s="20" t="str">
        <f t="shared" si="0"/>
        <v>F1o10.F2a10</v>
      </c>
      <c r="U6" s="20" t="str">
        <f t="shared" si="0"/>
        <v>F1o10.F2a10</v>
      </c>
      <c r="V6" s="20" t="str">
        <f t="shared" si="0"/>
        <v>F1o10.F2a10</v>
      </c>
      <c r="W6" s="20" t="str">
        <f t="shared" si="0"/>
        <v>F2o10.F2a10</v>
      </c>
      <c r="X6" s="20" t="str">
        <f t="shared" si="0"/>
        <v>F2o10.F2a10</v>
      </c>
      <c r="Y6" s="20" t="str">
        <f t="shared" si="0"/>
        <v>F2o10.F2a10</v>
      </c>
      <c r="Z6" s="20" t="str">
        <f t="shared" si="0"/>
        <v>ANC.F2a10</v>
      </c>
      <c r="AA6" s="20" t="str">
        <f t="shared" si="0"/>
        <v>ANC.F2a10</v>
      </c>
      <c r="AB6" s="20" t="str">
        <f t="shared" si="0"/>
        <v>ANC.F2a10</v>
      </c>
      <c r="AC6" s="20" t="str">
        <f t="shared" si="0"/>
        <v>F1o10.F2a10</v>
      </c>
      <c r="AD6" s="20" t="str">
        <f t="shared" si="0"/>
        <v>F1o10.F2a10</v>
      </c>
      <c r="AE6" s="20" t="str">
        <f t="shared" si="0"/>
        <v>F1o10.F2a10</v>
      </c>
      <c r="AF6" s="20" t="str">
        <f t="shared" si="0"/>
        <v>F2o10.F2a10</v>
      </c>
      <c r="AG6" s="20" t="str">
        <f t="shared" si="0"/>
        <v>F2o10.F2a10</v>
      </c>
      <c r="AH6" s="20" t="str">
        <f t="shared" si="0"/>
        <v>F2o10.F2a10</v>
      </c>
      <c r="AI6" s="20" t="str">
        <f t="shared" si="0"/>
        <v>ANC.F2a10</v>
      </c>
      <c r="AJ6" s="20" t="str">
        <f t="shared" si="0"/>
        <v>ANC.F2a10</v>
      </c>
      <c r="AK6" s="20" t="str">
        <f t="shared" si="0"/>
        <v>ANC.F2a10</v>
      </c>
    </row>
    <row r="7" spans="1:37" x14ac:dyDescent="0.2">
      <c r="A7" s="19" t="s">
        <v>122</v>
      </c>
      <c r="B7" s="20">
        <v>15</v>
      </c>
      <c r="C7" s="20">
        <v>15</v>
      </c>
      <c r="D7" s="20">
        <v>15</v>
      </c>
      <c r="E7" s="20">
        <v>11</v>
      </c>
      <c r="F7" s="20">
        <v>11</v>
      </c>
      <c r="G7" s="20">
        <v>11</v>
      </c>
      <c r="H7" s="20">
        <v>17</v>
      </c>
      <c r="I7" s="20">
        <v>17</v>
      </c>
      <c r="J7" s="20">
        <v>17</v>
      </c>
      <c r="K7" s="20">
        <v>15</v>
      </c>
      <c r="L7" s="20">
        <v>15</v>
      </c>
      <c r="M7" s="20">
        <v>15</v>
      </c>
      <c r="N7" s="20">
        <v>11</v>
      </c>
      <c r="O7" s="20">
        <v>11</v>
      </c>
      <c r="P7" s="20">
        <v>11</v>
      </c>
      <c r="Q7" s="20">
        <v>17</v>
      </c>
      <c r="R7" s="20">
        <v>17</v>
      </c>
      <c r="S7" s="20">
        <v>17</v>
      </c>
      <c r="T7" s="20">
        <v>21</v>
      </c>
      <c r="U7" s="20">
        <v>21</v>
      </c>
      <c r="V7" s="20">
        <v>21</v>
      </c>
      <c r="W7" s="20">
        <v>72</v>
      </c>
      <c r="X7" s="20">
        <v>72</v>
      </c>
      <c r="Y7" s="20">
        <v>72</v>
      </c>
      <c r="Z7" s="20">
        <v>17</v>
      </c>
      <c r="AA7" s="20">
        <v>17</v>
      </c>
      <c r="AB7" s="20">
        <v>17</v>
      </c>
      <c r="AC7" s="20">
        <v>32</v>
      </c>
      <c r="AD7" s="20">
        <v>32</v>
      </c>
      <c r="AE7" s="20">
        <v>32</v>
      </c>
      <c r="AF7" s="20">
        <v>21</v>
      </c>
      <c r="AG7" s="20">
        <v>21</v>
      </c>
      <c r="AH7" s="20">
        <v>21</v>
      </c>
      <c r="AI7" s="20">
        <v>30</v>
      </c>
      <c r="AJ7" s="20">
        <v>30</v>
      </c>
      <c r="AK7" s="20">
        <v>30</v>
      </c>
    </row>
    <row r="8" spans="1:37" x14ac:dyDescent="0.2">
      <c r="A8" s="19" t="s">
        <v>123</v>
      </c>
      <c r="B8" s="20">
        <v>2</v>
      </c>
      <c r="C8" s="20">
        <v>5</v>
      </c>
      <c r="D8" s="20">
        <v>2</v>
      </c>
      <c r="E8" s="20">
        <v>2</v>
      </c>
      <c r="F8" s="20">
        <v>5</v>
      </c>
      <c r="G8" s="20">
        <v>2</v>
      </c>
      <c r="H8" s="20">
        <v>2</v>
      </c>
      <c r="I8" s="20">
        <v>5</v>
      </c>
      <c r="J8" s="20">
        <v>2</v>
      </c>
      <c r="K8" s="20">
        <v>2</v>
      </c>
      <c r="L8" s="20">
        <v>5</v>
      </c>
      <c r="M8" s="20">
        <v>2</v>
      </c>
      <c r="N8" s="20">
        <v>2</v>
      </c>
      <c r="O8" s="20">
        <v>5</v>
      </c>
      <c r="P8" s="20">
        <v>2</v>
      </c>
      <c r="Q8" s="20">
        <v>2</v>
      </c>
      <c r="R8" s="20">
        <v>5</v>
      </c>
      <c r="S8" s="20">
        <v>2</v>
      </c>
      <c r="T8" s="20">
        <v>3</v>
      </c>
      <c r="U8" s="20">
        <v>26</v>
      </c>
      <c r="V8" s="20">
        <v>20</v>
      </c>
      <c r="W8" s="20">
        <v>3</v>
      </c>
      <c r="X8" s="20">
        <v>26</v>
      </c>
      <c r="Y8" s="20">
        <v>20</v>
      </c>
      <c r="Z8" s="20">
        <v>3</v>
      </c>
      <c r="AA8" s="20">
        <v>26</v>
      </c>
      <c r="AB8" s="20">
        <v>20</v>
      </c>
      <c r="AC8" s="20">
        <v>0</v>
      </c>
      <c r="AD8" s="20">
        <v>0</v>
      </c>
      <c r="AE8" s="20">
        <v>30</v>
      </c>
      <c r="AF8" s="20">
        <v>3</v>
      </c>
      <c r="AG8" s="20">
        <v>0</v>
      </c>
      <c r="AH8" s="20">
        <v>30</v>
      </c>
      <c r="AI8" s="20">
        <v>0</v>
      </c>
      <c r="AJ8" s="20">
        <v>0</v>
      </c>
      <c r="AK8" s="20">
        <v>30</v>
      </c>
    </row>
    <row r="9" spans="1:37" x14ac:dyDescent="0.2">
      <c r="A9" s="19" t="s">
        <v>124</v>
      </c>
      <c r="B9" s="20">
        <v>5</v>
      </c>
      <c r="C9" s="20">
        <v>5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5</v>
      </c>
      <c r="M9" s="20">
        <v>5</v>
      </c>
      <c r="N9" s="20">
        <v>5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>
        <v>5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>
        <v>5</v>
      </c>
      <c r="AJ9" s="20">
        <v>5</v>
      </c>
      <c r="AK9" s="20">
        <v>5</v>
      </c>
    </row>
    <row r="10" spans="1:37" x14ac:dyDescent="0.2">
      <c r="A10" s="19" t="s">
        <v>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</row>
    <row r="11" spans="1:37" x14ac:dyDescent="0.2">
      <c r="A11" s="19" t="s">
        <v>126</v>
      </c>
      <c r="B11" s="20">
        <v>17</v>
      </c>
      <c r="C11" s="20">
        <v>42</v>
      </c>
      <c r="D11" s="20">
        <v>24</v>
      </c>
      <c r="E11" s="20">
        <v>17</v>
      </c>
      <c r="F11" s="20">
        <v>42</v>
      </c>
      <c r="G11" s="20">
        <v>24</v>
      </c>
      <c r="H11" s="20">
        <v>17</v>
      </c>
      <c r="I11" s="20">
        <v>42</v>
      </c>
      <c r="J11" s="20">
        <v>24</v>
      </c>
      <c r="K11" s="20">
        <v>17</v>
      </c>
      <c r="L11" s="20">
        <v>42</v>
      </c>
      <c r="M11" s="20">
        <v>24</v>
      </c>
      <c r="N11" s="20">
        <v>17</v>
      </c>
      <c r="O11" s="20">
        <v>42</v>
      </c>
      <c r="P11" s="20">
        <v>24</v>
      </c>
      <c r="Q11" s="20">
        <v>17</v>
      </c>
      <c r="R11" s="20">
        <v>42</v>
      </c>
      <c r="S11" s="20">
        <v>24</v>
      </c>
      <c r="T11" s="20">
        <v>31</v>
      </c>
      <c r="U11" s="20">
        <v>0</v>
      </c>
      <c r="V11" s="20">
        <v>0</v>
      </c>
      <c r="W11" s="20">
        <v>31</v>
      </c>
      <c r="X11" s="20">
        <v>0</v>
      </c>
      <c r="Y11" s="20">
        <v>0</v>
      </c>
      <c r="Z11" s="20">
        <v>31</v>
      </c>
      <c r="AA11" s="20">
        <v>0</v>
      </c>
      <c r="AB11" s="20">
        <v>0</v>
      </c>
      <c r="AC11" s="20">
        <v>34</v>
      </c>
      <c r="AD11" s="20">
        <v>10</v>
      </c>
      <c r="AE11" s="20">
        <v>0</v>
      </c>
      <c r="AF11" s="20">
        <v>34</v>
      </c>
      <c r="AG11" s="20">
        <v>10</v>
      </c>
      <c r="AH11" s="20">
        <v>0</v>
      </c>
      <c r="AI11" s="20">
        <v>34</v>
      </c>
      <c r="AJ11" s="20">
        <v>10</v>
      </c>
      <c r="AK11" s="20">
        <v>0</v>
      </c>
    </row>
    <row r="12" spans="1:37" x14ac:dyDescent="0.2">
      <c r="A12" s="19" t="s">
        <v>127</v>
      </c>
      <c r="B12" s="20">
        <v>4</v>
      </c>
      <c r="C12" s="20">
        <v>4</v>
      </c>
      <c r="D12" s="20">
        <v>4</v>
      </c>
      <c r="E12" s="20">
        <v>4</v>
      </c>
      <c r="F12" s="20">
        <v>4</v>
      </c>
      <c r="G12" s="20">
        <v>4</v>
      </c>
      <c r="H12" s="20">
        <v>4</v>
      </c>
      <c r="I12" s="20">
        <v>4</v>
      </c>
      <c r="J12" s="20">
        <v>4</v>
      </c>
      <c r="K12" s="20">
        <v>4</v>
      </c>
      <c r="L12" s="20">
        <v>4</v>
      </c>
      <c r="M12" s="20">
        <v>4</v>
      </c>
      <c r="N12" s="20">
        <v>4</v>
      </c>
      <c r="O12" s="20">
        <v>4</v>
      </c>
      <c r="P12" s="20">
        <v>4</v>
      </c>
      <c r="Q12" s="20">
        <v>4</v>
      </c>
      <c r="R12" s="20">
        <v>4</v>
      </c>
      <c r="S12" s="20">
        <v>4</v>
      </c>
      <c r="T12" s="20">
        <v>4</v>
      </c>
      <c r="U12" s="20">
        <v>0</v>
      </c>
      <c r="V12" s="20">
        <v>0</v>
      </c>
      <c r="W12" s="20">
        <v>4</v>
      </c>
      <c r="X12" s="20">
        <v>0</v>
      </c>
      <c r="Y12" s="20">
        <v>0</v>
      </c>
      <c r="Z12" s="20">
        <v>4</v>
      </c>
      <c r="AA12" s="20">
        <v>0</v>
      </c>
      <c r="AB12" s="20">
        <v>0</v>
      </c>
      <c r="AC12" s="20">
        <v>4</v>
      </c>
      <c r="AD12" s="20">
        <v>6</v>
      </c>
      <c r="AE12" s="20">
        <v>0</v>
      </c>
      <c r="AF12" s="20">
        <v>4</v>
      </c>
      <c r="AG12" s="20">
        <v>6</v>
      </c>
      <c r="AH12" s="20">
        <v>0</v>
      </c>
      <c r="AI12" s="20">
        <v>4</v>
      </c>
      <c r="AJ12" s="20">
        <v>6</v>
      </c>
      <c r="AK12" s="20">
        <v>0</v>
      </c>
    </row>
    <row r="13" spans="1:37" x14ac:dyDescent="0.2">
      <c r="A13" s="21" t="s">
        <v>128</v>
      </c>
      <c r="B13" s="22">
        <f>(1000/80)*10^(-1*B9)</f>
        <v>1.25E-4</v>
      </c>
      <c r="C13" s="22">
        <f t="shared" ref="C13:AK13" si="1">(1000/80)*10^(-1*C9)</f>
        <v>1.25E-4</v>
      </c>
      <c r="D13" s="22">
        <f t="shared" si="1"/>
        <v>1.25E-4</v>
      </c>
      <c r="E13" s="22">
        <f t="shared" si="1"/>
        <v>1.25E-4</v>
      </c>
      <c r="F13" s="22">
        <f t="shared" si="1"/>
        <v>1.25E-4</v>
      </c>
      <c r="G13" s="22">
        <f t="shared" si="1"/>
        <v>1.25E-4</v>
      </c>
      <c r="H13" s="22">
        <f t="shared" si="1"/>
        <v>1.25E-4</v>
      </c>
      <c r="I13" s="22">
        <f t="shared" si="1"/>
        <v>1.25E-4</v>
      </c>
      <c r="J13" s="22">
        <f t="shared" si="1"/>
        <v>1.25E-4</v>
      </c>
      <c r="K13" s="22">
        <f t="shared" si="1"/>
        <v>1.25E-4</v>
      </c>
      <c r="L13" s="22">
        <f t="shared" si="1"/>
        <v>1.25E-4</v>
      </c>
      <c r="M13" s="22">
        <f t="shared" si="1"/>
        <v>1.25E-4</v>
      </c>
      <c r="N13" s="22">
        <f t="shared" si="1"/>
        <v>1.25E-4</v>
      </c>
      <c r="O13" s="22">
        <f t="shared" si="1"/>
        <v>1.25E-4</v>
      </c>
      <c r="P13" s="22">
        <f t="shared" si="1"/>
        <v>1.25E-4</v>
      </c>
      <c r="Q13" s="22">
        <f t="shared" si="1"/>
        <v>1.25E-4</v>
      </c>
      <c r="R13" s="22">
        <f t="shared" si="1"/>
        <v>1.25E-4</v>
      </c>
      <c r="S13" s="22">
        <f t="shared" si="1"/>
        <v>1.25E-4</v>
      </c>
      <c r="T13" s="22">
        <f t="shared" si="1"/>
        <v>1.25E-4</v>
      </c>
      <c r="U13" s="22">
        <f t="shared" si="1"/>
        <v>1.25E-4</v>
      </c>
      <c r="V13" s="22">
        <f t="shared" si="1"/>
        <v>1.25E-4</v>
      </c>
      <c r="W13" s="22">
        <f t="shared" si="1"/>
        <v>1.25E-4</v>
      </c>
      <c r="X13" s="22">
        <f t="shared" si="1"/>
        <v>1.25E-4</v>
      </c>
      <c r="Y13" s="22">
        <f t="shared" si="1"/>
        <v>1.25E-4</v>
      </c>
      <c r="Z13" s="22">
        <f t="shared" si="1"/>
        <v>1.25E-4</v>
      </c>
      <c r="AA13" s="22">
        <f t="shared" si="1"/>
        <v>1.25E-4</v>
      </c>
      <c r="AB13" s="22">
        <f t="shared" si="1"/>
        <v>1.25E-4</v>
      </c>
      <c r="AC13" s="22">
        <f t="shared" si="1"/>
        <v>1.25E-4</v>
      </c>
      <c r="AD13" s="22">
        <f t="shared" si="1"/>
        <v>1.25E-4</v>
      </c>
      <c r="AE13" s="22">
        <f t="shared" si="1"/>
        <v>1.25E-4</v>
      </c>
      <c r="AF13" s="22">
        <f t="shared" si="1"/>
        <v>1.25E-4</v>
      </c>
      <c r="AG13" s="22">
        <f t="shared" si="1"/>
        <v>1.25E-4</v>
      </c>
      <c r="AH13" s="22">
        <f t="shared" si="1"/>
        <v>1.25E-4</v>
      </c>
      <c r="AI13" s="22">
        <f t="shared" si="1"/>
        <v>1.25E-4</v>
      </c>
      <c r="AJ13" s="22">
        <f t="shared" si="1"/>
        <v>1.25E-4</v>
      </c>
      <c r="AK13" s="22">
        <f t="shared" si="1"/>
        <v>1.25E-4</v>
      </c>
    </row>
    <row r="14" spans="1:37" x14ac:dyDescent="0.2">
      <c r="A14" s="21" t="s">
        <v>129</v>
      </c>
      <c r="B14" s="22">
        <f>(1000/80)*10^(-1*B12)</f>
        <v>1.25E-3</v>
      </c>
      <c r="C14" s="22">
        <f t="shared" ref="C14:AK14" si="2">(1000/80)*10^(-1*C12)</f>
        <v>1.25E-3</v>
      </c>
      <c r="D14" s="22">
        <f t="shared" si="2"/>
        <v>1.25E-3</v>
      </c>
      <c r="E14" s="22">
        <f t="shared" si="2"/>
        <v>1.25E-3</v>
      </c>
      <c r="F14" s="22">
        <f t="shared" si="2"/>
        <v>1.25E-3</v>
      </c>
      <c r="G14" s="22">
        <f t="shared" si="2"/>
        <v>1.25E-3</v>
      </c>
      <c r="H14" s="22">
        <f t="shared" si="2"/>
        <v>1.25E-3</v>
      </c>
      <c r="I14" s="22">
        <f t="shared" si="2"/>
        <v>1.25E-3</v>
      </c>
      <c r="J14" s="22">
        <f t="shared" si="2"/>
        <v>1.25E-3</v>
      </c>
      <c r="K14" s="22">
        <f t="shared" si="2"/>
        <v>1.25E-3</v>
      </c>
      <c r="L14" s="22">
        <f t="shared" si="2"/>
        <v>1.25E-3</v>
      </c>
      <c r="M14" s="22">
        <f t="shared" si="2"/>
        <v>1.25E-3</v>
      </c>
      <c r="N14" s="22">
        <f t="shared" si="2"/>
        <v>1.25E-3</v>
      </c>
      <c r="O14" s="22">
        <f t="shared" si="2"/>
        <v>1.25E-3</v>
      </c>
      <c r="P14" s="22">
        <f t="shared" si="2"/>
        <v>1.25E-3</v>
      </c>
      <c r="Q14" s="22">
        <f t="shared" si="2"/>
        <v>1.25E-3</v>
      </c>
      <c r="R14" s="22">
        <f t="shared" si="2"/>
        <v>1.25E-3</v>
      </c>
      <c r="S14" s="22">
        <f t="shared" si="2"/>
        <v>1.25E-3</v>
      </c>
      <c r="T14" s="22">
        <f t="shared" si="2"/>
        <v>1.25E-3</v>
      </c>
      <c r="U14" s="22">
        <f t="shared" si="2"/>
        <v>12.5</v>
      </c>
      <c r="V14" s="22">
        <f t="shared" si="2"/>
        <v>12.5</v>
      </c>
      <c r="W14" s="22">
        <f t="shared" si="2"/>
        <v>1.25E-3</v>
      </c>
      <c r="X14" s="22">
        <f t="shared" si="2"/>
        <v>12.5</v>
      </c>
      <c r="Y14" s="22">
        <f t="shared" si="2"/>
        <v>12.5</v>
      </c>
      <c r="Z14" s="22">
        <f t="shared" si="2"/>
        <v>1.25E-3</v>
      </c>
      <c r="AA14" s="22">
        <f t="shared" si="2"/>
        <v>12.5</v>
      </c>
      <c r="AB14" s="22">
        <f t="shared" si="2"/>
        <v>12.5</v>
      </c>
      <c r="AC14" s="22">
        <f t="shared" si="2"/>
        <v>1.25E-3</v>
      </c>
      <c r="AD14" s="22">
        <f t="shared" si="2"/>
        <v>1.2499999999999999E-5</v>
      </c>
      <c r="AE14" s="22">
        <f t="shared" si="2"/>
        <v>12.5</v>
      </c>
      <c r="AF14" s="22">
        <f t="shared" si="2"/>
        <v>1.25E-3</v>
      </c>
      <c r="AG14" s="22">
        <f t="shared" si="2"/>
        <v>1.2499999999999999E-5</v>
      </c>
      <c r="AH14" s="22">
        <f t="shared" si="2"/>
        <v>12.5</v>
      </c>
      <c r="AI14" s="22">
        <f t="shared" si="2"/>
        <v>1.25E-3</v>
      </c>
      <c r="AJ14" s="22">
        <f t="shared" si="2"/>
        <v>1.2499999999999999E-5</v>
      </c>
      <c r="AK14" s="22">
        <f t="shared" si="2"/>
        <v>12.5</v>
      </c>
    </row>
    <row r="15" spans="1:37" x14ac:dyDescent="0.2">
      <c r="A15" s="19" t="s">
        <v>15</v>
      </c>
      <c r="B15" s="22">
        <f>(B7)/B13</f>
        <v>120000</v>
      </c>
      <c r="C15" s="22">
        <f t="shared" ref="C15:AK15" si="3">(C7)/C13</f>
        <v>120000</v>
      </c>
      <c r="D15" s="22">
        <f t="shared" si="3"/>
        <v>120000</v>
      </c>
      <c r="E15" s="22">
        <f t="shared" si="3"/>
        <v>88000</v>
      </c>
      <c r="F15" s="22">
        <f t="shared" si="3"/>
        <v>88000</v>
      </c>
      <c r="G15" s="22">
        <f t="shared" si="3"/>
        <v>88000</v>
      </c>
      <c r="H15" s="22">
        <f t="shared" si="3"/>
        <v>136000</v>
      </c>
      <c r="I15" s="22">
        <f t="shared" si="3"/>
        <v>136000</v>
      </c>
      <c r="J15" s="22">
        <f t="shared" si="3"/>
        <v>136000</v>
      </c>
      <c r="K15" s="22">
        <f t="shared" si="3"/>
        <v>120000</v>
      </c>
      <c r="L15" s="22">
        <f t="shared" si="3"/>
        <v>120000</v>
      </c>
      <c r="M15" s="22">
        <f t="shared" si="3"/>
        <v>120000</v>
      </c>
      <c r="N15" s="22">
        <f t="shared" si="3"/>
        <v>88000</v>
      </c>
      <c r="O15" s="22">
        <f t="shared" si="3"/>
        <v>88000</v>
      </c>
      <c r="P15" s="22">
        <f t="shared" si="3"/>
        <v>88000</v>
      </c>
      <c r="Q15" s="22">
        <f t="shared" si="3"/>
        <v>136000</v>
      </c>
      <c r="R15" s="22">
        <f t="shared" si="3"/>
        <v>136000</v>
      </c>
      <c r="S15" s="22">
        <f>(S7)/S13</f>
        <v>136000</v>
      </c>
      <c r="T15" s="22">
        <f>(T7)/T13</f>
        <v>168000</v>
      </c>
      <c r="U15" s="22">
        <f t="shared" si="3"/>
        <v>168000</v>
      </c>
      <c r="V15" s="22">
        <f t="shared" si="3"/>
        <v>168000</v>
      </c>
      <c r="W15" s="22">
        <f t="shared" si="3"/>
        <v>576000</v>
      </c>
      <c r="X15" s="22">
        <f t="shared" si="3"/>
        <v>576000</v>
      </c>
      <c r="Y15" s="22">
        <f t="shared" si="3"/>
        <v>576000</v>
      </c>
      <c r="Z15" s="22">
        <f t="shared" si="3"/>
        <v>136000</v>
      </c>
      <c r="AA15" s="22">
        <f t="shared" si="3"/>
        <v>136000</v>
      </c>
      <c r="AB15" s="22">
        <f t="shared" si="3"/>
        <v>136000</v>
      </c>
      <c r="AC15" s="22">
        <f t="shared" si="3"/>
        <v>256000</v>
      </c>
      <c r="AD15" s="22">
        <f t="shared" si="3"/>
        <v>256000</v>
      </c>
      <c r="AE15" s="22">
        <f t="shared" si="3"/>
        <v>256000</v>
      </c>
      <c r="AF15" s="22">
        <f t="shared" si="3"/>
        <v>168000</v>
      </c>
      <c r="AG15" s="22">
        <f t="shared" si="3"/>
        <v>168000</v>
      </c>
      <c r="AH15" s="22">
        <f t="shared" si="3"/>
        <v>168000</v>
      </c>
      <c r="AI15" s="22">
        <f t="shared" si="3"/>
        <v>240000</v>
      </c>
      <c r="AJ15" s="22">
        <f t="shared" si="3"/>
        <v>240000</v>
      </c>
      <c r="AK15" s="22">
        <f t="shared" si="3"/>
        <v>240000</v>
      </c>
    </row>
    <row r="16" spans="1:37" x14ac:dyDescent="0.2">
      <c r="A16" s="21" t="s">
        <v>14</v>
      </c>
      <c r="B16" s="22">
        <f t="shared" ref="B16:J16" si="4">0.2*(B8+B11)/(B13+B14)</f>
        <v>2763.636363636364</v>
      </c>
      <c r="C16" s="22">
        <f t="shared" si="4"/>
        <v>6836.3636363636369</v>
      </c>
      <c r="D16" s="22">
        <f t="shared" si="4"/>
        <v>3781.818181818182</v>
      </c>
      <c r="E16" s="22">
        <f t="shared" si="4"/>
        <v>2763.636363636364</v>
      </c>
      <c r="F16" s="22">
        <f t="shared" si="4"/>
        <v>6836.3636363636369</v>
      </c>
      <c r="G16" s="22">
        <f t="shared" si="4"/>
        <v>3781.818181818182</v>
      </c>
      <c r="H16" s="22">
        <f t="shared" si="4"/>
        <v>2763.636363636364</v>
      </c>
      <c r="I16" s="22">
        <f t="shared" si="4"/>
        <v>6836.3636363636369</v>
      </c>
      <c r="J16" s="22">
        <f t="shared" si="4"/>
        <v>3781.818181818182</v>
      </c>
      <c r="K16" s="22">
        <f t="shared" ref="K16:AI16" si="5">(K8+K11)/(K13+K14)</f>
        <v>13818.18181818182</v>
      </c>
      <c r="L16" s="22">
        <f t="shared" si="5"/>
        <v>34181.818181818184</v>
      </c>
      <c r="M16" s="22">
        <f t="shared" si="5"/>
        <v>18909.090909090912</v>
      </c>
      <c r="N16" s="22">
        <f t="shared" si="5"/>
        <v>13818.18181818182</v>
      </c>
      <c r="O16" s="22">
        <f t="shared" si="5"/>
        <v>34181.818181818184</v>
      </c>
      <c r="P16" s="22">
        <f t="shared" si="5"/>
        <v>18909.090909090912</v>
      </c>
      <c r="Q16" s="22">
        <f t="shared" si="5"/>
        <v>13818.18181818182</v>
      </c>
      <c r="R16" s="22">
        <f t="shared" si="5"/>
        <v>34181.818181818184</v>
      </c>
      <c r="S16" s="22">
        <f>(S8+S11)/(S13+S14)</f>
        <v>18909.090909090912</v>
      </c>
      <c r="T16" s="22">
        <f>0.2*(T8+T11)/(T13+T14)</f>
        <v>4945.454545454546</v>
      </c>
      <c r="U16" s="22">
        <f>(U8)/(U13)</f>
        <v>208000</v>
      </c>
      <c r="V16" s="22">
        <f>(V8)/(V13)</f>
        <v>160000</v>
      </c>
      <c r="W16" s="22">
        <f t="shared" ref="W16:Z16" si="6">0.2*(W8+W11)/(W13+W14)</f>
        <v>4945.454545454546</v>
      </c>
      <c r="X16" s="22">
        <f>(X8)/(X13)</f>
        <v>208000</v>
      </c>
      <c r="Y16" s="22">
        <f>(Y8)/(Y13)</f>
        <v>160000</v>
      </c>
      <c r="Z16" s="22">
        <f t="shared" si="6"/>
        <v>4945.454545454546</v>
      </c>
      <c r="AA16" s="22">
        <f>(AA8)/(AA13)</f>
        <v>208000</v>
      </c>
      <c r="AB16" s="22">
        <f>(AB8)/(AB13)</f>
        <v>160000</v>
      </c>
      <c r="AC16" s="22">
        <f t="shared" si="5"/>
        <v>24727.272727272728</v>
      </c>
      <c r="AD16" s="22">
        <f>(AD11)/(AD14)</f>
        <v>800000.00000000012</v>
      </c>
      <c r="AE16" s="22">
        <f>(AE8)/(AE13)</f>
        <v>240000</v>
      </c>
      <c r="AF16" s="22">
        <f t="shared" si="5"/>
        <v>26909.090909090912</v>
      </c>
      <c r="AG16" s="22">
        <f>(AG11)/(AG14)</f>
        <v>800000.00000000012</v>
      </c>
      <c r="AH16" s="22">
        <f>(AH8)/(AH13)</f>
        <v>240000</v>
      </c>
      <c r="AI16" s="22">
        <f t="shared" si="5"/>
        <v>24727.272727272728</v>
      </c>
      <c r="AJ16" s="22">
        <f>(AJ11)/(AJ14)</f>
        <v>800000.00000000012</v>
      </c>
      <c r="AK16" s="22">
        <f>(AK8)/(AK13)</f>
        <v>240000</v>
      </c>
    </row>
    <row r="17" spans="1:37" x14ac:dyDescent="0.2">
      <c r="A17" s="19" t="s">
        <v>16</v>
      </c>
      <c r="B17" s="22">
        <f>SUM(B15:B16)</f>
        <v>122763.63636363637</v>
      </c>
      <c r="C17" s="22">
        <f t="shared" ref="C17:AK17" si="7">SUM(C15:C16)</f>
        <v>126836.36363636363</v>
      </c>
      <c r="D17" s="22">
        <f t="shared" si="7"/>
        <v>123781.81818181818</v>
      </c>
      <c r="E17" s="22">
        <f t="shared" si="7"/>
        <v>90763.636363636368</v>
      </c>
      <c r="F17" s="22">
        <f t="shared" si="7"/>
        <v>94836.363636363632</v>
      </c>
      <c r="G17" s="22">
        <f t="shared" si="7"/>
        <v>91781.818181818177</v>
      </c>
      <c r="H17" s="22">
        <f t="shared" si="7"/>
        <v>138763.63636363635</v>
      </c>
      <c r="I17" s="22">
        <f t="shared" si="7"/>
        <v>142836.36363636365</v>
      </c>
      <c r="J17" s="22">
        <f t="shared" si="7"/>
        <v>139781.81818181818</v>
      </c>
      <c r="K17" s="22">
        <f t="shared" si="7"/>
        <v>133818.18181818182</v>
      </c>
      <c r="L17" s="22">
        <f t="shared" si="7"/>
        <v>154181.81818181818</v>
      </c>
      <c r="M17" s="22">
        <f t="shared" si="7"/>
        <v>138909.09090909091</v>
      </c>
      <c r="N17" s="22">
        <f t="shared" si="7"/>
        <v>101818.18181818182</v>
      </c>
      <c r="O17" s="22">
        <f t="shared" si="7"/>
        <v>122181.81818181818</v>
      </c>
      <c r="P17" s="22">
        <f t="shared" si="7"/>
        <v>106909.09090909091</v>
      </c>
      <c r="Q17" s="22">
        <f t="shared" si="7"/>
        <v>149818.18181818182</v>
      </c>
      <c r="R17" s="22">
        <f t="shared" si="7"/>
        <v>170181.81818181818</v>
      </c>
      <c r="S17" s="22">
        <f>SUM(S15:S16)</f>
        <v>154909.09090909091</v>
      </c>
      <c r="T17" s="22">
        <f t="shared" si="7"/>
        <v>172945.45454545456</v>
      </c>
      <c r="U17" s="22">
        <f t="shared" si="7"/>
        <v>376000</v>
      </c>
      <c r="V17" s="22">
        <f t="shared" si="7"/>
        <v>328000</v>
      </c>
      <c r="W17" s="22">
        <f t="shared" si="7"/>
        <v>580945.45454545459</v>
      </c>
      <c r="X17" s="22">
        <f t="shared" si="7"/>
        <v>784000</v>
      </c>
      <c r="Y17" s="22">
        <f t="shared" si="7"/>
        <v>736000</v>
      </c>
      <c r="Z17" s="22">
        <f t="shared" si="7"/>
        <v>140945.45454545456</v>
      </c>
      <c r="AA17" s="22">
        <f t="shared" si="7"/>
        <v>344000</v>
      </c>
      <c r="AB17" s="22">
        <f t="shared" si="7"/>
        <v>296000</v>
      </c>
      <c r="AC17" s="22">
        <f t="shared" si="7"/>
        <v>280727.27272727271</v>
      </c>
      <c r="AD17" s="22">
        <f t="shared" si="7"/>
        <v>1056000</v>
      </c>
      <c r="AE17" s="22">
        <f t="shared" si="7"/>
        <v>496000</v>
      </c>
      <c r="AF17" s="22">
        <f t="shared" si="7"/>
        <v>194909.09090909091</v>
      </c>
      <c r="AG17" s="22">
        <f t="shared" si="7"/>
        <v>968000.00000000012</v>
      </c>
      <c r="AH17" s="22">
        <f t="shared" si="7"/>
        <v>408000</v>
      </c>
      <c r="AI17" s="22">
        <f t="shared" si="7"/>
        <v>264727.27272727271</v>
      </c>
      <c r="AJ17" s="22">
        <f t="shared" si="7"/>
        <v>1040000.0000000001</v>
      </c>
      <c r="AK17" s="22">
        <f t="shared" si="7"/>
        <v>480000</v>
      </c>
    </row>
    <row r="18" spans="1:37" x14ac:dyDescent="0.2">
      <c r="A18" s="19" t="s">
        <v>17</v>
      </c>
      <c r="B18" s="23">
        <f>B16/B17</f>
        <v>2.2511848341232231E-2</v>
      </c>
      <c r="C18" s="23">
        <f t="shared" ref="C18:AK18" si="8">C16/C17</f>
        <v>5.3899082568807342E-2</v>
      </c>
      <c r="D18" s="23">
        <f t="shared" si="8"/>
        <v>3.0552291421856642E-2</v>
      </c>
      <c r="E18" s="23">
        <f t="shared" si="8"/>
        <v>3.0448717948717952E-2</v>
      </c>
      <c r="F18" s="23">
        <f t="shared" si="8"/>
        <v>7.2085889570552161E-2</v>
      </c>
      <c r="G18" s="23">
        <f t="shared" si="8"/>
        <v>4.1204437400950873E-2</v>
      </c>
      <c r="H18" s="23">
        <f t="shared" si="8"/>
        <v>1.9916142557651995E-2</v>
      </c>
      <c r="I18" s="23">
        <f t="shared" si="8"/>
        <v>4.7861507128309576E-2</v>
      </c>
      <c r="J18" s="23">
        <f t="shared" si="8"/>
        <v>2.7055150884495321E-2</v>
      </c>
      <c r="K18" s="23">
        <f t="shared" si="8"/>
        <v>0.10326086956521741</v>
      </c>
      <c r="L18" s="23">
        <f t="shared" si="8"/>
        <v>0.2216981132075472</v>
      </c>
      <c r="M18" s="23">
        <f t="shared" si="8"/>
        <v>0.13612565445026178</v>
      </c>
      <c r="N18" s="23">
        <f t="shared" si="8"/>
        <v>0.13571428571428573</v>
      </c>
      <c r="O18" s="23">
        <f t="shared" si="8"/>
        <v>0.27976190476190477</v>
      </c>
      <c r="P18" s="23">
        <f t="shared" si="8"/>
        <v>0.17687074829931976</v>
      </c>
      <c r="Q18" s="23">
        <f t="shared" si="8"/>
        <v>9.2233009708737879E-2</v>
      </c>
      <c r="R18" s="23">
        <f t="shared" si="8"/>
        <v>0.20085470085470086</v>
      </c>
      <c r="S18" s="23">
        <f t="shared" si="8"/>
        <v>0.12206572769953053</v>
      </c>
      <c r="T18" s="23">
        <f t="shared" si="8"/>
        <v>2.8595458368376788E-2</v>
      </c>
      <c r="U18" s="23">
        <f t="shared" si="8"/>
        <v>0.55319148936170215</v>
      </c>
      <c r="V18" s="23">
        <f t="shared" si="8"/>
        <v>0.48780487804878048</v>
      </c>
      <c r="W18" s="23">
        <f t="shared" si="8"/>
        <v>8.5127691537305959E-3</v>
      </c>
      <c r="X18" s="23">
        <f t="shared" si="8"/>
        <v>0.26530612244897961</v>
      </c>
      <c r="Y18" s="23">
        <f t="shared" si="8"/>
        <v>0.21739130434782608</v>
      </c>
      <c r="Z18" s="23">
        <f t="shared" si="8"/>
        <v>3.5087719298245612E-2</v>
      </c>
      <c r="AA18" s="23">
        <f t="shared" si="8"/>
        <v>0.60465116279069764</v>
      </c>
      <c r="AB18" s="23">
        <f t="shared" si="8"/>
        <v>0.54054054054054057</v>
      </c>
      <c r="AC18" s="23">
        <f t="shared" si="8"/>
        <v>8.8082901554404153E-2</v>
      </c>
      <c r="AD18" s="23">
        <f t="shared" si="8"/>
        <v>0.75757575757575768</v>
      </c>
      <c r="AE18" s="23">
        <f t="shared" si="8"/>
        <v>0.4838709677419355</v>
      </c>
      <c r="AF18" s="23">
        <f t="shared" si="8"/>
        <v>0.13805970149253732</v>
      </c>
      <c r="AG18" s="23">
        <f t="shared" si="8"/>
        <v>0.82644628099173556</v>
      </c>
      <c r="AH18" s="23">
        <f t="shared" si="8"/>
        <v>0.58823529411764708</v>
      </c>
      <c r="AI18" s="23">
        <f t="shared" si="8"/>
        <v>9.3406593406593422E-2</v>
      </c>
      <c r="AJ18" s="23">
        <f t="shared" si="8"/>
        <v>0.76923076923076927</v>
      </c>
      <c r="AK18" s="23">
        <f t="shared" si="8"/>
        <v>0.5</v>
      </c>
    </row>
    <row r="21" spans="1:37" x14ac:dyDescent="0.2">
      <c r="A21" s="19" t="s">
        <v>0</v>
      </c>
      <c r="B21" s="20">
        <v>7</v>
      </c>
      <c r="C21" s="20">
        <v>7</v>
      </c>
      <c r="D21" s="20">
        <v>7</v>
      </c>
      <c r="E21" s="20">
        <v>7</v>
      </c>
      <c r="F21" s="20">
        <v>7</v>
      </c>
      <c r="G21" s="20">
        <v>7</v>
      </c>
      <c r="H21" s="20">
        <v>7</v>
      </c>
      <c r="I21" s="20">
        <v>7</v>
      </c>
      <c r="J21" s="20">
        <v>7</v>
      </c>
      <c r="K21" s="20">
        <v>7</v>
      </c>
      <c r="L21" s="20">
        <v>7</v>
      </c>
      <c r="M21" s="20">
        <v>7</v>
      </c>
      <c r="N21" s="20">
        <v>7</v>
      </c>
      <c r="O21" s="20">
        <v>7</v>
      </c>
      <c r="P21" s="20">
        <v>7</v>
      </c>
      <c r="Q21" s="20">
        <v>7</v>
      </c>
      <c r="R21" s="20">
        <v>7</v>
      </c>
      <c r="S21" s="20">
        <v>7</v>
      </c>
      <c r="T21" s="20">
        <v>7</v>
      </c>
      <c r="U21" s="20">
        <v>7</v>
      </c>
      <c r="V21" s="20">
        <v>7</v>
      </c>
      <c r="W21" s="20">
        <v>7</v>
      </c>
      <c r="X21" s="20">
        <v>7</v>
      </c>
      <c r="Y21" s="20">
        <v>7</v>
      </c>
      <c r="Z21" s="20">
        <v>7</v>
      </c>
      <c r="AA21" s="20">
        <v>7</v>
      </c>
      <c r="AB21" s="20">
        <v>7</v>
      </c>
      <c r="AC21" s="20">
        <v>7</v>
      </c>
      <c r="AD21" s="20">
        <v>7</v>
      </c>
      <c r="AE21" s="20">
        <v>7</v>
      </c>
      <c r="AF21" s="20">
        <v>7</v>
      </c>
      <c r="AG21" s="20">
        <v>7</v>
      </c>
      <c r="AH21" s="20">
        <v>7</v>
      </c>
      <c r="AI21" s="20">
        <v>7</v>
      </c>
      <c r="AJ21" s="20">
        <v>7</v>
      </c>
      <c r="AK21" s="20">
        <v>7</v>
      </c>
    </row>
    <row r="22" spans="1:37" x14ac:dyDescent="0.2">
      <c r="A22" s="19" t="s">
        <v>81</v>
      </c>
      <c r="B22" s="20" t="s">
        <v>82</v>
      </c>
      <c r="C22" s="19" t="s">
        <v>83</v>
      </c>
      <c r="D22" s="19" t="s">
        <v>84</v>
      </c>
      <c r="E22" s="20" t="s">
        <v>85</v>
      </c>
      <c r="F22" s="19" t="s">
        <v>86</v>
      </c>
      <c r="G22" s="19" t="s">
        <v>87</v>
      </c>
      <c r="H22" s="20" t="s">
        <v>88</v>
      </c>
      <c r="I22" s="19" t="s">
        <v>89</v>
      </c>
      <c r="J22" s="19" t="s">
        <v>90</v>
      </c>
      <c r="K22" s="20" t="s">
        <v>91</v>
      </c>
      <c r="L22" s="19" t="s">
        <v>92</v>
      </c>
      <c r="M22" s="19" t="s">
        <v>93</v>
      </c>
      <c r="N22" s="20" t="s">
        <v>94</v>
      </c>
      <c r="O22" s="19" t="s">
        <v>95</v>
      </c>
      <c r="P22" s="19" t="s">
        <v>96</v>
      </c>
      <c r="Q22" s="20" t="s">
        <v>97</v>
      </c>
      <c r="R22" s="19" t="s">
        <v>98</v>
      </c>
      <c r="S22" s="19" t="s">
        <v>99</v>
      </c>
      <c r="T22" s="20" t="s">
        <v>100</v>
      </c>
      <c r="U22" s="19" t="s">
        <v>101</v>
      </c>
      <c r="V22" s="19" t="s">
        <v>102</v>
      </c>
      <c r="W22" s="20" t="s">
        <v>103</v>
      </c>
      <c r="X22" s="19" t="s">
        <v>104</v>
      </c>
      <c r="Y22" s="19" t="s">
        <v>105</v>
      </c>
      <c r="Z22" s="20" t="s">
        <v>106</v>
      </c>
      <c r="AA22" s="19" t="s">
        <v>107</v>
      </c>
      <c r="AB22" s="19" t="s">
        <v>108</v>
      </c>
      <c r="AC22" s="20" t="s">
        <v>109</v>
      </c>
      <c r="AD22" s="19" t="s">
        <v>110</v>
      </c>
      <c r="AE22" s="19" t="s">
        <v>111</v>
      </c>
      <c r="AF22" s="20" t="s">
        <v>112</v>
      </c>
      <c r="AG22" s="19" t="s">
        <v>113</v>
      </c>
      <c r="AH22" s="19" t="s">
        <v>114</v>
      </c>
      <c r="AI22" s="20" t="s">
        <v>115</v>
      </c>
      <c r="AJ22" s="19" t="s">
        <v>116</v>
      </c>
      <c r="AK22" s="19" t="s">
        <v>117</v>
      </c>
    </row>
    <row r="23" spans="1:37" x14ac:dyDescent="0.2">
      <c r="A23" s="19" t="s">
        <v>118</v>
      </c>
      <c r="B23" s="20">
        <v>1</v>
      </c>
      <c r="C23" s="19">
        <v>2</v>
      </c>
      <c r="D23" s="19">
        <v>3</v>
      </c>
      <c r="E23" s="20">
        <v>1</v>
      </c>
      <c r="F23" s="19">
        <v>2</v>
      </c>
      <c r="G23" s="19">
        <v>3</v>
      </c>
      <c r="H23" s="20">
        <v>1</v>
      </c>
      <c r="I23" s="19">
        <v>2</v>
      </c>
      <c r="J23" s="19">
        <v>3</v>
      </c>
      <c r="K23" s="20">
        <v>1</v>
      </c>
      <c r="L23" s="19">
        <v>2</v>
      </c>
      <c r="M23" s="19">
        <v>3</v>
      </c>
      <c r="N23" s="20">
        <v>1</v>
      </c>
      <c r="O23" s="19">
        <v>2</v>
      </c>
      <c r="P23" s="19">
        <v>3</v>
      </c>
      <c r="Q23" s="20">
        <v>1</v>
      </c>
      <c r="R23" s="19">
        <v>2</v>
      </c>
      <c r="S23" s="19">
        <v>3</v>
      </c>
      <c r="T23" s="20">
        <v>1</v>
      </c>
      <c r="U23" s="19">
        <v>2</v>
      </c>
      <c r="V23" s="19">
        <v>3</v>
      </c>
      <c r="W23" s="20">
        <v>1</v>
      </c>
      <c r="X23" s="19">
        <v>2</v>
      </c>
      <c r="Y23" s="19">
        <v>3</v>
      </c>
      <c r="Z23" s="20">
        <v>1</v>
      </c>
      <c r="AA23" s="19">
        <v>2</v>
      </c>
      <c r="AB23" s="19">
        <v>3</v>
      </c>
      <c r="AC23" s="20">
        <v>1</v>
      </c>
      <c r="AD23" s="19">
        <v>2</v>
      </c>
      <c r="AE23" s="19">
        <v>3</v>
      </c>
      <c r="AF23" s="20">
        <v>1</v>
      </c>
      <c r="AG23" s="19">
        <v>2</v>
      </c>
      <c r="AH23" s="19">
        <v>3</v>
      </c>
      <c r="AI23" s="20">
        <v>1</v>
      </c>
      <c r="AJ23" s="19">
        <v>2</v>
      </c>
      <c r="AK23" s="19">
        <v>3</v>
      </c>
    </row>
    <row r="24" spans="1:37" x14ac:dyDescent="0.2">
      <c r="A24" s="19" t="s">
        <v>119</v>
      </c>
      <c r="B24" s="20" t="s">
        <v>26</v>
      </c>
      <c r="C24" s="20" t="s">
        <v>26</v>
      </c>
      <c r="D24" s="20" t="s">
        <v>26</v>
      </c>
      <c r="E24" s="20" t="s">
        <v>30</v>
      </c>
      <c r="F24" s="20" t="s">
        <v>30</v>
      </c>
      <c r="G24" s="20" t="s">
        <v>30</v>
      </c>
      <c r="H24" s="20" t="s">
        <v>120</v>
      </c>
      <c r="I24" s="20" t="s">
        <v>120</v>
      </c>
      <c r="J24" s="20" t="s">
        <v>120</v>
      </c>
      <c r="K24" s="20" t="s">
        <v>26</v>
      </c>
      <c r="L24" s="20" t="s">
        <v>26</v>
      </c>
      <c r="M24" s="20" t="s">
        <v>26</v>
      </c>
      <c r="N24" s="20" t="s">
        <v>30</v>
      </c>
      <c r="O24" s="20" t="s">
        <v>30</v>
      </c>
      <c r="P24" s="20" t="s">
        <v>30</v>
      </c>
      <c r="Q24" s="20" t="s">
        <v>120</v>
      </c>
      <c r="R24" s="20" t="s">
        <v>120</v>
      </c>
      <c r="S24" s="20" t="s">
        <v>120</v>
      </c>
      <c r="T24" s="20" t="s">
        <v>28</v>
      </c>
      <c r="U24" s="20" t="s">
        <v>28</v>
      </c>
      <c r="V24" s="20" t="s">
        <v>28</v>
      </c>
      <c r="W24" s="20" t="s">
        <v>35</v>
      </c>
      <c r="X24" s="20" t="s">
        <v>35</v>
      </c>
      <c r="Y24" s="20" t="s">
        <v>35</v>
      </c>
      <c r="Z24" s="20" t="s">
        <v>120</v>
      </c>
      <c r="AA24" s="20" t="s">
        <v>120</v>
      </c>
      <c r="AB24" s="20" t="s">
        <v>120</v>
      </c>
      <c r="AC24" s="20" t="s">
        <v>28</v>
      </c>
      <c r="AD24" s="20" t="s">
        <v>28</v>
      </c>
      <c r="AE24" s="20" t="s">
        <v>28</v>
      </c>
      <c r="AF24" s="20" t="s">
        <v>35</v>
      </c>
      <c r="AG24" s="20" t="s">
        <v>35</v>
      </c>
      <c r="AH24" s="20" t="s">
        <v>35</v>
      </c>
      <c r="AI24" s="20" t="s">
        <v>120</v>
      </c>
      <c r="AJ24" s="20" t="s">
        <v>120</v>
      </c>
      <c r="AK24" s="20" t="s">
        <v>120</v>
      </c>
    </row>
    <row r="25" spans="1:37" x14ac:dyDescent="0.2">
      <c r="A25" s="19" t="s">
        <v>121</v>
      </c>
      <c r="B25" s="20" t="s">
        <v>24</v>
      </c>
      <c r="C25" s="20" t="s">
        <v>24</v>
      </c>
      <c r="D25" s="20" t="s">
        <v>24</v>
      </c>
      <c r="E25" s="20" t="s">
        <v>24</v>
      </c>
      <c r="F25" s="20" t="s">
        <v>24</v>
      </c>
      <c r="G25" s="20" t="s">
        <v>24</v>
      </c>
      <c r="H25" s="20" t="s">
        <v>24</v>
      </c>
      <c r="I25" s="20" t="s">
        <v>24</v>
      </c>
      <c r="J25" s="20" t="s">
        <v>24</v>
      </c>
      <c r="K25" s="20" t="s">
        <v>24</v>
      </c>
      <c r="L25" s="20" t="s">
        <v>24</v>
      </c>
      <c r="M25" s="20" t="s">
        <v>24</v>
      </c>
      <c r="N25" s="20" t="s">
        <v>24</v>
      </c>
      <c r="O25" s="20" t="s">
        <v>24</v>
      </c>
      <c r="P25" s="20" t="s">
        <v>24</v>
      </c>
      <c r="Q25" s="20" t="s">
        <v>24</v>
      </c>
      <c r="R25" s="20" t="s">
        <v>24</v>
      </c>
      <c r="S25" s="20" t="s">
        <v>24</v>
      </c>
      <c r="T25" s="20" t="s">
        <v>20</v>
      </c>
      <c r="U25" s="20" t="s">
        <v>20</v>
      </c>
      <c r="V25" s="20" t="s">
        <v>20</v>
      </c>
      <c r="W25" s="20" t="s">
        <v>20</v>
      </c>
      <c r="X25" s="20" t="s">
        <v>20</v>
      </c>
      <c r="Y25" s="20" t="s">
        <v>20</v>
      </c>
      <c r="Z25" s="20" t="s">
        <v>20</v>
      </c>
      <c r="AA25" s="20" t="s">
        <v>20</v>
      </c>
      <c r="AB25" s="20" t="s">
        <v>20</v>
      </c>
      <c r="AC25" s="20" t="s">
        <v>20</v>
      </c>
      <c r="AD25" s="20" t="s">
        <v>20</v>
      </c>
      <c r="AE25" s="20" t="s">
        <v>20</v>
      </c>
      <c r="AF25" s="20" t="s">
        <v>20</v>
      </c>
      <c r="AG25" s="20" t="s">
        <v>20</v>
      </c>
      <c r="AH25" s="20" t="s">
        <v>20</v>
      </c>
      <c r="AI25" s="20" t="s">
        <v>20</v>
      </c>
      <c r="AJ25" s="20" t="s">
        <v>20</v>
      </c>
      <c r="AK25" s="20" t="s">
        <v>20</v>
      </c>
    </row>
    <row r="26" spans="1:37" x14ac:dyDescent="0.2">
      <c r="A26" s="19" t="s">
        <v>2</v>
      </c>
      <c r="B26" s="20" t="str">
        <f>CONCATENATE(B24,".",B25)</f>
        <v>A1o10.A2a10</v>
      </c>
      <c r="C26" s="20" t="str">
        <f t="shared" ref="C26:AK26" si="9">CONCATENATE(C24,".",C25)</f>
        <v>A1o10.A2a10</v>
      </c>
      <c r="D26" s="20" t="str">
        <f t="shared" si="9"/>
        <v>A1o10.A2a10</v>
      </c>
      <c r="E26" s="20" t="str">
        <f t="shared" si="9"/>
        <v>A2o10.A2a10</v>
      </c>
      <c r="F26" s="20" t="str">
        <f t="shared" si="9"/>
        <v>A2o10.A2a10</v>
      </c>
      <c r="G26" s="20" t="str">
        <f t="shared" si="9"/>
        <v>A2o10.A2a10</v>
      </c>
      <c r="H26" s="20" t="str">
        <f t="shared" si="9"/>
        <v>ANC.A2a10</v>
      </c>
      <c r="I26" s="20" t="str">
        <f t="shared" si="9"/>
        <v>ANC.A2a10</v>
      </c>
      <c r="J26" s="20" t="str">
        <f t="shared" si="9"/>
        <v>ANC.A2a10</v>
      </c>
      <c r="K26" s="20" t="str">
        <f t="shared" si="9"/>
        <v>A1o10.A2a10</v>
      </c>
      <c r="L26" s="20" t="str">
        <f t="shared" si="9"/>
        <v>A1o10.A2a10</v>
      </c>
      <c r="M26" s="20" t="str">
        <f t="shared" si="9"/>
        <v>A1o10.A2a10</v>
      </c>
      <c r="N26" s="20" t="str">
        <f t="shared" si="9"/>
        <v>A2o10.A2a10</v>
      </c>
      <c r="O26" s="20" t="str">
        <f t="shared" si="9"/>
        <v>A2o10.A2a10</v>
      </c>
      <c r="P26" s="20" t="str">
        <f t="shared" si="9"/>
        <v>A2o10.A2a10</v>
      </c>
      <c r="Q26" s="20" t="str">
        <f t="shared" si="9"/>
        <v>ANC.A2a10</v>
      </c>
      <c r="R26" s="20" t="str">
        <f t="shared" si="9"/>
        <v>ANC.A2a10</v>
      </c>
      <c r="S26" s="20" t="str">
        <f t="shared" si="9"/>
        <v>ANC.A2a10</v>
      </c>
      <c r="T26" s="20" t="str">
        <f t="shared" si="9"/>
        <v>F1o10.F2a10</v>
      </c>
      <c r="U26" s="20" t="str">
        <f t="shared" si="9"/>
        <v>F1o10.F2a10</v>
      </c>
      <c r="V26" s="20" t="str">
        <f t="shared" si="9"/>
        <v>F1o10.F2a10</v>
      </c>
      <c r="W26" s="20" t="str">
        <f t="shared" si="9"/>
        <v>F2o10.F2a10</v>
      </c>
      <c r="X26" s="20" t="str">
        <f t="shared" si="9"/>
        <v>F2o10.F2a10</v>
      </c>
      <c r="Y26" s="20" t="str">
        <f t="shared" si="9"/>
        <v>F2o10.F2a10</v>
      </c>
      <c r="Z26" s="20" t="str">
        <f t="shared" si="9"/>
        <v>ANC.F2a10</v>
      </c>
      <c r="AA26" s="20" t="str">
        <f t="shared" si="9"/>
        <v>ANC.F2a10</v>
      </c>
      <c r="AB26" s="20" t="str">
        <f t="shared" si="9"/>
        <v>ANC.F2a10</v>
      </c>
      <c r="AC26" s="20" t="str">
        <f t="shared" si="9"/>
        <v>F1o10.F2a10</v>
      </c>
      <c r="AD26" s="20" t="str">
        <f t="shared" si="9"/>
        <v>F1o10.F2a10</v>
      </c>
      <c r="AE26" s="20" t="str">
        <f t="shared" si="9"/>
        <v>F1o10.F2a10</v>
      </c>
      <c r="AF26" s="20" t="str">
        <f t="shared" si="9"/>
        <v>F2o10.F2a10</v>
      </c>
      <c r="AG26" s="20" t="str">
        <f t="shared" si="9"/>
        <v>F2o10.F2a10</v>
      </c>
      <c r="AH26" s="20" t="str">
        <f t="shared" si="9"/>
        <v>F2o10.F2a10</v>
      </c>
      <c r="AI26" s="20" t="str">
        <f t="shared" si="9"/>
        <v>ANC.F2a10</v>
      </c>
      <c r="AJ26" s="20" t="str">
        <f t="shared" si="9"/>
        <v>ANC.F2a10</v>
      </c>
      <c r="AK26" s="20" t="str">
        <f t="shared" si="9"/>
        <v>ANC.F2a10</v>
      </c>
    </row>
    <row r="27" spans="1:37" x14ac:dyDescent="0.2">
      <c r="A27" s="19" t="s">
        <v>122</v>
      </c>
      <c r="B27" s="20">
        <v>21</v>
      </c>
      <c r="C27" s="19">
        <v>14</v>
      </c>
      <c r="D27" s="19">
        <v>56</v>
      </c>
      <c r="E27" s="20">
        <v>89</v>
      </c>
      <c r="F27" s="19">
        <v>115</v>
      </c>
      <c r="G27" s="19">
        <v>141</v>
      </c>
      <c r="H27" s="20">
        <v>121</v>
      </c>
      <c r="I27" s="19">
        <v>140</v>
      </c>
      <c r="J27" s="19">
        <v>103</v>
      </c>
      <c r="K27" s="20">
        <v>60</v>
      </c>
      <c r="L27" s="19">
        <v>21</v>
      </c>
      <c r="M27" s="19">
        <v>107</v>
      </c>
      <c r="N27" s="20">
        <v>12</v>
      </c>
      <c r="O27" s="19">
        <v>37</v>
      </c>
      <c r="P27" s="19">
        <v>64</v>
      </c>
      <c r="Q27" s="20">
        <v>54</v>
      </c>
      <c r="R27" s="19">
        <v>74</v>
      </c>
      <c r="S27" s="19">
        <v>45</v>
      </c>
      <c r="T27" s="20">
        <v>20</v>
      </c>
      <c r="U27" s="19">
        <v>119</v>
      </c>
      <c r="V27" s="19">
        <v>42</v>
      </c>
      <c r="W27" s="20">
        <v>66</v>
      </c>
      <c r="X27" s="19">
        <v>42</v>
      </c>
      <c r="Y27" s="19">
        <v>34</v>
      </c>
      <c r="Z27" s="20">
        <v>26</v>
      </c>
      <c r="AA27" s="19">
        <v>12</v>
      </c>
      <c r="AB27" s="19">
        <v>13</v>
      </c>
      <c r="AC27" s="20">
        <v>12</v>
      </c>
      <c r="AD27" s="19">
        <v>56</v>
      </c>
      <c r="AE27" s="19">
        <v>81</v>
      </c>
      <c r="AF27" s="20">
        <v>83</v>
      </c>
      <c r="AG27" s="19">
        <v>37</v>
      </c>
      <c r="AH27" s="19">
        <v>63</v>
      </c>
      <c r="AI27" s="20">
        <v>72</v>
      </c>
      <c r="AJ27" s="19">
        <v>50</v>
      </c>
      <c r="AK27" s="19">
        <v>52</v>
      </c>
    </row>
    <row r="28" spans="1:37" x14ac:dyDescent="0.2">
      <c r="A28" s="19" t="s">
        <v>123</v>
      </c>
      <c r="B28" s="20">
        <v>0</v>
      </c>
      <c r="C28" s="19">
        <v>0</v>
      </c>
      <c r="D28" s="19">
        <v>3</v>
      </c>
      <c r="E28" s="20">
        <v>4</v>
      </c>
      <c r="F28" s="19">
        <v>9</v>
      </c>
      <c r="G28" s="19">
        <v>7</v>
      </c>
      <c r="H28" s="20">
        <v>7</v>
      </c>
      <c r="I28" s="19">
        <v>11</v>
      </c>
      <c r="J28" s="19">
        <v>14</v>
      </c>
      <c r="K28" s="20">
        <v>11</v>
      </c>
      <c r="L28" s="19">
        <v>4</v>
      </c>
      <c r="M28" s="19">
        <v>17</v>
      </c>
      <c r="N28" s="20">
        <v>3</v>
      </c>
      <c r="O28" s="19">
        <v>11</v>
      </c>
      <c r="P28" s="19">
        <v>21</v>
      </c>
      <c r="Q28" s="20">
        <v>23</v>
      </c>
      <c r="R28" s="19">
        <v>25</v>
      </c>
      <c r="S28" s="19">
        <v>21</v>
      </c>
      <c r="T28" s="20">
        <v>14</v>
      </c>
      <c r="U28" s="19">
        <v>25</v>
      </c>
      <c r="V28" s="19">
        <v>12</v>
      </c>
      <c r="W28" s="20">
        <v>8</v>
      </c>
      <c r="X28" s="19">
        <v>5</v>
      </c>
      <c r="Y28" s="19">
        <v>6</v>
      </c>
      <c r="Z28" s="20">
        <v>3</v>
      </c>
      <c r="AA28" s="19">
        <v>9</v>
      </c>
      <c r="AB28" s="19">
        <v>12</v>
      </c>
      <c r="AC28" s="20">
        <v>2</v>
      </c>
      <c r="AD28" s="19">
        <v>10</v>
      </c>
      <c r="AE28" s="19">
        <v>9</v>
      </c>
      <c r="AF28" s="20">
        <v>7</v>
      </c>
      <c r="AG28" s="19">
        <v>24</v>
      </c>
      <c r="AH28" s="19">
        <v>4</v>
      </c>
      <c r="AI28" s="20">
        <v>3</v>
      </c>
      <c r="AJ28" s="19">
        <v>21</v>
      </c>
      <c r="AK28" s="19">
        <v>6</v>
      </c>
    </row>
    <row r="29" spans="1:37" x14ac:dyDescent="0.2">
      <c r="A29" s="19" t="s">
        <v>124</v>
      </c>
      <c r="B29" s="20">
        <v>8</v>
      </c>
      <c r="C29" s="19">
        <v>8</v>
      </c>
      <c r="D29" s="19">
        <v>7</v>
      </c>
      <c r="E29" s="20">
        <v>7</v>
      </c>
      <c r="F29" s="19">
        <v>7</v>
      </c>
      <c r="G29" s="19">
        <v>7</v>
      </c>
      <c r="H29" s="20">
        <v>7</v>
      </c>
      <c r="I29" s="19">
        <v>7</v>
      </c>
      <c r="J29" s="19">
        <v>7</v>
      </c>
      <c r="K29" s="20">
        <v>7</v>
      </c>
      <c r="L29" s="19">
        <v>8</v>
      </c>
      <c r="M29" s="19">
        <v>7</v>
      </c>
      <c r="N29" s="20">
        <v>8</v>
      </c>
      <c r="O29" s="19">
        <v>7</v>
      </c>
      <c r="P29" s="19">
        <v>7</v>
      </c>
      <c r="Q29" s="20">
        <v>7</v>
      </c>
      <c r="R29" s="19">
        <v>7</v>
      </c>
      <c r="S29" s="19">
        <v>7</v>
      </c>
      <c r="T29" s="20">
        <v>7</v>
      </c>
      <c r="U29" s="19">
        <v>6</v>
      </c>
      <c r="V29" s="19">
        <v>7</v>
      </c>
      <c r="W29" s="20">
        <v>7</v>
      </c>
      <c r="X29" s="19">
        <v>7</v>
      </c>
      <c r="Y29" s="19">
        <v>7</v>
      </c>
      <c r="Z29" s="20">
        <v>7</v>
      </c>
      <c r="AA29" s="19">
        <v>7</v>
      </c>
      <c r="AB29" s="19">
        <v>7</v>
      </c>
      <c r="AC29" s="20">
        <v>7</v>
      </c>
      <c r="AD29" s="19">
        <v>7</v>
      </c>
      <c r="AE29" s="19">
        <v>7</v>
      </c>
      <c r="AF29" s="20">
        <v>7</v>
      </c>
      <c r="AG29" s="19">
        <v>7</v>
      </c>
      <c r="AH29" s="19">
        <v>7</v>
      </c>
      <c r="AI29" s="20">
        <v>7</v>
      </c>
      <c r="AJ29" s="19">
        <v>7</v>
      </c>
      <c r="AK29" s="19">
        <v>7</v>
      </c>
    </row>
    <row r="30" spans="1:37" x14ac:dyDescent="0.2">
      <c r="A30" s="19" t="s">
        <v>125</v>
      </c>
      <c r="B30" s="20"/>
      <c r="C30" s="19"/>
      <c r="D30" s="19"/>
      <c r="E30" s="20">
        <v>16</v>
      </c>
      <c r="F30" s="19">
        <v>15</v>
      </c>
      <c r="G30" s="19">
        <v>13</v>
      </c>
      <c r="H30" s="20">
        <v>6</v>
      </c>
      <c r="I30" s="19">
        <v>8</v>
      </c>
      <c r="J30" s="19">
        <v>11</v>
      </c>
      <c r="K30" s="20">
        <v>9</v>
      </c>
      <c r="L30" s="19"/>
      <c r="M30" s="19">
        <v>8</v>
      </c>
      <c r="N30" s="20"/>
      <c r="O30" s="19">
        <v>6</v>
      </c>
      <c r="P30" s="19">
        <v>15</v>
      </c>
      <c r="Q30" s="20">
        <v>6</v>
      </c>
      <c r="R30" s="19">
        <v>7</v>
      </c>
      <c r="S30" s="19">
        <v>6</v>
      </c>
      <c r="T30" s="20"/>
      <c r="U30" s="19">
        <v>8</v>
      </c>
      <c r="V30" s="19"/>
      <c r="W30" s="20">
        <v>5</v>
      </c>
      <c r="X30" s="19">
        <v>5</v>
      </c>
      <c r="Y30" s="19"/>
      <c r="Z30" s="20">
        <v>4</v>
      </c>
      <c r="AA30" s="19">
        <v>3</v>
      </c>
      <c r="AB30" s="19">
        <v>2</v>
      </c>
      <c r="AC30" s="20">
        <v>15</v>
      </c>
      <c r="AD30" s="19">
        <v>6</v>
      </c>
      <c r="AE30" s="19"/>
      <c r="AF30" s="20">
        <v>12</v>
      </c>
      <c r="AG30" s="19"/>
      <c r="AH30" s="19">
        <v>8</v>
      </c>
      <c r="AI30" s="20">
        <v>6</v>
      </c>
      <c r="AJ30" s="19"/>
      <c r="AK30" s="19"/>
    </row>
    <row r="31" spans="1:37" x14ac:dyDescent="0.2">
      <c r="A31" s="19" t="s">
        <v>126</v>
      </c>
      <c r="B31" s="20">
        <v>3</v>
      </c>
      <c r="C31" s="19">
        <v>3</v>
      </c>
      <c r="D31" s="19"/>
      <c r="E31" s="20">
        <v>1</v>
      </c>
      <c r="F31" s="19">
        <v>1</v>
      </c>
      <c r="G31" s="19">
        <v>3</v>
      </c>
      <c r="H31" s="20">
        <v>1</v>
      </c>
      <c r="I31" s="19">
        <v>2</v>
      </c>
      <c r="J31" s="19">
        <v>2</v>
      </c>
      <c r="K31" s="20">
        <v>1</v>
      </c>
      <c r="L31" s="19"/>
      <c r="M31" s="19">
        <v>3</v>
      </c>
      <c r="N31" s="20">
        <v>12</v>
      </c>
      <c r="O31" s="19">
        <v>3</v>
      </c>
      <c r="P31" s="19">
        <v>2</v>
      </c>
      <c r="Q31" s="20">
        <v>3</v>
      </c>
      <c r="R31" s="19">
        <v>3</v>
      </c>
      <c r="S31" s="19">
        <v>2</v>
      </c>
      <c r="T31" s="20"/>
      <c r="U31" s="19">
        <v>5</v>
      </c>
      <c r="V31" s="19"/>
      <c r="W31" s="20">
        <v>0</v>
      </c>
      <c r="X31" s="19">
        <v>0</v>
      </c>
      <c r="Y31" s="19"/>
      <c r="Z31" s="20">
        <v>0</v>
      </c>
      <c r="AA31" s="19">
        <v>1</v>
      </c>
      <c r="AB31" s="19">
        <v>1</v>
      </c>
      <c r="AC31" s="20">
        <v>0</v>
      </c>
      <c r="AD31" s="19">
        <v>1</v>
      </c>
      <c r="AE31" s="19"/>
      <c r="AF31" s="20">
        <v>0</v>
      </c>
      <c r="AG31" s="19"/>
      <c r="AH31" s="19">
        <v>1</v>
      </c>
      <c r="AI31" s="20">
        <v>0</v>
      </c>
      <c r="AJ31" s="19"/>
      <c r="AK31" s="19"/>
    </row>
    <row r="32" spans="1:37" x14ac:dyDescent="0.2">
      <c r="A32" s="19" t="s">
        <v>127</v>
      </c>
      <c r="B32" s="20">
        <v>7</v>
      </c>
      <c r="C32" s="19">
        <v>7</v>
      </c>
      <c r="D32" s="19"/>
      <c r="E32" s="20">
        <v>8</v>
      </c>
      <c r="F32" s="19">
        <v>8</v>
      </c>
      <c r="G32" s="19">
        <v>8</v>
      </c>
      <c r="H32" s="20">
        <v>8</v>
      </c>
      <c r="I32" s="19">
        <v>8</v>
      </c>
      <c r="J32" s="19">
        <v>8</v>
      </c>
      <c r="K32" s="20">
        <v>8</v>
      </c>
      <c r="L32" s="19"/>
      <c r="M32" s="19">
        <v>8</v>
      </c>
      <c r="N32" s="20">
        <v>7</v>
      </c>
      <c r="O32" s="19">
        <v>8</v>
      </c>
      <c r="P32" s="19">
        <v>8</v>
      </c>
      <c r="Q32" s="20">
        <v>8</v>
      </c>
      <c r="R32" s="19">
        <v>8</v>
      </c>
      <c r="S32" s="19">
        <v>8</v>
      </c>
      <c r="T32" s="20"/>
      <c r="U32" s="19">
        <v>7</v>
      </c>
      <c r="V32" s="19"/>
      <c r="W32" s="20">
        <v>8</v>
      </c>
      <c r="X32" s="19">
        <v>8</v>
      </c>
      <c r="Y32" s="19"/>
      <c r="Z32" s="20">
        <v>8</v>
      </c>
      <c r="AA32" s="19">
        <v>8</v>
      </c>
      <c r="AB32" s="19">
        <v>8</v>
      </c>
      <c r="AC32" s="20">
        <v>8</v>
      </c>
      <c r="AD32" s="19">
        <v>8</v>
      </c>
      <c r="AE32" s="19"/>
      <c r="AF32" s="20">
        <v>8</v>
      </c>
      <c r="AG32" s="19"/>
      <c r="AH32" s="19">
        <v>8</v>
      </c>
      <c r="AI32" s="20">
        <v>8</v>
      </c>
      <c r="AJ32" s="19"/>
      <c r="AK32" s="19"/>
    </row>
    <row r="33" spans="1:37" x14ac:dyDescent="0.2">
      <c r="A33" s="21" t="s">
        <v>128</v>
      </c>
      <c r="B33" s="22">
        <f>(1000/80)*10^(-1*B29)</f>
        <v>1.2499999999999999E-7</v>
      </c>
      <c r="C33" s="22">
        <f t="shared" ref="C33:AK33" si="10">(1000/80)*10^(-1*C29)</f>
        <v>1.2499999999999999E-7</v>
      </c>
      <c r="D33" s="22">
        <f t="shared" si="10"/>
        <v>1.2499999999999999E-6</v>
      </c>
      <c r="E33" s="22">
        <f t="shared" si="10"/>
        <v>1.2499999999999999E-6</v>
      </c>
      <c r="F33" s="22">
        <f t="shared" si="10"/>
        <v>1.2499999999999999E-6</v>
      </c>
      <c r="G33" s="22">
        <f t="shared" si="10"/>
        <v>1.2499999999999999E-6</v>
      </c>
      <c r="H33" s="22">
        <f t="shared" si="10"/>
        <v>1.2499999999999999E-6</v>
      </c>
      <c r="I33" s="22">
        <f t="shared" si="10"/>
        <v>1.2499999999999999E-6</v>
      </c>
      <c r="J33" s="22">
        <f t="shared" si="10"/>
        <v>1.2499999999999999E-6</v>
      </c>
      <c r="K33" s="22">
        <f t="shared" si="10"/>
        <v>1.2499999999999999E-6</v>
      </c>
      <c r="L33" s="22">
        <f t="shared" si="10"/>
        <v>1.2499999999999999E-7</v>
      </c>
      <c r="M33" s="22">
        <f t="shared" si="10"/>
        <v>1.2499999999999999E-6</v>
      </c>
      <c r="N33" s="22">
        <f t="shared" si="10"/>
        <v>1.2499999999999999E-7</v>
      </c>
      <c r="O33" s="22">
        <f t="shared" si="10"/>
        <v>1.2499999999999999E-6</v>
      </c>
      <c r="P33" s="22">
        <f t="shared" si="10"/>
        <v>1.2499999999999999E-6</v>
      </c>
      <c r="Q33" s="22">
        <f t="shared" si="10"/>
        <v>1.2499999999999999E-6</v>
      </c>
      <c r="R33" s="22">
        <f t="shared" si="10"/>
        <v>1.2499999999999999E-6</v>
      </c>
      <c r="S33" s="22">
        <f t="shared" si="10"/>
        <v>1.2499999999999999E-6</v>
      </c>
      <c r="T33" s="22">
        <f t="shared" si="10"/>
        <v>1.2499999999999999E-6</v>
      </c>
      <c r="U33" s="22">
        <f t="shared" si="10"/>
        <v>1.2499999999999999E-5</v>
      </c>
      <c r="V33" s="22">
        <f t="shared" si="10"/>
        <v>1.2499999999999999E-6</v>
      </c>
      <c r="W33" s="22">
        <f t="shared" si="10"/>
        <v>1.2499999999999999E-6</v>
      </c>
      <c r="X33" s="22">
        <f t="shared" si="10"/>
        <v>1.2499999999999999E-6</v>
      </c>
      <c r="Y33" s="22">
        <f t="shared" si="10"/>
        <v>1.2499999999999999E-6</v>
      </c>
      <c r="Z33" s="22">
        <f t="shared" si="10"/>
        <v>1.2499999999999999E-6</v>
      </c>
      <c r="AA33" s="22">
        <f t="shared" si="10"/>
        <v>1.2499999999999999E-6</v>
      </c>
      <c r="AB33" s="22">
        <f t="shared" si="10"/>
        <v>1.2499999999999999E-6</v>
      </c>
      <c r="AC33" s="22">
        <f t="shared" si="10"/>
        <v>1.2499999999999999E-6</v>
      </c>
      <c r="AD33" s="22">
        <f t="shared" si="10"/>
        <v>1.2499999999999999E-6</v>
      </c>
      <c r="AE33" s="22">
        <f t="shared" si="10"/>
        <v>1.2499999999999999E-6</v>
      </c>
      <c r="AF33" s="22">
        <f t="shared" si="10"/>
        <v>1.2499999999999999E-6</v>
      </c>
      <c r="AG33" s="22">
        <f t="shared" si="10"/>
        <v>1.2499999999999999E-6</v>
      </c>
      <c r="AH33" s="22">
        <f t="shared" si="10"/>
        <v>1.2499999999999999E-6</v>
      </c>
      <c r="AI33" s="22">
        <f t="shared" si="10"/>
        <v>1.2499999999999999E-6</v>
      </c>
      <c r="AJ33" s="22">
        <f t="shared" si="10"/>
        <v>1.2499999999999999E-6</v>
      </c>
      <c r="AK33" s="22">
        <f t="shared" si="10"/>
        <v>1.2499999999999999E-6</v>
      </c>
    </row>
    <row r="34" spans="1:37" x14ac:dyDescent="0.2">
      <c r="A34" s="21" t="s">
        <v>129</v>
      </c>
      <c r="B34" s="22">
        <f t="shared" ref="B34:AK34" si="11">IF(B32&gt;0, (1000/80)*10^(-1*B32), 0)</f>
        <v>1.2499999999999999E-6</v>
      </c>
      <c r="C34" s="22">
        <f t="shared" si="11"/>
        <v>1.2499999999999999E-6</v>
      </c>
      <c r="D34" s="22">
        <f t="shared" si="11"/>
        <v>0</v>
      </c>
      <c r="E34" s="22">
        <f t="shared" si="11"/>
        <v>1.2499999999999999E-7</v>
      </c>
      <c r="F34" s="22">
        <f t="shared" si="11"/>
        <v>1.2499999999999999E-7</v>
      </c>
      <c r="G34" s="22">
        <f t="shared" si="11"/>
        <v>1.2499999999999999E-7</v>
      </c>
      <c r="H34" s="22">
        <f t="shared" si="11"/>
        <v>1.2499999999999999E-7</v>
      </c>
      <c r="I34" s="22">
        <f t="shared" si="11"/>
        <v>1.2499999999999999E-7</v>
      </c>
      <c r="J34" s="22">
        <f t="shared" si="11"/>
        <v>1.2499999999999999E-7</v>
      </c>
      <c r="K34" s="22">
        <f t="shared" si="11"/>
        <v>1.2499999999999999E-7</v>
      </c>
      <c r="L34" s="22">
        <f t="shared" si="11"/>
        <v>0</v>
      </c>
      <c r="M34" s="22">
        <f t="shared" si="11"/>
        <v>1.2499999999999999E-7</v>
      </c>
      <c r="N34" s="22">
        <f t="shared" si="11"/>
        <v>1.2499999999999999E-6</v>
      </c>
      <c r="O34" s="22">
        <f t="shared" si="11"/>
        <v>1.2499999999999999E-7</v>
      </c>
      <c r="P34" s="22">
        <f t="shared" si="11"/>
        <v>1.2499999999999999E-7</v>
      </c>
      <c r="Q34" s="22">
        <f t="shared" si="11"/>
        <v>1.2499999999999999E-7</v>
      </c>
      <c r="R34" s="22">
        <f t="shared" si="11"/>
        <v>1.2499999999999999E-7</v>
      </c>
      <c r="S34" s="22">
        <f t="shared" si="11"/>
        <v>1.2499999999999999E-7</v>
      </c>
      <c r="T34" s="22">
        <f t="shared" si="11"/>
        <v>0</v>
      </c>
      <c r="U34" s="22">
        <f t="shared" si="11"/>
        <v>1.2499999999999999E-6</v>
      </c>
      <c r="V34" s="22">
        <f t="shared" si="11"/>
        <v>0</v>
      </c>
      <c r="W34" s="22">
        <f t="shared" si="11"/>
        <v>1.2499999999999999E-7</v>
      </c>
      <c r="X34" s="22">
        <f t="shared" si="11"/>
        <v>1.2499999999999999E-7</v>
      </c>
      <c r="Y34" s="22">
        <f t="shared" si="11"/>
        <v>0</v>
      </c>
      <c r="Z34" s="22">
        <f t="shared" si="11"/>
        <v>1.2499999999999999E-7</v>
      </c>
      <c r="AA34" s="22">
        <f t="shared" si="11"/>
        <v>1.2499999999999999E-7</v>
      </c>
      <c r="AB34" s="22">
        <f t="shared" si="11"/>
        <v>1.2499999999999999E-7</v>
      </c>
      <c r="AC34" s="22">
        <f t="shared" si="11"/>
        <v>1.2499999999999999E-7</v>
      </c>
      <c r="AD34" s="22">
        <f t="shared" si="11"/>
        <v>1.2499999999999999E-7</v>
      </c>
      <c r="AE34" s="22">
        <f t="shared" si="11"/>
        <v>0</v>
      </c>
      <c r="AF34" s="22">
        <f t="shared" si="11"/>
        <v>1.2499999999999999E-7</v>
      </c>
      <c r="AG34" s="22">
        <f t="shared" si="11"/>
        <v>0</v>
      </c>
      <c r="AH34" s="22">
        <f t="shared" si="11"/>
        <v>1.2499999999999999E-7</v>
      </c>
      <c r="AI34" s="22">
        <f t="shared" si="11"/>
        <v>1.2499999999999999E-7</v>
      </c>
      <c r="AJ34" s="22">
        <f t="shared" si="11"/>
        <v>0</v>
      </c>
      <c r="AK34" s="22">
        <f t="shared" si="11"/>
        <v>0</v>
      </c>
    </row>
    <row r="35" spans="1:37" x14ac:dyDescent="0.2">
      <c r="A35" s="19" t="s">
        <v>15</v>
      </c>
      <c r="B35" s="22">
        <f>IF(B30&gt;0, (B27+B30)/(B33+B34), (B27/B33))</f>
        <v>168000000</v>
      </c>
      <c r="C35" s="22">
        <f t="shared" ref="C35:AK35" si="12">IF(C30&gt;0, (C27+C30)/(C33+C34), (C27/C33))</f>
        <v>112000000</v>
      </c>
      <c r="D35" s="22">
        <f t="shared" si="12"/>
        <v>44800000.000000007</v>
      </c>
      <c r="E35" s="22">
        <f t="shared" si="12"/>
        <v>76363636.36363636</v>
      </c>
      <c r="F35" s="22">
        <f t="shared" si="12"/>
        <v>94545454.545454547</v>
      </c>
      <c r="G35" s="22">
        <f t="shared" si="12"/>
        <v>112000000</v>
      </c>
      <c r="H35" s="22">
        <f t="shared" si="12"/>
        <v>92363636.36363636</v>
      </c>
      <c r="I35" s="22">
        <f t="shared" si="12"/>
        <v>107636363.63636364</v>
      </c>
      <c r="J35" s="22">
        <f t="shared" si="12"/>
        <v>82909090.909090906</v>
      </c>
      <c r="K35" s="22">
        <f t="shared" si="12"/>
        <v>50181818.18181818</v>
      </c>
      <c r="L35" s="22">
        <f t="shared" si="12"/>
        <v>168000000</v>
      </c>
      <c r="M35" s="22">
        <f t="shared" si="12"/>
        <v>83636363.63636364</v>
      </c>
      <c r="N35" s="22">
        <f t="shared" si="12"/>
        <v>96000000</v>
      </c>
      <c r="O35" s="22">
        <f t="shared" si="12"/>
        <v>31272727.272727273</v>
      </c>
      <c r="P35" s="22">
        <f t="shared" si="12"/>
        <v>57454545.454545453</v>
      </c>
      <c r="Q35" s="22">
        <f t="shared" si="12"/>
        <v>43636363.63636364</v>
      </c>
      <c r="R35" s="22">
        <f t="shared" si="12"/>
        <v>58909090.909090914</v>
      </c>
      <c r="S35" s="22">
        <f t="shared" si="12"/>
        <v>37090909.090909094</v>
      </c>
      <c r="T35" s="22">
        <f t="shared" si="12"/>
        <v>16000000.000000002</v>
      </c>
      <c r="U35" s="22">
        <f t="shared" si="12"/>
        <v>9236363.6363636367</v>
      </c>
      <c r="V35" s="22">
        <f t="shared" si="12"/>
        <v>33600000</v>
      </c>
      <c r="W35" s="22">
        <f t="shared" si="12"/>
        <v>51636363.63636364</v>
      </c>
      <c r="X35" s="22">
        <f t="shared" si="12"/>
        <v>34181818.18181818</v>
      </c>
      <c r="Y35" s="22">
        <f t="shared" si="12"/>
        <v>27200000.000000004</v>
      </c>
      <c r="Z35" s="22">
        <f t="shared" si="12"/>
        <v>21818181.81818182</v>
      </c>
      <c r="AA35" s="22">
        <f t="shared" si="12"/>
        <v>10909090.90909091</v>
      </c>
      <c r="AB35" s="22">
        <f t="shared" si="12"/>
        <v>10909090.90909091</v>
      </c>
      <c r="AC35" s="22">
        <f t="shared" si="12"/>
        <v>19636363.636363637</v>
      </c>
      <c r="AD35" s="22">
        <f t="shared" si="12"/>
        <v>45090909.090909094</v>
      </c>
      <c r="AE35" s="22">
        <f t="shared" si="12"/>
        <v>64800000.000000007</v>
      </c>
      <c r="AF35" s="22">
        <f t="shared" si="12"/>
        <v>69090909.090909094</v>
      </c>
      <c r="AG35" s="22">
        <f t="shared" si="12"/>
        <v>29600000.000000004</v>
      </c>
      <c r="AH35" s="22">
        <f t="shared" si="12"/>
        <v>51636363.63636364</v>
      </c>
      <c r="AI35" s="22">
        <f t="shared" si="12"/>
        <v>56727272.727272727</v>
      </c>
      <c r="AJ35" s="22">
        <f t="shared" si="12"/>
        <v>40000000</v>
      </c>
      <c r="AK35" s="22">
        <f t="shared" si="12"/>
        <v>41600000</v>
      </c>
    </row>
    <row r="36" spans="1:37" x14ac:dyDescent="0.2">
      <c r="A36" s="21" t="s">
        <v>14</v>
      </c>
      <c r="B36" s="22">
        <f>IF(B31&gt;0, (B28+B31)/(B33+B34), (B28/B33))</f>
        <v>2181818.1818181816</v>
      </c>
      <c r="C36" s="22">
        <f t="shared" ref="C36:AK36" si="13">IF(C31&gt;0, (C28+C31)/(C33+C34), (C28/C33))</f>
        <v>2181818.1818181816</v>
      </c>
      <c r="D36" s="22">
        <f t="shared" si="13"/>
        <v>2400000</v>
      </c>
      <c r="E36" s="22">
        <f t="shared" si="13"/>
        <v>3636363.6363636362</v>
      </c>
      <c r="F36" s="22">
        <f t="shared" si="13"/>
        <v>7272727.2727272725</v>
      </c>
      <c r="G36" s="22">
        <f t="shared" si="13"/>
        <v>7272727.2727272725</v>
      </c>
      <c r="H36" s="22">
        <f t="shared" si="13"/>
        <v>5818181.8181818184</v>
      </c>
      <c r="I36" s="22">
        <f t="shared" si="13"/>
        <v>9454545.4545454551</v>
      </c>
      <c r="J36" s="22">
        <f t="shared" si="13"/>
        <v>11636363.636363637</v>
      </c>
      <c r="K36" s="22">
        <f t="shared" si="13"/>
        <v>8727272.7272727266</v>
      </c>
      <c r="L36" s="22">
        <f t="shared" si="13"/>
        <v>32000000</v>
      </c>
      <c r="M36" s="22">
        <f t="shared" si="13"/>
        <v>14545454.545454545</v>
      </c>
      <c r="N36" s="22">
        <f t="shared" si="13"/>
        <v>10909090.90909091</v>
      </c>
      <c r="O36" s="22">
        <f t="shared" si="13"/>
        <v>10181818.181818182</v>
      </c>
      <c r="P36" s="22">
        <f t="shared" si="13"/>
        <v>16727272.727272728</v>
      </c>
      <c r="Q36" s="22">
        <f t="shared" si="13"/>
        <v>18909090.90909091</v>
      </c>
      <c r="R36" s="22">
        <f t="shared" si="13"/>
        <v>20363636.363636363</v>
      </c>
      <c r="S36" s="22">
        <f t="shared" si="13"/>
        <v>16727272.727272728</v>
      </c>
      <c r="T36" s="22">
        <f t="shared" si="13"/>
        <v>11200000.000000002</v>
      </c>
      <c r="U36" s="22">
        <f t="shared" si="13"/>
        <v>2181818.1818181821</v>
      </c>
      <c r="V36" s="22">
        <f t="shared" si="13"/>
        <v>9600000</v>
      </c>
      <c r="W36" s="22">
        <f t="shared" si="13"/>
        <v>6400000.0000000009</v>
      </c>
      <c r="X36" s="22">
        <f t="shared" si="13"/>
        <v>4000000.0000000005</v>
      </c>
      <c r="Y36" s="22">
        <f t="shared" si="13"/>
        <v>4800000</v>
      </c>
      <c r="Z36" s="22">
        <f t="shared" si="13"/>
        <v>2400000</v>
      </c>
      <c r="AA36" s="22">
        <f t="shared" si="13"/>
        <v>7272727.2727272725</v>
      </c>
      <c r="AB36" s="22">
        <f t="shared" si="13"/>
        <v>9454545.4545454551</v>
      </c>
      <c r="AC36" s="22">
        <f t="shared" si="13"/>
        <v>1600000.0000000002</v>
      </c>
      <c r="AD36" s="22">
        <f t="shared" si="13"/>
        <v>8000000</v>
      </c>
      <c r="AE36" s="22">
        <f t="shared" si="13"/>
        <v>7200000.0000000009</v>
      </c>
      <c r="AF36" s="22">
        <f t="shared" si="13"/>
        <v>5600000.0000000009</v>
      </c>
      <c r="AG36" s="22">
        <f t="shared" si="13"/>
        <v>19200000</v>
      </c>
      <c r="AH36" s="22">
        <f t="shared" si="13"/>
        <v>3636363.6363636362</v>
      </c>
      <c r="AI36" s="22">
        <f t="shared" si="13"/>
        <v>2400000</v>
      </c>
      <c r="AJ36" s="22">
        <f t="shared" si="13"/>
        <v>16800000</v>
      </c>
      <c r="AK36" s="22">
        <f t="shared" si="13"/>
        <v>4800000</v>
      </c>
    </row>
    <row r="37" spans="1:37" x14ac:dyDescent="0.2">
      <c r="A37" s="19" t="s">
        <v>16</v>
      </c>
      <c r="B37" s="22">
        <f>SUM(B35:B36)</f>
        <v>170181818.18181819</v>
      </c>
      <c r="C37" s="22">
        <f t="shared" ref="C37:AK37" si="14">SUM(C35:C36)</f>
        <v>114181818.18181819</v>
      </c>
      <c r="D37" s="22">
        <f t="shared" si="14"/>
        <v>47200000.000000007</v>
      </c>
      <c r="E37" s="22">
        <f t="shared" si="14"/>
        <v>80000000</v>
      </c>
      <c r="F37" s="22">
        <f t="shared" si="14"/>
        <v>101818181.81818181</v>
      </c>
      <c r="G37" s="22">
        <f t="shared" si="14"/>
        <v>119272727.27272727</v>
      </c>
      <c r="H37" s="22">
        <f t="shared" si="14"/>
        <v>98181818.181818172</v>
      </c>
      <c r="I37" s="22">
        <f t="shared" si="14"/>
        <v>117090909.09090909</v>
      </c>
      <c r="J37" s="22">
        <f t="shared" si="14"/>
        <v>94545454.545454547</v>
      </c>
      <c r="K37" s="22">
        <f t="shared" si="14"/>
        <v>58909090.909090906</v>
      </c>
      <c r="L37" s="22">
        <f t="shared" si="14"/>
        <v>200000000</v>
      </c>
      <c r="M37" s="22">
        <f t="shared" si="14"/>
        <v>98181818.181818187</v>
      </c>
      <c r="N37" s="22">
        <f t="shared" si="14"/>
        <v>106909090.90909091</v>
      </c>
      <c r="O37" s="22">
        <f t="shared" si="14"/>
        <v>41454545.454545453</v>
      </c>
      <c r="P37" s="22">
        <f t="shared" si="14"/>
        <v>74181818.181818187</v>
      </c>
      <c r="Q37" s="22">
        <f t="shared" si="14"/>
        <v>62545454.545454547</v>
      </c>
      <c r="R37" s="22">
        <f t="shared" si="14"/>
        <v>79272727.272727281</v>
      </c>
      <c r="S37" s="22">
        <f t="shared" si="14"/>
        <v>53818181.81818182</v>
      </c>
      <c r="T37" s="22">
        <f t="shared" si="14"/>
        <v>27200000.000000004</v>
      </c>
      <c r="U37" s="22">
        <f t="shared" si="14"/>
        <v>11418181.818181818</v>
      </c>
      <c r="V37" s="22">
        <f t="shared" si="14"/>
        <v>43200000</v>
      </c>
      <c r="W37" s="22">
        <f t="shared" si="14"/>
        <v>58036363.63636364</v>
      </c>
      <c r="X37" s="22">
        <f t="shared" si="14"/>
        <v>38181818.18181818</v>
      </c>
      <c r="Y37" s="22">
        <f t="shared" si="14"/>
        <v>32000000.000000004</v>
      </c>
      <c r="Z37" s="22">
        <f t="shared" si="14"/>
        <v>24218181.81818182</v>
      </c>
      <c r="AA37" s="22">
        <f t="shared" si="14"/>
        <v>18181818.181818184</v>
      </c>
      <c r="AB37" s="22">
        <f t="shared" si="14"/>
        <v>20363636.363636367</v>
      </c>
      <c r="AC37" s="22">
        <f t="shared" si="14"/>
        <v>21236363.636363637</v>
      </c>
      <c r="AD37" s="22">
        <f t="shared" si="14"/>
        <v>53090909.090909094</v>
      </c>
      <c r="AE37" s="22">
        <f t="shared" si="14"/>
        <v>72000000.000000015</v>
      </c>
      <c r="AF37" s="22">
        <f t="shared" si="14"/>
        <v>74690909.090909094</v>
      </c>
      <c r="AG37" s="22">
        <f t="shared" si="14"/>
        <v>48800000</v>
      </c>
      <c r="AH37" s="22">
        <f t="shared" si="14"/>
        <v>55272727.272727273</v>
      </c>
      <c r="AI37" s="22">
        <f t="shared" si="14"/>
        <v>59127272.727272727</v>
      </c>
      <c r="AJ37" s="22">
        <f t="shared" si="14"/>
        <v>56800000</v>
      </c>
      <c r="AK37" s="22">
        <f t="shared" si="14"/>
        <v>46400000</v>
      </c>
    </row>
    <row r="38" spans="1:37" x14ac:dyDescent="0.2">
      <c r="A38" s="19" t="s">
        <v>17</v>
      </c>
      <c r="B38" s="24">
        <f>B36/B37</f>
        <v>1.2820512820512818E-2</v>
      </c>
      <c r="C38" s="23">
        <f t="shared" ref="C38:AK38" si="15">C36/C37</f>
        <v>1.9108280254777069E-2</v>
      </c>
      <c r="D38" s="23">
        <f t="shared" si="15"/>
        <v>5.0847457627118633E-2</v>
      </c>
      <c r="E38" s="23">
        <f t="shared" si="15"/>
        <v>4.5454545454545456E-2</v>
      </c>
      <c r="F38" s="23">
        <f t="shared" si="15"/>
        <v>7.1428571428571425E-2</v>
      </c>
      <c r="G38" s="23">
        <f t="shared" si="15"/>
        <v>6.097560975609756E-2</v>
      </c>
      <c r="H38" s="23">
        <f t="shared" si="15"/>
        <v>5.9259259259259268E-2</v>
      </c>
      <c r="I38" s="23">
        <f t="shared" si="15"/>
        <v>8.0745341614906832E-2</v>
      </c>
      <c r="J38" s="23">
        <f t="shared" si="15"/>
        <v>0.12307692307692308</v>
      </c>
      <c r="K38" s="23">
        <f t="shared" si="15"/>
        <v>0.14814814814814814</v>
      </c>
      <c r="L38" s="23">
        <f t="shared" si="15"/>
        <v>0.16</v>
      </c>
      <c r="M38" s="23">
        <f t="shared" si="15"/>
        <v>0.14814814814814814</v>
      </c>
      <c r="N38" s="23">
        <f t="shared" si="15"/>
        <v>0.10204081632653063</v>
      </c>
      <c r="O38" s="23">
        <f t="shared" si="15"/>
        <v>0.24561403508771931</v>
      </c>
      <c r="P38" s="23">
        <f t="shared" si="15"/>
        <v>0.22549019607843138</v>
      </c>
      <c r="Q38" s="23">
        <f t="shared" si="15"/>
        <v>0.30232558139534887</v>
      </c>
      <c r="R38" s="23">
        <f t="shared" si="15"/>
        <v>0.25688073394495409</v>
      </c>
      <c r="S38" s="23">
        <f t="shared" si="15"/>
        <v>0.3108108108108108</v>
      </c>
      <c r="T38" s="23">
        <f t="shared" si="15"/>
        <v>0.41176470588235298</v>
      </c>
      <c r="U38" s="23">
        <f t="shared" si="15"/>
        <v>0.19108280254777071</v>
      </c>
      <c r="V38" s="23">
        <f t="shared" si="15"/>
        <v>0.22222222222222221</v>
      </c>
      <c r="W38" s="23">
        <f t="shared" si="15"/>
        <v>0.11027568922305765</v>
      </c>
      <c r="X38" s="23">
        <f t="shared" si="15"/>
        <v>0.10476190476190478</v>
      </c>
      <c r="Y38" s="23">
        <f t="shared" si="15"/>
        <v>0.15</v>
      </c>
      <c r="Z38" s="23">
        <f t="shared" si="15"/>
        <v>9.9099099099099086E-2</v>
      </c>
      <c r="AA38" s="23">
        <f t="shared" si="15"/>
        <v>0.39999999999999997</v>
      </c>
      <c r="AB38" s="23">
        <f t="shared" si="15"/>
        <v>0.46428571428571425</v>
      </c>
      <c r="AC38" s="23">
        <f t="shared" si="15"/>
        <v>7.5342465753424667E-2</v>
      </c>
      <c r="AD38" s="23">
        <f t="shared" si="15"/>
        <v>0.15068493150684931</v>
      </c>
      <c r="AE38" s="23">
        <f t="shared" si="15"/>
        <v>9.9999999999999992E-2</v>
      </c>
      <c r="AF38" s="23">
        <f t="shared" si="15"/>
        <v>7.4975657254138281E-2</v>
      </c>
      <c r="AG38" s="23">
        <f t="shared" si="15"/>
        <v>0.39344262295081966</v>
      </c>
      <c r="AH38" s="23">
        <f t="shared" si="15"/>
        <v>6.5789473684210523E-2</v>
      </c>
      <c r="AI38" s="23">
        <f t="shared" si="15"/>
        <v>4.0590405904059039E-2</v>
      </c>
      <c r="AJ38" s="23">
        <f t="shared" si="15"/>
        <v>0.29577464788732394</v>
      </c>
      <c r="AK38" s="23">
        <f t="shared" si="15"/>
        <v>0.10344827586206896</v>
      </c>
    </row>
    <row r="41" spans="1:37" x14ac:dyDescent="0.2">
      <c r="A41" s="19" t="s">
        <v>0</v>
      </c>
      <c r="B41" s="20">
        <v>14</v>
      </c>
      <c r="C41" s="20">
        <v>14</v>
      </c>
      <c r="D41" s="20">
        <v>14</v>
      </c>
      <c r="E41" s="20">
        <v>14</v>
      </c>
      <c r="F41" s="20">
        <v>14</v>
      </c>
      <c r="G41" s="20">
        <v>14</v>
      </c>
      <c r="H41" s="20">
        <v>14</v>
      </c>
      <c r="I41" s="20">
        <v>14</v>
      </c>
      <c r="J41" s="20">
        <v>14</v>
      </c>
      <c r="K41" s="20">
        <v>14</v>
      </c>
      <c r="L41" s="20">
        <v>14</v>
      </c>
      <c r="M41" s="20">
        <v>14</v>
      </c>
      <c r="N41" s="20">
        <v>14</v>
      </c>
      <c r="O41" s="20">
        <v>14</v>
      </c>
      <c r="P41" s="20">
        <v>14</v>
      </c>
      <c r="Q41" s="20">
        <v>14</v>
      </c>
      <c r="R41" s="20">
        <v>14</v>
      </c>
      <c r="S41" s="20">
        <v>14</v>
      </c>
      <c r="T41" s="20">
        <v>14</v>
      </c>
      <c r="U41" s="20">
        <v>14</v>
      </c>
      <c r="V41" s="20">
        <v>14</v>
      </c>
      <c r="W41" s="20">
        <v>14</v>
      </c>
      <c r="X41" s="20">
        <v>14</v>
      </c>
      <c r="Y41" s="20">
        <v>14</v>
      </c>
      <c r="Z41" s="20">
        <v>14</v>
      </c>
      <c r="AA41" s="20">
        <v>14</v>
      </c>
      <c r="AB41" s="20">
        <v>14</v>
      </c>
      <c r="AC41" s="20">
        <v>14</v>
      </c>
      <c r="AD41" s="20">
        <v>14</v>
      </c>
      <c r="AE41" s="20">
        <v>14</v>
      </c>
      <c r="AF41" s="20">
        <v>14</v>
      </c>
      <c r="AG41" s="20">
        <v>14</v>
      </c>
      <c r="AH41" s="20">
        <v>14</v>
      </c>
      <c r="AI41" s="20">
        <v>14</v>
      </c>
      <c r="AJ41" s="20">
        <v>14</v>
      </c>
      <c r="AK41" s="20">
        <v>14</v>
      </c>
    </row>
    <row r="42" spans="1:37" x14ac:dyDescent="0.2">
      <c r="A42" s="19" t="s">
        <v>81</v>
      </c>
      <c r="B42" s="20" t="s">
        <v>82</v>
      </c>
      <c r="C42" s="19" t="s">
        <v>83</v>
      </c>
      <c r="D42" s="19" t="s">
        <v>84</v>
      </c>
      <c r="E42" s="20" t="s">
        <v>85</v>
      </c>
      <c r="F42" s="19" t="s">
        <v>86</v>
      </c>
      <c r="G42" s="19" t="s">
        <v>87</v>
      </c>
      <c r="H42" s="20" t="s">
        <v>88</v>
      </c>
      <c r="I42" s="19" t="s">
        <v>89</v>
      </c>
      <c r="J42" s="19" t="s">
        <v>90</v>
      </c>
      <c r="K42" s="20" t="s">
        <v>91</v>
      </c>
      <c r="L42" s="19" t="s">
        <v>92</v>
      </c>
      <c r="M42" s="19" t="s">
        <v>93</v>
      </c>
      <c r="N42" s="20" t="s">
        <v>94</v>
      </c>
      <c r="O42" s="19" t="s">
        <v>95</v>
      </c>
      <c r="P42" s="19" t="s">
        <v>96</v>
      </c>
      <c r="Q42" s="20" t="s">
        <v>97</v>
      </c>
      <c r="R42" s="19" t="s">
        <v>98</v>
      </c>
      <c r="S42" s="19" t="s">
        <v>99</v>
      </c>
      <c r="T42" s="20" t="s">
        <v>100</v>
      </c>
      <c r="U42" s="19" t="s">
        <v>101</v>
      </c>
      <c r="V42" s="19" t="s">
        <v>102</v>
      </c>
      <c r="W42" s="20" t="s">
        <v>103</v>
      </c>
      <c r="X42" s="19" t="s">
        <v>104</v>
      </c>
      <c r="Y42" s="19" t="s">
        <v>105</v>
      </c>
      <c r="Z42" s="20" t="s">
        <v>106</v>
      </c>
      <c r="AA42" s="19" t="s">
        <v>107</v>
      </c>
      <c r="AB42" s="19" t="s">
        <v>108</v>
      </c>
      <c r="AC42" s="20" t="s">
        <v>109</v>
      </c>
      <c r="AD42" s="19" t="s">
        <v>110</v>
      </c>
      <c r="AE42" s="19" t="s">
        <v>111</v>
      </c>
      <c r="AF42" s="20" t="s">
        <v>112</v>
      </c>
      <c r="AG42" s="19" t="s">
        <v>113</v>
      </c>
      <c r="AH42" s="19" t="s">
        <v>114</v>
      </c>
      <c r="AI42" s="20" t="s">
        <v>115</v>
      </c>
      <c r="AJ42" s="19" t="s">
        <v>116</v>
      </c>
      <c r="AK42" s="19" t="s">
        <v>117</v>
      </c>
    </row>
    <row r="43" spans="1:37" x14ac:dyDescent="0.2">
      <c r="A43" s="19" t="s">
        <v>118</v>
      </c>
      <c r="B43" s="20">
        <v>1</v>
      </c>
      <c r="C43" s="19">
        <v>2</v>
      </c>
      <c r="D43" s="19">
        <v>3</v>
      </c>
      <c r="E43" s="20">
        <v>1</v>
      </c>
      <c r="F43" s="19">
        <v>2</v>
      </c>
      <c r="G43" s="19">
        <v>3</v>
      </c>
      <c r="H43" s="20">
        <v>1</v>
      </c>
      <c r="I43" s="19">
        <v>2</v>
      </c>
      <c r="J43" s="19">
        <v>3</v>
      </c>
      <c r="K43" s="20">
        <v>1</v>
      </c>
      <c r="L43" s="19">
        <v>2</v>
      </c>
      <c r="M43" s="19">
        <v>3</v>
      </c>
      <c r="N43" s="20">
        <v>1</v>
      </c>
      <c r="O43" s="19">
        <v>2</v>
      </c>
      <c r="P43" s="19">
        <v>3</v>
      </c>
      <c r="Q43" s="20">
        <v>1</v>
      </c>
      <c r="R43" s="19">
        <v>2</v>
      </c>
      <c r="S43" s="19">
        <v>3</v>
      </c>
      <c r="T43" s="20">
        <v>1</v>
      </c>
      <c r="U43" s="19">
        <v>2</v>
      </c>
      <c r="V43" s="19">
        <v>3</v>
      </c>
      <c r="W43" s="20">
        <v>1</v>
      </c>
      <c r="X43" s="19">
        <v>2</v>
      </c>
      <c r="Y43" s="19">
        <v>3</v>
      </c>
      <c r="Z43" s="20">
        <v>1</v>
      </c>
      <c r="AA43" s="19">
        <v>2</v>
      </c>
      <c r="AB43" s="19">
        <v>3</v>
      </c>
      <c r="AC43" s="20">
        <v>1</v>
      </c>
      <c r="AD43" s="19">
        <v>2</v>
      </c>
      <c r="AE43" s="19">
        <v>3</v>
      </c>
      <c r="AF43" s="20">
        <v>1</v>
      </c>
      <c r="AG43" s="19">
        <v>2</v>
      </c>
      <c r="AH43" s="19">
        <v>3</v>
      </c>
      <c r="AI43" s="20">
        <v>1</v>
      </c>
      <c r="AJ43" s="19">
        <v>2</v>
      </c>
      <c r="AK43" s="19">
        <v>3</v>
      </c>
    </row>
    <row r="44" spans="1:37" x14ac:dyDescent="0.2">
      <c r="A44" s="19" t="s">
        <v>119</v>
      </c>
      <c r="B44" s="20" t="s">
        <v>26</v>
      </c>
      <c r="C44" s="20" t="s">
        <v>26</v>
      </c>
      <c r="D44" s="20" t="s">
        <v>26</v>
      </c>
      <c r="E44" s="20" t="s">
        <v>30</v>
      </c>
      <c r="F44" s="20" t="s">
        <v>30</v>
      </c>
      <c r="G44" s="20" t="s">
        <v>30</v>
      </c>
      <c r="H44" s="20" t="s">
        <v>120</v>
      </c>
      <c r="I44" s="20" t="s">
        <v>120</v>
      </c>
      <c r="J44" s="20" t="s">
        <v>120</v>
      </c>
      <c r="K44" s="20" t="s">
        <v>26</v>
      </c>
      <c r="L44" s="20" t="s">
        <v>26</v>
      </c>
      <c r="M44" s="20" t="s">
        <v>26</v>
      </c>
      <c r="N44" s="20" t="s">
        <v>30</v>
      </c>
      <c r="O44" s="20" t="s">
        <v>30</v>
      </c>
      <c r="P44" s="20" t="s">
        <v>30</v>
      </c>
      <c r="Q44" s="20" t="s">
        <v>120</v>
      </c>
      <c r="R44" s="20" t="s">
        <v>120</v>
      </c>
      <c r="S44" s="20" t="s">
        <v>120</v>
      </c>
      <c r="T44" s="20" t="s">
        <v>28</v>
      </c>
      <c r="U44" s="20" t="s">
        <v>28</v>
      </c>
      <c r="V44" s="20" t="s">
        <v>28</v>
      </c>
      <c r="W44" s="20" t="s">
        <v>35</v>
      </c>
      <c r="X44" s="20" t="s">
        <v>35</v>
      </c>
      <c r="Y44" s="20" t="s">
        <v>35</v>
      </c>
      <c r="Z44" s="20" t="s">
        <v>120</v>
      </c>
      <c r="AA44" s="20" t="s">
        <v>120</v>
      </c>
      <c r="AB44" s="20" t="s">
        <v>120</v>
      </c>
      <c r="AC44" s="20" t="s">
        <v>28</v>
      </c>
      <c r="AD44" s="20" t="s">
        <v>28</v>
      </c>
      <c r="AE44" s="20" t="s">
        <v>28</v>
      </c>
      <c r="AF44" s="20" t="s">
        <v>35</v>
      </c>
      <c r="AG44" s="20" t="s">
        <v>35</v>
      </c>
      <c r="AH44" s="20" t="s">
        <v>35</v>
      </c>
      <c r="AI44" s="20" t="s">
        <v>120</v>
      </c>
      <c r="AJ44" s="20" t="s">
        <v>120</v>
      </c>
      <c r="AK44" s="20" t="s">
        <v>120</v>
      </c>
    </row>
    <row r="45" spans="1:37" x14ac:dyDescent="0.2">
      <c r="A45" s="19" t="s">
        <v>121</v>
      </c>
      <c r="B45" s="20" t="s">
        <v>24</v>
      </c>
      <c r="C45" s="20" t="s">
        <v>24</v>
      </c>
      <c r="D45" s="20" t="s">
        <v>24</v>
      </c>
      <c r="E45" s="20" t="s">
        <v>24</v>
      </c>
      <c r="F45" s="20" t="s">
        <v>24</v>
      </c>
      <c r="G45" s="20" t="s">
        <v>24</v>
      </c>
      <c r="H45" s="20" t="s">
        <v>24</v>
      </c>
      <c r="I45" s="20" t="s">
        <v>24</v>
      </c>
      <c r="J45" s="20" t="s">
        <v>24</v>
      </c>
      <c r="K45" s="20" t="s">
        <v>24</v>
      </c>
      <c r="L45" s="20" t="s">
        <v>24</v>
      </c>
      <c r="M45" s="20" t="s">
        <v>24</v>
      </c>
      <c r="N45" s="20" t="s">
        <v>24</v>
      </c>
      <c r="O45" s="20" t="s">
        <v>24</v>
      </c>
      <c r="P45" s="20" t="s">
        <v>24</v>
      </c>
      <c r="Q45" s="20" t="s">
        <v>24</v>
      </c>
      <c r="R45" s="20" t="s">
        <v>24</v>
      </c>
      <c r="S45" s="20" t="s">
        <v>24</v>
      </c>
      <c r="T45" s="20" t="s">
        <v>20</v>
      </c>
      <c r="U45" s="20" t="s">
        <v>20</v>
      </c>
      <c r="V45" s="20" t="s">
        <v>20</v>
      </c>
      <c r="W45" s="20" t="s">
        <v>20</v>
      </c>
      <c r="X45" s="20" t="s">
        <v>20</v>
      </c>
      <c r="Y45" s="20" t="s">
        <v>20</v>
      </c>
      <c r="Z45" s="20" t="s">
        <v>20</v>
      </c>
      <c r="AA45" s="20" t="s">
        <v>20</v>
      </c>
      <c r="AB45" s="20" t="s">
        <v>20</v>
      </c>
      <c r="AC45" s="20" t="s">
        <v>20</v>
      </c>
      <c r="AD45" s="20" t="s">
        <v>20</v>
      </c>
      <c r="AE45" s="20" t="s">
        <v>20</v>
      </c>
      <c r="AF45" s="20" t="s">
        <v>20</v>
      </c>
      <c r="AG45" s="20" t="s">
        <v>20</v>
      </c>
      <c r="AH45" s="20" t="s">
        <v>20</v>
      </c>
      <c r="AI45" s="20" t="s">
        <v>20</v>
      </c>
      <c r="AJ45" s="20" t="s">
        <v>20</v>
      </c>
      <c r="AK45" s="20" t="s">
        <v>20</v>
      </c>
    </row>
    <row r="46" spans="1:37" x14ac:dyDescent="0.2">
      <c r="A46" s="19" t="s">
        <v>2</v>
      </c>
      <c r="B46" s="20" t="str">
        <f>CONCATENATE(B44,".",B45)</f>
        <v>A1o10.A2a10</v>
      </c>
      <c r="C46" s="20" t="str">
        <f t="shared" ref="C46:AK46" si="16">CONCATENATE(C44,".",C45)</f>
        <v>A1o10.A2a10</v>
      </c>
      <c r="D46" s="20" t="str">
        <f t="shared" si="16"/>
        <v>A1o10.A2a10</v>
      </c>
      <c r="E46" s="20" t="str">
        <f t="shared" si="16"/>
        <v>A2o10.A2a10</v>
      </c>
      <c r="F46" s="20" t="str">
        <f t="shared" si="16"/>
        <v>A2o10.A2a10</v>
      </c>
      <c r="G46" s="20" t="str">
        <f t="shared" si="16"/>
        <v>A2o10.A2a10</v>
      </c>
      <c r="H46" s="20" t="str">
        <f t="shared" si="16"/>
        <v>ANC.A2a10</v>
      </c>
      <c r="I46" s="20" t="str">
        <f t="shared" si="16"/>
        <v>ANC.A2a10</v>
      </c>
      <c r="J46" s="20" t="str">
        <f t="shared" si="16"/>
        <v>ANC.A2a10</v>
      </c>
      <c r="K46" s="20" t="str">
        <f t="shared" si="16"/>
        <v>A1o10.A2a10</v>
      </c>
      <c r="L46" s="20" t="str">
        <f t="shared" si="16"/>
        <v>A1o10.A2a10</v>
      </c>
      <c r="M46" s="20" t="str">
        <f t="shared" si="16"/>
        <v>A1o10.A2a10</v>
      </c>
      <c r="N46" s="20" t="str">
        <f t="shared" si="16"/>
        <v>A2o10.A2a10</v>
      </c>
      <c r="O46" s="20" t="str">
        <f t="shared" si="16"/>
        <v>A2o10.A2a10</v>
      </c>
      <c r="P46" s="20" t="str">
        <f t="shared" si="16"/>
        <v>A2o10.A2a10</v>
      </c>
      <c r="Q46" s="20" t="str">
        <f t="shared" si="16"/>
        <v>ANC.A2a10</v>
      </c>
      <c r="R46" s="20" t="str">
        <f t="shared" si="16"/>
        <v>ANC.A2a10</v>
      </c>
      <c r="S46" s="20" t="str">
        <f t="shared" si="16"/>
        <v>ANC.A2a10</v>
      </c>
      <c r="T46" s="20" t="str">
        <f t="shared" si="16"/>
        <v>F1o10.F2a10</v>
      </c>
      <c r="U46" s="20" t="str">
        <f t="shared" si="16"/>
        <v>F1o10.F2a10</v>
      </c>
      <c r="V46" s="20" t="str">
        <f t="shared" si="16"/>
        <v>F1o10.F2a10</v>
      </c>
      <c r="W46" s="20" t="str">
        <f t="shared" si="16"/>
        <v>F2o10.F2a10</v>
      </c>
      <c r="X46" s="20" t="str">
        <f t="shared" si="16"/>
        <v>F2o10.F2a10</v>
      </c>
      <c r="Y46" s="20" t="str">
        <f t="shared" si="16"/>
        <v>F2o10.F2a10</v>
      </c>
      <c r="Z46" s="20" t="str">
        <f t="shared" si="16"/>
        <v>ANC.F2a10</v>
      </c>
      <c r="AA46" s="20" t="str">
        <f t="shared" si="16"/>
        <v>ANC.F2a10</v>
      </c>
      <c r="AB46" s="20" t="str">
        <f t="shared" si="16"/>
        <v>ANC.F2a10</v>
      </c>
      <c r="AC46" s="20" t="str">
        <f t="shared" si="16"/>
        <v>F1o10.F2a10</v>
      </c>
      <c r="AD46" s="20" t="str">
        <f t="shared" si="16"/>
        <v>F1o10.F2a10</v>
      </c>
      <c r="AE46" s="20" t="str">
        <f t="shared" si="16"/>
        <v>F1o10.F2a10</v>
      </c>
      <c r="AF46" s="20" t="str">
        <f t="shared" si="16"/>
        <v>F2o10.F2a10</v>
      </c>
      <c r="AG46" s="20" t="str">
        <f t="shared" si="16"/>
        <v>F2o10.F2a10</v>
      </c>
      <c r="AH46" s="20" t="str">
        <f t="shared" si="16"/>
        <v>F2o10.F2a10</v>
      </c>
      <c r="AI46" s="20" t="str">
        <f t="shared" si="16"/>
        <v>ANC.F2a10</v>
      </c>
      <c r="AJ46" s="20" t="str">
        <f t="shared" si="16"/>
        <v>ANC.F2a10</v>
      </c>
      <c r="AK46" s="20" t="str">
        <f t="shared" si="16"/>
        <v>ANC.F2a10</v>
      </c>
    </row>
    <row r="47" spans="1:37" x14ac:dyDescent="0.2">
      <c r="A47" s="19" t="s">
        <v>122</v>
      </c>
      <c r="B47" s="20">
        <v>294</v>
      </c>
      <c r="C47" s="19">
        <v>390</v>
      </c>
      <c r="D47" s="19">
        <v>379</v>
      </c>
      <c r="E47" s="20">
        <v>344</v>
      </c>
      <c r="F47" s="19"/>
      <c r="G47" s="19"/>
      <c r="H47" s="20">
        <v>43</v>
      </c>
      <c r="I47" s="19">
        <v>18</v>
      </c>
      <c r="J47" s="19">
        <v>98</v>
      </c>
      <c r="K47" s="20">
        <v>40</v>
      </c>
      <c r="L47" s="19">
        <v>16</v>
      </c>
      <c r="M47" s="19">
        <v>20</v>
      </c>
      <c r="N47" s="20">
        <v>29</v>
      </c>
      <c r="O47" s="19">
        <v>23</v>
      </c>
      <c r="P47" s="19">
        <v>26</v>
      </c>
      <c r="Q47" s="20">
        <v>28</v>
      </c>
      <c r="R47" s="19">
        <v>27</v>
      </c>
      <c r="S47" s="19">
        <v>14</v>
      </c>
      <c r="T47" s="20">
        <v>232</v>
      </c>
      <c r="U47" s="19">
        <v>17</v>
      </c>
      <c r="V47" s="19">
        <v>140</v>
      </c>
      <c r="W47" s="20"/>
      <c r="X47" s="19"/>
      <c r="Y47" s="19">
        <v>47</v>
      </c>
      <c r="Z47" s="20">
        <v>51</v>
      </c>
      <c r="AA47" s="19">
        <v>37</v>
      </c>
      <c r="AB47" s="19">
        <v>31</v>
      </c>
      <c r="AC47" s="20"/>
      <c r="AD47" s="19"/>
      <c r="AE47" s="19">
        <v>44</v>
      </c>
      <c r="AF47" s="20">
        <v>48</v>
      </c>
      <c r="AG47" s="19">
        <v>11</v>
      </c>
      <c r="AH47" s="19">
        <v>37</v>
      </c>
      <c r="AI47" s="20"/>
      <c r="AJ47" s="19"/>
      <c r="AK47" s="19">
        <v>225</v>
      </c>
    </row>
    <row r="48" spans="1:37" x14ac:dyDescent="0.2">
      <c r="A48" s="19" t="s">
        <v>123</v>
      </c>
      <c r="B48" s="20">
        <v>1</v>
      </c>
      <c r="C48" s="19">
        <v>2</v>
      </c>
      <c r="D48" s="19">
        <v>5</v>
      </c>
      <c r="E48" s="20">
        <v>42</v>
      </c>
      <c r="F48" s="19">
        <v>35</v>
      </c>
      <c r="G48" s="19">
        <v>19</v>
      </c>
      <c r="H48" s="20">
        <v>5</v>
      </c>
      <c r="I48" s="19">
        <v>5</v>
      </c>
      <c r="J48" s="19">
        <v>5</v>
      </c>
      <c r="K48" s="20">
        <v>7</v>
      </c>
      <c r="L48" s="19">
        <v>11</v>
      </c>
      <c r="M48" s="19">
        <v>10</v>
      </c>
      <c r="N48" s="20">
        <v>10</v>
      </c>
      <c r="O48" s="19">
        <v>13</v>
      </c>
      <c r="P48" s="19">
        <v>14</v>
      </c>
      <c r="Q48" s="20">
        <v>45</v>
      </c>
      <c r="R48" s="19">
        <v>7</v>
      </c>
      <c r="S48" s="19">
        <v>15</v>
      </c>
      <c r="T48" s="20">
        <v>68</v>
      </c>
      <c r="U48" s="19">
        <v>13</v>
      </c>
      <c r="V48" s="19">
        <v>70</v>
      </c>
      <c r="W48" s="20">
        <v>18</v>
      </c>
      <c r="X48" s="19">
        <v>16</v>
      </c>
      <c r="Y48" s="19">
        <v>8</v>
      </c>
      <c r="Z48" s="20">
        <v>9</v>
      </c>
      <c r="AA48" s="19">
        <v>5</v>
      </c>
      <c r="AB48" s="19">
        <v>6</v>
      </c>
      <c r="AC48" s="20">
        <v>3</v>
      </c>
      <c r="AD48" s="19"/>
      <c r="AE48" s="19">
        <v>7</v>
      </c>
      <c r="AF48" s="20">
        <v>12</v>
      </c>
      <c r="AG48" s="19">
        <v>15</v>
      </c>
      <c r="AH48" s="19">
        <v>15</v>
      </c>
      <c r="AI48" s="20">
        <v>10</v>
      </c>
      <c r="AJ48" s="19">
        <v>19</v>
      </c>
      <c r="AK48" s="19">
        <v>43</v>
      </c>
    </row>
    <row r="49" spans="1:37" x14ac:dyDescent="0.2">
      <c r="A49" s="19" t="s">
        <v>124</v>
      </c>
      <c r="B49" s="20">
        <v>6</v>
      </c>
      <c r="C49" s="19">
        <v>6</v>
      </c>
      <c r="D49" s="19">
        <v>6</v>
      </c>
      <c r="E49" s="20">
        <v>6</v>
      </c>
      <c r="F49" s="19">
        <v>6</v>
      </c>
      <c r="G49" s="19">
        <v>6</v>
      </c>
      <c r="H49" s="20">
        <v>7</v>
      </c>
      <c r="I49" s="19">
        <v>7</v>
      </c>
      <c r="J49" s="19">
        <v>6</v>
      </c>
      <c r="K49" s="20">
        <v>7</v>
      </c>
      <c r="L49" s="19">
        <v>7</v>
      </c>
      <c r="M49" s="19">
        <v>7</v>
      </c>
      <c r="N49" s="20">
        <v>7</v>
      </c>
      <c r="O49" s="19">
        <v>7</v>
      </c>
      <c r="P49" s="19">
        <v>7</v>
      </c>
      <c r="Q49" s="20">
        <v>7</v>
      </c>
      <c r="R49" s="19">
        <v>7</v>
      </c>
      <c r="S49" s="19">
        <v>7</v>
      </c>
      <c r="T49" s="20">
        <v>6</v>
      </c>
      <c r="U49" s="19">
        <v>7</v>
      </c>
      <c r="V49" s="19">
        <v>6</v>
      </c>
      <c r="W49" s="20">
        <v>6</v>
      </c>
      <c r="X49" s="19">
        <v>6</v>
      </c>
      <c r="Y49" s="19">
        <v>7</v>
      </c>
      <c r="Z49" s="20">
        <v>7</v>
      </c>
      <c r="AA49" s="19">
        <v>7</v>
      </c>
      <c r="AB49" s="19">
        <v>7</v>
      </c>
      <c r="AC49" s="20">
        <v>6</v>
      </c>
      <c r="AD49" s="19"/>
      <c r="AE49" s="19">
        <v>6</v>
      </c>
      <c r="AF49" s="20">
        <v>7</v>
      </c>
      <c r="AG49" s="19">
        <v>7</v>
      </c>
      <c r="AH49" s="19">
        <v>7</v>
      </c>
      <c r="AI49" s="20">
        <v>6</v>
      </c>
      <c r="AJ49" s="19">
        <v>6</v>
      </c>
      <c r="AK49" s="19">
        <v>6</v>
      </c>
    </row>
    <row r="50" spans="1:37" x14ac:dyDescent="0.2">
      <c r="A50" s="19" t="s">
        <v>125</v>
      </c>
      <c r="B50" s="20">
        <v>46</v>
      </c>
      <c r="C50" s="19">
        <v>45</v>
      </c>
      <c r="D50" s="19">
        <v>39</v>
      </c>
      <c r="E50" s="20">
        <v>34</v>
      </c>
      <c r="F50" s="19">
        <v>33</v>
      </c>
      <c r="G50" s="19">
        <v>34</v>
      </c>
      <c r="H50" s="20"/>
      <c r="I50" s="19"/>
      <c r="J50" s="19"/>
      <c r="K50" s="20"/>
      <c r="L50" s="19"/>
      <c r="M50" s="19"/>
      <c r="N50" s="20"/>
      <c r="O50" s="19"/>
      <c r="P50" s="19"/>
      <c r="Q50" s="20"/>
      <c r="R50" s="19"/>
      <c r="S50" s="19"/>
      <c r="T50" s="20">
        <v>31</v>
      </c>
      <c r="U50" s="19"/>
      <c r="V50" s="19">
        <v>11</v>
      </c>
      <c r="W50" s="20">
        <v>42</v>
      </c>
      <c r="X50" s="19">
        <v>34</v>
      </c>
      <c r="Y50" s="19"/>
      <c r="Z50" s="20"/>
      <c r="AA50" s="19"/>
      <c r="AB50" s="19"/>
      <c r="AC50" s="20">
        <v>45</v>
      </c>
      <c r="AD50" s="19"/>
      <c r="AE50" s="19">
        <v>8</v>
      </c>
      <c r="AF50" s="20"/>
      <c r="AG50" s="19"/>
      <c r="AH50" s="19"/>
      <c r="AI50" s="20">
        <v>40</v>
      </c>
      <c r="AJ50" s="19">
        <v>34</v>
      </c>
      <c r="AK50" s="19">
        <v>20</v>
      </c>
    </row>
    <row r="51" spans="1:37" x14ac:dyDescent="0.2">
      <c r="A51" s="19" t="s">
        <v>126</v>
      </c>
      <c r="B51" s="20">
        <v>0</v>
      </c>
      <c r="C51" s="19">
        <v>1</v>
      </c>
      <c r="D51" s="19">
        <v>0</v>
      </c>
      <c r="E51" s="20">
        <v>10</v>
      </c>
      <c r="F51" s="19">
        <v>3</v>
      </c>
      <c r="G51" s="19">
        <v>2</v>
      </c>
      <c r="H51" s="20"/>
      <c r="I51" s="19"/>
      <c r="J51" s="19"/>
      <c r="K51" s="20"/>
      <c r="L51" s="19"/>
      <c r="M51" s="19"/>
      <c r="N51" s="20"/>
      <c r="O51" s="19"/>
      <c r="P51" s="19"/>
      <c r="Q51" s="20"/>
      <c r="R51" s="19"/>
      <c r="S51" s="19"/>
      <c r="T51" s="20">
        <v>5</v>
      </c>
      <c r="U51" s="19"/>
      <c r="V51" s="19">
        <v>4</v>
      </c>
      <c r="W51" s="20">
        <v>1</v>
      </c>
      <c r="X51" s="19">
        <v>2</v>
      </c>
      <c r="Y51" s="19"/>
      <c r="Z51" s="20"/>
      <c r="AA51" s="19"/>
      <c r="AB51" s="19"/>
      <c r="AC51" s="20">
        <v>0</v>
      </c>
      <c r="AD51" s="19"/>
      <c r="AE51" s="19">
        <v>1</v>
      </c>
      <c r="AF51" s="20"/>
      <c r="AG51" s="19"/>
      <c r="AH51" s="19"/>
      <c r="AI51" s="20">
        <v>1</v>
      </c>
      <c r="AJ51" s="19">
        <v>6</v>
      </c>
      <c r="AK51" s="19">
        <v>9</v>
      </c>
    </row>
    <row r="52" spans="1:37" x14ac:dyDescent="0.2">
      <c r="A52" s="19" t="s">
        <v>127</v>
      </c>
      <c r="B52" s="20">
        <v>7</v>
      </c>
      <c r="C52" s="19">
        <v>7</v>
      </c>
      <c r="D52" s="19">
        <v>7</v>
      </c>
      <c r="E52" s="20">
        <v>7</v>
      </c>
      <c r="F52" s="19">
        <v>7</v>
      </c>
      <c r="G52" s="19">
        <v>7</v>
      </c>
      <c r="H52" s="20"/>
      <c r="I52" s="19"/>
      <c r="J52" s="19"/>
      <c r="K52" s="20"/>
      <c r="L52" s="19"/>
      <c r="M52" s="19"/>
      <c r="N52" s="20"/>
      <c r="O52" s="19"/>
      <c r="P52" s="19"/>
      <c r="Q52" s="20"/>
      <c r="R52" s="19"/>
      <c r="S52" s="19"/>
      <c r="T52" s="20">
        <v>7</v>
      </c>
      <c r="U52" s="19"/>
      <c r="V52" s="19">
        <v>7</v>
      </c>
      <c r="W52" s="20">
        <v>7</v>
      </c>
      <c r="X52" s="19">
        <v>7</v>
      </c>
      <c r="Y52" s="19"/>
      <c r="Z52" s="20"/>
      <c r="AA52" s="19"/>
      <c r="AB52" s="19"/>
      <c r="AC52" s="20">
        <v>7</v>
      </c>
      <c r="AD52" s="19"/>
      <c r="AE52" s="19">
        <v>7</v>
      </c>
      <c r="AF52" s="20"/>
      <c r="AG52" s="19"/>
      <c r="AH52" s="19"/>
      <c r="AI52" s="20">
        <v>7</v>
      </c>
      <c r="AJ52" s="19">
        <v>7</v>
      </c>
      <c r="AK52" s="19">
        <v>7</v>
      </c>
    </row>
    <row r="53" spans="1:37" x14ac:dyDescent="0.2">
      <c r="A53" s="21" t="s">
        <v>128</v>
      </c>
      <c r="B53" s="22">
        <f>(1000/80)*10^(-1*B49)</f>
        <v>1.2499999999999999E-5</v>
      </c>
      <c r="C53" s="22">
        <f t="shared" ref="C53:AK53" si="17">(1000/80)*10^(-1*C49)</f>
        <v>1.2499999999999999E-5</v>
      </c>
      <c r="D53" s="22">
        <f t="shared" si="17"/>
        <v>1.2499999999999999E-5</v>
      </c>
      <c r="E53" s="22">
        <f t="shared" si="17"/>
        <v>1.2499999999999999E-5</v>
      </c>
      <c r="F53" s="22">
        <f t="shared" si="17"/>
        <v>1.2499999999999999E-5</v>
      </c>
      <c r="G53" s="22">
        <f t="shared" si="17"/>
        <v>1.2499999999999999E-5</v>
      </c>
      <c r="H53" s="22">
        <f t="shared" si="17"/>
        <v>1.2499999999999999E-6</v>
      </c>
      <c r="I53" s="22">
        <f t="shared" si="17"/>
        <v>1.2499999999999999E-6</v>
      </c>
      <c r="J53" s="22">
        <f t="shared" si="17"/>
        <v>1.2499999999999999E-5</v>
      </c>
      <c r="K53" s="22">
        <f t="shared" si="17"/>
        <v>1.2499999999999999E-6</v>
      </c>
      <c r="L53" s="22">
        <f t="shared" si="17"/>
        <v>1.2499999999999999E-6</v>
      </c>
      <c r="M53" s="22">
        <f t="shared" si="17"/>
        <v>1.2499999999999999E-6</v>
      </c>
      <c r="N53" s="22">
        <f t="shared" si="17"/>
        <v>1.2499999999999999E-6</v>
      </c>
      <c r="O53" s="22">
        <f t="shared" si="17"/>
        <v>1.2499999999999999E-6</v>
      </c>
      <c r="P53" s="22">
        <f t="shared" si="17"/>
        <v>1.2499999999999999E-6</v>
      </c>
      <c r="Q53" s="22">
        <f t="shared" si="17"/>
        <v>1.2499999999999999E-6</v>
      </c>
      <c r="R53" s="22">
        <f t="shared" si="17"/>
        <v>1.2499999999999999E-6</v>
      </c>
      <c r="S53" s="22">
        <f t="shared" si="17"/>
        <v>1.2499999999999999E-6</v>
      </c>
      <c r="T53" s="22">
        <f t="shared" si="17"/>
        <v>1.2499999999999999E-5</v>
      </c>
      <c r="U53" s="22">
        <f t="shared" si="17"/>
        <v>1.2499999999999999E-6</v>
      </c>
      <c r="V53" s="22">
        <f t="shared" si="17"/>
        <v>1.2499999999999999E-5</v>
      </c>
      <c r="W53" s="22">
        <f t="shared" si="17"/>
        <v>1.2499999999999999E-5</v>
      </c>
      <c r="X53" s="22">
        <f t="shared" si="17"/>
        <v>1.2499999999999999E-5</v>
      </c>
      <c r="Y53" s="22">
        <f t="shared" si="17"/>
        <v>1.2499999999999999E-6</v>
      </c>
      <c r="Z53" s="22">
        <f t="shared" si="17"/>
        <v>1.2499999999999999E-6</v>
      </c>
      <c r="AA53" s="22">
        <f t="shared" si="17"/>
        <v>1.2499999999999999E-6</v>
      </c>
      <c r="AB53" s="22">
        <f t="shared" si="17"/>
        <v>1.2499999999999999E-6</v>
      </c>
      <c r="AC53" s="22">
        <f t="shared" si="17"/>
        <v>1.2499999999999999E-5</v>
      </c>
      <c r="AD53" s="22">
        <f t="shared" si="17"/>
        <v>12.5</v>
      </c>
      <c r="AE53" s="22">
        <f t="shared" si="17"/>
        <v>1.2499999999999999E-5</v>
      </c>
      <c r="AF53" s="22">
        <f t="shared" si="17"/>
        <v>1.2499999999999999E-6</v>
      </c>
      <c r="AG53" s="22">
        <f t="shared" si="17"/>
        <v>1.2499999999999999E-6</v>
      </c>
      <c r="AH53" s="22">
        <f t="shared" si="17"/>
        <v>1.2499999999999999E-6</v>
      </c>
      <c r="AI53" s="22">
        <f t="shared" si="17"/>
        <v>1.2499999999999999E-5</v>
      </c>
      <c r="AJ53" s="22">
        <f t="shared" si="17"/>
        <v>1.2499999999999999E-5</v>
      </c>
      <c r="AK53" s="22">
        <f t="shared" si="17"/>
        <v>1.2499999999999999E-5</v>
      </c>
    </row>
    <row r="54" spans="1:37" x14ac:dyDescent="0.2">
      <c r="A54" s="21" t="s">
        <v>129</v>
      </c>
      <c r="B54" s="22">
        <f>IF(B52&gt;0, (1000/80)*10^(-1*B52), 0)</f>
        <v>1.2499999999999999E-6</v>
      </c>
      <c r="C54" s="22">
        <f t="shared" ref="C54:AK54" si="18">IF(C52&gt;0, (1000/80)*10^(-1*C52), 0)</f>
        <v>1.2499999999999999E-6</v>
      </c>
      <c r="D54" s="22">
        <f t="shared" si="18"/>
        <v>1.2499999999999999E-6</v>
      </c>
      <c r="E54" s="22">
        <f t="shared" si="18"/>
        <v>1.2499999999999999E-6</v>
      </c>
      <c r="F54" s="22">
        <f t="shared" si="18"/>
        <v>1.2499999999999999E-6</v>
      </c>
      <c r="G54" s="22">
        <f t="shared" si="18"/>
        <v>1.2499999999999999E-6</v>
      </c>
      <c r="H54" s="22">
        <f t="shared" si="18"/>
        <v>0</v>
      </c>
      <c r="I54" s="22">
        <f t="shared" si="18"/>
        <v>0</v>
      </c>
      <c r="J54" s="22">
        <f t="shared" si="18"/>
        <v>0</v>
      </c>
      <c r="K54" s="22">
        <f t="shared" si="18"/>
        <v>0</v>
      </c>
      <c r="L54" s="22">
        <f t="shared" si="18"/>
        <v>0</v>
      </c>
      <c r="M54" s="22">
        <f t="shared" si="18"/>
        <v>0</v>
      </c>
      <c r="N54" s="22">
        <f t="shared" si="18"/>
        <v>0</v>
      </c>
      <c r="O54" s="22">
        <f t="shared" si="18"/>
        <v>0</v>
      </c>
      <c r="P54" s="22">
        <f t="shared" si="18"/>
        <v>0</v>
      </c>
      <c r="Q54" s="22">
        <f t="shared" si="18"/>
        <v>0</v>
      </c>
      <c r="R54" s="22">
        <f t="shared" si="18"/>
        <v>0</v>
      </c>
      <c r="S54" s="22">
        <f t="shared" si="18"/>
        <v>0</v>
      </c>
      <c r="T54" s="22">
        <f t="shared" si="18"/>
        <v>1.2499999999999999E-6</v>
      </c>
      <c r="U54" s="22">
        <f t="shared" si="18"/>
        <v>0</v>
      </c>
      <c r="V54" s="22">
        <f t="shared" si="18"/>
        <v>1.2499999999999999E-6</v>
      </c>
      <c r="W54" s="22">
        <f t="shared" si="18"/>
        <v>1.2499999999999999E-6</v>
      </c>
      <c r="X54" s="22">
        <f t="shared" si="18"/>
        <v>1.2499999999999999E-6</v>
      </c>
      <c r="Y54" s="22">
        <f t="shared" si="18"/>
        <v>0</v>
      </c>
      <c r="Z54" s="22">
        <f t="shared" si="18"/>
        <v>0</v>
      </c>
      <c r="AA54" s="22">
        <f t="shared" si="18"/>
        <v>0</v>
      </c>
      <c r="AB54" s="22">
        <f t="shared" si="18"/>
        <v>0</v>
      </c>
      <c r="AC54" s="22">
        <f t="shared" si="18"/>
        <v>1.2499999999999999E-6</v>
      </c>
      <c r="AD54" s="22">
        <f t="shared" si="18"/>
        <v>0</v>
      </c>
      <c r="AE54" s="22">
        <f t="shared" si="18"/>
        <v>1.2499999999999999E-6</v>
      </c>
      <c r="AF54" s="22">
        <f t="shared" si="18"/>
        <v>0</v>
      </c>
      <c r="AG54" s="22">
        <f t="shared" si="18"/>
        <v>0</v>
      </c>
      <c r="AH54" s="22">
        <f t="shared" si="18"/>
        <v>0</v>
      </c>
      <c r="AI54" s="22">
        <f t="shared" si="18"/>
        <v>1.2499999999999999E-6</v>
      </c>
      <c r="AJ54" s="22">
        <f t="shared" si="18"/>
        <v>1.2499999999999999E-6</v>
      </c>
      <c r="AK54" s="22">
        <f t="shared" si="18"/>
        <v>1.2499999999999999E-6</v>
      </c>
    </row>
    <row r="55" spans="1:37" x14ac:dyDescent="0.2">
      <c r="A55" s="19" t="s">
        <v>15</v>
      </c>
      <c r="B55" s="22">
        <f>IF(B50&gt;0, (B47+B50)/(B53+B54), (B47/B53))</f>
        <v>24727272.72727273</v>
      </c>
      <c r="C55" s="22">
        <f t="shared" ref="C55:E55" si="19">IF(C50&gt;0, (C47+C50)/(C53+C54), (C47/C53))</f>
        <v>31636363.63636364</v>
      </c>
      <c r="D55" s="22">
        <f t="shared" si="19"/>
        <v>30400000.000000004</v>
      </c>
      <c r="E55" s="22">
        <f t="shared" si="19"/>
        <v>27490909.090909094</v>
      </c>
      <c r="F55" s="22">
        <f>IF(F47&gt;0, (F47+F50)/(F53+F54), (F50/F54))</f>
        <v>26400000.000000004</v>
      </c>
      <c r="G55" s="22">
        <f t="shared" ref="G55:AK55" si="20">IF(G47&gt;0, (G47+G50)/(G53+G54), (G50/G54))</f>
        <v>27200000.000000004</v>
      </c>
      <c r="H55" s="22">
        <f t="shared" si="20"/>
        <v>34400000</v>
      </c>
      <c r="I55" s="22">
        <f t="shared" si="20"/>
        <v>14400000.000000002</v>
      </c>
      <c r="J55" s="22">
        <f t="shared" si="20"/>
        <v>7840000.0000000009</v>
      </c>
      <c r="K55" s="22">
        <f t="shared" si="20"/>
        <v>32000000.000000004</v>
      </c>
      <c r="L55" s="22">
        <f t="shared" si="20"/>
        <v>12800000.000000002</v>
      </c>
      <c r="M55" s="22">
        <f t="shared" si="20"/>
        <v>16000000.000000002</v>
      </c>
      <c r="N55" s="22">
        <f t="shared" si="20"/>
        <v>23200000.000000004</v>
      </c>
      <c r="O55" s="22">
        <f t="shared" si="20"/>
        <v>18400000</v>
      </c>
      <c r="P55" s="22">
        <f t="shared" si="20"/>
        <v>20800000</v>
      </c>
      <c r="Q55" s="22">
        <f t="shared" si="20"/>
        <v>22400000.000000004</v>
      </c>
      <c r="R55" s="22">
        <f t="shared" si="20"/>
        <v>21600000.000000004</v>
      </c>
      <c r="S55" s="22">
        <f t="shared" si="20"/>
        <v>11200000.000000002</v>
      </c>
      <c r="T55" s="22">
        <f t="shared" si="20"/>
        <v>19127272.72727273</v>
      </c>
      <c r="U55" s="22">
        <f t="shared" si="20"/>
        <v>13600000.000000002</v>
      </c>
      <c r="V55" s="22">
        <f t="shared" si="20"/>
        <v>10981818.181818184</v>
      </c>
      <c r="W55" s="22">
        <f>IF(W47&gt;0, (W47+W50)/(W53+W54), (W50/W54))</f>
        <v>33600000</v>
      </c>
      <c r="X55" s="22">
        <f t="shared" si="20"/>
        <v>27200000.000000004</v>
      </c>
      <c r="Y55" s="22">
        <f t="shared" si="20"/>
        <v>37600000</v>
      </c>
      <c r="Z55" s="22">
        <f t="shared" si="20"/>
        <v>40800000</v>
      </c>
      <c r="AA55" s="22">
        <f t="shared" si="20"/>
        <v>29600000.000000004</v>
      </c>
      <c r="AB55" s="22">
        <f t="shared" si="20"/>
        <v>24800000.000000004</v>
      </c>
      <c r="AC55" s="22">
        <f t="shared" si="20"/>
        <v>36000000</v>
      </c>
      <c r="AD55" s="22" t="e">
        <f t="shared" si="20"/>
        <v>#DIV/0!</v>
      </c>
      <c r="AE55" s="22">
        <f t="shared" si="20"/>
        <v>3781818.1818181821</v>
      </c>
      <c r="AF55" s="22">
        <f t="shared" si="20"/>
        <v>38400000</v>
      </c>
      <c r="AG55" s="22">
        <f t="shared" si="20"/>
        <v>8800000</v>
      </c>
      <c r="AH55" s="22">
        <f t="shared" si="20"/>
        <v>29600000.000000004</v>
      </c>
      <c r="AI55" s="22">
        <f t="shared" si="20"/>
        <v>32000000.000000004</v>
      </c>
      <c r="AJ55" s="22">
        <f t="shared" si="20"/>
        <v>27200000.000000004</v>
      </c>
      <c r="AK55" s="22">
        <f t="shared" si="20"/>
        <v>17818181.81818182</v>
      </c>
    </row>
    <row r="56" spans="1:37" x14ac:dyDescent="0.2">
      <c r="A56" s="21" t="s">
        <v>14</v>
      </c>
      <c r="B56" s="22">
        <f>IF(B51&gt;0, (B48+B51)/(B53+B54), (B48/B53))</f>
        <v>80000</v>
      </c>
      <c r="C56" s="22">
        <f t="shared" ref="C56:AK56" si="21">IF(C51&gt;0, (C48+C51)/(C53+C54), (C48/C53))</f>
        <v>218181.81818181821</v>
      </c>
      <c r="D56" s="22">
        <f t="shared" si="21"/>
        <v>400000.00000000006</v>
      </c>
      <c r="E56" s="22">
        <f t="shared" si="21"/>
        <v>3781818.1818181821</v>
      </c>
      <c r="F56" s="22">
        <f t="shared" si="21"/>
        <v>2763636.3636363638</v>
      </c>
      <c r="G56" s="22">
        <f t="shared" si="21"/>
        <v>1527272.7272727273</v>
      </c>
      <c r="H56" s="22">
        <f t="shared" si="21"/>
        <v>4000000.0000000005</v>
      </c>
      <c r="I56" s="22">
        <f t="shared" si="21"/>
        <v>4000000.0000000005</v>
      </c>
      <c r="J56" s="22">
        <f t="shared" si="21"/>
        <v>400000.00000000006</v>
      </c>
      <c r="K56" s="22">
        <f t="shared" si="21"/>
        <v>5600000.0000000009</v>
      </c>
      <c r="L56" s="22">
        <f t="shared" si="21"/>
        <v>8800000</v>
      </c>
      <c r="M56" s="22">
        <f t="shared" si="21"/>
        <v>8000000.0000000009</v>
      </c>
      <c r="N56" s="22">
        <f t="shared" si="21"/>
        <v>8000000.0000000009</v>
      </c>
      <c r="O56" s="22">
        <f t="shared" si="21"/>
        <v>10400000</v>
      </c>
      <c r="P56" s="22">
        <f t="shared" si="21"/>
        <v>11200000.000000002</v>
      </c>
      <c r="Q56" s="22">
        <f t="shared" si="21"/>
        <v>36000000</v>
      </c>
      <c r="R56" s="22">
        <f t="shared" si="21"/>
        <v>5600000.0000000009</v>
      </c>
      <c r="S56" s="22">
        <f t="shared" si="21"/>
        <v>12000000.000000002</v>
      </c>
      <c r="T56" s="22">
        <f t="shared" si="21"/>
        <v>5309090.9090909092</v>
      </c>
      <c r="U56" s="22">
        <f t="shared" si="21"/>
        <v>10400000</v>
      </c>
      <c r="V56" s="22">
        <f t="shared" si="21"/>
        <v>5381818.1818181826</v>
      </c>
      <c r="W56" s="22">
        <f t="shared" si="21"/>
        <v>1381818.1818181819</v>
      </c>
      <c r="X56" s="22">
        <f t="shared" si="21"/>
        <v>1309090.9090909092</v>
      </c>
      <c r="Y56" s="22">
        <f t="shared" si="21"/>
        <v>6400000.0000000009</v>
      </c>
      <c r="Z56" s="22">
        <f t="shared" si="21"/>
        <v>7200000.0000000009</v>
      </c>
      <c r="AA56" s="22">
        <f t="shared" si="21"/>
        <v>4000000.0000000005</v>
      </c>
      <c r="AB56" s="22">
        <f t="shared" si="21"/>
        <v>4800000</v>
      </c>
      <c r="AC56" s="22">
        <f t="shared" si="21"/>
        <v>240000.00000000003</v>
      </c>
      <c r="AD56" s="22">
        <f t="shared" si="21"/>
        <v>0</v>
      </c>
      <c r="AE56" s="22">
        <f t="shared" si="21"/>
        <v>581818.18181818188</v>
      </c>
      <c r="AF56" s="22">
        <f t="shared" si="21"/>
        <v>9600000</v>
      </c>
      <c r="AG56" s="22">
        <f t="shared" si="21"/>
        <v>12000000.000000002</v>
      </c>
      <c r="AH56" s="22">
        <f t="shared" si="21"/>
        <v>12000000.000000002</v>
      </c>
      <c r="AI56" s="22">
        <f t="shared" si="21"/>
        <v>800000.00000000012</v>
      </c>
      <c r="AJ56" s="22">
        <f t="shared" si="21"/>
        <v>1818181.8181818184</v>
      </c>
      <c r="AK56" s="22">
        <f t="shared" si="21"/>
        <v>3781818.1818181821</v>
      </c>
    </row>
    <row r="57" spans="1:37" x14ac:dyDescent="0.2">
      <c r="A57" s="19" t="s">
        <v>16</v>
      </c>
      <c r="B57" s="22">
        <f>SUM(B55:B56)</f>
        <v>24807272.72727273</v>
      </c>
      <c r="C57" s="22">
        <f t="shared" ref="C57:AK57" si="22">SUM(C55:C56)</f>
        <v>31854545.454545457</v>
      </c>
      <c r="D57" s="22">
        <f t="shared" si="22"/>
        <v>30800000.000000004</v>
      </c>
      <c r="E57" s="22">
        <f t="shared" si="22"/>
        <v>31272727.272727277</v>
      </c>
      <c r="F57" s="22">
        <f t="shared" si="22"/>
        <v>29163636.363636367</v>
      </c>
      <c r="G57" s="22">
        <f t="shared" si="22"/>
        <v>28727272.72727273</v>
      </c>
      <c r="H57" s="22">
        <f t="shared" si="22"/>
        <v>38400000</v>
      </c>
      <c r="I57" s="22">
        <f t="shared" si="22"/>
        <v>18400000.000000004</v>
      </c>
      <c r="J57" s="22">
        <f t="shared" si="22"/>
        <v>8240000.0000000009</v>
      </c>
      <c r="K57" s="22">
        <f t="shared" si="22"/>
        <v>37600000.000000007</v>
      </c>
      <c r="L57" s="22">
        <f t="shared" si="22"/>
        <v>21600000</v>
      </c>
      <c r="M57" s="22">
        <f t="shared" si="22"/>
        <v>24000000.000000004</v>
      </c>
      <c r="N57" s="22">
        <f t="shared" si="22"/>
        <v>31200000.000000004</v>
      </c>
      <c r="O57" s="22">
        <f t="shared" si="22"/>
        <v>28800000</v>
      </c>
      <c r="P57" s="22">
        <f t="shared" si="22"/>
        <v>32000000</v>
      </c>
      <c r="Q57" s="22">
        <f t="shared" si="22"/>
        <v>58400000</v>
      </c>
      <c r="R57" s="22">
        <f t="shared" si="22"/>
        <v>27200000.000000004</v>
      </c>
      <c r="S57" s="22">
        <f t="shared" si="22"/>
        <v>23200000.000000004</v>
      </c>
      <c r="T57" s="22">
        <f t="shared" si="22"/>
        <v>24436363.63636364</v>
      </c>
      <c r="U57" s="22">
        <f t="shared" si="22"/>
        <v>24000000</v>
      </c>
      <c r="V57" s="22">
        <f t="shared" si="22"/>
        <v>16363636.363636367</v>
      </c>
      <c r="W57" s="22">
        <f t="shared" si="22"/>
        <v>34981818.18181818</v>
      </c>
      <c r="X57" s="22">
        <f t="shared" si="22"/>
        <v>28509090.909090914</v>
      </c>
      <c r="Y57" s="22">
        <f t="shared" si="22"/>
        <v>44000000</v>
      </c>
      <c r="Z57" s="22">
        <f t="shared" si="22"/>
        <v>48000000</v>
      </c>
      <c r="AA57" s="22">
        <f t="shared" si="22"/>
        <v>33600000.000000007</v>
      </c>
      <c r="AB57" s="22">
        <f t="shared" si="22"/>
        <v>29600000.000000004</v>
      </c>
      <c r="AC57" s="22">
        <f t="shared" si="22"/>
        <v>36240000</v>
      </c>
      <c r="AD57" s="22" t="e">
        <f t="shared" si="22"/>
        <v>#DIV/0!</v>
      </c>
      <c r="AE57" s="22">
        <f t="shared" si="22"/>
        <v>4363636.3636363642</v>
      </c>
      <c r="AF57" s="22">
        <f t="shared" si="22"/>
        <v>48000000</v>
      </c>
      <c r="AG57" s="22">
        <f t="shared" si="22"/>
        <v>20800000</v>
      </c>
      <c r="AH57" s="22">
        <f t="shared" si="22"/>
        <v>41600000.000000007</v>
      </c>
      <c r="AI57" s="22">
        <f t="shared" si="22"/>
        <v>32800000.000000004</v>
      </c>
      <c r="AJ57" s="22">
        <f t="shared" si="22"/>
        <v>29018181.81818182</v>
      </c>
      <c r="AK57" s="22">
        <f t="shared" si="22"/>
        <v>21600000.000000004</v>
      </c>
    </row>
    <row r="58" spans="1:37" x14ac:dyDescent="0.2">
      <c r="A58" s="19" t="s">
        <v>17</v>
      </c>
      <c r="B58" s="24">
        <f>B56/B57</f>
        <v>3.2248607446496626E-3</v>
      </c>
      <c r="C58" s="23">
        <f t="shared" ref="C58:AK58" si="23">C56/C57</f>
        <v>6.8493150684931512E-3</v>
      </c>
      <c r="D58" s="23">
        <f t="shared" si="23"/>
        <v>1.2987012987012988E-2</v>
      </c>
      <c r="E58" s="23">
        <f t="shared" si="23"/>
        <v>0.12093023255813953</v>
      </c>
      <c r="F58" s="23">
        <f t="shared" si="23"/>
        <v>9.4763092269326679E-2</v>
      </c>
      <c r="G58" s="23">
        <f t="shared" si="23"/>
        <v>5.3164556962025308E-2</v>
      </c>
      <c r="H58" s="23">
        <f t="shared" si="23"/>
        <v>0.10416666666666669</v>
      </c>
      <c r="I58" s="23">
        <f t="shared" si="23"/>
        <v>0.21739130434782608</v>
      </c>
      <c r="J58" s="23">
        <f t="shared" si="23"/>
        <v>4.8543689320388349E-2</v>
      </c>
      <c r="K58" s="23">
        <f t="shared" si="23"/>
        <v>0.14893617021276595</v>
      </c>
      <c r="L58" s="23">
        <f t="shared" si="23"/>
        <v>0.40740740740740738</v>
      </c>
      <c r="M58" s="23">
        <f t="shared" si="23"/>
        <v>0.33333333333333331</v>
      </c>
      <c r="N58" s="23">
        <f t="shared" si="23"/>
        <v>0.25641025641025639</v>
      </c>
      <c r="O58" s="23">
        <f t="shared" si="23"/>
        <v>0.3611111111111111</v>
      </c>
      <c r="P58" s="23">
        <f t="shared" si="23"/>
        <v>0.35000000000000003</v>
      </c>
      <c r="Q58" s="23">
        <f t="shared" si="23"/>
        <v>0.61643835616438358</v>
      </c>
      <c r="R58" s="23">
        <f t="shared" si="23"/>
        <v>0.20588235294117649</v>
      </c>
      <c r="S58" s="23">
        <f t="shared" si="23"/>
        <v>0.51724137931034486</v>
      </c>
      <c r="T58" s="23">
        <f t="shared" si="23"/>
        <v>0.21726190476190474</v>
      </c>
      <c r="U58" s="23">
        <f t="shared" si="23"/>
        <v>0.43333333333333335</v>
      </c>
      <c r="V58" s="23">
        <f t="shared" si="23"/>
        <v>0.32888888888888884</v>
      </c>
      <c r="W58" s="23">
        <f t="shared" si="23"/>
        <v>3.9501039501039503E-2</v>
      </c>
      <c r="X58" s="23">
        <f t="shared" si="23"/>
        <v>4.5918367346938771E-2</v>
      </c>
      <c r="Y58" s="23">
        <f t="shared" si="23"/>
        <v>0.14545454545454548</v>
      </c>
      <c r="Z58" s="23">
        <f t="shared" si="23"/>
        <v>0.15000000000000002</v>
      </c>
      <c r="AA58" s="23">
        <f t="shared" si="23"/>
        <v>0.11904761904761904</v>
      </c>
      <c r="AB58" s="23">
        <f t="shared" si="23"/>
        <v>0.16216216216216214</v>
      </c>
      <c r="AC58" s="23">
        <f t="shared" si="23"/>
        <v>6.6225165562913916E-3</v>
      </c>
      <c r="AD58" s="23" t="e">
        <f t="shared" si="23"/>
        <v>#DIV/0!</v>
      </c>
      <c r="AE58" s="23">
        <f t="shared" si="23"/>
        <v>0.13333333333333333</v>
      </c>
      <c r="AF58" s="23">
        <f t="shared" si="23"/>
        <v>0.2</v>
      </c>
      <c r="AG58" s="23">
        <f t="shared" si="23"/>
        <v>0.57692307692307698</v>
      </c>
      <c r="AH58" s="23">
        <f t="shared" si="23"/>
        <v>0.28846153846153844</v>
      </c>
      <c r="AI58" s="23">
        <f t="shared" si="23"/>
        <v>2.4390243902439025E-2</v>
      </c>
      <c r="AJ58" s="23">
        <f t="shared" si="23"/>
        <v>6.2656641604010022E-2</v>
      </c>
      <c r="AK58" s="23">
        <f t="shared" si="23"/>
        <v>0.17508417508417506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C7D5-6676-4AE0-9CBE-834E581BA57C}">
  <dimension ref="A1:S109"/>
  <sheetViews>
    <sheetView topLeftCell="A72" workbookViewId="0">
      <selection activeCell="P103" sqref="P103"/>
    </sheetView>
  </sheetViews>
  <sheetFormatPr defaultRowHeight="15" x14ac:dyDescent="0.25"/>
  <cols>
    <col min="6" max="7" width="11.85546875" customWidth="1"/>
  </cols>
  <sheetData>
    <row r="1" spans="1:19" x14ac:dyDescent="0.25">
      <c r="A1" s="26" t="s">
        <v>0</v>
      </c>
      <c r="B1" s="26" t="s">
        <v>81</v>
      </c>
      <c r="C1" s="26" t="s">
        <v>118</v>
      </c>
      <c r="D1" s="26" t="s">
        <v>119</v>
      </c>
      <c r="E1" s="26" t="s">
        <v>121</v>
      </c>
      <c r="F1" s="26" t="s">
        <v>2</v>
      </c>
      <c r="G1" s="26" t="s">
        <v>146</v>
      </c>
      <c r="H1" s="26" t="s">
        <v>122</v>
      </c>
      <c r="I1" s="26" t="s">
        <v>123</v>
      </c>
      <c r="J1" s="26" t="s">
        <v>124</v>
      </c>
      <c r="K1" s="26" t="s">
        <v>125</v>
      </c>
      <c r="L1" s="26" t="s">
        <v>126</v>
      </c>
      <c r="M1" s="26" t="s">
        <v>127</v>
      </c>
      <c r="N1" s="27" t="s">
        <v>128</v>
      </c>
      <c r="O1" s="27" t="s">
        <v>129</v>
      </c>
      <c r="P1" s="26" t="s">
        <v>15</v>
      </c>
      <c r="Q1" s="27" t="s">
        <v>14</v>
      </c>
      <c r="R1" s="26" t="s">
        <v>16</v>
      </c>
      <c r="S1" s="26" t="s">
        <v>17</v>
      </c>
    </row>
    <row r="2" spans="1:19" x14ac:dyDescent="0.25">
      <c r="A2" s="28">
        <v>0</v>
      </c>
      <c r="B2" s="28" t="s">
        <v>82</v>
      </c>
      <c r="C2" s="28">
        <v>1</v>
      </c>
      <c r="D2" s="28" t="s">
        <v>26</v>
      </c>
      <c r="E2" s="28" t="s">
        <v>24</v>
      </c>
      <c r="F2" s="28" t="str">
        <f t="shared" ref="F2:F33" si="0">CONCATENATE(D2,".",E2)</f>
        <v>A1o10.A2a10</v>
      </c>
      <c r="G2" s="28">
        <v>0.1</v>
      </c>
      <c r="H2" s="28">
        <v>15</v>
      </c>
      <c r="I2" s="28">
        <v>2</v>
      </c>
      <c r="J2" s="28">
        <v>5</v>
      </c>
      <c r="K2" s="28">
        <v>0</v>
      </c>
      <c r="L2" s="28">
        <v>17</v>
      </c>
      <c r="M2" s="28">
        <v>4</v>
      </c>
      <c r="N2" s="29">
        <f t="shared" ref="N2:N33" si="1">(1000/80)*10^(-1*J2)</f>
        <v>1.25E-4</v>
      </c>
      <c r="O2" s="29">
        <f t="shared" ref="O2:O37" si="2">(1000/80)*10^(-1*M2)</f>
        <v>1.25E-3</v>
      </c>
      <c r="P2" s="29">
        <f t="shared" ref="P2:P37" si="3">(H2)/N2</f>
        <v>120000</v>
      </c>
      <c r="Q2" s="29">
        <f t="shared" ref="Q2:Q10" si="4">0.2*(I2+L2)/(N2+O2)</f>
        <v>2763.636363636364</v>
      </c>
      <c r="R2" s="29">
        <f t="shared" ref="R2:R33" si="5">SUM(P2:Q2)</f>
        <v>122763.63636363637</v>
      </c>
      <c r="S2" s="30">
        <f t="shared" ref="S2:S33" si="6">Q2/R2</f>
        <v>2.2511848341232231E-2</v>
      </c>
    </row>
    <row r="3" spans="1:19" x14ac:dyDescent="0.25">
      <c r="A3" s="28">
        <v>0</v>
      </c>
      <c r="B3" s="28" t="s">
        <v>83</v>
      </c>
      <c r="C3" s="28">
        <v>2</v>
      </c>
      <c r="D3" s="28" t="s">
        <v>26</v>
      </c>
      <c r="E3" s="28" t="s">
        <v>24</v>
      </c>
      <c r="F3" s="28" t="str">
        <f t="shared" si="0"/>
        <v>A1o10.A2a10</v>
      </c>
      <c r="G3" s="28">
        <v>0.1</v>
      </c>
      <c r="H3" s="28">
        <v>15</v>
      </c>
      <c r="I3" s="28">
        <v>5</v>
      </c>
      <c r="J3" s="28">
        <v>5</v>
      </c>
      <c r="K3" s="28">
        <v>0</v>
      </c>
      <c r="L3" s="28">
        <v>42</v>
      </c>
      <c r="M3" s="28">
        <v>4</v>
      </c>
      <c r="N3" s="29">
        <f t="shared" si="1"/>
        <v>1.25E-4</v>
      </c>
      <c r="O3" s="29">
        <f t="shared" si="2"/>
        <v>1.25E-3</v>
      </c>
      <c r="P3" s="29">
        <f t="shared" si="3"/>
        <v>120000</v>
      </c>
      <c r="Q3" s="29">
        <f t="shared" si="4"/>
        <v>6836.3636363636369</v>
      </c>
      <c r="R3" s="29">
        <f t="shared" si="5"/>
        <v>126836.36363636363</v>
      </c>
      <c r="S3" s="30">
        <f t="shared" si="6"/>
        <v>5.3899082568807342E-2</v>
      </c>
    </row>
    <row r="4" spans="1:19" x14ac:dyDescent="0.25">
      <c r="A4" s="28">
        <v>0</v>
      </c>
      <c r="B4" s="28" t="s">
        <v>84</v>
      </c>
      <c r="C4" s="28">
        <v>3</v>
      </c>
      <c r="D4" s="28" t="s">
        <v>26</v>
      </c>
      <c r="E4" s="28" t="s">
        <v>24</v>
      </c>
      <c r="F4" s="28" t="str">
        <f t="shared" si="0"/>
        <v>A1o10.A2a10</v>
      </c>
      <c r="G4" s="28">
        <v>0.1</v>
      </c>
      <c r="H4" s="28">
        <v>15</v>
      </c>
      <c r="I4" s="28">
        <v>2</v>
      </c>
      <c r="J4" s="28">
        <v>5</v>
      </c>
      <c r="K4" s="28">
        <v>0</v>
      </c>
      <c r="L4" s="28">
        <v>24</v>
      </c>
      <c r="M4" s="28">
        <v>4</v>
      </c>
      <c r="N4" s="29">
        <f t="shared" si="1"/>
        <v>1.25E-4</v>
      </c>
      <c r="O4" s="29">
        <f t="shared" si="2"/>
        <v>1.25E-3</v>
      </c>
      <c r="P4" s="29">
        <f t="shared" si="3"/>
        <v>120000</v>
      </c>
      <c r="Q4" s="29">
        <f t="shared" si="4"/>
        <v>3781.818181818182</v>
      </c>
      <c r="R4" s="29">
        <f t="shared" si="5"/>
        <v>123781.81818181818</v>
      </c>
      <c r="S4" s="30">
        <f t="shared" si="6"/>
        <v>3.0552291421856642E-2</v>
      </c>
    </row>
    <row r="5" spans="1:19" x14ac:dyDescent="0.25">
      <c r="A5" s="28">
        <v>0</v>
      </c>
      <c r="B5" s="28" t="s">
        <v>85</v>
      </c>
      <c r="C5" s="28">
        <v>1</v>
      </c>
      <c r="D5" s="28" t="s">
        <v>30</v>
      </c>
      <c r="E5" s="28" t="s">
        <v>24</v>
      </c>
      <c r="F5" s="28" t="str">
        <f t="shared" si="0"/>
        <v>A2o10.A2a10</v>
      </c>
      <c r="G5" s="28">
        <v>0.1</v>
      </c>
      <c r="H5" s="28">
        <v>11</v>
      </c>
      <c r="I5" s="28">
        <v>2</v>
      </c>
      <c r="J5" s="28">
        <v>5</v>
      </c>
      <c r="K5" s="28">
        <v>0</v>
      </c>
      <c r="L5" s="28">
        <v>17</v>
      </c>
      <c r="M5" s="28">
        <v>4</v>
      </c>
      <c r="N5" s="29">
        <f t="shared" si="1"/>
        <v>1.25E-4</v>
      </c>
      <c r="O5" s="29">
        <f t="shared" si="2"/>
        <v>1.25E-3</v>
      </c>
      <c r="P5" s="29">
        <f t="shared" si="3"/>
        <v>88000</v>
      </c>
      <c r="Q5" s="29">
        <f t="shared" si="4"/>
        <v>2763.636363636364</v>
      </c>
      <c r="R5" s="29">
        <f t="shared" si="5"/>
        <v>90763.636363636368</v>
      </c>
      <c r="S5" s="30">
        <f t="shared" si="6"/>
        <v>3.0448717948717952E-2</v>
      </c>
    </row>
    <row r="6" spans="1:19" x14ac:dyDescent="0.25">
      <c r="A6" s="28">
        <v>0</v>
      </c>
      <c r="B6" s="28" t="s">
        <v>86</v>
      </c>
      <c r="C6" s="28">
        <v>2</v>
      </c>
      <c r="D6" s="28" t="s">
        <v>30</v>
      </c>
      <c r="E6" s="28" t="s">
        <v>24</v>
      </c>
      <c r="F6" s="28" t="str">
        <f t="shared" si="0"/>
        <v>A2o10.A2a10</v>
      </c>
      <c r="G6" s="28">
        <v>0.1</v>
      </c>
      <c r="H6" s="28">
        <v>11</v>
      </c>
      <c r="I6" s="28">
        <v>5</v>
      </c>
      <c r="J6" s="28">
        <v>5</v>
      </c>
      <c r="K6" s="28">
        <v>0</v>
      </c>
      <c r="L6" s="28">
        <v>42</v>
      </c>
      <c r="M6" s="28">
        <v>4</v>
      </c>
      <c r="N6" s="29">
        <f t="shared" si="1"/>
        <v>1.25E-4</v>
      </c>
      <c r="O6" s="29">
        <f t="shared" si="2"/>
        <v>1.25E-3</v>
      </c>
      <c r="P6" s="29">
        <f t="shared" si="3"/>
        <v>88000</v>
      </c>
      <c r="Q6" s="29">
        <f t="shared" si="4"/>
        <v>6836.3636363636369</v>
      </c>
      <c r="R6" s="29">
        <f t="shared" si="5"/>
        <v>94836.363636363632</v>
      </c>
      <c r="S6" s="30">
        <f t="shared" si="6"/>
        <v>7.2085889570552161E-2</v>
      </c>
    </row>
    <row r="7" spans="1:19" x14ac:dyDescent="0.25">
      <c r="A7" s="28">
        <v>0</v>
      </c>
      <c r="B7" s="28" t="s">
        <v>87</v>
      </c>
      <c r="C7" s="28">
        <v>3</v>
      </c>
      <c r="D7" s="28" t="s">
        <v>30</v>
      </c>
      <c r="E7" s="28" t="s">
        <v>24</v>
      </c>
      <c r="F7" s="28" t="str">
        <f t="shared" si="0"/>
        <v>A2o10.A2a10</v>
      </c>
      <c r="G7" s="28">
        <v>0.1</v>
      </c>
      <c r="H7" s="28">
        <v>11</v>
      </c>
      <c r="I7" s="28">
        <v>2</v>
      </c>
      <c r="J7" s="28">
        <v>5</v>
      </c>
      <c r="K7" s="28">
        <v>0</v>
      </c>
      <c r="L7" s="28">
        <v>24</v>
      </c>
      <c r="M7" s="28">
        <v>4</v>
      </c>
      <c r="N7" s="29">
        <f t="shared" si="1"/>
        <v>1.25E-4</v>
      </c>
      <c r="O7" s="29">
        <f t="shared" si="2"/>
        <v>1.25E-3</v>
      </c>
      <c r="P7" s="29">
        <f t="shared" si="3"/>
        <v>88000</v>
      </c>
      <c r="Q7" s="29">
        <f t="shared" si="4"/>
        <v>3781.818181818182</v>
      </c>
      <c r="R7" s="29">
        <f t="shared" si="5"/>
        <v>91781.818181818177</v>
      </c>
      <c r="S7" s="30">
        <f t="shared" si="6"/>
        <v>4.1204437400950873E-2</v>
      </c>
    </row>
    <row r="8" spans="1:19" x14ac:dyDescent="0.25">
      <c r="A8" s="28">
        <v>0</v>
      </c>
      <c r="B8" s="28" t="s">
        <v>88</v>
      </c>
      <c r="C8" s="28">
        <v>1</v>
      </c>
      <c r="D8" s="28" t="s">
        <v>120</v>
      </c>
      <c r="E8" s="28" t="s">
        <v>24</v>
      </c>
      <c r="F8" s="28" t="str">
        <f t="shared" si="0"/>
        <v>ANC.A2a10</v>
      </c>
      <c r="G8" s="28">
        <v>0.1</v>
      </c>
      <c r="H8" s="28">
        <v>17</v>
      </c>
      <c r="I8" s="28">
        <v>2</v>
      </c>
      <c r="J8" s="28">
        <v>5</v>
      </c>
      <c r="K8" s="28">
        <v>0</v>
      </c>
      <c r="L8" s="28">
        <v>17</v>
      </c>
      <c r="M8" s="28">
        <v>4</v>
      </c>
      <c r="N8" s="29">
        <f t="shared" si="1"/>
        <v>1.25E-4</v>
      </c>
      <c r="O8" s="29">
        <f t="shared" si="2"/>
        <v>1.25E-3</v>
      </c>
      <c r="P8" s="29">
        <f t="shared" si="3"/>
        <v>136000</v>
      </c>
      <c r="Q8" s="29">
        <f t="shared" si="4"/>
        <v>2763.636363636364</v>
      </c>
      <c r="R8" s="29">
        <f t="shared" si="5"/>
        <v>138763.63636363635</v>
      </c>
      <c r="S8" s="30">
        <f t="shared" si="6"/>
        <v>1.9916142557651995E-2</v>
      </c>
    </row>
    <row r="9" spans="1:19" x14ac:dyDescent="0.25">
      <c r="A9" s="28">
        <v>0</v>
      </c>
      <c r="B9" s="28" t="s">
        <v>89</v>
      </c>
      <c r="C9" s="28">
        <v>2</v>
      </c>
      <c r="D9" s="28" t="s">
        <v>120</v>
      </c>
      <c r="E9" s="28" t="s">
        <v>24</v>
      </c>
      <c r="F9" s="28" t="str">
        <f t="shared" si="0"/>
        <v>ANC.A2a10</v>
      </c>
      <c r="G9" s="28">
        <v>0.1</v>
      </c>
      <c r="H9" s="28">
        <v>17</v>
      </c>
      <c r="I9" s="28">
        <v>5</v>
      </c>
      <c r="J9" s="28">
        <v>5</v>
      </c>
      <c r="K9" s="28">
        <v>0</v>
      </c>
      <c r="L9" s="28">
        <v>42</v>
      </c>
      <c r="M9" s="28">
        <v>4</v>
      </c>
      <c r="N9" s="29">
        <f t="shared" si="1"/>
        <v>1.25E-4</v>
      </c>
      <c r="O9" s="29">
        <f t="shared" si="2"/>
        <v>1.25E-3</v>
      </c>
      <c r="P9" s="29">
        <f t="shared" si="3"/>
        <v>136000</v>
      </c>
      <c r="Q9" s="29">
        <f t="shared" si="4"/>
        <v>6836.3636363636369</v>
      </c>
      <c r="R9" s="29">
        <f t="shared" si="5"/>
        <v>142836.36363636365</v>
      </c>
      <c r="S9" s="30">
        <f t="shared" si="6"/>
        <v>4.7861507128309576E-2</v>
      </c>
    </row>
    <row r="10" spans="1:19" x14ac:dyDescent="0.25">
      <c r="A10" s="28">
        <v>0</v>
      </c>
      <c r="B10" s="28" t="s">
        <v>90</v>
      </c>
      <c r="C10" s="28">
        <v>3</v>
      </c>
      <c r="D10" s="28" t="s">
        <v>120</v>
      </c>
      <c r="E10" s="28" t="s">
        <v>24</v>
      </c>
      <c r="F10" s="28" t="str">
        <f t="shared" si="0"/>
        <v>ANC.A2a10</v>
      </c>
      <c r="G10" s="28">
        <v>0.1</v>
      </c>
      <c r="H10" s="28">
        <v>17</v>
      </c>
      <c r="I10" s="28">
        <v>2</v>
      </c>
      <c r="J10" s="28">
        <v>5</v>
      </c>
      <c r="K10" s="28">
        <v>0</v>
      </c>
      <c r="L10" s="28">
        <v>24</v>
      </c>
      <c r="M10" s="28">
        <v>4</v>
      </c>
      <c r="N10" s="29">
        <f t="shared" si="1"/>
        <v>1.25E-4</v>
      </c>
      <c r="O10" s="29">
        <f t="shared" si="2"/>
        <v>1.25E-3</v>
      </c>
      <c r="P10" s="29">
        <f t="shared" si="3"/>
        <v>136000</v>
      </c>
      <c r="Q10" s="29">
        <f t="shared" si="4"/>
        <v>3781.818181818182</v>
      </c>
      <c r="R10" s="29">
        <f t="shared" si="5"/>
        <v>139781.81818181818</v>
      </c>
      <c r="S10" s="30">
        <f t="shared" si="6"/>
        <v>2.7055150884495321E-2</v>
      </c>
    </row>
    <row r="11" spans="1:19" x14ac:dyDescent="0.25">
      <c r="A11" s="28">
        <v>0</v>
      </c>
      <c r="B11" s="28" t="s">
        <v>91</v>
      </c>
      <c r="C11" s="28">
        <v>1</v>
      </c>
      <c r="D11" s="28" t="s">
        <v>26</v>
      </c>
      <c r="E11" s="28" t="s">
        <v>24</v>
      </c>
      <c r="F11" s="28" t="str">
        <f t="shared" si="0"/>
        <v>A1o10.A2a10</v>
      </c>
      <c r="G11" s="28">
        <v>0.5</v>
      </c>
      <c r="H11" s="28">
        <v>15</v>
      </c>
      <c r="I11" s="28">
        <v>2</v>
      </c>
      <c r="J11" s="28">
        <v>5</v>
      </c>
      <c r="K11" s="28">
        <v>0</v>
      </c>
      <c r="L11" s="28">
        <v>17</v>
      </c>
      <c r="M11" s="28">
        <v>4</v>
      </c>
      <c r="N11" s="29">
        <f t="shared" si="1"/>
        <v>1.25E-4</v>
      </c>
      <c r="O11" s="29">
        <f t="shared" si="2"/>
        <v>1.25E-3</v>
      </c>
      <c r="P11" s="29">
        <f t="shared" si="3"/>
        <v>120000</v>
      </c>
      <c r="Q11" s="29">
        <f t="shared" ref="Q11:Q19" si="7">(I11+L11)/(N11+O11)</f>
        <v>13818.18181818182</v>
      </c>
      <c r="R11" s="29">
        <f t="shared" si="5"/>
        <v>133818.18181818182</v>
      </c>
      <c r="S11" s="30">
        <f t="shared" si="6"/>
        <v>0.10326086956521741</v>
      </c>
    </row>
    <row r="12" spans="1:19" x14ac:dyDescent="0.25">
      <c r="A12" s="28">
        <v>0</v>
      </c>
      <c r="B12" s="28" t="s">
        <v>92</v>
      </c>
      <c r="C12" s="28">
        <v>2</v>
      </c>
      <c r="D12" s="28" t="s">
        <v>26</v>
      </c>
      <c r="E12" s="28" t="s">
        <v>24</v>
      </c>
      <c r="F12" s="28" t="str">
        <f t="shared" si="0"/>
        <v>A1o10.A2a10</v>
      </c>
      <c r="G12" s="28">
        <v>0.5</v>
      </c>
      <c r="H12" s="28">
        <v>15</v>
      </c>
      <c r="I12" s="28">
        <v>5</v>
      </c>
      <c r="J12" s="28">
        <v>5</v>
      </c>
      <c r="K12" s="28">
        <v>0</v>
      </c>
      <c r="L12" s="28">
        <v>42</v>
      </c>
      <c r="M12" s="28">
        <v>4</v>
      </c>
      <c r="N12" s="29">
        <f t="shared" si="1"/>
        <v>1.25E-4</v>
      </c>
      <c r="O12" s="29">
        <f t="shared" si="2"/>
        <v>1.25E-3</v>
      </c>
      <c r="P12" s="29">
        <f t="shared" si="3"/>
        <v>120000</v>
      </c>
      <c r="Q12" s="29">
        <f t="shared" si="7"/>
        <v>34181.818181818184</v>
      </c>
      <c r="R12" s="29">
        <f t="shared" si="5"/>
        <v>154181.81818181818</v>
      </c>
      <c r="S12" s="30">
        <f t="shared" si="6"/>
        <v>0.2216981132075472</v>
      </c>
    </row>
    <row r="13" spans="1:19" x14ac:dyDescent="0.25">
      <c r="A13" s="28">
        <v>0</v>
      </c>
      <c r="B13" s="28" t="s">
        <v>93</v>
      </c>
      <c r="C13" s="28">
        <v>3</v>
      </c>
      <c r="D13" s="28" t="s">
        <v>26</v>
      </c>
      <c r="E13" s="28" t="s">
        <v>24</v>
      </c>
      <c r="F13" s="28" t="str">
        <f t="shared" si="0"/>
        <v>A1o10.A2a10</v>
      </c>
      <c r="G13" s="28">
        <v>0.5</v>
      </c>
      <c r="H13" s="28">
        <v>15</v>
      </c>
      <c r="I13" s="28">
        <v>2</v>
      </c>
      <c r="J13" s="28">
        <v>5</v>
      </c>
      <c r="K13" s="28">
        <v>0</v>
      </c>
      <c r="L13" s="28">
        <v>24</v>
      </c>
      <c r="M13" s="28">
        <v>4</v>
      </c>
      <c r="N13" s="29">
        <f t="shared" si="1"/>
        <v>1.25E-4</v>
      </c>
      <c r="O13" s="29">
        <f t="shared" si="2"/>
        <v>1.25E-3</v>
      </c>
      <c r="P13" s="29">
        <f t="shared" si="3"/>
        <v>120000</v>
      </c>
      <c r="Q13" s="29">
        <f t="shared" si="7"/>
        <v>18909.090909090912</v>
      </c>
      <c r="R13" s="29">
        <f t="shared" si="5"/>
        <v>138909.09090909091</v>
      </c>
      <c r="S13" s="30">
        <f t="shared" si="6"/>
        <v>0.13612565445026178</v>
      </c>
    </row>
    <row r="14" spans="1:19" x14ac:dyDescent="0.25">
      <c r="A14" s="28">
        <v>0</v>
      </c>
      <c r="B14" s="28" t="s">
        <v>94</v>
      </c>
      <c r="C14" s="28">
        <v>1</v>
      </c>
      <c r="D14" s="28" t="s">
        <v>30</v>
      </c>
      <c r="E14" s="28" t="s">
        <v>24</v>
      </c>
      <c r="F14" s="28" t="str">
        <f t="shared" si="0"/>
        <v>A2o10.A2a10</v>
      </c>
      <c r="G14" s="28">
        <v>0.5</v>
      </c>
      <c r="H14" s="28">
        <v>11</v>
      </c>
      <c r="I14" s="28">
        <v>2</v>
      </c>
      <c r="J14" s="28">
        <v>5</v>
      </c>
      <c r="K14" s="28">
        <v>0</v>
      </c>
      <c r="L14" s="28">
        <v>17</v>
      </c>
      <c r="M14" s="28">
        <v>4</v>
      </c>
      <c r="N14" s="29">
        <f t="shared" si="1"/>
        <v>1.25E-4</v>
      </c>
      <c r="O14" s="29">
        <f t="shared" si="2"/>
        <v>1.25E-3</v>
      </c>
      <c r="P14" s="29">
        <f t="shared" si="3"/>
        <v>88000</v>
      </c>
      <c r="Q14" s="29">
        <f t="shared" si="7"/>
        <v>13818.18181818182</v>
      </c>
      <c r="R14" s="29">
        <f t="shared" si="5"/>
        <v>101818.18181818182</v>
      </c>
      <c r="S14" s="30">
        <f t="shared" si="6"/>
        <v>0.13571428571428573</v>
      </c>
    </row>
    <row r="15" spans="1:19" x14ac:dyDescent="0.25">
      <c r="A15" s="28">
        <v>0</v>
      </c>
      <c r="B15" s="28" t="s">
        <v>95</v>
      </c>
      <c r="C15" s="28">
        <v>2</v>
      </c>
      <c r="D15" s="28" t="s">
        <v>30</v>
      </c>
      <c r="E15" s="28" t="s">
        <v>24</v>
      </c>
      <c r="F15" s="28" t="str">
        <f t="shared" si="0"/>
        <v>A2o10.A2a10</v>
      </c>
      <c r="G15" s="28">
        <v>0.5</v>
      </c>
      <c r="H15" s="28">
        <v>11</v>
      </c>
      <c r="I15" s="28">
        <v>5</v>
      </c>
      <c r="J15" s="28">
        <v>5</v>
      </c>
      <c r="K15" s="28">
        <v>0</v>
      </c>
      <c r="L15" s="28">
        <v>42</v>
      </c>
      <c r="M15" s="28">
        <v>4</v>
      </c>
      <c r="N15" s="29">
        <f t="shared" si="1"/>
        <v>1.25E-4</v>
      </c>
      <c r="O15" s="29">
        <f t="shared" si="2"/>
        <v>1.25E-3</v>
      </c>
      <c r="P15" s="29">
        <f t="shared" si="3"/>
        <v>88000</v>
      </c>
      <c r="Q15" s="29">
        <f t="shared" si="7"/>
        <v>34181.818181818184</v>
      </c>
      <c r="R15" s="29">
        <f t="shared" si="5"/>
        <v>122181.81818181818</v>
      </c>
      <c r="S15" s="30">
        <f t="shared" si="6"/>
        <v>0.27976190476190477</v>
      </c>
    </row>
    <row r="16" spans="1:19" x14ac:dyDescent="0.25">
      <c r="A16" s="28">
        <v>0</v>
      </c>
      <c r="B16" s="28" t="s">
        <v>96</v>
      </c>
      <c r="C16" s="28">
        <v>3</v>
      </c>
      <c r="D16" s="28" t="s">
        <v>30</v>
      </c>
      <c r="E16" s="28" t="s">
        <v>24</v>
      </c>
      <c r="F16" s="28" t="str">
        <f t="shared" si="0"/>
        <v>A2o10.A2a10</v>
      </c>
      <c r="G16" s="28">
        <v>0.5</v>
      </c>
      <c r="H16" s="28">
        <v>11</v>
      </c>
      <c r="I16" s="28">
        <v>2</v>
      </c>
      <c r="J16" s="28">
        <v>5</v>
      </c>
      <c r="K16" s="28">
        <v>0</v>
      </c>
      <c r="L16" s="28">
        <v>24</v>
      </c>
      <c r="M16" s="28">
        <v>4</v>
      </c>
      <c r="N16" s="29">
        <f t="shared" si="1"/>
        <v>1.25E-4</v>
      </c>
      <c r="O16" s="29">
        <f t="shared" si="2"/>
        <v>1.25E-3</v>
      </c>
      <c r="P16" s="29">
        <f t="shared" si="3"/>
        <v>88000</v>
      </c>
      <c r="Q16" s="29">
        <f t="shared" si="7"/>
        <v>18909.090909090912</v>
      </c>
      <c r="R16" s="29">
        <f t="shared" si="5"/>
        <v>106909.09090909091</v>
      </c>
      <c r="S16" s="30">
        <f t="shared" si="6"/>
        <v>0.17687074829931976</v>
      </c>
    </row>
    <row r="17" spans="1:19" x14ac:dyDescent="0.25">
      <c r="A17" s="28">
        <v>0</v>
      </c>
      <c r="B17" s="28" t="s">
        <v>97</v>
      </c>
      <c r="C17" s="28">
        <v>1</v>
      </c>
      <c r="D17" s="28" t="s">
        <v>120</v>
      </c>
      <c r="E17" s="28" t="s">
        <v>24</v>
      </c>
      <c r="F17" s="28" t="str">
        <f t="shared" si="0"/>
        <v>ANC.A2a10</v>
      </c>
      <c r="G17" s="28">
        <v>0.5</v>
      </c>
      <c r="H17" s="28">
        <v>17</v>
      </c>
      <c r="I17" s="28">
        <v>2</v>
      </c>
      <c r="J17" s="28">
        <v>5</v>
      </c>
      <c r="K17" s="28">
        <v>0</v>
      </c>
      <c r="L17" s="28">
        <v>17</v>
      </c>
      <c r="M17" s="28">
        <v>4</v>
      </c>
      <c r="N17" s="29">
        <f t="shared" si="1"/>
        <v>1.25E-4</v>
      </c>
      <c r="O17" s="29">
        <f t="shared" si="2"/>
        <v>1.25E-3</v>
      </c>
      <c r="P17" s="29">
        <f t="shared" si="3"/>
        <v>136000</v>
      </c>
      <c r="Q17" s="29">
        <f t="shared" si="7"/>
        <v>13818.18181818182</v>
      </c>
      <c r="R17" s="29">
        <f t="shared" si="5"/>
        <v>149818.18181818182</v>
      </c>
      <c r="S17" s="30">
        <f t="shared" si="6"/>
        <v>9.2233009708737879E-2</v>
      </c>
    </row>
    <row r="18" spans="1:19" x14ac:dyDescent="0.25">
      <c r="A18" s="28">
        <v>0</v>
      </c>
      <c r="B18" s="28" t="s">
        <v>98</v>
      </c>
      <c r="C18" s="28">
        <v>2</v>
      </c>
      <c r="D18" s="28" t="s">
        <v>120</v>
      </c>
      <c r="E18" s="28" t="s">
        <v>24</v>
      </c>
      <c r="F18" s="28" t="str">
        <f t="shared" si="0"/>
        <v>ANC.A2a10</v>
      </c>
      <c r="G18" s="28">
        <v>0.5</v>
      </c>
      <c r="H18" s="28">
        <v>17</v>
      </c>
      <c r="I18" s="28">
        <v>5</v>
      </c>
      <c r="J18" s="28">
        <v>5</v>
      </c>
      <c r="K18" s="28">
        <v>0</v>
      </c>
      <c r="L18" s="28">
        <v>42</v>
      </c>
      <c r="M18" s="28">
        <v>4</v>
      </c>
      <c r="N18" s="29">
        <f t="shared" si="1"/>
        <v>1.25E-4</v>
      </c>
      <c r="O18" s="29">
        <f t="shared" si="2"/>
        <v>1.25E-3</v>
      </c>
      <c r="P18" s="29">
        <f t="shared" si="3"/>
        <v>136000</v>
      </c>
      <c r="Q18" s="29">
        <f t="shared" si="7"/>
        <v>34181.818181818184</v>
      </c>
      <c r="R18" s="29">
        <f t="shared" si="5"/>
        <v>170181.81818181818</v>
      </c>
      <c r="S18" s="30">
        <f t="shared" si="6"/>
        <v>0.20085470085470086</v>
      </c>
    </row>
    <row r="19" spans="1:19" x14ac:dyDescent="0.25">
      <c r="A19" s="28">
        <v>0</v>
      </c>
      <c r="B19" s="28" t="s">
        <v>99</v>
      </c>
      <c r="C19" s="28">
        <v>3</v>
      </c>
      <c r="D19" s="28" t="s">
        <v>120</v>
      </c>
      <c r="E19" s="28" t="s">
        <v>24</v>
      </c>
      <c r="F19" s="28" t="str">
        <f t="shared" si="0"/>
        <v>ANC.A2a10</v>
      </c>
      <c r="G19" s="28">
        <v>0.5</v>
      </c>
      <c r="H19" s="28">
        <v>17</v>
      </c>
      <c r="I19" s="28">
        <v>2</v>
      </c>
      <c r="J19" s="28">
        <v>5</v>
      </c>
      <c r="K19" s="28">
        <v>0</v>
      </c>
      <c r="L19" s="28">
        <v>24</v>
      </c>
      <c r="M19" s="28">
        <v>4</v>
      </c>
      <c r="N19" s="29">
        <f t="shared" si="1"/>
        <v>1.25E-4</v>
      </c>
      <c r="O19" s="29">
        <f t="shared" si="2"/>
        <v>1.25E-3</v>
      </c>
      <c r="P19" s="29">
        <f t="shared" si="3"/>
        <v>136000</v>
      </c>
      <c r="Q19" s="29">
        <f t="shared" si="7"/>
        <v>18909.090909090912</v>
      </c>
      <c r="R19" s="29">
        <f t="shared" si="5"/>
        <v>154909.09090909091</v>
      </c>
      <c r="S19" s="30">
        <f t="shared" si="6"/>
        <v>0.12206572769953053</v>
      </c>
    </row>
    <row r="20" spans="1:19" x14ac:dyDescent="0.25">
      <c r="A20" s="28">
        <v>0</v>
      </c>
      <c r="B20" s="28" t="s">
        <v>100</v>
      </c>
      <c r="C20" s="28">
        <v>1</v>
      </c>
      <c r="D20" s="28" t="s">
        <v>28</v>
      </c>
      <c r="E20" s="28" t="s">
        <v>20</v>
      </c>
      <c r="F20" s="28" t="str">
        <f t="shared" si="0"/>
        <v>F1o10.F2a10</v>
      </c>
      <c r="G20" s="28">
        <v>0.1</v>
      </c>
      <c r="H20" s="28">
        <v>21</v>
      </c>
      <c r="I20" s="28">
        <v>3</v>
      </c>
      <c r="J20" s="28">
        <v>5</v>
      </c>
      <c r="K20" s="28">
        <v>0</v>
      </c>
      <c r="L20" s="28">
        <v>31</v>
      </c>
      <c r="M20" s="28">
        <v>4</v>
      </c>
      <c r="N20" s="29">
        <f t="shared" si="1"/>
        <v>1.25E-4</v>
      </c>
      <c r="O20" s="29">
        <f t="shared" si="2"/>
        <v>1.25E-3</v>
      </c>
      <c r="P20" s="29">
        <f t="shared" si="3"/>
        <v>168000</v>
      </c>
      <c r="Q20" s="29">
        <f>0.2*(I20+L20)/(N20+O20)</f>
        <v>4945.454545454546</v>
      </c>
      <c r="R20" s="29">
        <f t="shared" si="5"/>
        <v>172945.45454545456</v>
      </c>
      <c r="S20" s="30">
        <f t="shared" si="6"/>
        <v>2.8595458368376788E-2</v>
      </c>
    </row>
    <row r="21" spans="1:19" x14ac:dyDescent="0.25">
      <c r="A21" s="28">
        <v>0</v>
      </c>
      <c r="B21" s="28" t="s">
        <v>101</v>
      </c>
      <c r="C21" s="28">
        <v>2</v>
      </c>
      <c r="D21" s="28" t="s">
        <v>28</v>
      </c>
      <c r="E21" s="28" t="s">
        <v>20</v>
      </c>
      <c r="F21" s="28" t="str">
        <f t="shared" si="0"/>
        <v>F1o10.F2a10</v>
      </c>
      <c r="G21" s="28">
        <v>0.1</v>
      </c>
      <c r="H21" s="28">
        <v>21</v>
      </c>
      <c r="I21" s="28">
        <v>26</v>
      </c>
      <c r="J21" s="28">
        <v>5</v>
      </c>
      <c r="K21" s="28">
        <v>0</v>
      </c>
      <c r="L21" s="28">
        <v>0</v>
      </c>
      <c r="M21" s="28">
        <v>0</v>
      </c>
      <c r="N21" s="29">
        <f t="shared" si="1"/>
        <v>1.25E-4</v>
      </c>
      <c r="O21" s="29">
        <f t="shared" si="2"/>
        <v>12.5</v>
      </c>
      <c r="P21" s="29">
        <f t="shared" si="3"/>
        <v>168000</v>
      </c>
      <c r="Q21" s="29">
        <f>(I21)/(N21)</f>
        <v>208000</v>
      </c>
      <c r="R21" s="29">
        <f t="shared" si="5"/>
        <v>376000</v>
      </c>
      <c r="S21" s="30">
        <f t="shared" si="6"/>
        <v>0.55319148936170215</v>
      </c>
    </row>
    <row r="22" spans="1:19" x14ac:dyDescent="0.25">
      <c r="A22" s="28">
        <v>0</v>
      </c>
      <c r="B22" s="28" t="s">
        <v>102</v>
      </c>
      <c r="C22" s="28">
        <v>3</v>
      </c>
      <c r="D22" s="28" t="s">
        <v>28</v>
      </c>
      <c r="E22" s="28" t="s">
        <v>20</v>
      </c>
      <c r="F22" s="28" t="str">
        <f t="shared" si="0"/>
        <v>F1o10.F2a10</v>
      </c>
      <c r="G22" s="28">
        <v>0.1</v>
      </c>
      <c r="H22" s="28">
        <v>21</v>
      </c>
      <c r="I22" s="28">
        <v>20</v>
      </c>
      <c r="J22" s="28">
        <v>5</v>
      </c>
      <c r="K22" s="28">
        <v>0</v>
      </c>
      <c r="L22" s="28">
        <v>0</v>
      </c>
      <c r="M22" s="28">
        <v>0</v>
      </c>
      <c r="N22" s="29">
        <f t="shared" si="1"/>
        <v>1.25E-4</v>
      </c>
      <c r="O22" s="29">
        <f t="shared" si="2"/>
        <v>12.5</v>
      </c>
      <c r="P22" s="29">
        <f t="shared" si="3"/>
        <v>168000</v>
      </c>
      <c r="Q22" s="29">
        <f>(I22)/(N22)</f>
        <v>160000</v>
      </c>
      <c r="R22" s="29">
        <f t="shared" si="5"/>
        <v>328000</v>
      </c>
      <c r="S22" s="30">
        <f t="shared" si="6"/>
        <v>0.48780487804878048</v>
      </c>
    </row>
    <row r="23" spans="1:19" x14ac:dyDescent="0.25">
      <c r="A23" s="28">
        <v>0</v>
      </c>
      <c r="B23" s="28" t="s">
        <v>103</v>
      </c>
      <c r="C23" s="28">
        <v>1</v>
      </c>
      <c r="D23" s="28" t="s">
        <v>35</v>
      </c>
      <c r="E23" s="28" t="s">
        <v>20</v>
      </c>
      <c r="F23" s="28" t="str">
        <f t="shared" si="0"/>
        <v>F2o10.F2a10</v>
      </c>
      <c r="G23" s="28">
        <v>0.1</v>
      </c>
      <c r="H23" s="28">
        <v>72</v>
      </c>
      <c r="I23" s="28">
        <v>3</v>
      </c>
      <c r="J23" s="28">
        <v>5</v>
      </c>
      <c r="K23" s="28">
        <v>0</v>
      </c>
      <c r="L23" s="28">
        <v>31</v>
      </c>
      <c r="M23" s="28">
        <v>4</v>
      </c>
      <c r="N23" s="29">
        <f t="shared" si="1"/>
        <v>1.25E-4</v>
      </c>
      <c r="O23" s="29">
        <f t="shared" si="2"/>
        <v>1.25E-3</v>
      </c>
      <c r="P23" s="29">
        <f t="shared" si="3"/>
        <v>576000</v>
      </c>
      <c r="Q23" s="29">
        <f>0.2*(I23+L23)/(N23+O23)</f>
        <v>4945.454545454546</v>
      </c>
      <c r="R23" s="29">
        <f t="shared" si="5"/>
        <v>580945.45454545459</v>
      </c>
      <c r="S23" s="30">
        <f t="shared" si="6"/>
        <v>8.5127691537305959E-3</v>
      </c>
    </row>
    <row r="24" spans="1:19" x14ac:dyDescent="0.25">
      <c r="A24" s="28">
        <v>0</v>
      </c>
      <c r="B24" s="28" t="s">
        <v>104</v>
      </c>
      <c r="C24" s="28">
        <v>2</v>
      </c>
      <c r="D24" s="28" t="s">
        <v>35</v>
      </c>
      <c r="E24" s="28" t="s">
        <v>20</v>
      </c>
      <c r="F24" s="28" t="str">
        <f t="shared" si="0"/>
        <v>F2o10.F2a10</v>
      </c>
      <c r="G24" s="28">
        <v>0.1</v>
      </c>
      <c r="H24" s="28">
        <v>72</v>
      </c>
      <c r="I24" s="28">
        <v>26</v>
      </c>
      <c r="J24" s="28">
        <v>5</v>
      </c>
      <c r="K24" s="28">
        <v>0</v>
      </c>
      <c r="L24" s="28">
        <v>0</v>
      </c>
      <c r="M24" s="28">
        <v>0</v>
      </c>
      <c r="N24" s="29">
        <f t="shared" si="1"/>
        <v>1.25E-4</v>
      </c>
      <c r="O24" s="29">
        <f t="shared" si="2"/>
        <v>12.5</v>
      </c>
      <c r="P24" s="29">
        <f t="shared" si="3"/>
        <v>576000</v>
      </c>
      <c r="Q24" s="29">
        <f>(I24)/(N24)</f>
        <v>208000</v>
      </c>
      <c r="R24" s="29">
        <f t="shared" si="5"/>
        <v>784000</v>
      </c>
      <c r="S24" s="30">
        <f t="shared" si="6"/>
        <v>0.26530612244897961</v>
      </c>
    </row>
    <row r="25" spans="1:19" x14ac:dyDescent="0.25">
      <c r="A25" s="28">
        <v>0</v>
      </c>
      <c r="B25" s="28" t="s">
        <v>105</v>
      </c>
      <c r="C25" s="28">
        <v>3</v>
      </c>
      <c r="D25" s="28" t="s">
        <v>35</v>
      </c>
      <c r="E25" s="28" t="s">
        <v>20</v>
      </c>
      <c r="F25" s="28" t="str">
        <f t="shared" si="0"/>
        <v>F2o10.F2a10</v>
      </c>
      <c r="G25" s="28">
        <v>0.1</v>
      </c>
      <c r="H25" s="28">
        <v>72</v>
      </c>
      <c r="I25" s="28">
        <v>20</v>
      </c>
      <c r="J25" s="28">
        <v>5</v>
      </c>
      <c r="K25" s="28">
        <v>0</v>
      </c>
      <c r="L25" s="28">
        <v>0</v>
      </c>
      <c r="M25" s="28">
        <v>0</v>
      </c>
      <c r="N25" s="29">
        <f t="shared" si="1"/>
        <v>1.25E-4</v>
      </c>
      <c r="O25" s="29">
        <f t="shared" si="2"/>
        <v>12.5</v>
      </c>
      <c r="P25" s="29">
        <f t="shared" si="3"/>
        <v>576000</v>
      </c>
      <c r="Q25" s="29">
        <f>(I25)/(N25)</f>
        <v>160000</v>
      </c>
      <c r="R25" s="29">
        <f t="shared" si="5"/>
        <v>736000</v>
      </c>
      <c r="S25" s="30">
        <f t="shared" si="6"/>
        <v>0.21739130434782608</v>
      </c>
    </row>
    <row r="26" spans="1:19" x14ac:dyDescent="0.25">
      <c r="A26" s="28">
        <v>0</v>
      </c>
      <c r="B26" s="28" t="s">
        <v>106</v>
      </c>
      <c r="C26" s="28">
        <v>1</v>
      </c>
      <c r="D26" s="28" t="s">
        <v>120</v>
      </c>
      <c r="E26" s="28" t="s">
        <v>20</v>
      </c>
      <c r="F26" s="28" t="str">
        <f t="shared" si="0"/>
        <v>ANC.F2a10</v>
      </c>
      <c r="G26" s="28">
        <v>0.1</v>
      </c>
      <c r="H26" s="28">
        <v>17</v>
      </c>
      <c r="I26" s="28">
        <v>3</v>
      </c>
      <c r="J26" s="28">
        <v>5</v>
      </c>
      <c r="K26" s="28">
        <v>0</v>
      </c>
      <c r="L26" s="28">
        <v>31</v>
      </c>
      <c r="M26" s="28">
        <v>4</v>
      </c>
      <c r="N26" s="29">
        <f t="shared" si="1"/>
        <v>1.25E-4</v>
      </c>
      <c r="O26" s="29">
        <f t="shared" si="2"/>
        <v>1.25E-3</v>
      </c>
      <c r="P26" s="29">
        <f t="shared" si="3"/>
        <v>136000</v>
      </c>
      <c r="Q26" s="29">
        <f>0.2*(I26+L26)/(N26+O26)</f>
        <v>4945.454545454546</v>
      </c>
      <c r="R26" s="29">
        <f t="shared" si="5"/>
        <v>140945.45454545456</v>
      </c>
      <c r="S26" s="30">
        <f t="shared" si="6"/>
        <v>3.5087719298245612E-2</v>
      </c>
    </row>
    <row r="27" spans="1:19" x14ac:dyDescent="0.25">
      <c r="A27" s="28">
        <v>0</v>
      </c>
      <c r="B27" s="28" t="s">
        <v>107</v>
      </c>
      <c r="C27" s="28">
        <v>2</v>
      </c>
      <c r="D27" s="28" t="s">
        <v>120</v>
      </c>
      <c r="E27" s="28" t="s">
        <v>20</v>
      </c>
      <c r="F27" s="28" t="str">
        <f t="shared" si="0"/>
        <v>ANC.F2a10</v>
      </c>
      <c r="G27" s="28">
        <v>0.1</v>
      </c>
      <c r="H27" s="28">
        <v>17</v>
      </c>
      <c r="I27" s="28">
        <v>26</v>
      </c>
      <c r="J27" s="28">
        <v>5</v>
      </c>
      <c r="K27" s="28">
        <v>0</v>
      </c>
      <c r="L27" s="28">
        <v>0</v>
      </c>
      <c r="M27" s="28">
        <v>0</v>
      </c>
      <c r="N27" s="29">
        <f t="shared" si="1"/>
        <v>1.25E-4</v>
      </c>
      <c r="O27" s="29">
        <f t="shared" si="2"/>
        <v>12.5</v>
      </c>
      <c r="P27" s="29">
        <f t="shared" si="3"/>
        <v>136000</v>
      </c>
      <c r="Q27" s="29">
        <f>(I27)/(N27)</f>
        <v>208000</v>
      </c>
      <c r="R27" s="29">
        <f t="shared" si="5"/>
        <v>344000</v>
      </c>
      <c r="S27" s="30">
        <f t="shared" si="6"/>
        <v>0.60465116279069764</v>
      </c>
    </row>
    <row r="28" spans="1:19" x14ac:dyDescent="0.25">
      <c r="A28" s="28">
        <v>0</v>
      </c>
      <c r="B28" s="28" t="s">
        <v>108</v>
      </c>
      <c r="C28" s="28">
        <v>3</v>
      </c>
      <c r="D28" s="28" t="s">
        <v>120</v>
      </c>
      <c r="E28" s="28" t="s">
        <v>20</v>
      </c>
      <c r="F28" s="28" t="str">
        <f t="shared" si="0"/>
        <v>ANC.F2a10</v>
      </c>
      <c r="G28" s="28">
        <v>0.1</v>
      </c>
      <c r="H28" s="28">
        <v>17</v>
      </c>
      <c r="I28" s="28">
        <v>20</v>
      </c>
      <c r="J28" s="28">
        <v>5</v>
      </c>
      <c r="K28" s="28">
        <v>0</v>
      </c>
      <c r="L28" s="28">
        <v>0</v>
      </c>
      <c r="M28" s="28">
        <v>0</v>
      </c>
      <c r="N28" s="29">
        <f t="shared" si="1"/>
        <v>1.25E-4</v>
      </c>
      <c r="O28" s="29">
        <f t="shared" si="2"/>
        <v>12.5</v>
      </c>
      <c r="P28" s="29">
        <f t="shared" si="3"/>
        <v>136000</v>
      </c>
      <c r="Q28" s="29">
        <f>(I28)/(N28)</f>
        <v>160000</v>
      </c>
      <c r="R28" s="29">
        <f t="shared" si="5"/>
        <v>296000</v>
      </c>
      <c r="S28" s="30">
        <f t="shared" si="6"/>
        <v>0.54054054054054057</v>
      </c>
    </row>
    <row r="29" spans="1:19" x14ac:dyDescent="0.25">
      <c r="A29" s="28">
        <v>0</v>
      </c>
      <c r="B29" s="28" t="s">
        <v>109</v>
      </c>
      <c r="C29" s="28">
        <v>1</v>
      </c>
      <c r="D29" s="28" t="s">
        <v>28</v>
      </c>
      <c r="E29" s="28" t="s">
        <v>20</v>
      </c>
      <c r="F29" s="28" t="str">
        <f t="shared" si="0"/>
        <v>F1o10.F2a10</v>
      </c>
      <c r="G29" s="28">
        <v>0.5</v>
      </c>
      <c r="H29" s="28">
        <v>32</v>
      </c>
      <c r="I29" s="28">
        <v>0</v>
      </c>
      <c r="J29" s="28">
        <v>5</v>
      </c>
      <c r="K29" s="28">
        <v>0</v>
      </c>
      <c r="L29" s="28">
        <v>34</v>
      </c>
      <c r="M29" s="28">
        <v>4</v>
      </c>
      <c r="N29" s="29">
        <f t="shared" si="1"/>
        <v>1.25E-4</v>
      </c>
      <c r="O29" s="29">
        <f t="shared" si="2"/>
        <v>1.25E-3</v>
      </c>
      <c r="P29" s="29">
        <f t="shared" si="3"/>
        <v>256000</v>
      </c>
      <c r="Q29" s="29">
        <f>(I29+L29)/(N29+O29)</f>
        <v>24727.272727272728</v>
      </c>
      <c r="R29" s="29">
        <f t="shared" si="5"/>
        <v>280727.27272727271</v>
      </c>
      <c r="S29" s="30">
        <f t="shared" si="6"/>
        <v>8.8082901554404153E-2</v>
      </c>
    </row>
    <row r="30" spans="1:19" x14ac:dyDescent="0.25">
      <c r="A30" s="28">
        <v>0</v>
      </c>
      <c r="B30" s="28" t="s">
        <v>110</v>
      </c>
      <c r="C30" s="28">
        <v>2</v>
      </c>
      <c r="D30" s="28" t="s">
        <v>28</v>
      </c>
      <c r="E30" s="28" t="s">
        <v>20</v>
      </c>
      <c r="F30" s="28" t="str">
        <f t="shared" si="0"/>
        <v>F1o10.F2a10</v>
      </c>
      <c r="G30" s="28">
        <v>0.5</v>
      </c>
      <c r="H30" s="28">
        <v>32</v>
      </c>
      <c r="I30" s="28">
        <v>0</v>
      </c>
      <c r="J30" s="28">
        <v>5</v>
      </c>
      <c r="K30" s="28">
        <v>0</v>
      </c>
      <c r="L30" s="28">
        <v>10</v>
      </c>
      <c r="M30" s="28">
        <v>6</v>
      </c>
      <c r="N30" s="29">
        <f t="shared" si="1"/>
        <v>1.25E-4</v>
      </c>
      <c r="O30" s="29">
        <f t="shared" si="2"/>
        <v>1.2499999999999999E-5</v>
      </c>
      <c r="P30" s="29">
        <f t="shared" si="3"/>
        <v>256000</v>
      </c>
      <c r="Q30" s="29">
        <f>(L30)/(O30)</f>
        <v>800000.00000000012</v>
      </c>
      <c r="R30" s="29">
        <f t="shared" si="5"/>
        <v>1056000</v>
      </c>
      <c r="S30" s="30">
        <f t="shared" si="6"/>
        <v>0.75757575757575768</v>
      </c>
    </row>
    <row r="31" spans="1:19" x14ac:dyDescent="0.25">
      <c r="A31" s="28">
        <v>0</v>
      </c>
      <c r="B31" s="28" t="s">
        <v>111</v>
      </c>
      <c r="C31" s="28">
        <v>3</v>
      </c>
      <c r="D31" s="28" t="s">
        <v>28</v>
      </c>
      <c r="E31" s="28" t="s">
        <v>20</v>
      </c>
      <c r="F31" s="28" t="str">
        <f t="shared" si="0"/>
        <v>F1o10.F2a10</v>
      </c>
      <c r="G31" s="28">
        <v>0.5</v>
      </c>
      <c r="H31" s="28">
        <v>32</v>
      </c>
      <c r="I31" s="28">
        <v>30</v>
      </c>
      <c r="J31" s="28">
        <v>5</v>
      </c>
      <c r="K31" s="28">
        <v>0</v>
      </c>
      <c r="L31" s="28">
        <v>0</v>
      </c>
      <c r="M31" s="28">
        <v>0</v>
      </c>
      <c r="N31" s="29">
        <f t="shared" si="1"/>
        <v>1.25E-4</v>
      </c>
      <c r="O31" s="29">
        <f t="shared" si="2"/>
        <v>12.5</v>
      </c>
      <c r="P31" s="29">
        <f t="shared" si="3"/>
        <v>256000</v>
      </c>
      <c r="Q31" s="29">
        <f>(I31)/(N31)</f>
        <v>240000</v>
      </c>
      <c r="R31" s="29">
        <f t="shared" si="5"/>
        <v>496000</v>
      </c>
      <c r="S31" s="30">
        <f t="shared" si="6"/>
        <v>0.4838709677419355</v>
      </c>
    </row>
    <row r="32" spans="1:19" x14ac:dyDescent="0.25">
      <c r="A32" s="28">
        <v>0</v>
      </c>
      <c r="B32" s="28" t="s">
        <v>112</v>
      </c>
      <c r="C32" s="28">
        <v>1</v>
      </c>
      <c r="D32" s="28" t="s">
        <v>35</v>
      </c>
      <c r="E32" s="28" t="s">
        <v>20</v>
      </c>
      <c r="F32" s="28" t="str">
        <f t="shared" si="0"/>
        <v>F2o10.F2a10</v>
      </c>
      <c r="G32" s="28">
        <v>0.5</v>
      </c>
      <c r="H32" s="28">
        <v>21</v>
      </c>
      <c r="I32" s="28">
        <v>3</v>
      </c>
      <c r="J32" s="28">
        <v>5</v>
      </c>
      <c r="K32" s="28">
        <v>0</v>
      </c>
      <c r="L32" s="28">
        <v>34</v>
      </c>
      <c r="M32" s="28">
        <v>4</v>
      </c>
      <c r="N32" s="29">
        <f t="shared" si="1"/>
        <v>1.25E-4</v>
      </c>
      <c r="O32" s="29">
        <f t="shared" si="2"/>
        <v>1.25E-3</v>
      </c>
      <c r="P32" s="29">
        <f t="shared" si="3"/>
        <v>168000</v>
      </c>
      <c r="Q32" s="29">
        <f>(I32+L32)/(N32+O32)</f>
        <v>26909.090909090912</v>
      </c>
      <c r="R32" s="29">
        <f t="shared" si="5"/>
        <v>194909.09090909091</v>
      </c>
      <c r="S32" s="30">
        <f t="shared" si="6"/>
        <v>0.13805970149253732</v>
      </c>
    </row>
    <row r="33" spans="1:19" x14ac:dyDescent="0.25">
      <c r="A33" s="28">
        <v>0</v>
      </c>
      <c r="B33" s="28" t="s">
        <v>113</v>
      </c>
      <c r="C33" s="28">
        <v>2</v>
      </c>
      <c r="D33" s="28" t="s">
        <v>35</v>
      </c>
      <c r="E33" s="28" t="s">
        <v>20</v>
      </c>
      <c r="F33" s="28" t="str">
        <f t="shared" si="0"/>
        <v>F2o10.F2a10</v>
      </c>
      <c r="G33" s="28">
        <v>0.5</v>
      </c>
      <c r="H33" s="28">
        <v>21</v>
      </c>
      <c r="I33" s="28">
        <v>0</v>
      </c>
      <c r="J33" s="28">
        <v>5</v>
      </c>
      <c r="K33" s="28">
        <v>0</v>
      </c>
      <c r="L33" s="28">
        <v>10</v>
      </c>
      <c r="M33" s="28">
        <v>6</v>
      </c>
      <c r="N33" s="29">
        <f t="shared" si="1"/>
        <v>1.25E-4</v>
      </c>
      <c r="O33" s="29">
        <f t="shared" si="2"/>
        <v>1.2499999999999999E-5</v>
      </c>
      <c r="P33" s="29">
        <f t="shared" si="3"/>
        <v>168000</v>
      </c>
      <c r="Q33" s="29">
        <f>(L33)/(O33)</f>
        <v>800000.00000000012</v>
      </c>
      <c r="R33" s="29">
        <f t="shared" si="5"/>
        <v>968000.00000000012</v>
      </c>
      <c r="S33" s="30">
        <f t="shared" si="6"/>
        <v>0.82644628099173556</v>
      </c>
    </row>
    <row r="34" spans="1:19" x14ac:dyDescent="0.25">
      <c r="A34" s="28">
        <v>0</v>
      </c>
      <c r="B34" s="28" t="s">
        <v>114</v>
      </c>
      <c r="C34" s="28">
        <v>3</v>
      </c>
      <c r="D34" s="28" t="s">
        <v>35</v>
      </c>
      <c r="E34" s="28" t="s">
        <v>20</v>
      </c>
      <c r="F34" s="28" t="str">
        <f t="shared" ref="F34:F65" si="8">CONCATENATE(D34,".",E34)</f>
        <v>F2o10.F2a10</v>
      </c>
      <c r="G34" s="28">
        <v>0.5</v>
      </c>
      <c r="H34" s="28">
        <v>21</v>
      </c>
      <c r="I34" s="28">
        <v>30</v>
      </c>
      <c r="J34" s="28">
        <v>5</v>
      </c>
      <c r="K34" s="28">
        <v>0</v>
      </c>
      <c r="L34" s="28">
        <v>0</v>
      </c>
      <c r="M34" s="28">
        <v>0</v>
      </c>
      <c r="N34" s="29">
        <f t="shared" ref="N34:N65" si="9">(1000/80)*10^(-1*J34)</f>
        <v>1.25E-4</v>
      </c>
      <c r="O34" s="29">
        <f t="shared" si="2"/>
        <v>12.5</v>
      </c>
      <c r="P34" s="29">
        <f t="shared" si="3"/>
        <v>168000</v>
      </c>
      <c r="Q34" s="29">
        <f>(I34)/(N34)</f>
        <v>240000</v>
      </c>
      <c r="R34" s="29">
        <f t="shared" ref="R34:R65" si="10">SUM(P34:Q34)</f>
        <v>408000</v>
      </c>
      <c r="S34" s="30">
        <f t="shared" ref="S34:S65" si="11">Q34/R34</f>
        <v>0.58823529411764708</v>
      </c>
    </row>
    <row r="35" spans="1:19" x14ac:dyDescent="0.25">
      <c r="A35" s="28">
        <v>0</v>
      </c>
      <c r="B35" s="28" t="s">
        <v>115</v>
      </c>
      <c r="C35" s="28">
        <v>1</v>
      </c>
      <c r="D35" s="28" t="s">
        <v>120</v>
      </c>
      <c r="E35" s="28" t="s">
        <v>20</v>
      </c>
      <c r="F35" s="28" t="str">
        <f t="shared" si="8"/>
        <v>ANC.F2a10</v>
      </c>
      <c r="G35" s="28">
        <v>0.5</v>
      </c>
      <c r="H35" s="28">
        <v>30</v>
      </c>
      <c r="I35" s="28">
        <v>0</v>
      </c>
      <c r="J35" s="28">
        <v>5</v>
      </c>
      <c r="K35" s="28">
        <v>0</v>
      </c>
      <c r="L35" s="28">
        <v>34</v>
      </c>
      <c r="M35" s="28">
        <v>4</v>
      </c>
      <c r="N35" s="29">
        <f t="shared" si="9"/>
        <v>1.25E-4</v>
      </c>
      <c r="O35" s="29">
        <f t="shared" si="2"/>
        <v>1.25E-3</v>
      </c>
      <c r="P35" s="29">
        <f t="shared" si="3"/>
        <v>240000</v>
      </c>
      <c r="Q35" s="29">
        <f>(I35+L35)/(N35+O35)</f>
        <v>24727.272727272728</v>
      </c>
      <c r="R35" s="29">
        <f t="shared" si="10"/>
        <v>264727.27272727271</v>
      </c>
      <c r="S35" s="30">
        <f t="shared" si="11"/>
        <v>9.3406593406593422E-2</v>
      </c>
    </row>
    <row r="36" spans="1:19" x14ac:dyDescent="0.25">
      <c r="A36" s="28">
        <v>0</v>
      </c>
      <c r="B36" s="28" t="s">
        <v>116</v>
      </c>
      <c r="C36" s="28">
        <v>2</v>
      </c>
      <c r="D36" s="28" t="s">
        <v>120</v>
      </c>
      <c r="E36" s="28" t="s">
        <v>20</v>
      </c>
      <c r="F36" s="28" t="str">
        <f t="shared" si="8"/>
        <v>ANC.F2a10</v>
      </c>
      <c r="G36" s="28">
        <v>0.5</v>
      </c>
      <c r="H36" s="28">
        <v>30</v>
      </c>
      <c r="I36" s="28">
        <v>0</v>
      </c>
      <c r="J36" s="28">
        <v>5</v>
      </c>
      <c r="K36" s="28">
        <v>0</v>
      </c>
      <c r="L36" s="28">
        <v>10</v>
      </c>
      <c r="M36" s="28">
        <v>6</v>
      </c>
      <c r="N36" s="29">
        <f t="shared" si="9"/>
        <v>1.25E-4</v>
      </c>
      <c r="O36" s="29">
        <f t="shared" si="2"/>
        <v>1.2499999999999999E-5</v>
      </c>
      <c r="P36" s="29">
        <f t="shared" si="3"/>
        <v>240000</v>
      </c>
      <c r="Q36" s="29">
        <f>(L36)/(O36)</f>
        <v>800000.00000000012</v>
      </c>
      <c r="R36" s="29">
        <f t="shared" si="10"/>
        <v>1040000.0000000001</v>
      </c>
      <c r="S36" s="30">
        <f t="shared" si="11"/>
        <v>0.76923076923076927</v>
      </c>
    </row>
    <row r="37" spans="1:19" x14ac:dyDescent="0.25">
      <c r="A37" s="28">
        <v>0</v>
      </c>
      <c r="B37" s="28" t="s">
        <v>117</v>
      </c>
      <c r="C37" s="28">
        <v>3</v>
      </c>
      <c r="D37" s="28" t="s">
        <v>120</v>
      </c>
      <c r="E37" s="28" t="s">
        <v>20</v>
      </c>
      <c r="F37" s="28" t="str">
        <f t="shared" si="8"/>
        <v>ANC.F2a10</v>
      </c>
      <c r="G37" s="28">
        <v>0.5</v>
      </c>
      <c r="H37" s="28">
        <v>30</v>
      </c>
      <c r="I37" s="28">
        <v>30</v>
      </c>
      <c r="J37" s="28">
        <v>5</v>
      </c>
      <c r="K37" s="28">
        <v>0</v>
      </c>
      <c r="L37" s="28">
        <v>0</v>
      </c>
      <c r="M37" s="28">
        <v>0</v>
      </c>
      <c r="N37" s="29">
        <f t="shared" si="9"/>
        <v>1.25E-4</v>
      </c>
      <c r="O37" s="29">
        <f t="shared" si="2"/>
        <v>12.5</v>
      </c>
      <c r="P37" s="29">
        <f t="shared" si="3"/>
        <v>240000</v>
      </c>
      <c r="Q37" s="29">
        <f>(I37)/(N37)</f>
        <v>240000</v>
      </c>
      <c r="R37" s="29">
        <f t="shared" si="10"/>
        <v>480000</v>
      </c>
      <c r="S37" s="30">
        <f t="shared" si="11"/>
        <v>0.5</v>
      </c>
    </row>
    <row r="38" spans="1:19" x14ac:dyDescent="0.25">
      <c r="A38" s="28">
        <v>7</v>
      </c>
      <c r="B38" s="28" t="s">
        <v>82</v>
      </c>
      <c r="C38" s="28">
        <v>1</v>
      </c>
      <c r="D38" s="28" t="s">
        <v>26</v>
      </c>
      <c r="E38" s="28" t="s">
        <v>24</v>
      </c>
      <c r="F38" s="28" t="str">
        <f t="shared" si="8"/>
        <v>A1o10.A2a10</v>
      </c>
      <c r="G38" s="28">
        <v>0.1</v>
      </c>
      <c r="H38" s="28">
        <v>21</v>
      </c>
      <c r="I38" s="28">
        <v>0</v>
      </c>
      <c r="J38" s="28">
        <v>8</v>
      </c>
      <c r="K38" s="28"/>
      <c r="L38" s="28">
        <v>3</v>
      </c>
      <c r="M38" s="28">
        <v>7</v>
      </c>
      <c r="N38" s="29">
        <f t="shared" si="9"/>
        <v>1.2499999999999999E-7</v>
      </c>
      <c r="O38" s="29">
        <f t="shared" ref="O38:O69" si="12">IF(M38&gt;0, (1000/80)*10^(-1*M38), 0)</f>
        <v>1.2499999999999999E-6</v>
      </c>
      <c r="P38" s="29">
        <f t="shared" ref="P38:P77" si="13">IF(K38&gt;0, (H38+K38)/(N38+O38), (H38/N38))</f>
        <v>168000000</v>
      </c>
      <c r="Q38" s="29">
        <f t="shared" ref="Q38:Q69" si="14">IF(L38&gt;0, (I38+L38)/(N38+O38), (I38/N38))</f>
        <v>2181818.1818181816</v>
      </c>
      <c r="R38" s="29">
        <f t="shared" si="10"/>
        <v>170181818.18181819</v>
      </c>
      <c r="S38" s="31">
        <f t="shared" si="11"/>
        <v>1.2820512820512818E-2</v>
      </c>
    </row>
    <row r="39" spans="1:19" x14ac:dyDescent="0.25">
      <c r="A39" s="28">
        <v>7</v>
      </c>
      <c r="B39" s="28" t="s">
        <v>83</v>
      </c>
      <c r="C39" s="28">
        <v>2</v>
      </c>
      <c r="D39" s="28" t="s">
        <v>26</v>
      </c>
      <c r="E39" s="28" t="s">
        <v>24</v>
      </c>
      <c r="F39" s="28" t="str">
        <f t="shared" si="8"/>
        <v>A1o10.A2a10</v>
      </c>
      <c r="G39" s="28">
        <v>0.1</v>
      </c>
      <c r="H39" s="28">
        <v>14</v>
      </c>
      <c r="I39" s="28">
        <v>0</v>
      </c>
      <c r="J39" s="28">
        <v>8</v>
      </c>
      <c r="K39" s="28"/>
      <c r="L39" s="28">
        <v>3</v>
      </c>
      <c r="M39" s="28">
        <v>7</v>
      </c>
      <c r="N39" s="29">
        <f t="shared" si="9"/>
        <v>1.2499999999999999E-7</v>
      </c>
      <c r="O39" s="29">
        <f t="shared" si="12"/>
        <v>1.2499999999999999E-6</v>
      </c>
      <c r="P39" s="29">
        <f t="shared" si="13"/>
        <v>112000000</v>
      </c>
      <c r="Q39" s="29">
        <f t="shared" si="14"/>
        <v>2181818.1818181816</v>
      </c>
      <c r="R39" s="29">
        <f t="shared" si="10"/>
        <v>114181818.18181819</v>
      </c>
      <c r="S39" s="30">
        <f t="shared" si="11"/>
        <v>1.9108280254777069E-2</v>
      </c>
    </row>
    <row r="40" spans="1:19" x14ac:dyDescent="0.25">
      <c r="A40" s="28">
        <v>7</v>
      </c>
      <c r="B40" s="28" t="s">
        <v>84</v>
      </c>
      <c r="C40" s="28">
        <v>3</v>
      </c>
      <c r="D40" s="28" t="s">
        <v>26</v>
      </c>
      <c r="E40" s="28" t="s">
        <v>24</v>
      </c>
      <c r="F40" s="28" t="str">
        <f t="shared" si="8"/>
        <v>A1o10.A2a10</v>
      </c>
      <c r="G40" s="28">
        <v>0.1</v>
      </c>
      <c r="H40" s="28">
        <v>56</v>
      </c>
      <c r="I40" s="28">
        <v>3</v>
      </c>
      <c r="J40" s="28">
        <v>7</v>
      </c>
      <c r="K40" s="28"/>
      <c r="L40" s="28"/>
      <c r="M40" s="28"/>
      <c r="N40" s="29">
        <f t="shared" si="9"/>
        <v>1.2499999999999999E-6</v>
      </c>
      <c r="O40" s="29">
        <f t="shared" si="12"/>
        <v>0</v>
      </c>
      <c r="P40" s="29">
        <f t="shared" si="13"/>
        <v>44800000.000000007</v>
      </c>
      <c r="Q40" s="29">
        <f t="shared" si="14"/>
        <v>2400000</v>
      </c>
      <c r="R40" s="29">
        <f t="shared" si="10"/>
        <v>47200000.000000007</v>
      </c>
      <c r="S40" s="30">
        <f t="shared" si="11"/>
        <v>5.0847457627118633E-2</v>
      </c>
    </row>
    <row r="41" spans="1:19" x14ac:dyDescent="0.25">
      <c r="A41" s="28">
        <v>7</v>
      </c>
      <c r="B41" s="28" t="s">
        <v>85</v>
      </c>
      <c r="C41" s="28">
        <v>1</v>
      </c>
      <c r="D41" s="28" t="s">
        <v>30</v>
      </c>
      <c r="E41" s="28" t="s">
        <v>24</v>
      </c>
      <c r="F41" s="28" t="str">
        <f t="shared" si="8"/>
        <v>A2o10.A2a10</v>
      </c>
      <c r="G41" s="28">
        <v>0.1</v>
      </c>
      <c r="H41" s="28">
        <v>89</v>
      </c>
      <c r="I41" s="28">
        <v>4</v>
      </c>
      <c r="J41" s="28">
        <v>7</v>
      </c>
      <c r="K41" s="28">
        <v>16</v>
      </c>
      <c r="L41" s="28">
        <v>1</v>
      </c>
      <c r="M41" s="28">
        <v>8</v>
      </c>
      <c r="N41" s="29">
        <f t="shared" si="9"/>
        <v>1.2499999999999999E-6</v>
      </c>
      <c r="O41" s="29">
        <f t="shared" si="12"/>
        <v>1.2499999999999999E-7</v>
      </c>
      <c r="P41" s="29">
        <f t="shared" si="13"/>
        <v>76363636.36363636</v>
      </c>
      <c r="Q41" s="29">
        <f t="shared" si="14"/>
        <v>3636363.6363636362</v>
      </c>
      <c r="R41" s="29">
        <f t="shared" si="10"/>
        <v>80000000</v>
      </c>
      <c r="S41" s="30">
        <f t="shared" si="11"/>
        <v>4.5454545454545456E-2</v>
      </c>
    </row>
    <row r="42" spans="1:19" x14ac:dyDescent="0.25">
      <c r="A42" s="28">
        <v>7</v>
      </c>
      <c r="B42" s="28" t="s">
        <v>86</v>
      </c>
      <c r="C42" s="28">
        <v>2</v>
      </c>
      <c r="D42" s="28" t="s">
        <v>30</v>
      </c>
      <c r="E42" s="28" t="s">
        <v>24</v>
      </c>
      <c r="F42" s="28" t="str">
        <f t="shared" si="8"/>
        <v>A2o10.A2a10</v>
      </c>
      <c r="G42" s="28">
        <v>0.1</v>
      </c>
      <c r="H42" s="28">
        <v>115</v>
      </c>
      <c r="I42" s="28">
        <v>9</v>
      </c>
      <c r="J42" s="28">
        <v>7</v>
      </c>
      <c r="K42" s="28">
        <v>15</v>
      </c>
      <c r="L42" s="28">
        <v>1</v>
      </c>
      <c r="M42" s="28">
        <v>8</v>
      </c>
      <c r="N42" s="29">
        <f t="shared" si="9"/>
        <v>1.2499999999999999E-6</v>
      </c>
      <c r="O42" s="29">
        <f t="shared" si="12"/>
        <v>1.2499999999999999E-7</v>
      </c>
      <c r="P42" s="29">
        <f t="shared" si="13"/>
        <v>94545454.545454547</v>
      </c>
      <c r="Q42" s="29">
        <f t="shared" si="14"/>
        <v>7272727.2727272725</v>
      </c>
      <c r="R42" s="29">
        <f t="shared" si="10"/>
        <v>101818181.81818181</v>
      </c>
      <c r="S42" s="30">
        <f t="shared" si="11"/>
        <v>7.1428571428571425E-2</v>
      </c>
    </row>
    <row r="43" spans="1:19" x14ac:dyDescent="0.25">
      <c r="A43" s="28">
        <v>7</v>
      </c>
      <c r="B43" s="28" t="s">
        <v>87</v>
      </c>
      <c r="C43" s="28">
        <v>3</v>
      </c>
      <c r="D43" s="28" t="s">
        <v>30</v>
      </c>
      <c r="E43" s="28" t="s">
        <v>24</v>
      </c>
      <c r="F43" s="28" t="str">
        <f t="shared" si="8"/>
        <v>A2o10.A2a10</v>
      </c>
      <c r="G43" s="28">
        <v>0.1</v>
      </c>
      <c r="H43" s="28">
        <v>141</v>
      </c>
      <c r="I43" s="28">
        <v>7</v>
      </c>
      <c r="J43" s="28">
        <v>7</v>
      </c>
      <c r="K43" s="28">
        <v>13</v>
      </c>
      <c r="L43" s="28">
        <v>3</v>
      </c>
      <c r="M43" s="28">
        <v>8</v>
      </c>
      <c r="N43" s="29">
        <f t="shared" si="9"/>
        <v>1.2499999999999999E-6</v>
      </c>
      <c r="O43" s="29">
        <f t="shared" si="12"/>
        <v>1.2499999999999999E-7</v>
      </c>
      <c r="P43" s="29">
        <f t="shared" si="13"/>
        <v>112000000</v>
      </c>
      <c r="Q43" s="29">
        <f t="shared" si="14"/>
        <v>7272727.2727272725</v>
      </c>
      <c r="R43" s="29">
        <f t="shared" si="10"/>
        <v>119272727.27272727</v>
      </c>
      <c r="S43" s="30">
        <f t="shared" si="11"/>
        <v>6.097560975609756E-2</v>
      </c>
    </row>
    <row r="44" spans="1:19" x14ac:dyDescent="0.25">
      <c r="A44" s="28">
        <v>7</v>
      </c>
      <c r="B44" s="28" t="s">
        <v>88</v>
      </c>
      <c r="C44" s="28">
        <v>1</v>
      </c>
      <c r="D44" s="28" t="s">
        <v>120</v>
      </c>
      <c r="E44" s="28" t="s">
        <v>24</v>
      </c>
      <c r="F44" s="28" t="str">
        <f t="shared" si="8"/>
        <v>ANC.A2a10</v>
      </c>
      <c r="G44" s="28">
        <v>0.1</v>
      </c>
      <c r="H44" s="28">
        <v>121</v>
      </c>
      <c r="I44" s="28">
        <v>7</v>
      </c>
      <c r="J44" s="28">
        <v>7</v>
      </c>
      <c r="K44" s="28">
        <v>6</v>
      </c>
      <c r="L44" s="28">
        <v>1</v>
      </c>
      <c r="M44" s="28">
        <v>8</v>
      </c>
      <c r="N44" s="29">
        <f t="shared" si="9"/>
        <v>1.2499999999999999E-6</v>
      </c>
      <c r="O44" s="29">
        <f t="shared" si="12"/>
        <v>1.2499999999999999E-7</v>
      </c>
      <c r="P44" s="29">
        <f t="shared" si="13"/>
        <v>92363636.36363636</v>
      </c>
      <c r="Q44" s="29">
        <f t="shared" si="14"/>
        <v>5818181.8181818184</v>
      </c>
      <c r="R44" s="29">
        <f t="shared" si="10"/>
        <v>98181818.181818172</v>
      </c>
      <c r="S44" s="30">
        <f t="shared" si="11"/>
        <v>5.9259259259259268E-2</v>
      </c>
    </row>
    <row r="45" spans="1:19" x14ac:dyDescent="0.25">
      <c r="A45" s="28">
        <v>7</v>
      </c>
      <c r="B45" s="28" t="s">
        <v>89</v>
      </c>
      <c r="C45" s="28">
        <v>2</v>
      </c>
      <c r="D45" s="28" t="s">
        <v>120</v>
      </c>
      <c r="E45" s="28" t="s">
        <v>24</v>
      </c>
      <c r="F45" s="28" t="str">
        <f t="shared" si="8"/>
        <v>ANC.A2a10</v>
      </c>
      <c r="G45" s="28">
        <v>0.1</v>
      </c>
      <c r="H45" s="28">
        <v>140</v>
      </c>
      <c r="I45" s="28">
        <v>11</v>
      </c>
      <c r="J45" s="28">
        <v>7</v>
      </c>
      <c r="K45" s="28">
        <v>8</v>
      </c>
      <c r="L45" s="28">
        <v>2</v>
      </c>
      <c r="M45" s="28">
        <v>8</v>
      </c>
      <c r="N45" s="29">
        <f t="shared" si="9"/>
        <v>1.2499999999999999E-6</v>
      </c>
      <c r="O45" s="29">
        <f t="shared" si="12"/>
        <v>1.2499999999999999E-7</v>
      </c>
      <c r="P45" s="29">
        <f t="shared" si="13"/>
        <v>107636363.63636364</v>
      </c>
      <c r="Q45" s="29">
        <f t="shared" si="14"/>
        <v>9454545.4545454551</v>
      </c>
      <c r="R45" s="29">
        <f t="shared" si="10"/>
        <v>117090909.09090909</v>
      </c>
      <c r="S45" s="30">
        <f t="shared" si="11"/>
        <v>8.0745341614906832E-2</v>
      </c>
    </row>
    <row r="46" spans="1:19" x14ac:dyDescent="0.25">
      <c r="A46" s="28">
        <v>7</v>
      </c>
      <c r="B46" s="28" t="s">
        <v>90</v>
      </c>
      <c r="C46" s="28">
        <v>3</v>
      </c>
      <c r="D46" s="28" t="s">
        <v>120</v>
      </c>
      <c r="E46" s="28" t="s">
        <v>24</v>
      </c>
      <c r="F46" s="28" t="str">
        <f t="shared" si="8"/>
        <v>ANC.A2a10</v>
      </c>
      <c r="G46" s="28">
        <v>0.1</v>
      </c>
      <c r="H46" s="28">
        <v>103</v>
      </c>
      <c r="I46" s="28">
        <v>14</v>
      </c>
      <c r="J46" s="28">
        <v>7</v>
      </c>
      <c r="K46" s="28">
        <v>11</v>
      </c>
      <c r="L46" s="28">
        <v>2</v>
      </c>
      <c r="M46" s="28">
        <v>8</v>
      </c>
      <c r="N46" s="29">
        <f t="shared" si="9"/>
        <v>1.2499999999999999E-6</v>
      </c>
      <c r="O46" s="29">
        <f t="shared" si="12"/>
        <v>1.2499999999999999E-7</v>
      </c>
      <c r="P46" s="29">
        <f t="shared" si="13"/>
        <v>82909090.909090906</v>
      </c>
      <c r="Q46" s="29">
        <f t="shared" si="14"/>
        <v>11636363.636363637</v>
      </c>
      <c r="R46" s="29">
        <f t="shared" si="10"/>
        <v>94545454.545454547</v>
      </c>
      <c r="S46" s="30">
        <f t="shared" si="11"/>
        <v>0.12307692307692308</v>
      </c>
    </row>
    <row r="47" spans="1:19" x14ac:dyDescent="0.25">
      <c r="A47" s="28">
        <v>7</v>
      </c>
      <c r="B47" s="28" t="s">
        <v>91</v>
      </c>
      <c r="C47" s="28">
        <v>1</v>
      </c>
      <c r="D47" s="28" t="s">
        <v>26</v>
      </c>
      <c r="E47" s="28" t="s">
        <v>24</v>
      </c>
      <c r="F47" s="28" t="str">
        <f t="shared" si="8"/>
        <v>A1o10.A2a10</v>
      </c>
      <c r="G47" s="28">
        <v>0.5</v>
      </c>
      <c r="H47" s="28">
        <v>60</v>
      </c>
      <c r="I47" s="28">
        <v>11</v>
      </c>
      <c r="J47" s="28">
        <v>7</v>
      </c>
      <c r="K47" s="28">
        <v>9</v>
      </c>
      <c r="L47" s="28">
        <v>1</v>
      </c>
      <c r="M47" s="28">
        <v>8</v>
      </c>
      <c r="N47" s="29">
        <f t="shared" si="9"/>
        <v>1.2499999999999999E-6</v>
      </c>
      <c r="O47" s="29">
        <f t="shared" si="12"/>
        <v>1.2499999999999999E-7</v>
      </c>
      <c r="P47" s="29">
        <f t="shared" si="13"/>
        <v>50181818.18181818</v>
      </c>
      <c r="Q47" s="29">
        <f t="shared" si="14"/>
        <v>8727272.7272727266</v>
      </c>
      <c r="R47" s="29">
        <f t="shared" si="10"/>
        <v>58909090.909090906</v>
      </c>
      <c r="S47" s="30">
        <f t="shared" si="11"/>
        <v>0.14814814814814814</v>
      </c>
    </row>
    <row r="48" spans="1:19" x14ac:dyDescent="0.25">
      <c r="A48" s="28">
        <v>7</v>
      </c>
      <c r="B48" s="28" t="s">
        <v>92</v>
      </c>
      <c r="C48" s="28">
        <v>2</v>
      </c>
      <c r="D48" s="28" t="s">
        <v>26</v>
      </c>
      <c r="E48" s="28" t="s">
        <v>24</v>
      </c>
      <c r="F48" s="28" t="str">
        <f t="shared" si="8"/>
        <v>A1o10.A2a10</v>
      </c>
      <c r="G48" s="28">
        <v>0.5</v>
      </c>
      <c r="H48" s="28">
        <v>21</v>
      </c>
      <c r="I48" s="28">
        <v>4</v>
      </c>
      <c r="J48" s="28">
        <v>8</v>
      </c>
      <c r="K48" s="28"/>
      <c r="L48" s="28"/>
      <c r="M48" s="28"/>
      <c r="N48" s="29">
        <f t="shared" si="9"/>
        <v>1.2499999999999999E-7</v>
      </c>
      <c r="O48" s="29">
        <f t="shared" si="12"/>
        <v>0</v>
      </c>
      <c r="P48" s="29">
        <f t="shared" si="13"/>
        <v>168000000</v>
      </c>
      <c r="Q48" s="29">
        <f t="shared" si="14"/>
        <v>32000000</v>
      </c>
      <c r="R48" s="29">
        <f t="shared" si="10"/>
        <v>200000000</v>
      </c>
      <c r="S48" s="30">
        <f t="shared" si="11"/>
        <v>0.16</v>
      </c>
    </row>
    <row r="49" spans="1:19" x14ac:dyDescent="0.25">
      <c r="A49" s="28">
        <v>7</v>
      </c>
      <c r="B49" s="28" t="s">
        <v>93</v>
      </c>
      <c r="C49" s="28">
        <v>3</v>
      </c>
      <c r="D49" s="28" t="s">
        <v>26</v>
      </c>
      <c r="E49" s="28" t="s">
        <v>24</v>
      </c>
      <c r="F49" s="28" t="str">
        <f t="shared" si="8"/>
        <v>A1o10.A2a10</v>
      </c>
      <c r="G49" s="28">
        <v>0.5</v>
      </c>
      <c r="H49" s="28">
        <v>107</v>
      </c>
      <c r="I49" s="28">
        <v>17</v>
      </c>
      <c r="J49" s="28">
        <v>7</v>
      </c>
      <c r="K49" s="28">
        <v>8</v>
      </c>
      <c r="L49" s="28">
        <v>3</v>
      </c>
      <c r="M49" s="28">
        <v>8</v>
      </c>
      <c r="N49" s="29">
        <f t="shared" si="9"/>
        <v>1.2499999999999999E-6</v>
      </c>
      <c r="O49" s="29">
        <f t="shared" si="12"/>
        <v>1.2499999999999999E-7</v>
      </c>
      <c r="P49" s="29">
        <f t="shared" si="13"/>
        <v>83636363.63636364</v>
      </c>
      <c r="Q49" s="29">
        <f t="shared" si="14"/>
        <v>14545454.545454545</v>
      </c>
      <c r="R49" s="29">
        <f t="shared" si="10"/>
        <v>98181818.181818187</v>
      </c>
      <c r="S49" s="30">
        <f t="shared" si="11"/>
        <v>0.14814814814814814</v>
      </c>
    </row>
    <row r="50" spans="1:19" x14ac:dyDescent="0.25">
      <c r="A50" s="28">
        <v>7</v>
      </c>
      <c r="B50" s="28" t="s">
        <v>94</v>
      </c>
      <c r="C50" s="28">
        <v>1</v>
      </c>
      <c r="D50" s="28" t="s">
        <v>30</v>
      </c>
      <c r="E50" s="28" t="s">
        <v>24</v>
      </c>
      <c r="F50" s="28" t="str">
        <f t="shared" si="8"/>
        <v>A2o10.A2a10</v>
      </c>
      <c r="G50" s="28">
        <v>0.5</v>
      </c>
      <c r="H50" s="28">
        <v>12</v>
      </c>
      <c r="I50" s="28">
        <v>3</v>
      </c>
      <c r="J50" s="28">
        <v>8</v>
      </c>
      <c r="K50" s="28"/>
      <c r="L50" s="28">
        <v>12</v>
      </c>
      <c r="M50" s="28">
        <v>7</v>
      </c>
      <c r="N50" s="29">
        <f t="shared" si="9"/>
        <v>1.2499999999999999E-7</v>
      </c>
      <c r="O50" s="29">
        <f t="shared" si="12"/>
        <v>1.2499999999999999E-6</v>
      </c>
      <c r="P50" s="29">
        <f t="shared" si="13"/>
        <v>96000000</v>
      </c>
      <c r="Q50" s="29">
        <f t="shared" si="14"/>
        <v>10909090.90909091</v>
      </c>
      <c r="R50" s="29">
        <f t="shared" si="10"/>
        <v>106909090.90909091</v>
      </c>
      <c r="S50" s="30">
        <f t="shared" si="11"/>
        <v>0.10204081632653063</v>
      </c>
    </row>
    <row r="51" spans="1:19" x14ac:dyDescent="0.25">
      <c r="A51" s="28">
        <v>7</v>
      </c>
      <c r="B51" s="28" t="s">
        <v>95</v>
      </c>
      <c r="C51" s="28">
        <v>2</v>
      </c>
      <c r="D51" s="28" t="s">
        <v>30</v>
      </c>
      <c r="E51" s="28" t="s">
        <v>24</v>
      </c>
      <c r="F51" s="28" t="str">
        <f t="shared" si="8"/>
        <v>A2o10.A2a10</v>
      </c>
      <c r="G51" s="28">
        <v>0.5</v>
      </c>
      <c r="H51" s="28">
        <v>37</v>
      </c>
      <c r="I51" s="28">
        <v>11</v>
      </c>
      <c r="J51" s="28">
        <v>7</v>
      </c>
      <c r="K51" s="28">
        <v>6</v>
      </c>
      <c r="L51" s="28">
        <v>3</v>
      </c>
      <c r="M51" s="28">
        <v>8</v>
      </c>
      <c r="N51" s="29">
        <f t="shared" si="9"/>
        <v>1.2499999999999999E-6</v>
      </c>
      <c r="O51" s="29">
        <f t="shared" si="12"/>
        <v>1.2499999999999999E-7</v>
      </c>
      <c r="P51" s="29">
        <f t="shared" si="13"/>
        <v>31272727.272727273</v>
      </c>
      <c r="Q51" s="29">
        <f t="shared" si="14"/>
        <v>10181818.181818182</v>
      </c>
      <c r="R51" s="29">
        <f t="shared" si="10"/>
        <v>41454545.454545453</v>
      </c>
      <c r="S51" s="30">
        <f t="shared" si="11"/>
        <v>0.24561403508771931</v>
      </c>
    </row>
    <row r="52" spans="1:19" x14ac:dyDescent="0.25">
      <c r="A52" s="28">
        <v>7</v>
      </c>
      <c r="B52" s="28" t="s">
        <v>96</v>
      </c>
      <c r="C52" s="28">
        <v>3</v>
      </c>
      <c r="D52" s="28" t="s">
        <v>30</v>
      </c>
      <c r="E52" s="28" t="s">
        <v>24</v>
      </c>
      <c r="F52" s="28" t="str">
        <f t="shared" si="8"/>
        <v>A2o10.A2a10</v>
      </c>
      <c r="G52" s="28">
        <v>0.5</v>
      </c>
      <c r="H52" s="28">
        <v>64</v>
      </c>
      <c r="I52" s="28">
        <v>21</v>
      </c>
      <c r="J52" s="28">
        <v>7</v>
      </c>
      <c r="K52" s="28">
        <v>15</v>
      </c>
      <c r="L52" s="28">
        <v>2</v>
      </c>
      <c r="M52" s="28">
        <v>8</v>
      </c>
      <c r="N52" s="29">
        <f t="shared" si="9"/>
        <v>1.2499999999999999E-6</v>
      </c>
      <c r="O52" s="29">
        <f t="shared" si="12"/>
        <v>1.2499999999999999E-7</v>
      </c>
      <c r="P52" s="29">
        <f t="shared" si="13"/>
        <v>57454545.454545453</v>
      </c>
      <c r="Q52" s="29">
        <f t="shared" si="14"/>
        <v>16727272.727272728</v>
      </c>
      <c r="R52" s="29">
        <f t="shared" si="10"/>
        <v>74181818.181818187</v>
      </c>
      <c r="S52" s="30">
        <f t="shared" si="11"/>
        <v>0.22549019607843138</v>
      </c>
    </row>
    <row r="53" spans="1:19" x14ac:dyDescent="0.25">
      <c r="A53" s="28">
        <v>7</v>
      </c>
      <c r="B53" s="28" t="s">
        <v>97</v>
      </c>
      <c r="C53" s="28">
        <v>1</v>
      </c>
      <c r="D53" s="28" t="s">
        <v>120</v>
      </c>
      <c r="E53" s="28" t="s">
        <v>24</v>
      </c>
      <c r="F53" s="28" t="str">
        <f t="shared" si="8"/>
        <v>ANC.A2a10</v>
      </c>
      <c r="G53" s="28">
        <v>0.5</v>
      </c>
      <c r="H53" s="28">
        <v>54</v>
      </c>
      <c r="I53" s="28">
        <v>23</v>
      </c>
      <c r="J53" s="28">
        <v>7</v>
      </c>
      <c r="K53" s="28">
        <v>6</v>
      </c>
      <c r="L53" s="28">
        <v>3</v>
      </c>
      <c r="M53" s="28">
        <v>8</v>
      </c>
      <c r="N53" s="29">
        <f t="shared" si="9"/>
        <v>1.2499999999999999E-6</v>
      </c>
      <c r="O53" s="29">
        <f t="shared" si="12"/>
        <v>1.2499999999999999E-7</v>
      </c>
      <c r="P53" s="29">
        <f t="shared" si="13"/>
        <v>43636363.63636364</v>
      </c>
      <c r="Q53" s="29">
        <f t="shared" si="14"/>
        <v>18909090.90909091</v>
      </c>
      <c r="R53" s="29">
        <f t="shared" si="10"/>
        <v>62545454.545454547</v>
      </c>
      <c r="S53" s="30">
        <f t="shared" si="11"/>
        <v>0.30232558139534887</v>
      </c>
    </row>
    <row r="54" spans="1:19" x14ac:dyDescent="0.25">
      <c r="A54" s="28">
        <v>7</v>
      </c>
      <c r="B54" s="28" t="s">
        <v>98</v>
      </c>
      <c r="C54" s="28">
        <v>2</v>
      </c>
      <c r="D54" s="28" t="s">
        <v>120</v>
      </c>
      <c r="E54" s="28" t="s">
        <v>24</v>
      </c>
      <c r="F54" s="28" t="str">
        <f t="shared" si="8"/>
        <v>ANC.A2a10</v>
      </c>
      <c r="G54" s="28">
        <v>0.5</v>
      </c>
      <c r="H54" s="28">
        <v>74</v>
      </c>
      <c r="I54" s="28">
        <v>25</v>
      </c>
      <c r="J54" s="28">
        <v>7</v>
      </c>
      <c r="K54" s="28">
        <v>7</v>
      </c>
      <c r="L54" s="28">
        <v>3</v>
      </c>
      <c r="M54" s="28">
        <v>8</v>
      </c>
      <c r="N54" s="29">
        <f t="shared" si="9"/>
        <v>1.2499999999999999E-6</v>
      </c>
      <c r="O54" s="29">
        <f t="shared" si="12"/>
        <v>1.2499999999999999E-7</v>
      </c>
      <c r="P54" s="29">
        <f t="shared" si="13"/>
        <v>58909090.909090914</v>
      </c>
      <c r="Q54" s="29">
        <f t="shared" si="14"/>
        <v>20363636.363636363</v>
      </c>
      <c r="R54" s="29">
        <f t="shared" si="10"/>
        <v>79272727.272727281</v>
      </c>
      <c r="S54" s="30">
        <f t="shared" si="11"/>
        <v>0.25688073394495409</v>
      </c>
    </row>
    <row r="55" spans="1:19" x14ac:dyDescent="0.25">
      <c r="A55" s="28">
        <v>7</v>
      </c>
      <c r="B55" s="28" t="s">
        <v>99</v>
      </c>
      <c r="C55" s="28">
        <v>3</v>
      </c>
      <c r="D55" s="28" t="s">
        <v>120</v>
      </c>
      <c r="E55" s="28" t="s">
        <v>24</v>
      </c>
      <c r="F55" s="28" t="str">
        <f t="shared" si="8"/>
        <v>ANC.A2a10</v>
      </c>
      <c r="G55" s="28">
        <v>0.5</v>
      </c>
      <c r="H55" s="28">
        <v>45</v>
      </c>
      <c r="I55" s="28">
        <v>21</v>
      </c>
      <c r="J55" s="28">
        <v>7</v>
      </c>
      <c r="K55" s="28">
        <v>6</v>
      </c>
      <c r="L55" s="28">
        <v>2</v>
      </c>
      <c r="M55" s="28">
        <v>8</v>
      </c>
      <c r="N55" s="29">
        <f t="shared" si="9"/>
        <v>1.2499999999999999E-6</v>
      </c>
      <c r="O55" s="29">
        <f t="shared" si="12"/>
        <v>1.2499999999999999E-7</v>
      </c>
      <c r="P55" s="29">
        <f t="shared" si="13"/>
        <v>37090909.090909094</v>
      </c>
      <c r="Q55" s="29">
        <f t="shared" si="14"/>
        <v>16727272.727272728</v>
      </c>
      <c r="R55" s="29">
        <f t="shared" si="10"/>
        <v>53818181.81818182</v>
      </c>
      <c r="S55" s="30">
        <f t="shared" si="11"/>
        <v>0.3108108108108108</v>
      </c>
    </row>
    <row r="56" spans="1:19" x14ac:dyDescent="0.25">
      <c r="A56" s="28">
        <v>7</v>
      </c>
      <c r="B56" s="28" t="s">
        <v>100</v>
      </c>
      <c r="C56" s="28">
        <v>1</v>
      </c>
      <c r="D56" s="28" t="s">
        <v>28</v>
      </c>
      <c r="E56" s="28" t="s">
        <v>20</v>
      </c>
      <c r="F56" s="28" t="str">
        <f t="shared" si="8"/>
        <v>F1o10.F2a10</v>
      </c>
      <c r="G56" s="28">
        <v>0.1</v>
      </c>
      <c r="H56" s="28">
        <v>20</v>
      </c>
      <c r="I56" s="28">
        <v>14</v>
      </c>
      <c r="J56" s="28">
        <v>7</v>
      </c>
      <c r="K56" s="28"/>
      <c r="L56" s="28"/>
      <c r="M56" s="28"/>
      <c r="N56" s="29">
        <f t="shared" si="9"/>
        <v>1.2499999999999999E-6</v>
      </c>
      <c r="O56" s="29">
        <f t="shared" si="12"/>
        <v>0</v>
      </c>
      <c r="P56" s="29">
        <f t="shared" si="13"/>
        <v>16000000.000000002</v>
      </c>
      <c r="Q56" s="29">
        <f t="shared" si="14"/>
        <v>11200000.000000002</v>
      </c>
      <c r="R56" s="29">
        <f t="shared" si="10"/>
        <v>27200000.000000004</v>
      </c>
      <c r="S56" s="30">
        <f t="shared" si="11"/>
        <v>0.41176470588235298</v>
      </c>
    </row>
    <row r="57" spans="1:19" x14ac:dyDescent="0.25">
      <c r="A57" s="28">
        <v>7</v>
      </c>
      <c r="B57" s="28" t="s">
        <v>101</v>
      </c>
      <c r="C57" s="28">
        <v>2</v>
      </c>
      <c r="D57" s="28" t="s">
        <v>28</v>
      </c>
      <c r="E57" s="28" t="s">
        <v>20</v>
      </c>
      <c r="F57" s="28" t="str">
        <f t="shared" si="8"/>
        <v>F1o10.F2a10</v>
      </c>
      <c r="G57" s="28">
        <v>0.1</v>
      </c>
      <c r="H57" s="28">
        <v>119</v>
      </c>
      <c r="I57" s="28">
        <v>25</v>
      </c>
      <c r="J57" s="28">
        <v>6</v>
      </c>
      <c r="K57" s="28">
        <v>8</v>
      </c>
      <c r="L57" s="28">
        <v>5</v>
      </c>
      <c r="M57" s="28">
        <v>7</v>
      </c>
      <c r="N57" s="29">
        <f t="shared" si="9"/>
        <v>1.2499999999999999E-5</v>
      </c>
      <c r="O57" s="29">
        <f t="shared" si="12"/>
        <v>1.2499999999999999E-6</v>
      </c>
      <c r="P57" s="29">
        <f t="shared" si="13"/>
        <v>9236363.6363636367</v>
      </c>
      <c r="Q57" s="29">
        <f t="shared" si="14"/>
        <v>2181818.1818181821</v>
      </c>
      <c r="R57" s="29">
        <f t="shared" si="10"/>
        <v>11418181.818181818</v>
      </c>
      <c r="S57" s="30">
        <f t="shared" si="11"/>
        <v>0.19108280254777071</v>
      </c>
    </row>
    <row r="58" spans="1:19" x14ac:dyDescent="0.25">
      <c r="A58" s="28">
        <v>7</v>
      </c>
      <c r="B58" s="28" t="s">
        <v>102</v>
      </c>
      <c r="C58" s="28">
        <v>3</v>
      </c>
      <c r="D58" s="28" t="s">
        <v>28</v>
      </c>
      <c r="E58" s="28" t="s">
        <v>20</v>
      </c>
      <c r="F58" s="28" t="str">
        <f t="shared" si="8"/>
        <v>F1o10.F2a10</v>
      </c>
      <c r="G58" s="28">
        <v>0.1</v>
      </c>
      <c r="H58" s="28">
        <v>42</v>
      </c>
      <c r="I58" s="28">
        <v>12</v>
      </c>
      <c r="J58" s="28">
        <v>7</v>
      </c>
      <c r="K58" s="28"/>
      <c r="L58" s="28"/>
      <c r="M58" s="28"/>
      <c r="N58" s="29">
        <f t="shared" si="9"/>
        <v>1.2499999999999999E-6</v>
      </c>
      <c r="O58" s="29">
        <f t="shared" si="12"/>
        <v>0</v>
      </c>
      <c r="P58" s="29">
        <f t="shared" si="13"/>
        <v>33600000</v>
      </c>
      <c r="Q58" s="29">
        <f t="shared" si="14"/>
        <v>9600000</v>
      </c>
      <c r="R58" s="29">
        <f t="shared" si="10"/>
        <v>43200000</v>
      </c>
      <c r="S58" s="30">
        <f t="shared" si="11"/>
        <v>0.22222222222222221</v>
      </c>
    </row>
    <row r="59" spans="1:19" x14ac:dyDescent="0.25">
      <c r="A59" s="28">
        <v>7</v>
      </c>
      <c r="B59" s="28" t="s">
        <v>103</v>
      </c>
      <c r="C59" s="28">
        <v>1</v>
      </c>
      <c r="D59" s="28" t="s">
        <v>35</v>
      </c>
      <c r="E59" s="28" t="s">
        <v>20</v>
      </c>
      <c r="F59" s="28" t="str">
        <f t="shared" si="8"/>
        <v>F2o10.F2a10</v>
      </c>
      <c r="G59" s="28">
        <v>0.1</v>
      </c>
      <c r="H59" s="28">
        <v>66</v>
      </c>
      <c r="I59" s="28">
        <v>8</v>
      </c>
      <c r="J59" s="28">
        <v>7</v>
      </c>
      <c r="K59" s="28">
        <v>5</v>
      </c>
      <c r="L59" s="28">
        <v>0</v>
      </c>
      <c r="M59" s="28">
        <v>8</v>
      </c>
      <c r="N59" s="29">
        <f t="shared" si="9"/>
        <v>1.2499999999999999E-6</v>
      </c>
      <c r="O59" s="29">
        <f t="shared" si="12"/>
        <v>1.2499999999999999E-7</v>
      </c>
      <c r="P59" s="29">
        <f t="shared" si="13"/>
        <v>51636363.63636364</v>
      </c>
      <c r="Q59" s="29">
        <f t="shared" si="14"/>
        <v>6400000.0000000009</v>
      </c>
      <c r="R59" s="29">
        <f t="shared" si="10"/>
        <v>58036363.63636364</v>
      </c>
      <c r="S59" s="30">
        <f t="shared" si="11"/>
        <v>0.11027568922305765</v>
      </c>
    </row>
    <row r="60" spans="1:19" x14ac:dyDescent="0.25">
      <c r="A60" s="28">
        <v>7</v>
      </c>
      <c r="B60" s="28" t="s">
        <v>104</v>
      </c>
      <c r="C60" s="28">
        <v>2</v>
      </c>
      <c r="D60" s="28" t="s">
        <v>35</v>
      </c>
      <c r="E60" s="28" t="s">
        <v>20</v>
      </c>
      <c r="F60" s="28" t="str">
        <f t="shared" si="8"/>
        <v>F2o10.F2a10</v>
      </c>
      <c r="G60" s="28">
        <v>0.1</v>
      </c>
      <c r="H60" s="28">
        <v>42</v>
      </c>
      <c r="I60" s="28">
        <v>5</v>
      </c>
      <c r="J60" s="28">
        <v>7</v>
      </c>
      <c r="K60" s="28">
        <v>5</v>
      </c>
      <c r="L60" s="28">
        <v>0</v>
      </c>
      <c r="M60" s="28">
        <v>8</v>
      </c>
      <c r="N60" s="29">
        <f t="shared" si="9"/>
        <v>1.2499999999999999E-6</v>
      </c>
      <c r="O60" s="29">
        <f t="shared" si="12"/>
        <v>1.2499999999999999E-7</v>
      </c>
      <c r="P60" s="29">
        <f t="shared" si="13"/>
        <v>34181818.18181818</v>
      </c>
      <c r="Q60" s="29">
        <f t="shared" si="14"/>
        <v>4000000.0000000005</v>
      </c>
      <c r="R60" s="29">
        <f t="shared" si="10"/>
        <v>38181818.18181818</v>
      </c>
      <c r="S60" s="30">
        <f t="shared" si="11"/>
        <v>0.10476190476190478</v>
      </c>
    </row>
    <row r="61" spans="1:19" x14ac:dyDescent="0.25">
      <c r="A61" s="28">
        <v>7</v>
      </c>
      <c r="B61" s="28" t="s">
        <v>105</v>
      </c>
      <c r="C61" s="28">
        <v>3</v>
      </c>
      <c r="D61" s="28" t="s">
        <v>35</v>
      </c>
      <c r="E61" s="28" t="s">
        <v>20</v>
      </c>
      <c r="F61" s="28" t="str">
        <f t="shared" si="8"/>
        <v>F2o10.F2a10</v>
      </c>
      <c r="G61" s="28">
        <v>0.1</v>
      </c>
      <c r="H61" s="28">
        <v>34</v>
      </c>
      <c r="I61" s="28">
        <v>6</v>
      </c>
      <c r="J61" s="28">
        <v>7</v>
      </c>
      <c r="K61" s="28"/>
      <c r="L61" s="28"/>
      <c r="M61" s="28"/>
      <c r="N61" s="29">
        <f t="shared" si="9"/>
        <v>1.2499999999999999E-6</v>
      </c>
      <c r="O61" s="29">
        <f t="shared" si="12"/>
        <v>0</v>
      </c>
      <c r="P61" s="29">
        <f t="shared" si="13"/>
        <v>27200000.000000004</v>
      </c>
      <c r="Q61" s="29">
        <f t="shared" si="14"/>
        <v>4800000</v>
      </c>
      <c r="R61" s="29">
        <f t="shared" si="10"/>
        <v>32000000.000000004</v>
      </c>
      <c r="S61" s="30">
        <f t="shared" si="11"/>
        <v>0.15</v>
      </c>
    </row>
    <row r="62" spans="1:19" x14ac:dyDescent="0.25">
      <c r="A62" s="28">
        <v>7</v>
      </c>
      <c r="B62" s="28" t="s">
        <v>106</v>
      </c>
      <c r="C62" s="28">
        <v>1</v>
      </c>
      <c r="D62" s="28" t="s">
        <v>120</v>
      </c>
      <c r="E62" s="28" t="s">
        <v>20</v>
      </c>
      <c r="F62" s="28" t="str">
        <f t="shared" si="8"/>
        <v>ANC.F2a10</v>
      </c>
      <c r="G62" s="28">
        <v>0.1</v>
      </c>
      <c r="H62" s="28">
        <v>26</v>
      </c>
      <c r="I62" s="28">
        <v>3</v>
      </c>
      <c r="J62" s="28">
        <v>7</v>
      </c>
      <c r="K62" s="28">
        <v>4</v>
      </c>
      <c r="L62" s="28">
        <v>0</v>
      </c>
      <c r="M62" s="28">
        <v>8</v>
      </c>
      <c r="N62" s="29">
        <f t="shared" si="9"/>
        <v>1.2499999999999999E-6</v>
      </c>
      <c r="O62" s="29">
        <f t="shared" si="12"/>
        <v>1.2499999999999999E-7</v>
      </c>
      <c r="P62" s="29">
        <f t="shared" si="13"/>
        <v>21818181.81818182</v>
      </c>
      <c r="Q62" s="29">
        <f t="shared" si="14"/>
        <v>2400000</v>
      </c>
      <c r="R62" s="29">
        <f t="shared" si="10"/>
        <v>24218181.81818182</v>
      </c>
      <c r="S62" s="30">
        <f t="shared" si="11"/>
        <v>9.9099099099099086E-2</v>
      </c>
    </row>
    <row r="63" spans="1:19" x14ac:dyDescent="0.25">
      <c r="A63" s="28">
        <v>7</v>
      </c>
      <c r="B63" s="28" t="s">
        <v>107</v>
      </c>
      <c r="C63" s="28">
        <v>2</v>
      </c>
      <c r="D63" s="28" t="s">
        <v>120</v>
      </c>
      <c r="E63" s="28" t="s">
        <v>20</v>
      </c>
      <c r="F63" s="28" t="str">
        <f t="shared" si="8"/>
        <v>ANC.F2a10</v>
      </c>
      <c r="G63" s="28">
        <v>0.1</v>
      </c>
      <c r="H63" s="28">
        <v>12</v>
      </c>
      <c r="I63" s="28">
        <v>9</v>
      </c>
      <c r="J63" s="28">
        <v>7</v>
      </c>
      <c r="K63" s="28">
        <v>3</v>
      </c>
      <c r="L63" s="28">
        <v>1</v>
      </c>
      <c r="M63" s="28">
        <v>8</v>
      </c>
      <c r="N63" s="29">
        <f t="shared" si="9"/>
        <v>1.2499999999999999E-6</v>
      </c>
      <c r="O63" s="29">
        <f t="shared" si="12"/>
        <v>1.2499999999999999E-7</v>
      </c>
      <c r="P63" s="29">
        <f t="shared" si="13"/>
        <v>10909090.90909091</v>
      </c>
      <c r="Q63" s="29">
        <f t="shared" si="14"/>
        <v>7272727.2727272725</v>
      </c>
      <c r="R63" s="29">
        <f t="shared" si="10"/>
        <v>18181818.181818184</v>
      </c>
      <c r="S63" s="30">
        <f t="shared" si="11"/>
        <v>0.39999999999999997</v>
      </c>
    </row>
    <row r="64" spans="1:19" x14ac:dyDescent="0.25">
      <c r="A64" s="28">
        <v>7</v>
      </c>
      <c r="B64" s="28" t="s">
        <v>108</v>
      </c>
      <c r="C64" s="28">
        <v>3</v>
      </c>
      <c r="D64" s="28" t="s">
        <v>120</v>
      </c>
      <c r="E64" s="28" t="s">
        <v>20</v>
      </c>
      <c r="F64" s="28" t="str">
        <f t="shared" si="8"/>
        <v>ANC.F2a10</v>
      </c>
      <c r="G64" s="28">
        <v>0.1</v>
      </c>
      <c r="H64" s="28">
        <v>13</v>
      </c>
      <c r="I64" s="28">
        <v>12</v>
      </c>
      <c r="J64" s="28">
        <v>7</v>
      </c>
      <c r="K64" s="28">
        <v>2</v>
      </c>
      <c r="L64" s="28">
        <v>1</v>
      </c>
      <c r="M64" s="28">
        <v>8</v>
      </c>
      <c r="N64" s="29">
        <f t="shared" si="9"/>
        <v>1.2499999999999999E-6</v>
      </c>
      <c r="O64" s="29">
        <f t="shared" si="12"/>
        <v>1.2499999999999999E-7</v>
      </c>
      <c r="P64" s="29">
        <f t="shared" si="13"/>
        <v>10909090.90909091</v>
      </c>
      <c r="Q64" s="29">
        <f t="shared" si="14"/>
        <v>9454545.4545454551</v>
      </c>
      <c r="R64" s="29">
        <f t="shared" si="10"/>
        <v>20363636.363636367</v>
      </c>
      <c r="S64" s="30">
        <f t="shared" si="11"/>
        <v>0.46428571428571425</v>
      </c>
    </row>
    <row r="65" spans="1:19" x14ac:dyDescent="0.25">
      <c r="A65" s="28">
        <v>7</v>
      </c>
      <c r="B65" s="28" t="s">
        <v>109</v>
      </c>
      <c r="C65" s="28">
        <v>1</v>
      </c>
      <c r="D65" s="28" t="s">
        <v>28</v>
      </c>
      <c r="E65" s="28" t="s">
        <v>20</v>
      </c>
      <c r="F65" s="28" t="str">
        <f t="shared" si="8"/>
        <v>F1o10.F2a10</v>
      </c>
      <c r="G65" s="28">
        <v>0.5</v>
      </c>
      <c r="H65" s="28">
        <v>12</v>
      </c>
      <c r="I65" s="28">
        <v>2</v>
      </c>
      <c r="J65" s="28">
        <v>7</v>
      </c>
      <c r="K65" s="28">
        <v>15</v>
      </c>
      <c r="L65" s="28">
        <v>0</v>
      </c>
      <c r="M65" s="28">
        <v>8</v>
      </c>
      <c r="N65" s="29">
        <f t="shared" si="9"/>
        <v>1.2499999999999999E-6</v>
      </c>
      <c r="O65" s="29">
        <f t="shared" si="12"/>
        <v>1.2499999999999999E-7</v>
      </c>
      <c r="P65" s="29">
        <f t="shared" si="13"/>
        <v>19636363.636363637</v>
      </c>
      <c r="Q65" s="29">
        <f t="shared" si="14"/>
        <v>1600000.0000000002</v>
      </c>
      <c r="R65" s="29">
        <f t="shared" si="10"/>
        <v>21236363.636363637</v>
      </c>
      <c r="S65" s="30">
        <f t="shared" si="11"/>
        <v>7.5342465753424667E-2</v>
      </c>
    </row>
    <row r="66" spans="1:19" x14ac:dyDescent="0.25">
      <c r="A66" s="28">
        <v>7</v>
      </c>
      <c r="B66" s="28" t="s">
        <v>110</v>
      </c>
      <c r="C66" s="28">
        <v>2</v>
      </c>
      <c r="D66" s="28" t="s">
        <v>28</v>
      </c>
      <c r="E66" s="28" t="s">
        <v>20</v>
      </c>
      <c r="F66" s="28" t="str">
        <f t="shared" ref="F66:F97" si="15">CONCATENATE(D66,".",E66)</f>
        <v>F1o10.F2a10</v>
      </c>
      <c r="G66" s="28">
        <v>0.5</v>
      </c>
      <c r="H66" s="28">
        <v>56</v>
      </c>
      <c r="I66" s="28">
        <v>10</v>
      </c>
      <c r="J66" s="28">
        <v>7</v>
      </c>
      <c r="K66" s="28">
        <v>6</v>
      </c>
      <c r="L66" s="28">
        <v>1</v>
      </c>
      <c r="M66" s="28">
        <v>8</v>
      </c>
      <c r="N66" s="29">
        <f t="shared" ref="N66:N97" si="16">(1000/80)*10^(-1*J66)</f>
        <v>1.2499999999999999E-6</v>
      </c>
      <c r="O66" s="29">
        <f t="shared" si="12"/>
        <v>1.2499999999999999E-7</v>
      </c>
      <c r="P66" s="29">
        <f t="shared" si="13"/>
        <v>45090909.090909094</v>
      </c>
      <c r="Q66" s="29">
        <f t="shared" si="14"/>
        <v>8000000</v>
      </c>
      <c r="R66" s="29">
        <f t="shared" ref="R66:R97" si="17">SUM(P66:Q66)</f>
        <v>53090909.090909094</v>
      </c>
      <c r="S66" s="30">
        <f t="shared" ref="S66:S97" si="18">Q66/R66</f>
        <v>0.15068493150684931</v>
      </c>
    </row>
    <row r="67" spans="1:19" x14ac:dyDescent="0.25">
      <c r="A67" s="28">
        <v>7</v>
      </c>
      <c r="B67" s="28" t="s">
        <v>111</v>
      </c>
      <c r="C67" s="28">
        <v>3</v>
      </c>
      <c r="D67" s="28" t="s">
        <v>28</v>
      </c>
      <c r="E67" s="28" t="s">
        <v>20</v>
      </c>
      <c r="F67" s="28" t="str">
        <f t="shared" si="15"/>
        <v>F1o10.F2a10</v>
      </c>
      <c r="G67" s="28">
        <v>0.5</v>
      </c>
      <c r="H67" s="28">
        <v>81</v>
      </c>
      <c r="I67" s="28">
        <v>9</v>
      </c>
      <c r="J67" s="28">
        <v>7</v>
      </c>
      <c r="K67" s="28"/>
      <c r="L67" s="28"/>
      <c r="M67" s="28"/>
      <c r="N67" s="29">
        <f t="shared" si="16"/>
        <v>1.2499999999999999E-6</v>
      </c>
      <c r="O67" s="29">
        <f t="shared" si="12"/>
        <v>0</v>
      </c>
      <c r="P67" s="29">
        <f t="shared" si="13"/>
        <v>64800000.000000007</v>
      </c>
      <c r="Q67" s="29">
        <f t="shared" si="14"/>
        <v>7200000.0000000009</v>
      </c>
      <c r="R67" s="29">
        <f t="shared" si="17"/>
        <v>72000000.000000015</v>
      </c>
      <c r="S67" s="30">
        <f t="shared" si="18"/>
        <v>9.9999999999999992E-2</v>
      </c>
    </row>
    <row r="68" spans="1:19" x14ac:dyDescent="0.25">
      <c r="A68" s="28">
        <v>7</v>
      </c>
      <c r="B68" s="28" t="s">
        <v>112</v>
      </c>
      <c r="C68" s="28">
        <v>1</v>
      </c>
      <c r="D68" s="28" t="s">
        <v>35</v>
      </c>
      <c r="E68" s="28" t="s">
        <v>20</v>
      </c>
      <c r="F68" s="28" t="str">
        <f t="shared" si="15"/>
        <v>F2o10.F2a10</v>
      </c>
      <c r="G68" s="28">
        <v>0.5</v>
      </c>
      <c r="H68" s="28">
        <v>83</v>
      </c>
      <c r="I68" s="28">
        <v>7</v>
      </c>
      <c r="J68" s="28">
        <v>7</v>
      </c>
      <c r="K68" s="28">
        <v>12</v>
      </c>
      <c r="L68" s="28">
        <v>0</v>
      </c>
      <c r="M68" s="28">
        <v>8</v>
      </c>
      <c r="N68" s="29">
        <f t="shared" si="16"/>
        <v>1.2499999999999999E-6</v>
      </c>
      <c r="O68" s="29">
        <f t="shared" si="12"/>
        <v>1.2499999999999999E-7</v>
      </c>
      <c r="P68" s="29">
        <f t="shared" si="13"/>
        <v>69090909.090909094</v>
      </c>
      <c r="Q68" s="29">
        <f t="shared" si="14"/>
        <v>5600000.0000000009</v>
      </c>
      <c r="R68" s="29">
        <f t="shared" si="17"/>
        <v>74690909.090909094</v>
      </c>
      <c r="S68" s="30">
        <f t="shared" si="18"/>
        <v>7.4975657254138281E-2</v>
      </c>
    </row>
    <row r="69" spans="1:19" x14ac:dyDescent="0.25">
      <c r="A69" s="28">
        <v>7</v>
      </c>
      <c r="B69" s="28" t="s">
        <v>113</v>
      </c>
      <c r="C69" s="28">
        <v>2</v>
      </c>
      <c r="D69" s="28" t="s">
        <v>35</v>
      </c>
      <c r="E69" s="28" t="s">
        <v>20</v>
      </c>
      <c r="F69" s="28" t="str">
        <f t="shared" si="15"/>
        <v>F2o10.F2a10</v>
      </c>
      <c r="G69" s="28">
        <v>0.5</v>
      </c>
      <c r="H69" s="28">
        <v>37</v>
      </c>
      <c r="I69" s="28">
        <v>24</v>
      </c>
      <c r="J69" s="28">
        <v>7</v>
      </c>
      <c r="K69" s="28"/>
      <c r="L69" s="28"/>
      <c r="M69" s="28"/>
      <c r="N69" s="29">
        <f t="shared" si="16"/>
        <v>1.2499999999999999E-6</v>
      </c>
      <c r="O69" s="29">
        <f t="shared" si="12"/>
        <v>0</v>
      </c>
      <c r="P69" s="29">
        <f t="shared" si="13"/>
        <v>29600000.000000004</v>
      </c>
      <c r="Q69" s="29">
        <f t="shared" si="14"/>
        <v>19200000</v>
      </c>
      <c r="R69" s="29">
        <f t="shared" si="17"/>
        <v>48800000</v>
      </c>
      <c r="S69" s="30">
        <f t="shared" si="18"/>
        <v>0.39344262295081966</v>
      </c>
    </row>
    <row r="70" spans="1:19" x14ac:dyDescent="0.25">
      <c r="A70" s="28">
        <v>7</v>
      </c>
      <c r="B70" s="28" t="s">
        <v>114</v>
      </c>
      <c r="C70" s="28">
        <v>3</v>
      </c>
      <c r="D70" s="28" t="s">
        <v>35</v>
      </c>
      <c r="E70" s="28" t="s">
        <v>20</v>
      </c>
      <c r="F70" s="28" t="str">
        <f t="shared" si="15"/>
        <v>F2o10.F2a10</v>
      </c>
      <c r="G70" s="28">
        <v>0.5</v>
      </c>
      <c r="H70" s="28">
        <v>63</v>
      </c>
      <c r="I70" s="28">
        <v>4</v>
      </c>
      <c r="J70" s="28">
        <v>7</v>
      </c>
      <c r="K70" s="28">
        <v>8</v>
      </c>
      <c r="L70" s="28">
        <v>1</v>
      </c>
      <c r="M70" s="28">
        <v>8</v>
      </c>
      <c r="N70" s="29">
        <f t="shared" si="16"/>
        <v>1.2499999999999999E-6</v>
      </c>
      <c r="O70" s="29">
        <f t="shared" ref="O70:O101" si="19">IF(M70&gt;0, (1000/80)*10^(-1*M70), 0)</f>
        <v>1.2499999999999999E-7</v>
      </c>
      <c r="P70" s="29">
        <f t="shared" si="13"/>
        <v>51636363.63636364</v>
      </c>
      <c r="Q70" s="29">
        <f t="shared" ref="Q70:Q101" si="20">IF(L70&gt;0, (I70+L70)/(N70+O70), (I70/N70))</f>
        <v>3636363.6363636362</v>
      </c>
      <c r="R70" s="29">
        <f t="shared" si="17"/>
        <v>55272727.272727273</v>
      </c>
      <c r="S70" s="30">
        <f t="shared" si="18"/>
        <v>6.5789473684210523E-2</v>
      </c>
    </row>
    <row r="71" spans="1:19" x14ac:dyDescent="0.25">
      <c r="A71" s="28">
        <v>7</v>
      </c>
      <c r="B71" s="28" t="s">
        <v>115</v>
      </c>
      <c r="C71" s="28">
        <v>1</v>
      </c>
      <c r="D71" s="28" t="s">
        <v>120</v>
      </c>
      <c r="E71" s="28" t="s">
        <v>20</v>
      </c>
      <c r="F71" s="28" t="str">
        <f t="shared" si="15"/>
        <v>ANC.F2a10</v>
      </c>
      <c r="G71" s="28">
        <v>0.5</v>
      </c>
      <c r="H71" s="28">
        <v>72</v>
      </c>
      <c r="I71" s="28">
        <v>3</v>
      </c>
      <c r="J71" s="28">
        <v>7</v>
      </c>
      <c r="K71" s="28">
        <v>6</v>
      </c>
      <c r="L71" s="28">
        <v>0</v>
      </c>
      <c r="M71" s="28">
        <v>8</v>
      </c>
      <c r="N71" s="29">
        <f t="shared" si="16"/>
        <v>1.2499999999999999E-6</v>
      </c>
      <c r="O71" s="29">
        <f t="shared" si="19"/>
        <v>1.2499999999999999E-7</v>
      </c>
      <c r="P71" s="29">
        <f t="shared" si="13"/>
        <v>56727272.727272727</v>
      </c>
      <c r="Q71" s="29">
        <f t="shared" si="20"/>
        <v>2400000</v>
      </c>
      <c r="R71" s="29">
        <f t="shared" si="17"/>
        <v>59127272.727272727</v>
      </c>
      <c r="S71" s="30">
        <f t="shared" si="18"/>
        <v>4.0590405904059039E-2</v>
      </c>
    </row>
    <row r="72" spans="1:19" x14ac:dyDescent="0.25">
      <c r="A72" s="28">
        <v>7</v>
      </c>
      <c r="B72" s="28" t="s">
        <v>116</v>
      </c>
      <c r="C72" s="28">
        <v>2</v>
      </c>
      <c r="D72" s="28" t="s">
        <v>120</v>
      </c>
      <c r="E72" s="28" t="s">
        <v>20</v>
      </c>
      <c r="F72" s="28" t="str">
        <f t="shared" si="15"/>
        <v>ANC.F2a10</v>
      </c>
      <c r="G72" s="28">
        <v>0.5</v>
      </c>
      <c r="H72" s="28">
        <v>50</v>
      </c>
      <c r="I72" s="28">
        <v>21</v>
      </c>
      <c r="J72" s="28">
        <v>7</v>
      </c>
      <c r="K72" s="28"/>
      <c r="L72" s="28"/>
      <c r="M72" s="28"/>
      <c r="N72" s="29">
        <f t="shared" si="16"/>
        <v>1.2499999999999999E-6</v>
      </c>
      <c r="O72" s="29">
        <f t="shared" si="19"/>
        <v>0</v>
      </c>
      <c r="P72" s="29">
        <f t="shared" si="13"/>
        <v>40000000</v>
      </c>
      <c r="Q72" s="29">
        <f t="shared" si="20"/>
        <v>16800000</v>
      </c>
      <c r="R72" s="29">
        <f t="shared" si="17"/>
        <v>56800000</v>
      </c>
      <c r="S72" s="30">
        <f t="shared" si="18"/>
        <v>0.29577464788732394</v>
      </c>
    </row>
    <row r="73" spans="1:19" x14ac:dyDescent="0.25">
      <c r="A73" s="28">
        <v>7</v>
      </c>
      <c r="B73" s="28" t="s">
        <v>117</v>
      </c>
      <c r="C73" s="28">
        <v>3</v>
      </c>
      <c r="D73" s="28" t="s">
        <v>120</v>
      </c>
      <c r="E73" s="28" t="s">
        <v>20</v>
      </c>
      <c r="F73" s="28" t="str">
        <f t="shared" si="15"/>
        <v>ANC.F2a10</v>
      </c>
      <c r="G73" s="28">
        <v>0.5</v>
      </c>
      <c r="H73" s="28">
        <v>52</v>
      </c>
      <c r="I73" s="28">
        <v>6</v>
      </c>
      <c r="J73" s="28">
        <v>7</v>
      </c>
      <c r="K73" s="28"/>
      <c r="L73" s="28"/>
      <c r="M73" s="28"/>
      <c r="N73" s="29">
        <f t="shared" si="16"/>
        <v>1.2499999999999999E-6</v>
      </c>
      <c r="O73" s="29">
        <f t="shared" si="19"/>
        <v>0</v>
      </c>
      <c r="P73" s="29">
        <f t="shared" si="13"/>
        <v>41600000</v>
      </c>
      <c r="Q73" s="29">
        <f t="shared" si="20"/>
        <v>4800000</v>
      </c>
      <c r="R73" s="29">
        <f t="shared" si="17"/>
        <v>46400000</v>
      </c>
      <c r="S73" s="30">
        <f t="shared" si="18"/>
        <v>0.10344827586206896</v>
      </c>
    </row>
    <row r="74" spans="1:19" x14ac:dyDescent="0.25">
      <c r="A74" s="28">
        <v>14</v>
      </c>
      <c r="B74" s="28" t="s">
        <v>82</v>
      </c>
      <c r="C74" s="28">
        <v>1</v>
      </c>
      <c r="D74" s="28" t="s">
        <v>26</v>
      </c>
      <c r="E74" s="28" t="s">
        <v>24</v>
      </c>
      <c r="F74" s="28" t="str">
        <f t="shared" si="15"/>
        <v>A1o10.A2a10</v>
      </c>
      <c r="G74" s="28">
        <v>0.1</v>
      </c>
      <c r="H74" s="28">
        <v>294</v>
      </c>
      <c r="I74" s="28">
        <v>1</v>
      </c>
      <c r="J74" s="28">
        <v>6</v>
      </c>
      <c r="K74" s="28">
        <v>46</v>
      </c>
      <c r="L74" s="28">
        <v>0</v>
      </c>
      <c r="M74" s="28">
        <v>7</v>
      </c>
      <c r="N74" s="29">
        <f t="shared" si="16"/>
        <v>1.2499999999999999E-5</v>
      </c>
      <c r="O74" s="29">
        <f t="shared" si="19"/>
        <v>1.2499999999999999E-6</v>
      </c>
      <c r="P74" s="29">
        <f t="shared" si="13"/>
        <v>24727272.72727273</v>
      </c>
      <c r="Q74" s="29">
        <f t="shared" si="20"/>
        <v>80000</v>
      </c>
      <c r="R74" s="29">
        <f t="shared" si="17"/>
        <v>24807272.72727273</v>
      </c>
      <c r="S74" s="31">
        <f t="shared" si="18"/>
        <v>3.2248607446496626E-3</v>
      </c>
    </row>
    <row r="75" spans="1:19" x14ac:dyDescent="0.25">
      <c r="A75" s="28">
        <v>14</v>
      </c>
      <c r="B75" s="28" t="s">
        <v>83</v>
      </c>
      <c r="C75" s="28">
        <v>2</v>
      </c>
      <c r="D75" s="28" t="s">
        <v>26</v>
      </c>
      <c r="E75" s="28" t="s">
        <v>24</v>
      </c>
      <c r="F75" s="28" t="str">
        <f t="shared" si="15"/>
        <v>A1o10.A2a10</v>
      </c>
      <c r="G75" s="28">
        <v>0.1</v>
      </c>
      <c r="H75" s="28">
        <v>390</v>
      </c>
      <c r="I75" s="28">
        <v>2</v>
      </c>
      <c r="J75" s="28">
        <v>6</v>
      </c>
      <c r="K75" s="28">
        <v>45</v>
      </c>
      <c r="L75" s="28">
        <v>1</v>
      </c>
      <c r="M75" s="28">
        <v>7</v>
      </c>
      <c r="N75" s="29">
        <f t="shared" si="16"/>
        <v>1.2499999999999999E-5</v>
      </c>
      <c r="O75" s="29">
        <f t="shared" si="19"/>
        <v>1.2499999999999999E-6</v>
      </c>
      <c r="P75" s="29">
        <f t="shared" si="13"/>
        <v>31636363.63636364</v>
      </c>
      <c r="Q75" s="29">
        <f t="shared" si="20"/>
        <v>218181.81818181821</v>
      </c>
      <c r="R75" s="29">
        <f t="shared" si="17"/>
        <v>31854545.454545457</v>
      </c>
      <c r="S75" s="30">
        <f t="shared" si="18"/>
        <v>6.8493150684931512E-3</v>
      </c>
    </row>
    <row r="76" spans="1:19" x14ac:dyDescent="0.25">
      <c r="A76" s="28">
        <v>14</v>
      </c>
      <c r="B76" s="28" t="s">
        <v>84</v>
      </c>
      <c r="C76" s="28">
        <v>3</v>
      </c>
      <c r="D76" s="28" t="s">
        <v>26</v>
      </c>
      <c r="E76" s="28" t="s">
        <v>24</v>
      </c>
      <c r="F76" s="28" t="str">
        <f t="shared" si="15"/>
        <v>A1o10.A2a10</v>
      </c>
      <c r="G76" s="28">
        <v>0.1</v>
      </c>
      <c r="H76" s="28">
        <v>379</v>
      </c>
      <c r="I76" s="28">
        <v>5</v>
      </c>
      <c r="J76" s="28">
        <v>6</v>
      </c>
      <c r="K76" s="28">
        <v>39</v>
      </c>
      <c r="L76" s="28">
        <v>0</v>
      </c>
      <c r="M76" s="28">
        <v>7</v>
      </c>
      <c r="N76" s="29">
        <f t="shared" si="16"/>
        <v>1.2499999999999999E-5</v>
      </c>
      <c r="O76" s="29">
        <f t="shared" si="19"/>
        <v>1.2499999999999999E-6</v>
      </c>
      <c r="P76" s="29">
        <f t="shared" si="13"/>
        <v>30400000.000000004</v>
      </c>
      <c r="Q76" s="29">
        <f t="shared" si="20"/>
        <v>400000.00000000006</v>
      </c>
      <c r="R76" s="29">
        <f t="shared" si="17"/>
        <v>30800000.000000004</v>
      </c>
      <c r="S76" s="30">
        <f t="shared" si="18"/>
        <v>1.2987012987012988E-2</v>
      </c>
    </row>
    <row r="77" spans="1:19" x14ac:dyDescent="0.25">
      <c r="A77" s="28">
        <v>14</v>
      </c>
      <c r="B77" s="28" t="s">
        <v>85</v>
      </c>
      <c r="C77" s="28">
        <v>1</v>
      </c>
      <c r="D77" s="28" t="s">
        <v>30</v>
      </c>
      <c r="E77" s="28" t="s">
        <v>24</v>
      </c>
      <c r="F77" s="28" t="str">
        <f t="shared" si="15"/>
        <v>A2o10.A2a10</v>
      </c>
      <c r="G77" s="28">
        <v>0.1</v>
      </c>
      <c r="H77" s="28">
        <v>344</v>
      </c>
      <c r="I77" s="28">
        <v>42</v>
      </c>
      <c r="J77" s="28">
        <v>6</v>
      </c>
      <c r="K77" s="28">
        <v>34</v>
      </c>
      <c r="L77" s="28">
        <v>10</v>
      </c>
      <c r="M77" s="28">
        <v>7</v>
      </c>
      <c r="N77" s="29">
        <f t="shared" si="16"/>
        <v>1.2499999999999999E-5</v>
      </c>
      <c r="O77" s="29">
        <f t="shared" si="19"/>
        <v>1.2499999999999999E-6</v>
      </c>
      <c r="P77" s="29">
        <f t="shared" si="13"/>
        <v>27490909.090909094</v>
      </c>
      <c r="Q77" s="29">
        <f t="shared" si="20"/>
        <v>3781818.1818181821</v>
      </c>
      <c r="R77" s="29">
        <f t="shared" si="17"/>
        <v>31272727.272727277</v>
      </c>
      <c r="S77" s="30">
        <f t="shared" si="18"/>
        <v>0.12093023255813953</v>
      </c>
    </row>
    <row r="78" spans="1:19" x14ac:dyDescent="0.25">
      <c r="A78" s="28">
        <v>14</v>
      </c>
      <c r="B78" s="28" t="s">
        <v>86</v>
      </c>
      <c r="C78" s="28">
        <v>2</v>
      </c>
      <c r="D78" s="28" t="s">
        <v>30</v>
      </c>
      <c r="E78" s="28" t="s">
        <v>24</v>
      </c>
      <c r="F78" s="28" t="str">
        <f t="shared" si="15"/>
        <v>A2o10.A2a10</v>
      </c>
      <c r="G78" s="28">
        <v>0.1</v>
      </c>
      <c r="H78" s="28"/>
      <c r="I78" s="28">
        <v>35</v>
      </c>
      <c r="J78" s="28">
        <v>6</v>
      </c>
      <c r="K78" s="28">
        <v>33</v>
      </c>
      <c r="L78" s="28">
        <v>3</v>
      </c>
      <c r="M78" s="28">
        <v>7</v>
      </c>
      <c r="N78" s="29">
        <f t="shared" si="16"/>
        <v>1.2499999999999999E-5</v>
      </c>
      <c r="O78" s="29">
        <f t="shared" si="19"/>
        <v>1.2499999999999999E-6</v>
      </c>
      <c r="P78" s="29">
        <f t="shared" ref="P78:P109" si="21">IF(H78&gt;0, (H78+K78)/(N78+O78), (K78/O78))</f>
        <v>26400000.000000004</v>
      </c>
      <c r="Q78" s="29">
        <f t="shared" si="20"/>
        <v>2763636.3636363638</v>
      </c>
      <c r="R78" s="29">
        <f t="shared" si="17"/>
        <v>29163636.363636367</v>
      </c>
      <c r="S78" s="30">
        <f t="shared" si="18"/>
        <v>9.4763092269326679E-2</v>
      </c>
    </row>
    <row r="79" spans="1:19" x14ac:dyDescent="0.25">
      <c r="A79" s="28">
        <v>14</v>
      </c>
      <c r="B79" s="28" t="s">
        <v>87</v>
      </c>
      <c r="C79" s="28">
        <v>3</v>
      </c>
      <c r="D79" s="28" t="s">
        <v>30</v>
      </c>
      <c r="E79" s="28" t="s">
        <v>24</v>
      </c>
      <c r="F79" s="28" t="str">
        <f t="shared" si="15"/>
        <v>A2o10.A2a10</v>
      </c>
      <c r="G79" s="28">
        <v>0.1</v>
      </c>
      <c r="H79" s="28"/>
      <c r="I79" s="28">
        <v>19</v>
      </c>
      <c r="J79" s="28">
        <v>6</v>
      </c>
      <c r="K79" s="28">
        <v>34</v>
      </c>
      <c r="L79" s="28">
        <v>2</v>
      </c>
      <c r="M79" s="28">
        <v>7</v>
      </c>
      <c r="N79" s="29">
        <f t="shared" si="16"/>
        <v>1.2499999999999999E-5</v>
      </c>
      <c r="O79" s="29">
        <f t="shared" si="19"/>
        <v>1.2499999999999999E-6</v>
      </c>
      <c r="P79" s="29">
        <f t="shared" si="21"/>
        <v>27200000.000000004</v>
      </c>
      <c r="Q79" s="29">
        <f t="shared" si="20"/>
        <v>1527272.7272727273</v>
      </c>
      <c r="R79" s="29">
        <f t="shared" si="17"/>
        <v>28727272.72727273</v>
      </c>
      <c r="S79" s="30">
        <f t="shared" si="18"/>
        <v>5.3164556962025308E-2</v>
      </c>
    </row>
    <row r="80" spans="1:19" x14ac:dyDescent="0.25">
      <c r="A80" s="28">
        <v>14</v>
      </c>
      <c r="B80" s="28" t="s">
        <v>88</v>
      </c>
      <c r="C80" s="28">
        <v>1</v>
      </c>
      <c r="D80" s="28" t="s">
        <v>120</v>
      </c>
      <c r="E80" s="28" t="s">
        <v>24</v>
      </c>
      <c r="F80" s="28" t="str">
        <f t="shared" si="15"/>
        <v>ANC.A2a10</v>
      </c>
      <c r="G80" s="28">
        <v>0.1</v>
      </c>
      <c r="H80" s="28">
        <v>43</v>
      </c>
      <c r="I80" s="28">
        <v>5</v>
      </c>
      <c r="J80" s="28">
        <v>7</v>
      </c>
      <c r="K80" s="28"/>
      <c r="L80" s="28"/>
      <c r="M80" s="28"/>
      <c r="N80" s="29">
        <f t="shared" si="16"/>
        <v>1.2499999999999999E-6</v>
      </c>
      <c r="O80" s="29">
        <f t="shared" si="19"/>
        <v>0</v>
      </c>
      <c r="P80" s="29">
        <f t="shared" si="21"/>
        <v>34400000</v>
      </c>
      <c r="Q80" s="29">
        <f t="shared" si="20"/>
        <v>4000000.0000000005</v>
      </c>
      <c r="R80" s="29">
        <f t="shared" si="17"/>
        <v>38400000</v>
      </c>
      <c r="S80" s="30">
        <f t="shared" si="18"/>
        <v>0.10416666666666669</v>
      </c>
    </row>
    <row r="81" spans="1:19" x14ac:dyDescent="0.25">
      <c r="A81" s="28">
        <v>14</v>
      </c>
      <c r="B81" s="28" t="s">
        <v>89</v>
      </c>
      <c r="C81" s="28">
        <v>2</v>
      </c>
      <c r="D81" s="28" t="s">
        <v>120</v>
      </c>
      <c r="E81" s="28" t="s">
        <v>24</v>
      </c>
      <c r="F81" s="28" t="str">
        <f t="shared" si="15"/>
        <v>ANC.A2a10</v>
      </c>
      <c r="G81" s="28">
        <v>0.1</v>
      </c>
      <c r="H81" s="28">
        <v>18</v>
      </c>
      <c r="I81" s="28">
        <v>5</v>
      </c>
      <c r="J81" s="28">
        <v>7</v>
      </c>
      <c r="K81" s="28"/>
      <c r="L81" s="28"/>
      <c r="M81" s="28"/>
      <c r="N81" s="29">
        <f t="shared" si="16"/>
        <v>1.2499999999999999E-6</v>
      </c>
      <c r="O81" s="29">
        <f t="shared" si="19"/>
        <v>0</v>
      </c>
      <c r="P81" s="29">
        <f t="shared" si="21"/>
        <v>14400000.000000002</v>
      </c>
      <c r="Q81" s="29">
        <f t="shared" si="20"/>
        <v>4000000.0000000005</v>
      </c>
      <c r="R81" s="29">
        <f t="shared" si="17"/>
        <v>18400000.000000004</v>
      </c>
      <c r="S81" s="30">
        <f t="shared" si="18"/>
        <v>0.21739130434782608</v>
      </c>
    </row>
    <row r="82" spans="1:19" x14ac:dyDescent="0.25">
      <c r="A82" s="28">
        <v>14</v>
      </c>
      <c r="B82" s="28" t="s">
        <v>90</v>
      </c>
      <c r="C82" s="28">
        <v>3</v>
      </c>
      <c r="D82" s="28" t="s">
        <v>120</v>
      </c>
      <c r="E82" s="28" t="s">
        <v>24</v>
      </c>
      <c r="F82" s="28" t="str">
        <f t="shared" si="15"/>
        <v>ANC.A2a10</v>
      </c>
      <c r="G82" s="28">
        <v>0.1</v>
      </c>
      <c r="H82" s="28">
        <v>98</v>
      </c>
      <c r="I82" s="28">
        <v>5</v>
      </c>
      <c r="J82" s="28">
        <v>6</v>
      </c>
      <c r="K82" s="28"/>
      <c r="L82" s="28"/>
      <c r="M82" s="28"/>
      <c r="N82" s="29">
        <f t="shared" si="16"/>
        <v>1.2499999999999999E-5</v>
      </c>
      <c r="O82" s="29">
        <f t="shared" si="19"/>
        <v>0</v>
      </c>
      <c r="P82" s="29">
        <f t="shared" si="21"/>
        <v>7840000.0000000009</v>
      </c>
      <c r="Q82" s="29">
        <f t="shared" si="20"/>
        <v>400000.00000000006</v>
      </c>
      <c r="R82" s="29">
        <f t="shared" si="17"/>
        <v>8240000.0000000009</v>
      </c>
      <c r="S82" s="30">
        <f t="shared" si="18"/>
        <v>4.8543689320388349E-2</v>
      </c>
    </row>
    <row r="83" spans="1:19" x14ac:dyDescent="0.25">
      <c r="A83" s="28">
        <v>14</v>
      </c>
      <c r="B83" s="28" t="s">
        <v>91</v>
      </c>
      <c r="C83" s="28">
        <v>1</v>
      </c>
      <c r="D83" s="28" t="s">
        <v>26</v>
      </c>
      <c r="E83" s="28" t="s">
        <v>24</v>
      </c>
      <c r="F83" s="28" t="str">
        <f t="shared" si="15"/>
        <v>A1o10.A2a10</v>
      </c>
      <c r="G83" s="28">
        <v>0.5</v>
      </c>
      <c r="H83" s="28">
        <v>40</v>
      </c>
      <c r="I83" s="28">
        <v>7</v>
      </c>
      <c r="J83" s="28">
        <v>7</v>
      </c>
      <c r="K83" s="28"/>
      <c r="L83" s="28"/>
      <c r="M83" s="28"/>
      <c r="N83" s="29">
        <f t="shared" si="16"/>
        <v>1.2499999999999999E-6</v>
      </c>
      <c r="O83" s="29">
        <f t="shared" si="19"/>
        <v>0</v>
      </c>
      <c r="P83" s="29">
        <f t="shared" si="21"/>
        <v>32000000.000000004</v>
      </c>
      <c r="Q83" s="29">
        <f t="shared" si="20"/>
        <v>5600000.0000000009</v>
      </c>
      <c r="R83" s="29">
        <f t="shared" si="17"/>
        <v>37600000.000000007</v>
      </c>
      <c r="S83" s="30">
        <f t="shared" si="18"/>
        <v>0.14893617021276595</v>
      </c>
    </row>
    <row r="84" spans="1:19" x14ac:dyDescent="0.25">
      <c r="A84" s="28">
        <v>14</v>
      </c>
      <c r="B84" s="28" t="s">
        <v>92</v>
      </c>
      <c r="C84" s="28">
        <v>2</v>
      </c>
      <c r="D84" s="28" t="s">
        <v>26</v>
      </c>
      <c r="E84" s="28" t="s">
        <v>24</v>
      </c>
      <c r="F84" s="28" t="str">
        <f t="shared" si="15"/>
        <v>A1o10.A2a10</v>
      </c>
      <c r="G84" s="28">
        <v>0.5</v>
      </c>
      <c r="H84" s="28">
        <v>16</v>
      </c>
      <c r="I84" s="28">
        <v>11</v>
      </c>
      <c r="J84" s="28">
        <v>7</v>
      </c>
      <c r="K84" s="28"/>
      <c r="L84" s="28"/>
      <c r="M84" s="28"/>
      <c r="N84" s="29">
        <f t="shared" si="16"/>
        <v>1.2499999999999999E-6</v>
      </c>
      <c r="O84" s="29">
        <f t="shared" si="19"/>
        <v>0</v>
      </c>
      <c r="P84" s="29">
        <f t="shared" si="21"/>
        <v>12800000.000000002</v>
      </c>
      <c r="Q84" s="29">
        <f t="shared" si="20"/>
        <v>8800000</v>
      </c>
      <c r="R84" s="29">
        <f t="shared" si="17"/>
        <v>21600000</v>
      </c>
      <c r="S84" s="30">
        <f t="shared" si="18"/>
        <v>0.40740740740740738</v>
      </c>
    </row>
    <row r="85" spans="1:19" x14ac:dyDescent="0.25">
      <c r="A85" s="28">
        <v>14</v>
      </c>
      <c r="B85" s="28" t="s">
        <v>93</v>
      </c>
      <c r="C85" s="28">
        <v>3</v>
      </c>
      <c r="D85" s="28" t="s">
        <v>26</v>
      </c>
      <c r="E85" s="28" t="s">
        <v>24</v>
      </c>
      <c r="F85" s="28" t="str">
        <f t="shared" si="15"/>
        <v>A1o10.A2a10</v>
      </c>
      <c r="G85" s="28">
        <v>0.5</v>
      </c>
      <c r="H85" s="28">
        <v>20</v>
      </c>
      <c r="I85" s="28">
        <v>10</v>
      </c>
      <c r="J85" s="28">
        <v>7</v>
      </c>
      <c r="K85" s="28"/>
      <c r="L85" s="28"/>
      <c r="M85" s="28"/>
      <c r="N85" s="29">
        <f t="shared" si="16"/>
        <v>1.2499999999999999E-6</v>
      </c>
      <c r="O85" s="29">
        <f t="shared" si="19"/>
        <v>0</v>
      </c>
      <c r="P85" s="29">
        <f t="shared" si="21"/>
        <v>16000000.000000002</v>
      </c>
      <c r="Q85" s="29">
        <f t="shared" si="20"/>
        <v>8000000.0000000009</v>
      </c>
      <c r="R85" s="29">
        <f t="shared" si="17"/>
        <v>24000000.000000004</v>
      </c>
      <c r="S85" s="30">
        <f t="shared" si="18"/>
        <v>0.33333333333333331</v>
      </c>
    </row>
    <row r="86" spans="1:19" x14ac:dyDescent="0.25">
      <c r="A86" s="28">
        <v>14</v>
      </c>
      <c r="B86" s="28" t="s">
        <v>94</v>
      </c>
      <c r="C86" s="28">
        <v>1</v>
      </c>
      <c r="D86" s="28" t="s">
        <v>30</v>
      </c>
      <c r="E86" s="28" t="s">
        <v>24</v>
      </c>
      <c r="F86" s="28" t="str">
        <f t="shared" si="15"/>
        <v>A2o10.A2a10</v>
      </c>
      <c r="G86" s="28">
        <v>0.5</v>
      </c>
      <c r="H86" s="28">
        <v>29</v>
      </c>
      <c r="I86" s="28">
        <v>10</v>
      </c>
      <c r="J86" s="28">
        <v>7</v>
      </c>
      <c r="K86" s="28"/>
      <c r="L86" s="28"/>
      <c r="M86" s="28"/>
      <c r="N86" s="29">
        <f t="shared" si="16"/>
        <v>1.2499999999999999E-6</v>
      </c>
      <c r="O86" s="29">
        <f t="shared" si="19"/>
        <v>0</v>
      </c>
      <c r="P86" s="29">
        <f t="shared" si="21"/>
        <v>23200000.000000004</v>
      </c>
      <c r="Q86" s="29">
        <f t="shared" si="20"/>
        <v>8000000.0000000009</v>
      </c>
      <c r="R86" s="29">
        <f t="shared" si="17"/>
        <v>31200000.000000004</v>
      </c>
      <c r="S86" s="30">
        <f t="shared" si="18"/>
        <v>0.25641025641025639</v>
      </c>
    </row>
    <row r="87" spans="1:19" x14ac:dyDescent="0.25">
      <c r="A87" s="28">
        <v>14</v>
      </c>
      <c r="B87" s="28" t="s">
        <v>95</v>
      </c>
      <c r="C87" s="28">
        <v>2</v>
      </c>
      <c r="D87" s="28" t="s">
        <v>30</v>
      </c>
      <c r="E87" s="28" t="s">
        <v>24</v>
      </c>
      <c r="F87" s="28" t="str">
        <f t="shared" si="15"/>
        <v>A2o10.A2a10</v>
      </c>
      <c r="G87" s="28">
        <v>0.5</v>
      </c>
      <c r="H87" s="28">
        <v>23</v>
      </c>
      <c r="I87" s="28">
        <v>13</v>
      </c>
      <c r="J87" s="28">
        <v>7</v>
      </c>
      <c r="K87" s="28"/>
      <c r="L87" s="28"/>
      <c r="M87" s="28"/>
      <c r="N87" s="29">
        <f t="shared" si="16"/>
        <v>1.2499999999999999E-6</v>
      </c>
      <c r="O87" s="29">
        <f t="shared" si="19"/>
        <v>0</v>
      </c>
      <c r="P87" s="29">
        <f t="shared" si="21"/>
        <v>18400000</v>
      </c>
      <c r="Q87" s="29">
        <f t="shared" si="20"/>
        <v>10400000</v>
      </c>
      <c r="R87" s="29">
        <f t="shared" si="17"/>
        <v>28800000</v>
      </c>
      <c r="S87" s="30">
        <f t="shared" si="18"/>
        <v>0.3611111111111111</v>
      </c>
    </row>
    <row r="88" spans="1:19" x14ac:dyDescent="0.25">
      <c r="A88" s="28">
        <v>14</v>
      </c>
      <c r="B88" s="28" t="s">
        <v>96</v>
      </c>
      <c r="C88" s="28">
        <v>3</v>
      </c>
      <c r="D88" s="28" t="s">
        <v>30</v>
      </c>
      <c r="E88" s="28" t="s">
        <v>24</v>
      </c>
      <c r="F88" s="28" t="str">
        <f t="shared" si="15"/>
        <v>A2o10.A2a10</v>
      </c>
      <c r="G88" s="28">
        <v>0.5</v>
      </c>
      <c r="H88" s="28">
        <v>26</v>
      </c>
      <c r="I88" s="28">
        <v>14</v>
      </c>
      <c r="J88" s="28">
        <v>7</v>
      </c>
      <c r="K88" s="28"/>
      <c r="L88" s="28"/>
      <c r="M88" s="28"/>
      <c r="N88" s="29">
        <f t="shared" si="16"/>
        <v>1.2499999999999999E-6</v>
      </c>
      <c r="O88" s="29">
        <f t="shared" si="19"/>
        <v>0</v>
      </c>
      <c r="P88" s="29">
        <f t="shared" si="21"/>
        <v>20800000</v>
      </c>
      <c r="Q88" s="29">
        <f t="shared" si="20"/>
        <v>11200000.000000002</v>
      </c>
      <c r="R88" s="29">
        <f t="shared" si="17"/>
        <v>32000000</v>
      </c>
      <c r="S88" s="30">
        <f t="shared" si="18"/>
        <v>0.35000000000000003</v>
      </c>
    </row>
    <row r="89" spans="1:19" x14ac:dyDescent="0.25">
      <c r="A89" s="28">
        <v>14</v>
      </c>
      <c r="B89" s="28" t="s">
        <v>97</v>
      </c>
      <c r="C89" s="28">
        <v>1</v>
      </c>
      <c r="D89" s="28" t="s">
        <v>120</v>
      </c>
      <c r="E89" s="28" t="s">
        <v>24</v>
      </c>
      <c r="F89" s="28" t="str">
        <f t="shared" si="15"/>
        <v>ANC.A2a10</v>
      </c>
      <c r="G89" s="28">
        <v>0.5</v>
      </c>
      <c r="H89" s="28">
        <v>28</v>
      </c>
      <c r="I89" s="28">
        <v>45</v>
      </c>
      <c r="J89" s="28">
        <v>7</v>
      </c>
      <c r="K89" s="28"/>
      <c r="L89" s="28"/>
      <c r="M89" s="28"/>
      <c r="N89" s="29">
        <f t="shared" si="16"/>
        <v>1.2499999999999999E-6</v>
      </c>
      <c r="O89" s="29">
        <f t="shared" si="19"/>
        <v>0</v>
      </c>
      <c r="P89" s="29">
        <f t="shared" si="21"/>
        <v>22400000.000000004</v>
      </c>
      <c r="Q89" s="29">
        <f t="shared" si="20"/>
        <v>36000000</v>
      </c>
      <c r="R89" s="29">
        <f t="shared" si="17"/>
        <v>58400000</v>
      </c>
      <c r="S89" s="30">
        <f t="shared" si="18"/>
        <v>0.61643835616438358</v>
      </c>
    </row>
    <row r="90" spans="1:19" x14ac:dyDescent="0.25">
      <c r="A90" s="28">
        <v>14</v>
      </c>
      <c r="B90" s="28" t="s">
        <v>98</v>
      </c>
      <c r="C90" s="28">
        <v>2</v>
      </c>
      <c r="D90" s="28" t="s">
        <v>120</v>
      </c>
      <c r="E90" s="28" t="s">
        <v>24</v>
      </c>
      <c r="F90" s="28" t="str">
        <f t="shared" si="15"/>
        <v>ANC.A2a10</v>
      </c>
      <c r="G90" s="28">
        <v>0.5</v>
      </c>
      <c r="H90" s="28">
        <v>27</v>
      </c>
      <c r="I90" s="28">
        <v>7</v>
      </c>
      <c r="J90" s="28">
        <v>7</v>
      </c>
      <c r="K90" s="28"/>
      <c r="L90" s="28"/>
      <c r="M90" s="28"/>
      <c r="N90" s="29">
        <f t="shared" si="16"/>
        <v>1.2499999999999999E-6</v>
      </c>
      <c r="O90" s="29">
        <f t="shared" si="19"/>
        <v>0</v>
      </c>
      <c r="P90" s="29">
        <f t="shared" si="21"/>
        <v>21600000.000000004</v>
      </c>
      <c r="Q90" s="29">
        <f t="shared" si="20"/>
        <v>5600000.0000000009</v>
      </c>
      <c r="R90" s="29">
        <f t="shared" si="17"/>
        <v>27200000.000000004</v>
      </c>
      <c r="S90" s="30">
        <f t="shared" si="18"/>
        <v>0.20588235294117649</v>
      </c>
    </row>
    <row r="91" spans="1:19" x14ac:dyDescent="0.25">
      <c r="A91" s="28">
        <v>14</v>
      </c>
      <c r="B91" s="28" t="s">
        <v>99</v>
      </c>
      <c r="C91" s="28">
        <v>3</v>
      </c>
      <c r="D91" s="28" t="s">
        <v>120</v>
      </c>
      <c r="E91" s="28" t="s">
        <v>24</v>
      </c>
      <c r="F91" s="28" t="str">
        <f t="shared" si="15"/>
        <v>ANC.A2a10</v>
      </c>
      <c r="G91" s="28">
        <v>0.5</v>
      </c>
      <c r="H91" s="28">
        <v>14</v>
      </c>
      <c r="I91" s="28">
        <v>15</v>
      </c>
      <c r="J91" s="28">
        <v>7</v>
      </c>
      <c r="K91" s="28"/>
      <c r="L91" s="28"/>
      <c r="M91" s="28"/>
      <c r="N91" s="29">
        <f t="shared" si="16"/>
        <v>1.2499999999999999E-6</v>
      </c>
      <c r="O91" s="29">
        <f t="shared" si="19"/>
        <v>0</v>
      </c>
      <c r="P91" s="29">
        <f t="shared" si="21"/>
        <v>11200000.000000002</v>
      </c>
      <c r="Q91" s="29">
        <f t="shared" si="20"/>
        <v>12000000.000000002</v>
      </c>
      <c r="R91" s="29">
        <f t="shared" si="17"/>
        <v>23200000.000000004</v>
      </c>
      <c r="S91" s="30">
        <f t="shared" si="18"/>
        <v>0.51724137931034486</v>
      </c>
    </row>
    <row r="92" spans="1:19" x14ac:dyDescent="0.25">
      <c r="A92" s="28">
        <v>14</v>
      </c>
      <c r="B92" s="28" t="s">
        <v>100</v>
      </c>
      <c r="C92" s="28">
        <v>1</v>
      </c>
      <c r="D92" s="28" t="s">
        <v>28</v>
      </c>
      <c r="E92" s="28" t="s">
        <v>20</v>
      </c>
      <c r="F92" s="28" t="str">
        <f t="shared" si="15"/>
        <v>F1o10.F2a10</v>
      </c>
      <c r="G92" s="28">
        <v>0.1</v>
      </c>
      <c r="H92" s="28">
        <v>232</v>
      </c>
      <c r="I92" s="28">
        <v>68</v>
      </c>
      <c r="J92" s="28">
        <v>6</v>
      </c>
      <c r="K92" s="28">
        <v>31</v>
      </c>
      <c r="L92" s="28">
        <v>5</v>
      </c>
      <c r="M92" s="28">
        <v>7</v>
      </c>
      <c r="N92" s="29">
        <f t="shared" si="16"/>
        <v>1.2499999999999999E-5</v>
      </c>
      <c r="O92" s="29">
        <f t="shared" si="19"/>
        <v>1.2499999999999999E-6</v>
      </c>
      <c r="P92" s="29">
        <f t="shared" si="21"/>
        <v>19127272.72727273</v>
      </c>
      <c r="Q92" s="29">
        <f t="shared" si="20"/>
        <v>5309090.9090909092</v>
      </c>
      <c r="R92" s="29">
        <f t="shared" si="17"/>
        <v>24436363.63636364</v>
      </c>
      <c r="S92" s="30">
        <f t="shared" si="18"/>
        <v>0.21726190476190474</v>
      </c>
    </row>
    <row r="93" spans="1:19" x14ac:dyDescent="0.25">
      <c r="A93" s="28">
        <v>14</v>
      </c>
      <c r="B93" s="28" t="s">
        <v>101</v>
      </c>
      <c r="C93" s="28">
        <v>2</v>
      </c>
      <c r="D93" s="28" t="s">
        <v>28</v>
      </c>
      <c r="E93" s="28" t="s">
        <v>20</v>
      </c>
      <c r="F93" s="28" t="str">
        <f t="shared" si="15"/>
        <v>F1o10.F2a10</v>
      </c>
      <c r="G93" s="28">
        <v>0.1</v>
      </c>
      <c r="H93" s="28">
        <v>17</v>
      </c>
      <c r="I93" s="28">
        <v>13</v>
      </c>
      <c r="J93" s="28">
        <v>7</v>
      </c>
      <c r="K93" s="28"/>
      <c r="L93" s="28"/>
      <c r="M93" s="28"/>
      <c r="N93" s="29">
        <f t="shared" si="16"/>
        <v>1.2499999999999999E-6</v>
      </c>
      <c r="O93" s="29">
        <f t="shared" si="19"/>
        <v>0</v>
      </c>
      <c r="P93" s="29">
        <f t="shared" si="21"/>
        <v>13600000.000000002</v>
      </c>
      <c r="Q93" s="29">
        <f t="shared" si="20"/>
        <v>10400000</v>
      </c>
      <c r="R93" s="29">
        <f t="shared" si="17"/>
        <v>24000000</v>
      </c>
      <c r="S93" s="30">
        <f t="shared" si="18"/>
        <v>0.43333333333333335</v>
      </c>
    </row>
    <row r="94" spans="1:19" x14ac:dyDescent="0.25">
      <c r="A94" s="28">
        <v>14</v>
      </c>
      <c r="B94" s="28" t="s">
        <v>102</v>
      </c>
      <c r="C94" s="28">
        <v>3</v>
      </c>
      <c r="D94" s="28" t="s">
        <v>28</v>
      </c>
      <c r="E94" s="28" t="s">
        <v>20</v>
      </c>
      <c r="F94" s="28" t="str">
        <f t="shared" si="15"/>
        <v>F1o10.F2a10</v>
      </c>
      <c r="G94" s="28">
        <v>0.1</v>
      </c>
      <c r="H94" s="28">
        <v>140</v>
      </c>
      <c r="I94" s="28">
        <v>70</v>
      </c>
      <c r="J94" s="28">
        <v>6</v>
      </c>
      <c r="K94" s="28">
        <v>11</v>
      </c>
      <c r="L94" s="28">
        <v>4</v>
      </c>
      <c r="M94" s="28">
        <v>7</v>
      </c>
      <c r="N94" s="29">
        <f t="shared" si="16"/>
        <v>1.2499999999999999E-5</v>
      </c>
      <c r="O94" s="29">
        <f t="shared" si="19"/>
        <v>1.2499999999999999E-6</v>
      </c>
      <c r="P94" s="29">
        <f t="shared" si="21"/>
        <v>10981818.181818184</v>
      </c>
      <c r="Q94" s="29">
        <f t="shared" si="20"/>
        <v>5381818.1818181826</v>
      </c>
      <c r="R94" s="29">
        <f t="shared" si="17"/>
        <v>16363636.363636367</v>
      </c>
      <c r="S94" s="30">
        <f t="shared" si="18"/>
        <v>0.32888888888888884</v>
      </c>
    </row>
    <row r="95" spans="1:19" x14ac:dyDescent="0.25">
      <c r="A95" s="28">
        <v>14</v>
      </c>
      <c r="B95" s="28" t="s">
        <v>103</v>
      </c>
      <c r="C95" s="28">
        <v>1</v>
      </c>
      <c r="D95" s="28" t="s">
        <v>35</v>
      </c>
      <c r="E95" s="28" t="s">
        <v>20</v>
      </c>
      <c r="F95" s="28" t="str">
        <f t="shared" si="15"/>
        <v>F2o10.F2a10</v>
      </c>
      <c r="G95" s="28">
        <v>0.1</v>
      </c>
      <c r="H95" s="28"/>
      <c r="I95" s="28">
        <v>18</v>
      </c>
      <c r="J95" s="28">
        <v>6</v>
      </c>
      <c r="K95" s="28">
        <v>42</v>
      </c>
      <c r="L95" s="28">
        <v>1</v>
      </c>
      <c r="M95" s="28">
        <v>7</v>
      </c>
      <c r="N95" s="29">
        <f t="shared" si="16"/>
        <v>1.2499999999999999E-5</v>
      </c>
      <c r="O95" s="29">
        <f t="shared" si="19"/>
        <v>1.2499999999999999E-6</v>
      </c>
      <c r="P95" s="29">
        <f t="shared" si="21"/>
        <v>33600000</v>
      </c>
      <c r="Q95" s="29">
        <f t="shared" si="20"/>
        <v>1381818.1818181819</v>
      </c>
      <c r="R95" s="29">
        <f t="shared" si="17"/>
        <v>34981818.18181818</v>
      </c>
      <c r="S95" s="30">
        <f t="shared" si="18"/>
        <v>3.9501039501039503E-2</v>
      </c>
    </row>
    <row r="96" spans="1:19" x14ac:dyDescent="0.25">
      <c r="A96" s="28">
        <v>14</v>
      </c>
      <c r="B96" s="28" t="s">
        <v>104</v>
      </c>
      <c r="C96" s="28">
        <v>2</v>
      </c>
      <c r="D96" s="28" t="s">
        <v>35</v>
      </c>
      <c r="E96" s="28" t="s">
        <v>20</v>
      </c>
      <c r="F96" s="28" t="str">
        <f t="shared" si="15"/>
        <v>F2o10.F2a10</v>
      </c>
      <c r="G96" s="28">
        <v>0.1</v>
      </c>
      <c r="H96" s="28"/>
      <c r="I96" s="28">
        <v>16</v>
      </c>
      <c r="J96" s="28">
        <v>6</v>
      </c>
      <c r="K96" s="28">
        <v>34</v>
      </c>
      <c r="L96" s="28">
        <v>2</v>
      </c>
      <c r="M96" s="28">
        <v>7</v>
      </c>
      <c r="N96" s="29">
        <f t="shared" si="16"/>
        <v>1.2499999999999999E-5</v>
      </c>
      <c r="O96" s="29">
        <f t="shared" si="19"/>
        <v>1.2499999999999999E-6</v>
      </c>
      <c r="P96" s="29">
        <f t="shared" si="21"/>
        <v>27200000.000000004</v>
      </c>
      <c r="Q96" s="29">
        <f t="shared" si="20"/>
        <v>1309090.9090909092</v>
      </c>
      <c r="R96" s="29">
        <f t="shared" si="17"/>
        <v>28509090.909090914</v>
      </c>
      <c r="S96" s="30">
        <f t="shared" si="18"/>
        <v>4.5918367346938771E-2</v>
      </c>
    </row>
    <row r="97" spans="1:19" x14ac:dyDescent="0.25">
      <c r="A97" s="28">
        <v>14</v>
      </c>
      <c r="B97" s="28" t="s">
        <v>105</v>
      </c>
      <c r="C97" s="28">
        <v>3</v>
      </c>
      <c r="D97" s="28" t="s">
        <v>35</v>
      </c>
      <c r="E97" s="28" t="s">
        <v>20</v>
      </c>
      <c r="F97" s="28" t="str">
        <f t="shared" si="15"/>
        <v>F2o10.F2a10</v>
      </c>
      <c r="G97" s="28">
        <v>0.1</v>
      </c>
      <c r="H97" s="28">
        <v>47</v>
      </c>
      <c r="I97" s="28">
        <v>8</v>
      </c>
      <c r="J97" s="28">
        <v>7</v>
      </c>
      <c r="K97" s="28"/>
      <c r="L97" s="28"/>
      <c r="M97" s="28"/>
      <c r="N97" s="29">
        <f t="shared" si="16"/>
        <v>1.2499999999999999E-6</v>
      </c>
      <c r="O97" s="29">
        <f t="shared" si="19"/>
        <v>0</v>
      </c>
      <c r="P97" s="29">
        <f t="shared" si="21"/>
        <v>37600000</v>
      </c>
      <c r="Q97" s="29">
        <f t="shared" si="20"/>
        <v>6400000.0000000009</v>
      </c>
      <c r="R97" s="29">
        <f t="shared" si="17"/>
        <v>44000000</v>
      </c>
      <c r="S97" s="30">
        <f t="shared" si="18"/>
        <v>0.14545454545454548</v>
      </c>
    </row>
    <row r="98" spans="1:19" x14ac:dyDescent="0.25">
      <c r="A98" s="28">
        <v>14</v>
      </c>
      <c r="B98" s="28" t="s">
        <v>106</v>
      </c>
      <c r="C98" s="28">
        <v>1</v>
      </c>
      <c r="D98" s="28" t="s">
        <v>120</v>
      </c>
      <c r="E98" s="28" t="s">
        <v>20</v>
      </c>
      <c r="F98" s="28" t="str">
        <f t="shared" ref="F98:F109" si="22">CONCATENATE(D98,".",E98)</f>
        <v>ANC.F2a10</v>
      </c>
      <c r="G98" s="28">
        <v>0.1</v>
      </c>
      <c r="H98" s="28">
        <v>51</v>
      </c>
      <c r="I98" s="28">
        <v>9</v>
      </c>
      <c r="J98" s="28">
        <v>7</v>
      </c>
      <c r="K98" s="28"/>
      <c r="L98" s="28"/>
      <c r="M98" s="28"/>
      <c r="N98" s="29">
        <f t="shared" ref="N98:N109" si="23">(1000/80)*10^(-1*J98)</f>
        <v>1.2499999999999999E-6</v>
      </c>
      <c r="O98" s="29">
        <f t="shared" si="19"/>
        <v>0</v>
      </c>
      <c r="P98" s="29">
        <f t="shared" si="21"/>
        <v>40800000</v>
      </c>
      <c r="Q98" s="29">
        <f t="shared" si="20"/>
        <v>7200000.0000000009</v>
      </c>
      <c r="R98" s="29">
        <f t="shared" ref="R98:R109" si="24">SUM(P98:Q98)</f>
        <v>48000000</v>
      </c>
      <c r="S98" s="30">
        <f t="shared" ref="S98:S109" si="25">Q98/R98</f>
        <v>0.15000000000000002</v>
      </c>
    </row>
    <row r="99" spans="1:19" x14ac:dyDescent="0.25">
      <c r="A99" s="28">
        <v>14</v>
      </c>
      <c r="B99" s="28" t="s">
        <v>107</v>
      </c>
      <c r="C99" s="28">
        <v>2</v>
      </c>
      <c r="D99" s="28" t="s">
        <v>120</v>
      </c>
      <c r="E99" s="28" t="s">
        <v>20</v>
      </c>
      <c r="F99" s="28" t="str">
        <f t="shared" si="22"/>
        <v>ANC.F2a10</v>
      </c>
      <c r="G99" s="28">
        <v>0.1</v>
      </c>
      <c r="H99" s="28">
        <v>37</v>
      </c>
      <c r="I99" s="28">
        <v>5</v>
      </c>
      <c r="J99" s="28">
        <v>7</v>
      </c>
      <c r="K99" s="28"/>
      <c r="L99" s="28"/>
      <c r="M99" s="28"/>
      <c r="N99" s="29">
        <f t="shared" si="23"/>
        <v>1.2499999999999999E-6</v>
      </c>
      <c r="O99" s="29">
        <f t="shared" si="19"/>
        <v>0</v>
      </c>
      <c r="P99" s="29">
        <f t="shared" si="21"/>
        <v>29600000.000000004</v>
      </c>
      <c r="Q99" s="29">
        <f t="shared" si="20"/>
        <v>4000000.0000000005</v>
      </c>
      <c r="R99" s="29">
        <f t="shared" si="24"/>
        <v>33600000.000000007</v>
      </c>
      <c r="S99" s="30">
        <f t="shared" si="25"/>
        <v>0.11904761904761904</v>
      </c>
    </row>
    <row r="100" spans="1:19" x14ac:dyDescent="0.25">
      <c r="A100" s="28">
        <v>14</v>
      </c>
      <c r="B100" s="28" t="s">
        <v>108</v>
      </c>
      <c r="C100" s="28">
        <v>3</v>
      </c>
      <c r="D100" s="28" t="s">
        <v>120</v>
      </c>
      <c r="E100" s="28" t="s">
        <v>20</v>
      </c>
      <c r="F100" s="28" t="str">
        <f t="shared" si="22"/>
        <v>ANC.F2a10</v>
      </c>
      <c r="G100" s="28">
        <v>0.1</v>
      </c>
      <c r="H100" s="28">
        <v>31</v>
      </c>
      <c r="I100" s="28">
        <v>6</v>
      </c>
      <c r="J100" s="28">
        <v>7</v>
      </c>
      <c r="K100" s="28"/>
      <c r="L100" s="28"/>
      <c r="M100" s="28"/>
      <c r="N100" s="29">
        <f t="shared" si="23"/>
        <v>1.2499999999999999E-6</v>
      </c>
      <c r="O100" s="29">
        <f t="shared" si="19"/>
        <v>0</v>
      </c>
      <c r="P100" s="29">
        <f t="shared" si="21"/>
        <v>24800000.000000004</v>
      </c>
      <c r="Q100" s="29">
        <f t="shared" si="20"/>
        <v>4800000</v>
      </c>
      <c r="R100" s="29">
        <f t="shared" si="24"/>
        <v>29600000.000000004</v>
      </c>
      <c r="S100" s="30">
        <f t="shared" si="25"/>
        <v>0.16216216216216214</v>
      </c>
    </row>
    <row r="101" spans="1:19" x14ac:dyDescent="0.25">
      <c r="A101" s="28">
        <v>14</v>
      </c>
      <c r="B101" s="28" t="s">
        <v>109</v>
      </c>
      <c r="C101" s="28">
        <v>1</v>
      </c>
      <c r="D101" s="28" t="s">
        <v>28</v>
      </c>
      <c r="E101" s="28" t="s">
        <v>20</v>
      </c>
      <c r="F101" s="28" t="str">
        <f t="shared" si="22"/>
        <v>F1o10.F2a10</v>
      </c>
      <c r="G101" s="28">
        <v>0.5</v>
      </c>
      <c r="H101" s="28"/>
      <c r="I101" s="28">
        <v>3</v>
      </c>
      <c r="J101" s="28">
        <v>6</v>
      </c>
      <c r="K101" s="28">
        <v>45</v>
      </c>
      <c r="L101" s="28">
        <v>0</v>
      </c>
      <c r="M101" s="28">
        <v>7</v>
      </c>
      <c r="N101" s="29">
        <f t="shared" si="23"/>
        <v>1.2499999999999999E-5</v>
      </c>
      <c r="O101" s="29">
        <f t="shared" si="19"/>
        <v>1.2499999999999999E-6</v>
      </c>
      <c r="P101" s="29">
        <f t="shared" si="21"/>
        <v>36000000</v>
      </c>
      <c r="Q101" s="29">
        <f t="shared" si="20"/>
        <v>240000.00000000003</v>
      </c>
      <c r="R101" s="29">
        <f t="shared" si="24"/>
        <v>36240000</v>
      </c>
      <c r="S101" s="30">
        <f t="shared" si="25"/>
        <v>6.6225165562913916E-3</v>
      </c>
    </row>
    <row r="102" spans="1:19" x14ac:dyDescent="0.25">
      <c r="A102" s="28">
        <v>14</v>
      </c>
      <c r="B102" s="28" t="s">
        <v>110</v>
      </c>
      <c r="C102" s="28">
        <v>2</v>
      </c>
      <c r="D102" s="28" t="s">
        <v>28</v>
      </c>
      <c r="E102" s="28" t="s">
        <v>20</v>
      </c>
      <c r="F102" s="28" t="str">
        <f t="shared" si="22"/>
        <v>F1o10.F2a10</v>
      </c>
      <c r="G102" s="28">
        <v>0.5</v>
      </c>
      <c r="H102" s="28">
        <v>66</v>
      </c>
      <c r="I102" s="28">
        <v>67</v>
      </c>
      <c r="J102" s="28">
        <v>5</v>
      </c>
      <c r="K102" s="28"/>
      <c r="L102" s="28"/>
      <c r="M102" s="28"/>
      <c r="N102" s="29">
        <f t="shared" si="23"/>
        <v>1.25E-4</v>
      </c>
      <c r="O102" s="29">
        <f t="shared" ref="O102:O109" si="26">IF(M102&gt;0, (1000/80)*10^(-1*M102), 0)</f>
        <v>0</v>
      </c>
      <c r="P102" s="29">
        <f>IF(H102&gt;0, (H102+K102)/(N102+O102), (K102/O102))</f>
        <v>528000</v>
      </c>
      <c r="Q102" s="29">
        <f t="shared" ref="Q102:Q109" si="27">IF(L102&gt;0, (I102+L102)/(N102+O102), (I102/N102))</f>
        <v>536000</v>
      </c>
      <c r="R102" s="29">
        <f t="shared" si="24"/>
        <v>1064000</v>
      </c>
      <c r="S102" s="30">
        <f t="shared" si="25"/>
        <v>0.50375939849624063</v>
      </c>
    </row>
    <row r="103" spans="1:19" x14ac:dyDescent="0.25">
      <c r="A103" s="28">
        <v>14</v>
      </c>
      <c r="B103" s="28" t="s">
        <v>111</v>
      </c>
      <c r="C103" s="28">
        <v>3</v>
      </c>
      <c r="D103" s="28" t="s">
        <v>28</v>
      </c>
      <c r="E103" s="28" t="s">
        <v>20</v>
      </c>
      <c r="F103" s="28" t="str">
        <f t="shared" si="22"/>
        <v>F1o10.F2a10</v>
      </c>
      <c r="G103" s="28">
        <v>0.5</v>
      </c>
      <c r="H103" s="28">
        <v>44</v>
      </c>
      <c r="I103" s="28">
        <v>7</v>
      </c>
      <c r="J103" s="28">
        <v>6</v>
      </c>
      <c r="K103" s="28">
        <v>8</v>
      </c>
      <c r="L103" s="28">
        <v>1</v>
      </c>
      <c r="M103" s="28">
        <v>7</v>
      </c>
      <c r="N103" s="29">
        <f t="shared" si="23"/>
        <v>1.2499999999999999E-5</v>
      </c>
      <c r="O103" s="29">
        <f t="shared" si="26"/>
        <v>1.2499999999999999E-6</v>
      </c>
      <c r="P103" s="29">
        <f t="shared" si="21"/>
        <v>3781818.1818181821</v>
      </c>
      <c r="Q103" s="29">
        <f t="shared" si="27"/>
        <v>581818.18181818188</v>
      </c>
      <c r="R103" s="29">
        <f t="shared" si="24"/>
        <v>4363636.3636363642</v>
      </c>
      <c r="S103" s="30">
        <f t="shared" si="25"/>
        <v>0.13333333333333333</v>
      </c>
    </row>
    <row r="104" spans="1:19" x14ac:dyDescent="0.25">
      <c r="A104" s="28">
        <v>14</v>
      </c>
      <c r="B104" s="28" t="s">
        <v>112</v>
      </c>
      <c r="C104" s="28">
        <v>1</v>
      </c>
      <c r="D104" s="28" t="s">
        <v>35</v>
      </c>
      <c r="E104" s="28" t="s">
        <v>20</v>
      </c>
      <c r="F104" s="28" t="str">
        <f t="shared" si="22"/>
        <v>F2o10.F2a10</v>
      </c>
      <c r="G104" s="28">
        <v>0.5</v>
      </c>
      <c r="H104" s="28">
        <v>48</v>
      </c>
      <c r="I104" s="28">
        <v>12</v>
      </c>
      <c r="J104" s="28">
        <v>7</v>
      </c>
      <c r="K104" s="28"/>
      <c r="L104" s="28"/>
      <c r="M104" s="28"/>
      <c r="N104" s="29">
        <f t="shared" si="23"/>
        <v>1.2499999999999999E-6</v>
      </c>
      <c r="O104" s="29">
        <f t="shared" si="26"/>
        <v>0</v>
      </c>
      <c r="P104" s="29">
        <f t="shared" si="21"/>
        <v>38400000</v>
      </c>
      <c r="Q104" s="29">
        <f t="shared" si="27"/>
        <v>9600000</v>
      </c>
      <c r="R104" s="29">
        <f t="shared" si="24"/>
        <v>48000000</v>
      </c>
      <c r="S104" s="30">
        <f t="shared" si="25"/>
        <v>0.2</v>
      </c>
    </row>
    <row r="105" spans="1:19" x14ac:dyDescent="0.25">
      <c r="A105" s="28">
        <v>14</v>
      </c>
      <c r="B105" s="28" t="s">
        <v>113</v>
      </c>
      <c r="C105" s="28">
        <v>2</v>
      </c>
      <c r="D105" s="28" t="s">
        <v>35</v>
      </c>
      <c r="E105" s="28" t="s">
        <v>20</v>
      </c>
      <c r="F105" s="28" t="str">
        <f t="shared" si="22"/>
        <v>F2o10.F2a10</v>
      </c>
      <c r="G105" s="28">
        <v>0.5</v>
      </c>
      <c r="H105" s="28">
        <v>11</v>
      </c>
      <c r="I105" s="28">
        <v>15</v>
      </c>
      <c r="J105" s="28">
        <v>7</v>
      </c>
      <c r="K105" s="28"/>
      <c r="L105" s="28"/>
      <c r="M105" s="28"/>
      <c r="N105" s="29">
        <f t="shared" si="23"/>
        <v>1.2499999999999999E-6</v>
      </c>
      <c r="O105" s="29">
        <f t="shared" si="26"/>
        <v>0</v>
      </c>
      <c r="P105" s="29">
        <f t="shared" si="21"/>
        <v>8800000</v>
      </c>
      <c r="Q105" s="29">
        <f t="shared" si="27"/>
        <v>12000000.000000002</v>
      </c>
      <c r="R105" s="29">
        <f t="shared" si="24"/>
        <v>20800000</v>
      </c>
      <c r="S105" s="30">
        <f t="shared" si="25"/>
        <v>0.57692307692307698</v>
      </c>
    </row>
    <row r="106" spans="1:19" x14ac:dyDescent="0.25">
      <c r="A106" s="28">
        <v>14</v>
      </c>
      <c r="B106" s="28" t="s">
        <v>114</v>
      </c>
      <c r="C106" s="28">
        <v>3</v>
      </c>
      <c r="D106" s="28" t="s">
        <v>35</v>
      </c>
      <c r="E106" s="28" t="s">
        <v>20</v>
      </c>
      <c r="F106" s="28" t="str">
        <f t="shared" si="22"/>
        <v>F2o10.F2a10</v>
      </c>
      <c r="G106" s="28">
        <v>0.5</v>
      </c>
      <c r="H106" s="28">
        <v>37</v>
      </c>
      <c r="I106" s="28">
        <v>15</v>
      </c>
      <c r="J106" s="28">
        <v>7</v>
      </c>
      <c r="K106" s="28"/>
      <c r="L106" s="28"/>
      <c r="M106" s="28"/>
      <c r="N106" s="29">
        <f t="shared" si="23"/>
        <v>1.2499999999999999E-6</v>
      </c>
      <c r="O106" s="29">
        <f t="shared" si="26"/>
        <v>0</v>
      </c>
      <c r="P106" s="29">
        <f t="shared" si="21"/>
        <v>29600000.000000004</v>
      </c>
      <c r="Q106" s="29">
        <f t="shared" si="27"/>
        <v>12000000.000000002</v>
      </c>
      <c r="R106" s="29">
        <f t="shared" si="24"/>
        <v>41600000.000000007</v>
      </c>
      <c r="S106" s="30">
        <f t="shared" si="25"/>
        <v>0.28846153846153844</v>
      </c>
    </row>
    <row r="107" spans="1:19" x14ac:dyDescent="0.25">
      <c r="A107" s="28">
        <v>14</v>
      </c>
      <c r="B107" s="28" t="s">
        <v>115</v>
      </c>
      <c r="C107" s="28">
        <v>1</v>
      </c>
      <c r="D107" s="28" t="s">
        <v>120</v>
      </c>
      <c r="E107" s="28" t="s">
        <v>20</v>
      </c>
      <c r="F107" s="28" t="str">
        <f t="shared" si="22"/>
        <v>ANC.F2a10</v>
      </c>
      <c r="G107" s="28">
        <v>0.5</v>
      </c>
      <c r="H107" s="28"/>
      <c r="I107" s="28">
        <v>10</v>
      </c>
      <c r="J107" s="28">
        <v>6</v>
      </c>
      <c r="K107" s="28">
        <v>40</v>
      </c>
      <c r="L107" s="28">
        <v>1</v>
      </c>
      <c r="M107" s="28">
        <v>7</v>
      </c>
      <c r="N107" s="29">
        <f t="shared" si="23"/>
        <v>1.2499999999999999E-5</v>
      </c>
      <c r="O107" s="29">
        <f t="shared" si="26"/>
        <v>1.2499999999999999E-6</v>
      </c>
      <c r="P107" s="29">
        <f t="shared" si="21"/>
        <v>32000000.000000004</v>
      </c>
      <c r="Q107" s="29">
        <f t="shared" si="27"/>
        <v>800000.00000000012</v>
      </c>
      <c r="R107" s="29">
        <f t="shared" si="24"/>
        <v>32800000.000000004</v>
      </c>
      <c r="S107" s="30">
        <f t="shared" si="25"/>
        <v>2.4390243902439025E-2</v>
      </c>
    </row>
    <row r="108" spans="1:19" x14ac:dyDescent="0.25">
      <c r="A108" s="28">
        <v>14</v>
      </c>
      <c r="B108" s="28" t="s">
        <v>116</v>
      </c>
      <c r="C108" s="28">
        <v>2</v>
      </c>
      <c r="D108" s="28" t="s">
        <v>120</v>
      </c>
      <c r="E108" s="28" t="s">
        <v>20</v>
      </c>
      <c r="F108" s="28" t="str">
        <f t="shared" si="22"/>
        <v>ANC.F2a10</v>
      </c>
      <c r="G108" s="28">
        <v>0.5</v>
      </c>
      <c r="H108" s="28"/>
      <c r="I108" s="28">
        <v>19</v>
      </c>
      <c r="J108" s="28">
        <v>6</v>
      </c>
      <c r="K108" s="28">
        <v>34</v>
      </c>
      <c r="L108" s="28">
        <v>6</v>
      </c>
      <c r="M108" s="28">
        <v>7</v>
      </c>
      <c r="N108" s="29">
        <f t="shared" si="23"/>
        <v>1.2499999999999999E-5</v>
      </c>
      <c r="O108" s="29">
        <f t="shared" si="26"/>
        <v>1.2499999999999999E-6</v>
      </c>
      <c r="P108" s="29">
        <f t="shared" si="21"/>
        <v>27200000.000000004</v>
      </c>
      <c r="Q108" s="29">
        <f t="shared" si="27"/>
        <v>1818181.8181818184</v>
      </c>
      <c r="R108" s="29">
        <f t="shared" si="24"/>
        <v>29018181.81818182</v>
      </c>
      <c r="S108" s="30">
        <f t="shared" si="25"/>
        <v>6.2656641604010022E-2</v>
      </c>
    </row>
    <row r="109" spans="1:19" x14ac:dyDescent="0.25">
      <c r="A109" s="28">
        <v>14</v>
      </c>
      <c r="B109" s="28" t="s">
        <v>117</v>
      </c>
      <c r="C109" s="28">
        <v>3</v>
      </c>
      <c r="D109" s="28" t="s">
        <v>120</v>
      </c>
      <c r="E109" s="28" t="s">
        <v>20</v>
      </c>
      <c r="F109" s="28" t="str">
        <f t="shared" si="22"/>
        <v>ANC.F2a10</v>
      </c>
      <c r="G109" s="28">
        <v>0.5</v>
      </c>
      <c r="H109" s="28">
        <v>225</v>
      </c>
      <c r="I109" s="28">
        <v>43</v>
      </c>
      <c r="J109" s="28">
        <v>6</v>
      </c>
      <c r="K109" s="28">
        <v>20</v>
      </c>
      <c r="L109" s="28">
        <v>9</v>
      </c>
      <c r="M109" s="28">
        <v>7</v>
      </c>
      <c r="N109" s="29">
        <f t="shared" si="23"/>
        <v>1.2499999999999999E-5</v>
      </c>
      <c r="O109" s="29">
        <f t="shared" si="26"/>
        <v>1.2499999999999999E-6</v>
      </c>
      <c r="P109" s="29">
        <f t="shared" si="21"/>
        <v>17818181.81818182</v>
      </c>
      <c r="Q109" s="29">
        <f t="shared" si="27"/>
        <v>3781818.1818181821</v>
      </c>
      <c r="R109" s="29">
        <f t="shared" si="24"/>
        <v>21600000.000000004</v>
      </c>
      <c r="S109" s="30">
        <f t="shared" si="25"/>
        <v>0.17508417508417506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8B62-4BCA-41F1-93C4-675A7590558A}">
  <dimension ref="A1:G25"/>
  <sheetViews>
    <sheetView workbookViewId="0">
      <selection sqref="A1:F25"/>
    </sheetView>
  </sheetViews>
  <sheetFormatPr defaultRowHeight="15" x14ac:dyDescent="0.25"/>
  <sheetData>
    <row r="1" spans="1:7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</row>
    <row r="2" spans="1:7" x14ac:dyDescent="0.25">
      <c r="A2" t="s">
        <v>82</v>
      </c>
      <c r="B2" s="20" t="s">
        <v>26</v>
      </c>
      <c r="C2" s="20" t="s">
        <v>24</v>
      </c>
      <c r="D2" s="20" t="str">
        <f t="shared" ref="D2:D25" si="0">CONCATENATE(B2,".",C2)</f>
        <v>A1o10.A2a10</v>
      </c>
      <c r="E2">
        <v>1</v>
      </c>
      <c r="F2">
        <v>1</v>
      </c>
      <c r="G2">
        <v>2</v>
      </c>
    </row>
    <row r="3" spans="1:7" x14ac:dyDescent="0.25">
      <c r="A3" t="s">
        <v>82</v>
      </c>
      <c r="B3" s="20" t="s">
        <v>26</v>
      </c>
      <c r="C3" s="20" t="s">
        <v>24</v>
      </c>
      <c r="D3" s="20" t="str">
        <f t="shared" si="0"/>
        <v>A1o10.A2a10</v>
      </c>
      <c r="E3">
        <v>1</v>
      </c>
      <c r="F3">
        <v>2</v>
      </c>
      <c r="G3">
        <v>2.2000000000000002</v>
      </c>
    </row>
    <row r="4" spans="1:7" x14ac:dyDescent="0.25">
      <c r="A4" t="s">
        <v>82</v>
      </c>
      <c r="B4" s="20" t="s">
        <v>26</v>
      </c>
      <c r="C4" s="20" t="s">
        <v>24</v>
      </c>
      <c r="D4" s="20" t="str">
        <f t="shared" si="0"/>
        <v>A1o10.A2a10</v>
      </c>
      <c r="E4">
        <v>1</v>
      </c>
      <c r="F4">
        <v>3</v>
      </c>
      <c r="G4">
        <v>1.9</v>
      </c>
    </row>
    <row r="5" spans="1:7" x14ac:dyDescent="0.25">
      <c r="A5" t="s">
        <v>82</v>
      </c>
      <c r="B5" s="20" t="s">
        <v>26</v>
      </c>
      <c r="C5" s="20" t="s">
        <v>24</v>
      </c>
      <c r="D5" s="20" t="str">
        <f t="shared" si="0"/>
        <v>A1o10.A2a10</v>
      </c>
      <c r="E5">
        <v>1</v>
      </c>
      <c r="F5">
        <v>4</v>
      </c>
      <c r="G5">
        <v>1.8</v>
      </c>
    </row>
    <row r="6" spans="1:7" x14ac:dyDescent="0.25">
      <c r="A6" t="s">
        <v>85</v>
      </c>
      <c r="B6" t="s">
        <v>30</v>
      </c>
      <c r="C6" s="20" t="s">
        <v>24</v>
      </c>
      <c r="D6" s="20" t="str">
        <f t="shared" si="0"/>
        <v>A2o10.A2a10</v>
      </c>
      <c r="E6">
        <v>1</v>
      </c>
      <c r="F6">
        <v>1</v>
      </c>
      <c r="G6">
        <v>3.1</v>
      </c>
    </row>
    <row r="7" spans="1:7" x14ac:dyDescent="0.25">
      <c r="A7" t="s">
        <v>85</v>
      </c>
      <c r="B7" t="s">
        <v>30</v>
      </c>
      <c r="C7" s="20" t="s">
        <v>24</v>
      </c>
      <c r="D7" s="20" t="str">
        <f t="shared" si="0"/>
        <v>A2o10.A2a10</v>
      </c>
      <c r="E7">
        <v>1</v>
      </c>
      <c r="F7">
        <v>2</v>
      </c>
      <c r="G7">
        <v>3</v>
      </c>
    </row>
    <row r="8" spans="1:7" x14ac:dyDescent="0.25">
      <c r="A8" t="s">
        <v>85</v>
      </c>
      <c r="B8" t="s">
        <v>30</v>
      </c>
      <c r="C8" s="20" t="s">
        <v>24</v>
      </c>
      <c r="D8" s="20" t="str">
        <f t="shared" si="0"/>
        <v>A2o10.A2a10</v>
      </c>
      <c r="E8">
        <v>1</v>
      </c>
      <c r="F8">
        <v>3</v>
      </c>
      <c r="G8">
        <v>2.7</v>
      </c>
    </row>
    <row r="9" spans="1:7" x14ac:dyDescent="0.25">
      <c r="A9" t="s">
        <v>85</v>
      </c>
      <c r="B9" t="s">
        <v>30</v>
      </c>
      <c r="C9" s="20" t="s">
        <v>24</v>
      </c>
      <c r="D9" s="20" t="str">
        <f t="shared" si="0"/>
        <v>A2o10.A2a10</v>
      </c>
      <c r="E9">
        <v>1</v>
      </c>
      <c r="F9">
        <v>4</v>
      </c>
      <c r="G9">
        <v>3.1</v>
      </c>
    </row>
    <row r="10" spans="1:7" x14ac:dyDescent="0.25">
      <c r="A10" t="s">
        <v>88</v>
      </c>
      <c r="B10" t="s">
        <v>120</v>
      </c>
      <c r="C10" s="20" t="s">
        <v>24</v>
      </c>
      <c r="D10" s="20" t="str">
        <f t="shared" si="0"/>
        <v>ANC.A2a10</v>
      </c>
      <c r="E10">
        <v>1</v>
      </c>
      <c r="F10">
        <v>1</v>
      </c>
      <c r="G10">
        <v>3.8</v>
      </c>
    </row>
    <row r="11" spans="1:7" x14ac:dyDescent="0.25">
      <c r="A11" t="s">
        <v>88</v>
      </c>
      <c r="B11" t="s">
        <v>120</v>
      </c>
      <c r="C11" s="20" t="s">
        <v>24</v>
      </c>
      <c r="D11" s="20" t="str">
        <f t="shared" si="0"/>
        <v>ANC.A2a10</v>
      </c>
      <c r="E11">
        <v>1</v>
      </c>
      <c r="F11">
        <v>2</v>
      </c>
      <c r="G11">
        <v>4.2</v>
      </c>
    </row>
    <row r="12" spans="1:7" x14ac:dyDescent="0.25">
      <c r="A12" t="s">
        <v>88</v>
      </c>
      <c r="B12" t="s">
        <v>120</v>
      </c>
      <c r="C12" s="20" t="s">
        <v>24</v>
      </c>
      <c r="D12" s="20" t="str">
        <f t="shared" si="0"/>
        <v>ANC.A2a10</v>
      </c>
      <c r="E12">
        <v>1</v>
      </c>
      <c r="F12">
        <v>3</v>
      </c>
      <c r="G12">
        <v>4.4000000000000004</v>
      </c>
    </row>
    <row r="13" spans="1:7" x14ac:dyDescent="0.25">
      <c r="A13" t="s">
        <v>88</v>
      </c>
      <c r="B13" t="s">
        <v>120</v>
      </c>
      <c r="C13" s="20" t="s">
        <v>24</v>
      </c>
      <c r="D13" s="20" t="str">
        <f t="shared" si="0"/>
        <v>ANC.A2a10</v>
      </c>
      <c r="E13">
        <v>1</v>
      </c>
      <c r="F13">
        <v>4</v>
      </c>
      <c r="G13">
        <v>4.4000000000000004</v>
      </c>
    </row>
    <row r="14" spans="1:7" x14ac:dyDescent="0.25">
      <c r="A14" t="s">
        <v>100</v>
      </c>
      <c r="B14" t="s">
        <v>28</v>
      </c>
      <c r="C14" s="20" t="s">
        <v>20</v>
      </c>
      <c r="D14" s="20" t="str">
        <f t="shared" si="0"/>
        <v>F1o10.F2a10</v>
      </c>
      <c r="E14">
        <v>1</v>
      </c>
      <c r="F14">
        <v>1</v>
      </c>
      <c r="G14">
        <v>1.7</v>
      </c>
    </row>
    <row r="15" spans="1:7" x14ac:dyDescent="0.25">
      <c r="A15" t="s">
        <v>100</v>
      </c>
      <c r="B15" t="s">
        <v>28</v>
      </c>
      <c r="C15" s="20" t="s">
        <v>20</v>
      </c>
      <c r="D15" s="20" t="str">
        <f t="shared" si="0"/>
        <v>F1o10.F2a10</v>
      </c>
      <c r="E15">
        <v>1</v>
      </c>
      <c r="F15">
        <v>2</v>
      </c>
      <c r="G15">
        <v>1.8</v>
      </c>
    </row>
    <row r="16" spans="1:7" x14ac:dyDescent="0.25">
      <c r="A16" t="s">
        <v>100</v>
      </c>
      <c r="B16" t="s">
        <v>28</v>
      </c>
      <c r="C16" s="20" t="s">
        <v>20</v>
      </c>
      <c r="D16" s="20" t="str">
        <f t="shared" si="0"/>
        <v>F1o10.F2a10</v>
      </c>
      <c r="E16">
        <v>1</v>
      </c>
      <c r="F16">
        <v>3</v>
      </c>
      <c r="G16">
        <v>1.4</v>
      </c>
    </row>
    <row r="17" spans="1:7" x14ac:dyDescent="0.25">
      <c r="A17" t="s">
        <v>100</v>
      </c>
      <c r="B17" t="s">
        <v>28</v>
      </c>
      <c r="C17" s="20" t="s">
        <v>20</v>
      </c>
      <c r="D17" s="20" t="str">
        <f t="shared" si="0"/>
        <v>F1o10.F2a10</v>
      </c>
      <c r="E17">
        <v>1</v>
      </c>
      <c r="F17">
        <v>4</v>
      </c>
      <c r="G17">
        <v>1.4</v>
      </c>
    </row>
    <row r="18" spans="1:7" x14ac:dyDescent="0.25">
      <c r="A18" t="s">
        <v>103</v>
      </c>
      <c r="B18" t="s">
        <v>35</v>
      </c>
      <c r="C18" s="20" t="s">
        <v>20</v>
      </c>
      <c r="D18" s="20" t="str">
        <f t="shared" si="0"/>
        <v>F2o10.F2a10</v>
      </c>
      <c r="E18">
        <v>1</v>
      </c>
      <c r="F18">
        <v>1</v>
      </c>
      <c r="G18">
        <v>2.7</v>
      </c>
    </row>
    <row r="19" spans="1:7" x14ac:dyDescent="0.25">
      <c r="A19" t="s">
        <v>103</v>
      </c>
      <c r="B19" t="s">
        <v>35</v>
      </c>
      <c r="C19" s="20" t="s">
        <v>20</v>
      </c>
      <c r="D19" s="20" t="str">
        <f t="shared" si="0"/>
        <v>F2o10.F2a10</v>
      </c>
      <c r="E19">
        <v>1</v>
      </c>
      <c r="F19">
        <v>2</v>
      </c>
      <c r="G19">
        <v>3</v>
      </c>
    </row>
    <row r="20" spans="1:7" x14ac:dyDescent="0.25">
      <c r="A20" t="s">
        <v>103</v>
      </c>
      <c r="B20" t="s">
        <v>35</v>
      </c>
      <c r="C20" s="20" t="s">
        <v>20</v>
      </c>
      <c r="D20" s="20" t="str">
        <f t="shared" si="0"/>
        <v>F2o10.F2a10</v>
      </c>
      <c r="E20">
        <v>1</v>
      </c>
      <c r="F20">
        <v>3</v>
      </c>
      <c r="G20">
        <v>2.2000000000000002</v>
      </c>
    </row>
    <row r="21" spans="1:7" x14ac:dyDescent="0.25">
      <c r="A21" t="s">
        <v>103</v>
      </c>
      <c r="B21" t="s">
        <v>35</v>
      </c>
      <c r="C21" s="20" t="s">
        <v>20</v>
      </c>
      <c r="D21" s="20" t="str">
        <f t="shared" si="0"/>
        <v>F2o10.F2a10</v>
      </c>
      <c r="E21">
        <v>1</v>
      </c>
      <c r="F21">
        <v>4</v>
      </c>
      <c r="G21">
        <v>2.1</v>
      </c>
    </row>
    <row r="22" spans="1:7" x14ac:dyDescent="0.25">
      <c r="A22" t="s">
        <v>106</v>
      </c>
      <c r="B22" t="s">
        <v>120</v>
      </c>
      <c r="C22" s="20" t="s">
        <v>20</v>
      </c>
      <c r="D22" s="20" t="str">
        <f t="shared" si="0"/>
        <v>ANC.F2a10</v>
      </c>
      <c r="E22">
        <v>1</v>
      </c>
      <c r="F22">
        <v>1</v>
      </c>
      <c r="G22">
        <v>3.6</v>
      </c>
    </row>
    <row r="23" spans="1:7" x14ac:dyDescent="0.25">
      <c r="A23" t="s">
        <v>103</v>
      </c>
      <c r="B23" t="s">
        <v>120</v>
      </c>
      <c r="C23" s="20" t="s">
        <v>20</v>
      </c>
      <c r="D23" s="20" t="str">
        <f t="shared" si="0"/>
        <v>ANC.F2a10</v>
      </c>
      <c r="E23">
        <v>1</v>
      </c>
      <c r="F23">
        <v>2</v>
      </c>
      <c r="G23">
        <v>3.3</v>
      </c>
    </row>
    <row r="24" spans="1:7" x14ac:dyDescent="0.25">
      <c r="A24" t="s">
        <v>103</v>
      </c>
      <c r="B24" t="s">
        <v>120</v>
      </c>
      <c r="C24" s="20" t="s">
        <v>20</v>
      </c>
      <c r="D24" s="20" t="str">
        <f t="shared" si="0"/>
        <v>ANC.F2a10</v>
      </c>
      <c r="E24">
        <v>1</v>
      </c>
      <c r="F24">
        <v>3</v>
      </c>
      <c r="G24">
        <v>4.4000000000000004</v>
      </c>
    </row>
    <row r="25" spans="1:7" x14ac:dyDescent="0.25">
      <c r="A25" t="s">
        <v>103</v>
      </c>
      <c r="B25" t="s">
        <v>120</v>
      </c>
      <c r="C25" s="20" t="s">
        <v>20</v>
      </c>
      <c r="D25" s="20" t="str">
        <f t="shared" si="0"/>
        <v>ANC.F2a10</v>
      </c>
      <c r="E25">
        <v>1</v>
      </c>
      <c r="F25">
        <v>4</v>
      </c>
      <c r="G25">
        <v>3.4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README</vt:lpstr>
      <vt:lpstr>20220504</vt:lpstr>
      <vt:lpstr>20220525</vt:lpstr>
      <vt:lpstr>20220608</vt:lpstr>
      <vt:lpstr>20230327</vt:lpstr>
      <vt:lpstr>20230731Worm</vt:lpstr>
      <vt:lpstr>20230731PlusWorm</vt:lpstr>
      <vt:lpstr>20230817WormDiameter</vt:lpstr>
      <vt:lpstr>20230814WormChunk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Vega, Nic</dc:creator>
  <cp:keywords/>
  <dc:description/>
  <cp:lastModifiedBy>Vega, Nic</cp:lastModifiedBy>
  <cp:revision>3</cp:revision>
  <dcterms:created xsi:type="dcterms:W3CDTF">2022-05-10T16:42:06Z</dcterms:created>
  <dcterms:modified xsi:type="dcterms:W3CDTF">2023-09-07T14:12:25Z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