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3Homework-NEW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9" i="1"/>
  <c r="R29" i="1"/>
  <c r="Q29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9" i="1"/>
  <c r="O26" i="1"/>
  <c r="N26" i="1"/>
  <c r="O25" i="1"/>
  <c r="N25" i="1"/>
  <c r="N17" i="1"/>
  <c r="K17" i="1"/>
  <c r="E11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C11" i="1"/>
  <c r="B11" i="1"/>
</calcChain>
</file>

<file path=xl/sharedStrings.xml><?xml version="1.0" encoding="utf-8"?>
<sst xmlns="http://schemas.openxmlformats.org/spreadsheetml/2006/main" count="101" uniqueCount="97">
  <si>
    <t>Homework 3_8</t>
  </si>
  <si>
    <t>Problem 1</t>
  </si>
  <si>
    <t>Given the following scores on an exam</t>
  </si>
  <si>
    <t>compute Z scores and highlight</t>
  </si>
  <si>
    <t>outliers.</t>
  </si>
  <si>
    <t>Verify the mean of the Z scores=0</t>
  </si>
  <si>
    <t>and Standard deviation of Z Scores =1</t>
  </si>
  <si>
    <t>Scores</t>
  </si>
  <si>
    <t>Problem 2</t>
  </si>
  <si>
    <t>Suppose we made a</t>
  </si>
  <si>
    <t>grading error on</t>
  </si>
  <si>
    <t>the data in Problem 1</t>
  </si>
  <si>
    <t>and gave everybody credit</t>
  </si>
  <si>
    <t>for a 5 point question</t>
  </si>
  <si>
    <t>that everybody actually had wrong.</t>
  </si>
  <si>
    <t>After adjusting the scores,</t>
  </si>
  <si>
    <t>would the Z- Scores change?</t>
  </si>
  <si>
    <t>Problem 3</t>
  </si>
  <si>
    <t>When teachers grade on a curve they</t>
  </si>
  <si>
    <t>often use Z scores to determine</t>
  </si>
  <si>
    <t>grade cutoffs. Suppose in class</t>
  </si>
  <si>
    <t xml:space="preserve">1 the mean score = 70 and standard </t>
  </si>
  <si>
    <t xml:space="preserve">deviation =10. Assume a z score of &gt;=1.5 </t>
  </si>
  <si>
    <t>mean = 75 and standard deviation = 8</t>
  </si>
  <si>
    <t>What should be cutoff for A in the 2nd class?</t>
  </si>
  <si>
    <t>Problem 4</t>
  </si>
  <si>
    <t>Below you are given Yards per Pass Attempt</t>
  </si>
  <si>
    <t>and TD passes for NFL quarterbacks in 2016 season.</t>
  </si>
  <si>
    <t>Problem 5</t>
  </si>
  <si>
    <t>If we doubled every player's</t>
  </si>
  <si>
    <t>TD passes what would happen</t>
  </si>
  <si>
    <t>to the Z-Scores for TD passes?</t>
  </si>
  <si>
    <t>TEAM</t>
  </si>
  <si>
    <t>Y/A</t>
  </si>
  <si>
    <t>TD</t>
  </si>
  <si>
    <t>Drew Brees, QB</t>
  </si>
  <si>
    <t>Kirk Cousins, QB</t>
  </si>
  <si>
    <t>Matt Ryan, QB</t>
  </si>
  <si>
    <t>Aaron Rodgers, QB</t>
  </si>
  <si>
    <t>Philip Rivers, QB</t>
  </si>
  <si>
    <t>Joe Flacco, QB</t>
  </si>
  <si>
    <t>Matthew Stafford, QB</t>
  </si>
  <si>
    <t>Carson Palmer, QB</t>
  </si>
  <si>
    <t>Russell Wilson, QB</t>
  </si>
  <si>
    <t>Derek Carr, QB</t>
  </si>
  <si>
    <t>Andrew Luck, QB</t>
  </si>
  <si>
    <t>Jameis Winston, QB</t>
  </si>
  <si>
    <t>Eli Manning, QB</t>
  </si>
  <si>
    <t>Ben Roethlisberger, QB</t>
  </si>
  <si>
    <t>Dak Prescott, QB</t>
  </si>
  <si>
    <t>Sam Bradford, QB</t>
  </si>
  <si>
    <t>Blake Bortles, QB</t>
  </si>
  <si>
    <t>Carson Wentz, QB</t>
  </si>
  <si>
    <t>Marcus Mariota, QB</t>
  </si>
  <si>
    <t>Tom Brady, QB</t>
  </si>
  <si>
    <t>Cam Newton, QB</t>
  </si>
  <si>
    <t>Alex Smith, QB</t>
  </si>
  <si>
    <t>Trevor Siemian, QB</t>
  </si>
  <si>
    <t>Tyrod Taylor, QB</t>
  </si>
  <si>
    <t>Ryan Tannehill, QB</t>
  </si>
  <si>
    <t>Brock Osweiler, QB</t>
  </si>
  <si>
    <t>Ryan Fitzpatrick, QB</t>
  </si>
  <si>
    <t>Case Keenum, QB</t>
  </si>
  <si>
    <t>Colin Kaepernick, QB</t>
  </si>
  <si>
    <t>Matt Barkley, QB</t>
  </si>
  <si>
    <t>Brian Hoyer, QB</t>
  </si>
  <si>
    <t>Cody Kessler, QB</t>
  </si>
  <si>
    <t>Josh McCown, QB</t>
  </si>
  <si>
    <t>Jay Cutler, QB</t>
  </si>
  <si>
    <t>Jared Goff, QB</t>
  </si>
  <si>
    <t>Blaine Gabbert, QB</t>
  </si>
  <si>
    <t>Bryce Petty, QB</t>
  </si>
  <si>
    <t>Robert Griffin III, QB</t>
  </si>
  <si>
    <t>receives an A. In another class (class 2)</t>
  </si>
  <si>
    <t>Which is more impressive. Brees' 7.8 Y/A or Rivers' 31 TD passes?</t>
  </si>
  <si>
    <t>Mean</t>
  </si>
  <si>
    <t>STD</t>
  </si>
  <si>
    <t>Z-score</t>
  </si>
  <si>
    <t>Outliers</t>
  </si>
  <si>
    <t>NO</t>
  </si>
  <si>
    <t>ANSWER=</t>
  </si>
  <si>
    <t xml:space="preserve">Mean= </t>
  </si>
  <si>
    <t>STD=</t>
  </si>
  <si>
    <t xml:space="preserve">Z-score= </t>
  </si>
  <si>
    <t xml:space="preserve">Cutoff= </t>
  </si>
  <si>
    <t>Class 1</t>
  </si>
  <si>
    <t>Class 2</t>
  </si>
  <si>
    <t xml:space="preserve">Mean = </t>
  </si>
  <si>
    <t xml:space="preserve">STD = </t>
  </si>
  <si>
    <t xml:space="preserve">Z-score = </t>
  </si>
  <si>
    <t xml:space="preserve">Cutoff = </t>
  </si>
  <si>
    <t>stand Y/A</t>
  </si>
  <si>
    <t>stand TD</t>
  </si>
  <si>
    <t>TD *2</t>
  </si>
  <si>
    <t>mean</t>
  </si>
  <si>
    <t>std</t>
  </si>
  <si>
    <t>stand *2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</si>
</sst>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abSelected="1" topLeftCell="C18" workbookViewId="0">
      <selection activeCell="P29" sqref="P29:P66"/>
    </sheetView>
  </sheetViews>
  <sheetFormatPr defaultRowHeight="15" x14ac:dyDescent="0.25"/>
  <cols>
    <col min="6" max="6" width="28.85546875" customWidth="1"/>
  </cols>
  <sheetData>
    <row r="1" spans="1:14" x14ac:dyDescent="0.25">
      <c r="A1" s="1" t="s">
        <v>0</v>
      </c>
      <c r="B1" s="1"/>
      <c r="C1" s="1"/>
    </row>
    <row r="3" spans="1:14" x14ac:dyDescent="0.25">
      <c r="A3" s="1" t="s">
        <v>1</v>
      </c>
      <c r="B3" s="1"/>
      <c r="C3" s="1"/>
      <c r="D3" s="1"/>
    </row>
    <row r="4" spans="1:14" x14ac:dyDescent="0.25">
      <c r="A4" s="1" t="s">
        <v>2</v>
      </c>
      <c r="B4" s="1"/>
      <c r="C4" s="1"/>
      <c r="D4" s="1"/>
      <c r="F4" s="2" t="s">
        <v>8</v>
      </c>
      <c r="G4" s="2"/>
      <c r="H4" s="2"/>
      <c r="I4" s="2"/>
      <c r="J4" t="s">
        <v>80</v>
      </c>
      <c r="K4" t="s">
        <v>79</v>
      </c>
    </row>
    <row r="5" spans="1:14" x14ac:dyDescent="0.25">
      <c r="A5" s="1" t="s">
        <v>3</v>
      </c>
      <c r="B5" s="1"/>
      <c r="C5" s="1"/>
      <c r="D5" s="1"/>
      <c r="F5" s="2" t="s">
        <v>9</v>
      </c>
      <c r="G5" s="2"/>
      <c r="H5" s="2"/>
      <c r="I5" s="2"/>
    </row>
    <row r="6" spans="1:14" x14ac:dyDescent="0.25">
      <c r="A6" s="1" t="s">
        <v>4</v>
      </c>
      <c r="B6" s="1"/>
      <c r="C6" s="1"/>
      <c r="D6" s="1"/>
      <c r="F6" s="2" t="s">
        <v>10</v>
      </c>
      <c r="G6" s="2"/>
      <c r="H6" s="2"/>
      <c r="I6" s="2"/>
    </row>
    <row r="7" spans="1:14" x14ac:dyDescent="0.25">
      <c r="A7" s="1" t="s">
        <v>5</v>
      </c>
      <c r="B7" s="1"/>
      <c r="C7" s="1"/>
      <c r="D7" s="1"/>
      <c r="F7" s="2" t="s">
        <v>11</v>
      </c>
      <c r="G7" s="2"/>
      <c r="H7" s="2"/>
      <c r="I7" s="2"/>
    </row>
    <row r="8" spans="1:14" x14ac:dyDescent="0.25">
      <c r="A8" s="1" t="s">
        <v>6</v>
      </c>
      <c r="B8" s="1"/>
      <c r="C8" s="1"/>
      <c r="D8" s="1"/>
      <c r="F8" s="2" t="s">
        <v>12</v>
      </c>
      <c r="G8" s="2"/>
      <c r="H8" s="2"/>
      <c r="I8" s="2"/>
    </row>
    <row r="9" spans="1:14" x14ac:dyDescent="0.25">
      <c r="F9" s="2" t="s">
        <v>13</v>
      </c>
      <c r="G9" s="2"/>
      <c r="H9" s="2"/>
      <c r="I9" s="2"/>
    </row>
    <row r="10" spans="1:14" x14ac:dyDescent="0.25">
      <c r="A10" t="s">
        <v>7</v>
      </c>
      <c r="B10" t="s">
        <v>75</v>
      </c>
      <c r="C10" t="s">
        <v>76</v>
      </c>
      <c r="D10" t="s">
        <v>77</v>
      </c>
      <c r="E10" t="s">
        <v>78</v>
      </c>
      <c r="F10" s="2" t="s">
        <v>14</v>
      </c>
      <c r="G10" s="2"/>
      <c r="H10" s="2"/>
      <c r="I10" s="2"/>
    </row>
    <row r="11" spans="1:14" x14ac:dyDescent="0.25">
      <c r="A11">
        <v>83</v>
      </c>
      <c r="B11">
        <f>AVERAGE(A11:A103)</f>
        <v>75.41935483870968</v>
      </c>
      <c r="C11">
        <f>_xlfn.STDEV.P(A11:A103)</f>
        <v>8.7366765914354865</v>
      </c>
      <c r="D11">
        <f>(A11-$B$11)/$C$11</f>
        <v>0.86768064285698554</v>
      </c>
      <c r="E11">
        <f>COUNTIF(D11:D103, "&gt;2") + COUNTIF(D11:D103,"&lt;-2")</f>
        <v>4</v>
      </c>
      <c r="F11" s="2" t="s">
        <v>15</v>
      </c>
      <c r="G11" s="2"/>
      <c r="H11" s="2"/>
      <c r="I11" s="2"/>
    </row>
    <row r="12" spans="1:14" x14ac:dyDescent="0.25">
      <c r="A12">
        <v>81</v>
      </c>
      <c r="D12">
        <f t="shared" ref="D12:D75" si="0">(A12-$B$11)/$C$11</f>
        <v>0.63876064346492978</v>
      </c>
      <c r="F12" s="2" t="s">
        <v>16</v>
      </c>
      <c r="G12" s="2"/>
      <c r="H12" s="2"/>
      <c r="I12" s="2"/>
    </row>
    <row r="13" spans="1:14" x14ac:dyDescent="0.25">
      <c r="A13">
        <v>76</v>
      </c>
      <c r="D13">
        <f t="shared" si="0"/>
        <v>6.6460644984790138E-2</v>
      </c>
      <c r="J13" t="s">
        <v>85</v>
      </c>
      <c r="M13" t="s">
        <v>86</v>
      </c>
    </row>
    <row r="14" spans="1:14" x14ac:dyDescent="0.25">
      <c r="A14">
        <v>82</v>
      </c>
      <c r="D14">
        <f t="shared" si="0"/>
        <v>0.7532206431609576</v>
      </c>
      <c r="F14" s="3" t="s">
        <v>17</v>
      </c>
      <c r="G14" s="3"/>
      <c r="H14" s="3"/>
      <c r="I14" s="3"/>
      <c r="J14" t="s">
        <v>81</v>
      </c>
      <c r="K14">
        <v>70</v>
      </c>
      <c r="M14" t="s">
        <v>87</v>
      </c>
      <c r="N14">
        <v>75</v>
      </c>
    </row>
    <row r="15" spans="1:14" x14ac:dyDescent="0.25">
      <c r="A15">
        <v>69</v>
      </c>
      <c r="D15">
        <f t="shared" si="0"/>
        <v>-0.73475935288740524</v>
      </c>
      <c r="F15" s="3" t="s">
        <v>18</v>
      </c>
      <c r="G15" s="3"/>
      <c r="H15" s="3"/>
      <c r="I15" s="3"/>
      <c r="J15" t="s">
        <v>82</v>
      </c>
      <c r="K15">
        <v>10</v>
      </c>
      <c r="M15" t="s">
        <v>88</v>
      </c>
      <c r="N15">
        <v>8</v>
      </c>
    </row>
    <row r="16" spans="1:14" x14ac:dyDescent="0.25">
      <c r="A16">
        <v>67</v>
      </c>
      <c r="D16">
        <f t="shared" si="0"/>
        <v>-0.96367935227946111</v>
      </c>
      <c r="F16" s="3" t="s">
        <v>19</v>
      </c>
      <c r="G16" s="3"/>
      <c r="H16" s="3"/>
      <c r="I16" s="3"/>
      <c r="J16" t="s">
        <v>83</v>
      </c>
      <c r="K16">
        <v>1.5</v>
      </c>
      <c r="M16" t="s">
        <v>89</v>
      </c>
      <c r="N16" s="5">
        <v>1.5</v>
      </c>
    </row>
    <row r="17" spans="1:18" x14ac:dyDescent="0.25">
      <c r="A17">
        <v>75</v>
      </c>
      <c r="D17">
        <f t="shared" si="0"/>
        <v>-4.7999354711237778E-2</v>
      </c>
      <c r="F17" s="3" t="s">
        <v>20</v>
      </c>
      <c r="G17" s="3"/>
      <c r="H17" s="3"/>
      <c r="I17" s="3"/>
      <c r="J17" t="s">
        <v>84</v>
      </c>
      <c r="K17">
        <f xml:space="preserve"> K14+K16*K15</f>
        <v>85</v>
      </c>
      <c r="M17" t="s">
        <v>90</v>
      </c>
      <c r="N17">
        <f>N14+N15*N16</f>
        <v>87</v>
      </c>
    </row>
    <row r="18" spans="1:18" x14ac:dyDescent="0.25">
      <c r="A18">
        <v>68</v>
      </c>
      <c r="D18">
        <f t="shared" si="0"/>
        <v>-0.84921935258343317</v>
      </c>
      <c r="F18" s="3" t="s">
        <v>21</v>
      </c>
      <c r="G18" s="3"/>
      <c r="H18" s="3"/>
      <c r="I18" s="3"/>
    </row>
    <row r="19" spans="1:18" x14ac:dyDescent="0.25">
      <c r="A19">
        <v>80</v>
      </c>
      <c r="D19">
        <f t="shared" si="0"/>
        <v>0.52430064376890184</v>
      </c>
      <c r="F19" s="3" t="s">
        <v>22</v>
      </c>
      <c r="G19" s="3"/>
      <c r="H19" s="3"/>
      <c r="I19" s="3"/>
    </row>
    <row r="20" spans="1:18" x14ac:dyDescent="0.25">
      <c r="A20">
        <v>64</v>
      </c>
      <c r="D20">
        <f t="shared" si="0"/>
        <v>-1.3070593513675448</v>
      </c>
      <c r="F20" s="3" t="s">
        <v>73</v>
      </c>
      <c r="G20" s="3"/>
      <c r="H20" s="3"/>
      <c r="I20" s="3"/>
    </row>
    <row r="21" spans="1:18" x14ac:dyDescent="0.25">
      <c r="A21">
        <v>57</v>
      </c>
      <c r="D21">
        <f t="shared" si="0"/>
        <v>-2.1082793492397403</v>
      </c>
      <c r="F21" s="3" t="s">
        <v>23</v>
      </c>
      <c r="G21" s="3"/>
      <c r="H21" s="3"/>
      <c r="I21" s="3"/>
    </row>
    <row r="22" spans="1:18" x14ac:dyDescent="0.25">
      <c r="A22">
        <v>78</v>
      </c>
      <c r="D22">
        <f t="shared" si="0"/>
        <v>0.29538064437684597</v>
      </c>
      <c r="F22" s="3" t="s">
        <v>24</v>
      </c>
      <c r="G22" s="3"/>
      <c r="H22" s="3"/>
      <c r="I22" s="3"/>
      <c r="J22" s="3"/>
    </row>
    <row r="23" spans="1:18" x14ac:dyDescent="0.25">
      <c r="A23">
        <v>78</v>
      </c>
      <c r="D23">
        <f t="shared" si="0"/>
        <v>0.29538064437684597</v>
      </c>
    </row>
    <row r="24" spans="1:18" x14ac:dyDescent="0.25">
      <c r="A24">
        <v>60</v>
      </c>
      <c r="D24">
        <f t="shared" si="0"/>
        <v>-1.7648993501516566</v>
      </c>
      <c r="F24" s="4" t="s">
        <v>25</v>
      </c>
      <c r="G24" s="4"/>
      <c r="H24" s="4"/>
      <c r="I24" s="4"/>
      <c r="J24" s="4"/>
      <c r="K24" s="4"/>
      <c r="L24" s="4"/>
      <c r="N24" t="s">
        <v>75</v>
      </c>
      <c r="O24" t="s">
        <v>76</v>
      </c>
    </row>
    <row r="25" spans="1:18" x14ac:dyDescent="0.25">
      <c r="A25">
        <v>74</v>
      </c>
      <c r="D25">
        <f t="shared" si="0"/>
        <v>-0.16245935440726569</v>
      </c>
      <c r="F25" s="4" t="s">
        <v>26</v>
      </c>
      <c r="G25" s="4"/>
      <c r="H25" s="4"/>
      <c r="I25" s="4"/>
      <c r="J25" s="4"/>
      <c r="K25" s="4"/>
      <c r="L25" s="4"/>
      <c r="M25" t="s">
        <v>33</v>
      </c>
      <c r="N25">
        <f>AVERAGE(G29:G66)</f>
        <v>7.0726315789473686</v>
      </c>
      <c r="O25">
        <f>_xlfn.STDEV.P(G29:G66)</f>
        <v>0.77238415656884474</v>
      </c>
    </row>
    <row r="26" spans="1:18" x14ac:dyDescent="0.25">
      <c r="A26">
        <v>84</v>
      </c>
      <c r="D26">
        <f t="shared" si="0"/>
        <v>0.98214064255301348</v>
      </c>
      <c r="F26" s="4" t="s">
        <v>27</v>
      </c>
      <c r="G26" s="4"/>
      <c r="H26" s="4"/>
      <c r="I26" s="4"/>
      <c r="J26" s="4"/>
      <c r="K26" s="4"/>
      <c r="L26" s="4"/>
      <c r="M26" t="s">
        <v>34</v>
      </c>
      <c r="N26">
        <f>AVERAGE(H29:H66)</f>
        <v>18.026315789473685</v>
      </c>
      <c r="O26">
        <f>_xlfn.STDEV.P(H29:H66)</f>
        <v>9.7291932972917383</v>
      </c>
    </row>
    <row r="27" spans="1:18" x14ac:dyDescent="0.25">
      <c r="A27">
        <v>79</v>
      </c>
      <c r="D27">
        <f t="shared" si="0"/>
        <v>0.40984064407287391</v>
      </c>
      <c r="F27" s="4" t="s">
        <v>74</v>
      </c>
      <c r="G27" s="4"/>
      <c r="H27" s="4"/>
      <c r="I27" s="4"/>
      <c r="J27" s="4"/>
      <c r="K27" s="4"/>
      <c r="L27" s="4"/>
    </row>
    <row r="28" spans="1:18" x14ac:dyDescent="0.25">
      <c r="A28">
        <v>77</v>
      </c>
      <c r="D28">
        <f t="shared" si="0"/>
        <v>0.18092064468081806</v>
      </c>
      <c r="F28" t="s">
        <v>32</v>
      </c>
      <c r="G28" t="s">
        <v>33</v>
      </c>
      <c r="H28" t="s">
        <v>34</v>
      </c>
      <c r="I28" t="s">
        <v>91</v>
      </c>
      <c r="J28" t="s">
        <v>92</v>
      </c>
      <c r="O28" t="s">
        <v>93</v>
      </c>
      <c r="P28" t="s">
        <v>96</v>
      </c>
      <c r="Q28" t="s">
        <v>94</v>
      </c>
      <c r="R28" t="s">
        <v>95</v>
      </c>
    </row>
    <row r="29" spans="1:18" x14ac:dyDescent="0.25">
      <c r="A29">
        <v>73</v>
      </c>
      <c r="D29">
        <f t="shared" si="0"/>
        <v>-0.2769193541032936</v>
      </c>
      <c r="F29" t="s">
        <v>35</v>
      </c>
      <c r="G29">
        <v>7.8</v>
      </c>
      <c r="H29">
        <v>35</v>
      </c>
      <c r="I29" s="6">
        <f>STANDARDIZE(G29,$N$25,$O$25)</f>
        <v>0.94171846336648524</v>
      </c>
      <c r="J29" s="6">
        <f>STANDARDIZE(H29,$N$26,$O$26)</f>
        <v>1.7446137302309725</v>
      </c>
      <c r="K29" s="3" t="s">
        <v>28</v>
      </c>
      <c r="L29" s="3"/>
      <c r="M29" s="3"/>
      <c r="N29" s="3"/>
      <c r="O29">
        <f>H29*2</f>
        <v>70</v>
      </c>
      <c r="P29">
        <f>STANDARDIZE(O29,$Q$29,$R$29)</f>
        <v>1.7446137302309725</v>
      </c>
      <c r="Q29">
        <f>AVERAGE(O29:O66)</f>
        <v>36.05263157894737</v>
      </c>
      <c r="R29">
        <f>_xlfn.STDEV.P(O29:O66)</f>
        <v>19.458386594583477</v>
      </c>
    </row>
    <row r="30" spans="1:18" x14ac:dyDescent="0.25">
      <c r="A30">
        <v>73</v>
      </c>
      <c r="D30">
        <f t="shared" si="0"/>
        <v>-0.2769193541032936</v>
      </c>
      <c r="F30" t="s">
        <v>36</v>
      </c>
      <c r="G30">
        <v>8.11</v>
      </c>
      <c r="H30">
        <v>24</v>
      </c>
      <c r="I30">
        <f t="shared" ref="I30:I66" si="1">STANDARDIZE(G30,$N$25,$O$25)</f>
        <v>1.3430731485494516</v>
      </c>
      <c r="J30">
        <f t="shared" ref="J30:J66" si="2">STANDARDIZE(H30,$N$26,$O$26)</f>
        <v>0.61399583994175311</v>
      </c>
      <c r="K30" s="3" t="s">
        <v>29</v>
      </c>
      <c r="L30" s="3"/>
      <c r="M30" s="3"/>
      <c r="N30" s="3"/>
      <c r="O30">
        <f t="shared" ref="O30:O66" si="3">H30*2</f>
        <v>48</v>
      </c>
      <c r="P30">
        <f t="shared" ref="P30:P66" si="4">STANDARDIZE(O30,$Q$29,$R$29)</f>
        <v>0.61399583994175311</v>
      </c>
    </row>
    <row r="31" spans="1:18" x14ac:dyDescent="0.25">
      <c r="A31">
        <v>72</v>
      </c>
      <c r="D31">
        <f t="shared" si="0"/>
        <v>-0.39137935379932154</v>
      </c>
      <c r="F31" t="s">
        <v>37</v>
      </c>
      <c r="G31">
        <v>9.26</v>
      </c>
      <c r="H31">
        <v>34</v>
      </c>
      <c r="I31">
        <f t="shared" si="1"/>
        <v>2.831969561324974</v>
      </c>
      <c r="J31">
        <f t="shared" si="2"/>
        <v>1.6418302856592253</v>
      </c>
      <c r="K31" s="3" t="s">
        <v>30</v>
      </c>
      <c r="L31" s="3"/>
      <c r="M31" s="3"/>
      <c r="N31" s="3"/>
      <c r="O31">
        <f t="shared" si="3"/>
        <v>68</v>
      </c>
      <c r="P31">
        <f t="shared" si="4"/>
        <v>1.6418302856592253</v>
      </c>
    </row>
    <row r="32" spans="1:18" x14ac:dyDescent="0.25">
      <c r="A32">
        <v>80</v>
      </c>
      <c r="D32">
        <f t="shared" si="0"/>
        <v>0.52430064376890184</v>
      </c>
      <c r="F32" t="s">
        <v>38</v>
      </c>
      <c r="G32">
        <v>7.23</v>
      </c>
      <c r="H32">
        <v>36</v>
      </c>
      <c r="I32">
        <f t="shared" si="1"/>
        <v>0.20374371964296648</v>
      </c>
      <c r="J32">
        <f t="shared" si="2"/>
        <v>1.8473971748027198</v>
      </c>
      <c r="K32" s="3" t="s">
        <v>31</v>
      </c>
      <c r="L32" s="3"/>
      <c r="M32" s="3"/>
      <c r="N32" s="3"/>
      <c r="O32">
        <f t="shared" si="3"/>
        <v>72</v>
      </c>
      <c r="P32">
        <f t="shared" si="4"/>
        <v>1.8473971748027198</v>
      </c>
    </row>
    <row r="33" spans="1:16" x14ac:dyDescent="0.25">
      <c r="A33">
        <v>92</v>
      </c>
      <c r="D33">
        <f t="shared" si="0"/>
        <v>1.8978206401212367</v>
      </c>
      <c r="F33" t="s">
        <v>39</v>
      </c>
      <c r="G33">
        <v>7.62</v>
      </c>
      <c r="H33">
        <v>31</v>
      </c>
      <c r="I33" s="7">
        <f t="shared" si="1"/>
        <v>0.70867380745379527</v>
      </c>
      <c r="J33" s="7">
        <f t="shared" si="2"/>
        <v>1.3334799519439837</v>
      </c>
      <c r="O33">
        <f t="shared" si="3"/>
        <v>62</v>
      </c>
      <c r="P33">
        <f t="shared" si="4"/>
        <v>1.3334799519439837</v>
      </c>
    </row>
    <row r="34" spans="1:16" x14ac:dyDescent="0.25">
      <c r="A34">
        <v>81</v>
      </c>
      <c r="D34">
        <f t="shared" si="0"/>
        <v>0.63876064346492978</v>
      </c>
      <c r="F34" t="s">
        <v>40</v>
      </c>
      <c r="G34">
        <v>6.5</v>
      </c>
      <c r="H34">
        <v>20</v>
      </c>
      <c r="I34">
        <f t="shared" si="1"/>
        <v>-0.74138182933627839</v>
      </c>
      <c r="J34">
        <f t="shared" si="2"/>
        <v>0.20286206165476417</v>
      </c>
      <c r="O34">
        <f t="shared" si="3"/>
        <v>40</v>
      </c>
      <c r="P34">
        <f t="shared" si="4"/>
        <v>0.20286206165476417</v>
      </c>
    </row>
    <row r="35" spans="1:16" x14ac:dyDescent="0.25">
      <c r="A35">
        <v>80</v>
      </c>
      <c r="D35">
        <f t="shared" si="0"/>
        <v>0.52430064376890184</v>
      </c>
      <c r="F35" t="s">
        <v>41</v>
      </c>
      <c r="G35">
        <v>7.2</v>
      </c>
      <c r="H35">
        <v>22</v>
      </c>
      <c r="I35">
        <f t="shared" si="1"/>
        <v>0.16490294365751776</v>
      </c>
      <c r="J35">
        <f t="shared" si="2"/>
        <v>0.40842895079825864</v>
      </c>
      <c r="O35">
        <f t="shared" si="3"/>
        <v>44</v>
      </c>
      <c r="P35">
        <f t="shared" si="4"/>
        <v>0.40842895079825864</v>
      </c>
    </row>
    <row r="36" spans="1:16" x14ac:dyDescent="0.25">
      <c r="A36">
        <v>79</v>
      </c>
      <c r="D36">
        <f t="shared" si="0"/>
        <v>0.40984064407287391</v>
      </c>
      <c r="F36" t="s">
        <v>42</v>
      </c>
      <c r="G36">
        <v>7.12</v>
      </c>
      <c r="H36">
        <v>23</v>
      </c>
      <c r="I36">
        <f t="shared" si="1"/>
        <v>6.1327541029655271E-2</v>
      </c>
      <c r="J36">
        <f t="shared" si="2"/>
        <v>0.51121239537000585</v>
      </c>
      <c r="O36">
        <f t="shared" si="3"/>
        <v>46</v>
      </c>
      <c r="P36">
        <f t="shared" si="4"/>
        <v>0.51121239537000585</v>
      </c>
    </row>
    <row r="37" spans="1:16" x14ac:dyDescent="0.25">
      <c r="A37">
        <v>74</v>
      </c>
      <c r="D37">
        <f t="shared" si="0"/>
        <v>-0.16245935440726569</v>
      </c>
      <c r="F37" t="s">
        <v>43</v>
      </c>
      <c r="G37">
        <v>7.71</v>
      </c>
      <c r="H37">
        <v>20</v>
      </c>
      <c r="I37">
        <f t="shared" si="1"/>
        <v>0.82519613541014025</v>
      </c>
      <c r="J37">
        <f t="shared" si="2"/>
        <v>0.20286206165476417</v>
      </c>
      <c r="O37">
        <f t="shared" si="3"/>
        <v>40</v>
      </c>
      <c r="P37">
        <f t="shared" si="4"/>
        <v>0.20286206165476417</v>
      </c>
    </row>
    <row r="38" spans="1:16" x14ac:dyDescent="0.25">
      <c r="A38">
        <v>70</v>
      </c>
      <c r="D38">
        <f t="shared" si="0"/>
        <v>-0.62029935319137741</v>
      </c>
      <c r="F38" t="s">
        <v>44</v>
      </c>
      <c r="G38">
        <v>7.03</v>
      </c>
      <c r="H38">
        <v>28</v>
      </c>
      <c r="I38">
        <f t="shared" si="1"/>
        <v>-5.5194786926689741E-2</v>
      </c>
      <c r="J38">
        <f t="shared" si="2"/>
        <v>1.0251296182287419</v>
      </c>
      <c r="O38">
        <f t="shared" si="3"/>
        <v>56</v>
      </c>
      <c r="P38">
        <f t="shared" si="4"/>
        <v>1.0251296182287419</v>
      </c>
    </row>
    <row r="39" spans="1:16" x14ac:dyDescent="0.25">
      <c r="A39">
        <v>67</v>
      </c>
      <c r="D39">
        <f t="shared" si="0"/>
        <v>-0.96367935227946111</v>
      </c>
      <c r="F39" t="s">
        <v>45</v>
      </c>
      <c r="G39">
        <v>7.76</v>
      </c>
      <c r="H39">
        <v>29</v>
      </c>
      <c r="I39">
        <f t="shared" si="1"/>
        <v>0.88993076205255406</v>
      </c>
      <c r="J39">
        <f t="shared" si="2"/>
        <v>1.1279130628004892</v>
      </c>
      <c r="O39">
        <f t="shared" si="3"/>
        <v>58</v>
      </c>
      <c r="P39">
        <f t="shared" si="4"/>
        <v>1.1279130628004892</v>
      </c>
    </row>
    <row r="40" spans="1:16" x14ac:dyDescent="0.25">
      <c r="A40">
        <v>75</v>
      </c>
      <c r="D40">
        <f t="shared" si="0"/>
        <v>-4.7999354711237778E-2</v>
      </c>
      <c r="F40" t="s">
        <v>46</v>
      </c>
      <c r="G40">
        <v>7.31</v>
      </c>
      <c r="H40">
        <v>27</v>
      </c>
      <c r="I40">
        <f t="shared" si="1"/>
        <v>0.3073191222708278</v>
      </c>
      <c r="J40">
        <f t="shared" si="2"/>
        <v>0.92234617365699478</v>
      </c>
      <c r="O40">
        <f t="shared" si="3"/>
        <v>54</v>
      </c>
      <c r="P40">
        <f t="shared" si="4"/>
        <v>0.92234617365699478</v>
      </c>
    </row>
    <row r="41" spans="1:16" x14ac:dyDescent="0.25">
      <c r="A41">
        <v>73</v>
      </c>
      <c r="D41">
        <f t="shared" si="0"/>
        <v>-0.2769193541032936</v>
      </c>
      <c r="F41" t="s">
        <v>47</v>
      </c>
      <c r="G41">
        <v>6.74</v>
      </c>
      <c r="H41">
        <v>26</v>
      </c>
      <c r="I41">
        <f t="shared" si="1"/>
        <v>-0.43065562145269098</v>
      </c>
      <c r="J41">
        <f t="shared" si="2"/>
        <v>0.81956272908524752</v>
      </c>
      <c r="O41">
        <f t="shared" si="3"/>
        <v>52</v>
      </c>
      <c r="P41">
        <f t="shared" si="4"/>
        <v>0.81956272908524752</v>
      </c>
    </row>
    <row r="42" spans="1:16" x14ac:dyDescent="0.25">
      <c r="A42">
        <v>82</v>
      </c>
      <c r="D42">
        <f t="shared" si="0"/>
        <v>0.7532206431609576</v>
      </c>
      <c r="F42" t="s">
        <v>48</v>
      </c>
      <c r="G42">
        <v>7.5</v>
      </c>
      <c r="H42">
        <v>29</v>
      </c>
      <c r="I42">
        <f t="shared" si="1"/>
        <v>0.55331070351200151</v>
      </c>
      <c r="J42">
        <f t="shared" si="2"/>
        <v>1.1279130628004892</v>
      </c>
      <c r="O42">
        <f t="shared" si="3"/>
        <v>58</v>
      </c>
      <c r="P42">
        <f t="shared" si="4"/>
        <v>1.1279130628004892</v>
      </c>
    </row>
    <row r="43" spans="1:16" x14ac:dyDescent="0.25">
      <c r="A43">
        <v>75</v>
      </c>
      <c r="D43">
        <f t="shared" si="0"/>
        <v>-4.7999354711237778E-2</v>
      </c>
      <c r="F43" t="s">
        <v>49</v>
      </c>
      <c r="G43">
        <v>8.0500000000000007</v>
      </c>
      <c r="H43">
        <v>23</v>
      </c>
      <c r="I43">
        <f t="shared" si="1"/>
        <v>1.2653915965785565</v>
      </c>
      <c r="J43">
        <f t="shared" si="2"/>
        <v>0.51121239537000585</v>
      </c>
      <c r="O43">
        <f t="shared" si="3"/>
        <v>46</v>
      </c>
      <c r="P43">
        <f t="shared" si="4"/>
        <v>0.51121239537000585</v>
      </c>
    </row>
    <row r="44" spans="1:16" x14ac:dyDescent="0.25">
      <c r="A44">
        <v>74</v>
      </c>
      <c r="D44">
        <f t="shared" si="0"/>
        <v>-0.16245935440726569</v>
      </c>
      <c r="F44" t="s">
        <v>50</v>
      </c>
      <c r="G44">
        <v>6.99</v>
      </c>
      <c r="H44">
        <v>17</v>
      </c>
      <c r="I44">
        <f t="shared" si="1"/>
        <v>-0.10698248824062098</v>
      </c>
      <c r="J44">
        <f t="shared" si="2"/>
        <v>-0.10548827206047749</v>
      </c>
      <c r="O44">
        <f t="shared" si="3"/>
        <v>34</v>
      </c>
      <c r="P44">
        <f t="shared" si="4"/>
        <v>-0.10548827206047749</v>
      </c>
    </row>
    <row r="45" spans="1:16" x14ac:dyDescent="0.25">
      <c r="A45">
        <v>71</v>
      </c>
      <c r="D45">
        <f t="shared" si="0"/>
        <v>-0.50583935349534948</v>
      </c>
      <c r="F45" t="s">
        <v>51</v>
      </c>
      <c r="G45">
        <v>6.15</v>
      </c>
      <c r="H45">
        <v>22</v>
      </c>
      <c r="I45">
        <f t="shared" si="1"/>
        <v>-1.1945242158331759</v>
      </c>
      <c r="J45">
        <f t="shared" si="2"/>
        <v>0.40842895079825864</v>
      </c>
      <c r="O45">
        <f t="shared" si="3"/>
        <v>44</v>
      </c>
      <c r="P45">
        <f t="shared" si="4"/>
        <v>0.40842895079825864</v>
      </c>
    </row>
    <row r="46" spans="1:16" x14ac:dyDescent="0.25">
      <c r="A46">
        <v>75</v>
      </c>
      <c r="D46">
        <f t="shared" si="0"/>
        <v>-4.7999354711237778E-2</v>
      </c>
      <c r="F46" t="s">
        <v>52</v>
      </c>
      <c r="G46">
        <v>6.27</v>
      </c>
      <c r="H46">
        <v>14</v>
      </c>
      <c r="I46">
        <f t="shared" si="1"/>
        <v>-1.0391611118913833</v>
      </c>
      <c r="J46">
        <f t="shared" si="2"/>
        <v>-0.41383860577571918</v>
      </c>
      <c r="O46">
        <f t="shared" si="3"/>
        <v>28</v>
      </c>
      <c r="P46">
        <f t="shared" si="4"/>
        <v>-0.41383860577571918</v>
      </c>
    </row>
    <row r="47" spans="1:16" x14ac:dyDescent="0.25">
      <c r="A47">
        <v>79</v>
      </c>
      <c r="D47">
        <f t="shared" si="0"/>
        <v>0.40984064407287391</v>
      </c>
      <c r="F47" t="s">
        <v>53</v>
      </c>
      <c r="G47">
        <v>7.6</v>
      </c>
      <c r="H47">
        <v>26</v>
      </c>
      <c r="I47">
        <f t="shared" si="1"/>
        <v>0.68277995679682901</v>
      </c>
      <c r="J47">
        <f t="shared" si="2"/>
        <v>0.81956272908524752</v>
      </c>
      <c r="O47">
        <f t="shared" si="3"/>
        <v>52</v>
      </c>
      <c r="P47">
        <f t="shared" si="4"/>
        <v>0.81956272908524752</v>
      </c>
    </row>
    <row r="48" spans="1:16" x14ac:dyDescent="0.25">
      <c r="A48">
        <v>64</v>
      </c>
      <c r="D48">
        <f t="shared" si="0"/>
        <v>-1.3070593513675448</v>
      </c>
      <c r="F48" t="s">
        <v>54</v>
      </c>
      <c r="G48">
        <v>8.2200000000000006</v>
      </c>
      <c r="H48">
        <v>25</v>
      </c>
      <c r="I48">
        <f t="shared" si="1"/>
        <v>1.4854893271627638</v>
      </c>
      <c r="J48">
        <f t="shared" si="2"/>
        <v>0.71677928451350026</v>
      </c>
      <c r="O48">
        <f t="shared" si="3"/>
        <v>50</v>
      </c>
      <c r="P48">
        <f t="shared" si="4"/>
        <v>0.71677928451350026</v>
      </c>
    </row>
    <row r="49" spans="1:16" x14ac:dyDescent="0.25">
      <c r="A49">
        <v>63</v>
      </c>
      <c r="D49">
        <f t="shared" si="0"/>
        <v>-1.4215193510635729</v>
      </c>
      <c r="F49" t="s">
        <v>55</v>
      </c>
      <c r="G49">
        <v>6.85</v>
      </c>
      <c r="H49">
        <v>18</v>
      </c>
      <c r="I49">
        <f t="shared" si="1"/>
        <v>-0.28823944283938091</v>
      </c>
      <c r="J49">
        <f t="shared" si="2"/>
        <v>-2.7048274887302671E-3</v>
      </c>
      <c r="O49">
        <f t="shared" si="3"/>
        <v>36</v>
      </c>
      <c r="P49">
        <f t="shared" si="4"/>
        <v>-2.7048274887302671E-3</v>
      </c>
    </row>
    <row r="50" spans="1:16" x14ac:dyDescent="0.25">
      <c r="A50">
        <v>52</v>
      </c>
      <c r="D50">
        <f t="shared" si="0"/>
        <v>-2.6805793477198798</v>
      </c>
      <c r="F50" t="s">
        <v>56</v>
      </c>
      <c r="G50">
        <v>7.02</v>
      </c>
      <c r="H50">
        <v>13</v>
      </c>
      <c r="I50">
        <f t="shared" si="1"/>
        <v>-6.8141712255173417E-2</v>
      </c>
      <c r="J50">
        <f t="shared" si="2"/>
        <v>-0.51662205034746644</v>
      </c>
      <c r="O50">
        <f t="shared" si="3"/>
        <v>26</v>
      </c>
      <c r="P50">
        <f t="shared" si="4"/>
        <v>-0.51662205034746644</v>
      </c>
    </row>
    <row r="51" spans="1:16" x14ac:dyDescent="0.25">
      <c r="A51">
        <v>71</v>
      </c>
      <c r="D51">
        <f t="shared" si="0"/>
        <v>-0.50583935349534948</v>
      </c>
      <c r="F51" t="s">
        <v>57</v>
      </c>
      <c r="G51">
        <v>6.96</v>
      </c>
      <c r="H51">
        <v>16</v>
      </c>
      <c r="I51">
        <f t="shared" si="1"/>
        <v>-0.1458232642260697</v>
      </c>
      <c r="J51">
        <f t="shared" si="2"/>
        <v>-0.20827171663222471</v>
      </c>
      <c r="O51">
        <f t="shared" si="3"/>
        <v>32</v>
      </c>
      <c r="P51">
        <f t="shared" si="4"/>
        <v>-0.20827171663222471</v>
      </c>
    </row>
    <row r="52" spans="1:16" x14ac:dyDescent="0.25">
      <c r="A52">
        <v>83</v>
      </c>
      <c r="D52">
        <f t="shared" si="0"/>
        <v>0.86768064285698554</v>
      </c>
      <c r="F52" t="s">
        <v>58</v>
      </c>
      <c r="G52">
        <v>6.93</v>
      </c>
      <c r="H52">
        <v>17</v>
      </c>
      <c r="I52">
        <f t="shared" si="1"/>
        <v>-0.18466404021151842</v>
      </c>
      <c r="J52">
        <f t="shared" si="2"/>
        <v>-0.10548827206047749</v>
      </c>
      <c r="O52">
        <f t="shared" si="3"/>
        <v>34</v>
      </c>
      <c r="P52">
        <f t="shared" si="4"/>
        <v>-0.10548827206047749</v>
      </c>
    </row>
    <row r="53" spans="1:16" x14ac:dyDescent="0.25">
      <c r="A53">
        <v>75</v>
      </c>
      <c r="D53">
        <f t="shared" si="0"/>
        <v>-4.7999354711237778E-2</v>
      </c>
      <c r="F53" t="s">
        <v>59</v>
      </c>
      <c r="G53">
        <v>7.7</v>
      </c>
      <c r="H53">
        <v>19</v>
      </c>
      <c r="I53">
        <f t="shared" si="1"/>
        <v>0.81224921008165774</v>
      </c>
      <c r="J53">
        <f t="shared" si="2"/>
        <v>0.10007861708301696</v>
      </c>
      <c r="O53">
        <f t="shared" si="3"/>
        <v>38</v>
      </c>
      <c r="P53">
        <f t="shared" si="4"/>
        <v>0.10007861708301696</v>
      </c>
    </row>
    <row r="54" spans="1:16" x14ac:dyDescent="0.25">
      <c r="A54">
        <v>90</v>
      </c>
      <c r="D54">
        <f t="shared" si="0"/>
        <v>1.6689006407291809</v>
      </c>
      <c r="F54" t="s">
        <v>60</v>
      </c>
      <c r="G54">
        <v>5.75</v>
      </c>
      <c r="H54">
        <v>14</v>
      </c>
      <c r="I54">
        <f t="shared" si="1"/>
        <v>-1.7124012289724884</v>
      </c>
      <c r="J54">
        <f t="shared" si="2"/>
        <v>-0.41383860577571918</v>
      </c>
      <c r="O54">
        <f t="shared" si="3"/>
        <v>28</v>
      </c>
      <c r="P54">
        <f t="shared" si="4"/>
        <v>-0.41383860577571918</v>
      </c>
    </row>
    <row r="55" spans="1:16" x14ac:dyDescent="0.25">
      <c r="A55">
        <v>89</v>
      </c>
      <c r="D55">
        <f t="shared" si="0"/>
        <v>1.554440641033153</v>
      </c>
      <c r="F55" t="s">
        <v>61</v>
      </c>
      <c r="G55">
        <v>6.7</v>
      </c>
      <c r="H55">
        <v>10</v>
      </c>
      <c r="I55">
        <f t="shared" si="1"/>
        <v>-0.48244332276662222</v>
      </c>
      <c r="J55">
        <f t="shared" si="2"/>
        <v>-0.82497238406270801</v>
      </c>
      <c r="O55">
        <f t="shared" si="3"/>
        <v>20</v>
      </c>
      <c r="P55">
        <f t="shared" si="4"/>
        <v>-0.82497238406270801</v>
      </c>
    </row>
    <row r="56" spans="1:16" x14ac:dyDescent="0.25">
      <c r="A56">
        <v>67</v>
      </c>
      <c r="D56">
        <f t="shared" si="0"/>
        <v>-0.96367935227946111</v>
      </c>
      <c r="F56" t="s">
        <v>62</v>
      </c>
      <c r="G56">
        <v>6.84</v>
      </c>
      <c r="H56">
        <v>9</v>
      </c>
      <c r="I56">
        <f t="shared" si="1"/>
        <v>-0.30118636816786343</v>
      </c>
      <c r="J56">
        <f t="shared" si="2"/>
        <v>-0.92775582863445527</v>
      </c>
      <c r="O56">
        <f t="shared" si="3"/>
        <v>18</v>
      </c>
      <c r="P56">
        <f t="shared" si="4"/>
        <v>-0.92775582863445527</v>
      </c>
    </row>
    <row r="57" spans="1:16" x14ac:dyDescent="0.25">
      <c r="A57">
        <v>81</v>
      </c>
      <c r="D57">
        <f t="shared" si="0"/>
        <v>0.63876064346492978</v>
      </c>
      <c r="F57" t="s">
        <v>63</v>
      </c>
      <c r="G57">
        <v>6.56</v>
      </c>
      <c r="H57">
        <v>15</v>
      </c>
      <c r="I57">
        <f t="shared" si="1"/>
        <v>-0.66370027736538217</v>
      </c>
      <c r="J57">
        <f t="shared" si="2"/>
        <v>-0.31105516120397192</v>
      </c>
      <c r="O57">
        <f t="shared" si="3"/>
        <v>30</v>
      </c>
      <c r="P57">
        <f t="shared" si="4"/>
        <v>-0.31105516120397192</v>
      </c>
    </row>
    <row r="58" spans="1:16" x14ac:dyDescent="0.25">
      <c r="A58">
        <v>84</v>
      </c>
      <c r="D58">
        <f t="shared" si="0"/>
        <v>0.98214064255301348</v>
      </c>
      <c r="F58" t="s">
        <v>64</v>
      </c>
      <c r="G58">
        <v>7.36</v>
      </c>
      <c r="H58">
        <v>8</v>
      </c>
      <c r="I58">
        <f t="shared" si="1"/>
        <v>0.37205374891324272</v>
      </c>
      <c r="J58">
        <f t="shared" si="2"/>
        <v>-1.0305392732062024</v>
      </c>
      <c r="O58">
        <f t="shared" si="3"/>
        <v>16</v>
      </c>
      <c r="P58">
        <f t="shared" si="4"/>
        <v>-1.0305392732062024</v>
      </c>
    </row>
    <row r="59" spans="1:16" x14ac:dyDescent="0.25">
      <c r="A59">
        <v>80</v>
      </c>
      <c r="D59">
        <f t="shared" si="0"/>
        <v>0.52430064376890184</v>
      </c>
      <c r="F59" t="s">
        <v>65</v>
      </c>
      <c r="G59">
        <v>7.23</v>
      </c>
      <c r="H59">
        <v>6</v>
      </c>
      <c r="I59">
        <f t="shared" si="1"/>
        <v>0.20374371964296648</v>
      </c>
      <c r="J59">
        <f t="shared" si="2"/>
        <v>-1.2361061623496969</v>
      </c>
      <c r="O59">
        <f t="shared" si="3"/>
        <v>12</v>
      </c>
      <c r="P59">
        <f t="shared" si="4"/>
        <v>-1.2361061623496969</v>
      </c>
    </row>
    <row r="60" spans="1:16" x14ac:dyDescent="0.25">
      <c r="A60">
        <v>73</v>
      </c>
      <c r="D60">
        <f t="shared" si="0"/>
        <v>-0.2769193541032936</v>
      </c>
      <c r="F60" t="s">
        <v>66</v>
      </c>
      <c r="G60">
        <v>7.08</v>
      </c>
      <c r="H60">
        <v>6</v>
      </c>
      <c r="I60">
        <f t="shared" si="1"/>
        <v>9.5398397157240248E-3</v>
      </c>
      <c r="J60">
        <f t="shared" si="2"/>
        <v>-1.2361061623496969</v>
      </c>
      <c r="O60">
        <f t="shared" si="3"/>
        <v>12</v>
      </c>
      <c r="P60">
        <f t="shared" si="4"/>
        <v>-1.2361061623496969</v>
      </c>
    </row>
    <row r="61" spans="1:16" x14ac:dyDescent="0.25">
      <c r="A61">
        <v>70</v>
      </c>
      <c r="D61">
        <f t="shared" si="0"/>
        <v>-0.62029935319137741</v>
      </c>
      <c r="F61" t="s">
        <v>67</v>
      </c>
      <c r="G61">
        <v>6.67</v>
      </c>
      <c r="H61">
        <v>6</v>
      </c>
      <c r="I61">
        <f t="shared" si="1"/>
        <v>-0.52128409875207093</v>
      </c>
      <c r="J61">
        <f t="shared" si="2"/>
        <v>-1.2361061623496969</v>
      </c>
      <c r="O61">
        <f t="shared" si="3"/>
        <v>12</v>
      </c>
      <c r="P61">
        <f t="shared" si="4"/>
        <v>-1.2361061623496969</v>
      </c>
    </row>
    <row r="62" spans="1:16" x14ac:dyDescent="0.25">
      <c r="A62">
        <v>74</v>
      </c>
      <c r="D62">
        <f t="shared" si="0"/>
        <v>-0.16245935440726569</v>
      </c>
      <c r="F62" t="s">
        <v>68</v>
      </c>
      <c r="G62">
        <v>7.73</v>
      </c>
      <c r="H62">
        <v>4</v>
      </c>
      <c r="I62">
        <f t="shared" si="1"/>
        <v>0.8510899860671064</v>
      </c>
      <c r="J62">
        <f t="shared" si="2"/>
        <v>-1.4416730514931915</v>
      </c>
      <c r="O62">
        <f t="shared" si="3"/>
        <v>8</v>
      </c>
      <c r="P62">
        <f t="shared" si="4"/>
        <v>-1.4416730514931915</v>
      </c>
    </row>
    <row r="63" spans="1:16" x14ac:dyDescent="0.25">
      <c r="A63">
        <v>84</v>
      </c>
      <c r="D63">
        <f t="shared" si="0"/>
        <v>0.98214064255301348</v>
      </c>
      <c r="F63" t="s">
        <v>69</v>
      </c>
      <c r="G63">
        <v>5.24</v>
      </c>
      <c r="H63">
        <v>5</v>
      </c>
      <c r="I63">
        <f t="shared" si="1"/>
        <v>-2.3726944207251108</v>
      </c>
      <c r="J63">
        <f t="shared" si="2"/>
        <v>-1.3388896069214442</v>
      </c>
      <c r="O63">
        <f t="shared" si="3"/>
        <v>10</v>
      </c>
      <c r="P63">
        <f t="shared" si="4"/>
        <v>-1.3388896069214442</v>
      </c>
    </row>
    <row r="64" spans="1:16" x14ac:dyDescent="0.25">
      <c r="A64">
        <v>80</v>
      </c>
      <c r="D64">
        <f t="shared" si="0"/>
        <v>0.52430064376890184</v>
      </c>
      <c r="F64" t="s">
        <v>70</v>
      </c>
      <c r="G64">
        <v>5.78</v>
      </c>
      <c r="H64">
        <v>5</v>
      </c>
      <c r="I64">
        <f t="shared" si="1"/>
        <v>-1.6735604529870396</v>
      </c>
      <c r="J64">
        <f t="shared" si="2"/>
        <v>-1.3388896069214442</v>
      </c>
      <c r="O64">
        <f t="shared" si="3"/>
        <v>10</v>
      </c>
      <c r="P64">
        <f t="shared" si="4"/>
        <v>-1.3388896069214442</v>
      </c>
    </row>
    <row r="65" spans="1:16" x14ac:dyDescent="0.25">
      <c r="A65">
        <v>78</v>
      </c>
      <c r="D65">
        <f t="shared" si="0"/>
        <v>0.29538064437684597</v>
      </c>
      <c r="F65" t="s">
        <v>71</v>
      </c>
      <c r="G65">
        <v>6.08</v>
      </c>
      <c r="H65">
        <v>3</v>
      </c>
      <c r="I65">
        <f t="shared" si="1"/>
        <v>-1.2851526931325559</v>
      </c>
      <c r="J65">
        <f t="shared" si="2"/>
        <v>-1.5444564960649387</v>
      </c>
      <c r="O65">
        <f t="shared" si="3"/>
        <v>6</v>
      </c>
      <c r="P65">
        <f t="shared" si="4"/>
        <v>-1.5444564960649387</v>
      </c>
    </row>
    <row r="66" spans="1:16" x14ac:dyDescent="0.25">
      <c r="A66">
        <v>63</v>
      </c>
      <c r="D66">
        <f t="shared" si="0"/>
        <v>-1.4215193510635729</v>
      </c>
      <c r="F66" t="s">
        <v>72</v>
      </c>
      <c r="G66">
        <v>6.11</v>
      </c>
      <c r="H66">
        <v>0</v>
      </c>
      <c r="I66">
        <f t="shared" si="1"/>
        <v>-1.2463119171471071</v>
      </c>
      <c r="J66">
        <f t="shared" si="2"/>
        <v>-1.8528068297801803</v>
      </c>
      <c r="O66">
        <f t="shared" si="3"/>
        <v>0</v>
      </c>
      <c r="P66">
        <f t="shared" si="4"/>
        <v>-1.8528068297801803</v>
      </c>
    </row>
    <row r="67" spans="1:16" x14ac:dyDescent="0.25">
      <c r="A67">
        <v>100</v>
      </c>
      <c r="D67">
        <f t="shared" si="0"/>
        <v>2.8135006376894602</v>
      </c>
    </row>
    <row r="68" spans="1:16" x14ac:dyDescent="0.25">
      <c r="A68">
        <v>80</v>
      </c>
      <c r="D68">
        <f t="shared" si="0"/>
        <v>0.52430064376890184</v>
      </c>
    </row>
    <row r="69" spans="1:16" x14ac:dyDescent="0.25">
      <c r="A69">
        <v>68</v>
      </c>
      <c r="D69">
        <f t="shared" si="0"/>
        <v>-0.84921935258343317</v>
      </c>
    </row>
    <row r="70" spans="1:16" x14ac:dyDescent="0.25">
      <c r="A70">
        <v>74</v>
      </c>
      <c r="D70">
        <f t="shared" si="0"/>
        <v>-0.16245935440726569</v>
      </c>
    </row>
    <row r="71" spans="1:16" x14ac:dyDescent="0.25">
      <c r="A71">
        <v>65</v>
      </c>
      <c r="D71">
        <f t="shared" si="0"/>
        <v>-1.192599351671517</v>
      </c>
    </row>
    <row r="72" spans="1:16" x14ac:dyDescent="0.25">
      <c r="A72">
        <v>85</v>
      </c>
      <c r="D72">
        <f t="shared" si="0"/>
        <v>1.0966006422490413</v>
      </c>
    </row>
    <row r="73" spans="1:16" x14ac:dyDescent="0.25">
      <c r="A73">
        <v>60</v>
      </c>
      <c r="D73">
        <f t="shared" si="0"/>
        <v>-1.7648993501516566</v>
      </c>
    </row>
    <row r="74" spans="1:16" x14ac:dyDescent="0.25">
      <c r="A74">
        <v>84</v>
      </c>
      <c r="D74">
        <f t="shared" si="0"/>
        <v>0.98214064255301348</v>
      </c>
    </row>
    <row r="75" spans="1:16" x14ac:dyDescent="0.25">
      <c r="A75">
        <v>87</v>
      </c>
      <c r="D75">
        <f t="shared" si="0"/>
        <v>1.3255206416410972</v>
      </c>
    </row>
    <row r="76" spans="1:16" x14ac:dyDescent="0.25">
      <c r="A76">
        <v>82</v>
      </c>
      <c r="D76">
        <f t="shared" ref="D76:D103" si="5">(A76-$B$11)/$C$11</f>
        <v>0.7532206431609576</v>
      </c>
    </row>
    <row r="77" spans="1:16" x14ac:dyDescent="0.25">
      <c r="A77">
        <v>81</v>
      </c>
      <c r="D77">
        <f t="shared" si="5"/>
        <v>0.63876064346492978</v>
      </c>
    </row>
    <row r="78" spans="1:16" x14ac:dyDescent="0.25">
      <c r="A78">
        <v>69</v>
      </c>
      <c r="D78">
        <f t="shared" si="5"/>
        <v>-0.73475935288740524</v>
      </c>
    </row>
    <row r="79" spans="1:16" x14ac:dyDescent="0.25">
      <c r="A79">
        <v>68</v>
      </c>
      <c r="D79">
        <f t="shared" si="5"/>
        <v>-0.84921935258343317</v>
      </c>
    </row>
    <row r="80" spans="1:16" x14ac:dyDescent="0.25">
      <c r="A80">
        <v>79</v>
      </c>
      <c r="D80">
        <f t="shared" si="5"/>
        <v>0.40984064407287391</v>
      </c>
    </row>
    <row r="81" spans="1:4" x14ac:dyDescent="0.25">
      <c r="A81">
        <v>80</v>
      </c>
      <c r="D81">
        <f t="shared" si="5"/>
        <v>0.52430064376890184</v>
      </c>
    </row>
    <row r="82" spans="1:4" x14ac:dyDescent="0.25">
      <c r="A82">
        <v>62</v>
      </c>
      <c r="D82">
        <f t="shared" si="5"/>
        <v>-1.5359793507596007</v>
      </c>
    </row>
    <row r="83" spans="1:4" x14ac:dyDescent="0.25">
      <c r="A83">
        <v>71</v>
      </c>
      <c r="D83">
        <f t="shared" si="5"/>
        <v>-0.50583935349534948</v>
      </c>
    </row>
    <row r="84" spans="1:4" x14ac:dyDescent="0.25">
      <c r="A84">
        <v>74</v>
      </c>
      <c r="D84">
        <f t="shared" si="5"/>
        <v>-0.16245935440726569</v>
      </c>
    </row>
    <row r="85" spans="1:4" x14ac:dyDescent="0.25">
      <c r="A85">
        <v>83</v>
      </c>
      <c r="D85">
        <f t="shared" si="5"/>
        <v>0.86768064285698554</v>
      </c>
    </row>
    <row r="86" spans="1:4" x14ac:dyDescent="0.25">
      <c r="A86">
        <v>76</v>
      </c>
      <c r="D86">
        <f t="shared" si="5"/>
        <v>6.6460644984790138E-2</v>
      </c>
    </row>
    <row r="87" spans="1:4" x14ac:dyDescent="0.25">
      <c r="A87">
        <v>86</v>
      </c>
      <c r="D87">
        <f t="shared" si="5"/>
        <v>1.2110606419450693</v>
      </c>
    </row>
    <row r="88" spans="1:4" x14ac:dyDescent="0.25">
      <c r="A88">
        <v>83</v>
      </c>
      <c r="D88">
        <f t="shared" si="5"/>
        <v>0.86768064285698554</v>
      </c>
    </row>
    <row r="89" spans="1:4" x14ac:dyDescent="0.25">
      <c r="A89">
        <v>79</v>
      </c>
      <c r="D89">
        <f t="shared" si="5"/>
        <v>0.40984064407287391</v>
      </c>
    </row>
    <row r="90" spans="1:4" x14ac:dyDescent="0.25">
      <c r="A90">
        <v>80</v>
      </c>
      <c r="D90">
        <f t="shared" si="5"/>
        <v>0.52430064376890184</v>
      </c>
    </row>
    <row r="91" spans="1:4" x14ac:dyDescent="0.25">
      <c r="A91">
        <v>80</v>
      </c>
      <c r="D91">
        <f t="shared" si="5"/>
        <v>0.52430064376890184</v>
      </c>
    </row>
    <row r="92" spans="1:4" x14ac:dyDescent="0.25">
      <c r="A92">
        <v>95</v>
      </c>
      <c r="D92">
        <f t="shared" si="5"/>
        <v>2.2412006392093207</v>
      </c>
    </row>
    <row r="93" spans="1:4" x14ac:dyDescent="0.25">
      <c r="A93">
        <v>84</v>
      </c>
      <c r="D93">
        <f t="shared" si="5"/>
        <v>0.98214064255301348</v>
      </c>
    </row>
    <row r="94" spans="1:4" x14ac:dyDescent="0.25">
      <c r="A94">
        <v>66</v>
      </c>
      <c r="D94">
        <f t="shared" si="5"/>
        <v>-1.0781393519754889</v>
      </c>
    </row>
    <row r="95" spans="1:4" x14ac:dyDescent="0.25">
      <c r="A95">
        <v>75</v>
      </c>
      <c r="D95">
        <f t="shared" si="5"/>
        <v>-4.7999354711237778E-2</v>
      </c>
    </row>
    <row r="96" spans="1:4" x14ac:dyDescent="0.25">
      <c r="A96">
        <v>90</v>
      </c>
      <c r="D96">
        <f t="shared" si="5"/>
        <v>1.6689006407291809</v>
      </c>
    </row>
    <row r="97" spans="1:4" x14ac:dyDescent="0.25">
      <c r="A97">
        <v>64</v>
      </c>
      <c r="D97">
        <f t="shared" si="5"/>
        <v>-1.3070593513675448</v>
      </c>
    </row>
    <row r="98" spans="1:4" x14ac:dyDescent="0.25">
      <c r="A98">
        <v>77</v>
      </c>
      <c r="D98">
        <f t="shared" si="5"/>
        <v>0.18092064468081806</v>
      </c>
    </row>
    <row r="99" spans="1:4" x14ac:dyDescent="0.25">
      <c r="A99">
        <v>61</v>
      </c>
      <c r="D99">
        <f t="shared" si="5"/>
        <v>-1.6504393504556285</v>
      </c>
    </row>
    <row r="100" spans="1:4" x14ac:dyDescent="0.25">
      <c r="A100">
        <v>61</v>
      </c>
      <c r="D100">
        <f t="shared" si="5"/>
        <v>-1.6504393504556285</v>
      </c>
    </row>
    <row r="101" spans="1:4" x14ac:dyDescent="0.25">
      <c r="A101">
        <v>79</v>
      </c>
      <c r="D101">
        <f t="shared" si="5"/>
        <v>0.40984064407287391</v>
      </c>
    </row>
    <row r="102" spans="1:4" x14ac:dyDescent="0.25">
      <c r="A102">
        <v>63</v>
      </c>
      <c r="D102">
        <f t="shared" si="5"/>
        <v>-1.4215193510635729</v>
      </c>
    </row>
    <row r="103" spans="1:4" x14ac:dyDescent="0.25">
      <c r="A103">
        <v>65</v>
      </c>
      <c r="D103">
        <f t="shared" si="5"/>
        <v>-1.192599351671517</v>
      </c>
    </row>
  </sheetData>
  <conditionalFormatting sqref="D11:D103">
    <cfRule type="cellIs" dxfId="0" priority="2" operator="greaterThan">
      <formula>2</formula>
    </cfRule>
    <cfRule type="cellIs" dxfId="1" priority="1" operator="lessThan">
      <formula>-2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Leonid Gayday</cp:lastModifiedBy>
  <dcterms:created xsi:type="dcterms:W3CDTF">2017-01-01T13:43:22Z</dcterms:created>
  <dcterms:modified xsi:type="dcterms:W3CDTF">2017-07-09T15:10:23Z</dcterms:modified>
</cp:coreProperties>
</file>