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40" windowHeight="8445" firstSheet="2" activeTab="4"/>
  </bookViews>
  <sheets>
    <sheet name="REVIEWS" sheetId="4" r:id="rId1"/>
    <sheet name="DATA CLEANSING" sheetId="5" r:id="rId2"/>
    <sheet name="TOKENIZATION" sheetId="6" r:id="rId3"/>
    <sheet name="FREQUENCY" sheetId="7" r:id="rId4"/>
    <sheet name="TERM DOCUMENT MATRIX" sheetId="8" r:id="rId5"/>
    <sheet name="Sheet1" sheetId="9" r:id="rId6"/>
  </sheets>
  <calcPr calcId="144525" calcCompleted="0" calcOnSave="0"/>
  <pivotCaches>
    <pivotCache cacheId="0" r:id="rId7"/>
  </pivotCaches>
</workbook>
</file>

<file path=xl/sharedStrings.xml><?xml version="1.0" encoding="utf-8"?>
<sst xmlns="http://schemas.openxmlformats.org/spreadsheetml/2006/main" count="437" uniqueCount="160">
  <si>
    <t>REVIEWS</t>
  </si>
  <si>
    <t>REVIEWS(LOWER_CASE)</t>
  </si>
  <si>
    <t>﻿</t>
  </si>
  <si>
    <t>Great service! Super fast delivery, well packaged, and everything intact.</t>
  </si>
  <si>
    <t>Excellent! Ordered Sunday, received Tuesday, smooth and hassle free.</t>
  </si>
  <si>
    <t>Poor service! Tracking number didn’t work, and no response from support.</t>
  </si>
  <si>
    <t>Disappointed @shipping! Paid extra for express shipping, but it arrived 5 days late.</t>
  </si>
  <si>
    <t>Horrible @packaging! Package arrived crushed, and the laptop had scratches.</t>
  </si>
  <si>
    <t>Misleading @delivery! Paid for 1 day delivery, but it took 6 days.</t>
  </si>
  <si>
    <t>Fair delivery. The laptop arrived on time, but the box had minor dents.</t>
  </si>
  <si>
    <t>Satisfactory experience. Everything was fine, but nothing extraordinary.</t>
  </si>
  <si>
    <t>Perfect delivery! Secure packaging, all accessories included.</t>
  </si>
  <si>
    <t>Amazing! Paid for express shipping, got my laptop in 24 hours.</t>
  </si>
  <si>
    <t>No major issues. The delivery took a bit longer than expected, but the product was fine.</t>
  </si>
  <si>
    <t>Reasonable service. The package arrived safely, but communication could have been better.</t>
  </si>
  <si>
    <t>Impressed @customer support! Safe packaging, fast shipping, and accurate tracking.</t>
  </si>
  <si>
    <t>"Frustrating process!" My order was delayed, and tracking updates were inaccurate.</t>
  </si>
  <si>
    <t>'Disappointing service!' Customer support was unhelpful, and my issue remains unresolved.</t>
  </si>
  <si>
    <t>,</t>
  </si>
  <si>
    <t>.</t>
  </si>
  <si>
    <t>"</t>
  </si>
  <si>
    <t xml:space="preserve">  </t>
  </si>
  <si>
    <t>!</t>
  </si>
  <si>
    <t>@</t>
  </si>
  <si>
    <t>$</t>
  </si>
  <si>
    <t>the</t>
  </si>
  <si>
    <t>and</t>
  </si>
  <si>
    <t>for</t>
  </si>
  <si>
    <t>but</t>
  </si>
  <si>
    <t>had</t>
  </si>
  <si>
    <t>was</t>
  </si>
  <si>
    <t>it</t>
  </si>
  <si>
    <t>Disappointing service! Customer support was unhelpful, and my issue remains unresolved.</t>
  </si>
  <si>
    <t>TOKENIZATION</t>
  </si>
  <si>
    <t>great</t>
  </si>
  <si>
    <t>service</t>
  </si>
  <si>
    <t>super</t>
  </si>
  <si>
    <t>fast</t>
  </si>
  <si>
    <t>delivery</t>
  </si>
  <si>
    <t>well</t>
  </si>
  <si>
    <t>packaged</t>
  </si>
  <si>
    <t>everything</t>
  </si>
  <si>
    <t>intact</t>
  </si>
  <si>
    <t>excellent</t>
  </si>
  <si>
    <t>ordered</t>
  </si>
  <si>
    <t>sunday</t>
  </si>
  <si>
    <t>received</t>
  </si>
  <si>
    <t>tuesday</t>
  </si>
  <si>
    <t>smooth</t>
  </si>
  <si>
    <t>hassle</t>
  </si>
  <si>
    <t>free</t>
  </si>
  <si>
    <t>poor</t>
  </si>
  <si>
    <t>tracking</t>
  </si>
  <si>
    <t>number</t>
  </si>
  <si>
    <t>didnt</t>
  </si>
  <si>
    <t>work</t>
  </si>
  <si>
    <t>no</t>
  </si>
  <si>
    <t>response</t>
  </si>
  <si>
    <t>from</t>
  </si>
  <si>
    <t>support</t>
  </si>
  <si>
    <t>disappointed</t>
  </si>
  <si>
    <t>shipping</t>
  </si>
  <si>
    <t>paid</t>
  </si>
  <si>
    <t>extra</t>
  </si>
  <si>
    <t>express</t>
  </si>
  <si>
    <t>arrived</t>
  </si>
  <si>
    <t>tewntyfour</t>
  </si>
  <si>
    <t>days</t>
  </si>
  <si>
    <t>late</t>
  </si>
  <si>
    <t>horrible</t>
  </si>
  <si>
    <t>packaging</t>
  </si>
  <si>
    <t>package</t>
  </si>
  <si>
    <t>crushed</t>
  </si>
  <si>
    <t>laptop</t>
  </si>
  <si>
    <t>scratches</t>
  </si>
  <si>
    <t>misleading</t>
  </si>
  <si>
    <t>one</t>
  </si>
  <si>
    <t>day</t>
  </si>
  <si>
    <t>took</t>
  </si>
  <si>
    <t>sixdays</t>
  </si>
  <si>
    <t>fair</t>
  </si>
  <si>
    <t>on</t>
  </si>
  <si>
    <t>time</t>
  </si>
  <si>
    <t>box</t>
  </si>
  <si>
    <t>minor</t>
  </si>
  <si>
    <t>dents</t>
  </si>
  <si>
    <t>satisfactory</t>
  </si>
  <si>
    <t>experience</t>
  </si>
  <si>
    <t>fine</t>
  </si>
  <si>
    <t>nothing</t>
  </si>
  <si>
    <t>extraordinary</t>
  </si>
  <si>
    <t>perfect</t>
  </si>
  <si>
    <t>secure</t>
  </si>
  <si>
    <t>all</t>
  </si>
  <si>
    <t>accessories</t>
  </si>
  <si>
    <t>included</t>
  </si>
  <si>
    <t>amazing</t>
  </si>
  <si>
    <t>got</t>
  </si>
  <si>
    <t>my</t>
  </si>
  <si>
    <t>in</t>
  </si>
  <si>
    <t>twentyfour</t>
  </si>
  <si>
    <t>hours</t>
  </si>
  <si>
    <t>major</t>
  </si>
  <si>
    <t>issues</t>
  </si>
  <si>
    <t>a</t>
  </si>
  <si>
    <t>longer</t>
  </si>
  <si>
    <t>than</t>
  </si>
  <si>
    <t>expected</t>
  </si>
  <si>
    <t>product</t>
  </si>
  <si>
    <t>been</t>
  </si>
  <si>
    <t>better</t>
  </si>
  <si>
    <t>reasonable</t>
  </si>
  <si>
    <t>safely</t>
  </si>
  <si>
    <t>communication</t>
  </si>
  <si>
    <t>could</t>
  </si>
  <si>
    <t>have</t>
  </si>
  <si>
    <t>impressed</t>
  </si>
  <si>
    <t>customer</t>
  </si>
  <si>
    <t>safe</t>
  </si>
  <si>
    <t>accurate</t>
  </si>
  <si>
    <t>frustrating</t>
  </si>
  <si>
    <t>process</t>
  </si>
  <si>
    <t>order</t>
  </si>
  <si>
    <t>delayed</t>
  </si>
  <si>
    <t>updates</t>
  </si>
  <si>
    <t>were</t>
  </si>
  <si>
    <t>inaccurate</t>
  </si>
  <si>
    <t>disappointing</t>
  </si>
  <si>
    <t>unhelpful</t>
  </si>
  <si>
    <t>issue</t>
  </si>
  <si>
    <t>remains</t>
  </si>
  <si>
    <t>unresolved</t>
  </si>
  <si>
    <t>TOKENS</t>
  </si>
  <si>
    <t>tokens</t>
  </si>
  <si>
    <t>Count of REVIEWS</t>
  </si>
  <si>
    <t>unresoved</t>
  </si>
  <si>
    <t>(blank)</t>
  </si>
  <si>
    <t>tewntyhour</t>
  </si>
  <si>
    <t>POSITIVE</t>
  </si>
  <si>
    <t>NEGATIVE</t>
  </si>
  <si>
    <t>NEUTRAL</t>
  </si>
  <si>
    <t>SENTIMENT</t>
  </si>
  <si>
    <t>bit longer</t>
  </si>
  <si>
    <t>no major</t>
  </si>
  <si>
    <t>OVERALL_ANALYSIS</t>
  </si>
  <si>
    <t>great service super fast delivery well packaged everything intact</t>
  </si>
  <si>
    <t>excellent ordered sunday received tuesday smooth hassle free</t>
  </si>
  <si>
    <t>poor service tracking number didnt work no response from support</t>
  </si>
  <si>
    <t>disappointed shipping paid extra express shipping arrived 5 days late</t>
  </si>
  <si>
    <t>horrible packaging package arrived crushed laptop scratches</t>
  </si>
  <si>
    <t>misleading delivery paid one day delivery took six days</t>
  </si>
  <si>
    <t>fair delivery laptop arrived on time box minor dents</t>
  </si>
  <si>
    <t>satisfactory experience everything fine nothing extraordinary</t>
  </si>
  <si>
    <t>perfect delivery secure packaging all accessories included</t>
  </si>
  <si>
    <t>amazing paid express shipping got my laptop in twenty hours</t>
  </si>
  <si>
    <t>no major issues delivery took a bit longer than expected product fine</t>
  </si>
  <si>
    <t>reasonable service package arrived safely communication could have been better</t>
  </si>
  <si>
    <t>impressed customer support safe packaging fast shipping accurate tracking</t>
  </si>
  <si>
    <t>frustrating process my order delayed tracking updates were inaccurate</t>
  </si>
  <si>
    <t>disappointing service customer support unhelpful my issue remains unresolved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</si>
</sst>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8" tint="-0.25"/>
      <name val="Calibri"/>
      <charset val="134"/>
      <scheme val="minor"/>
    </font>
    <font>
      <b/>
      <sz val="11"/>
      <color theme="5" tint="-0.25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1" fillId="15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1" borderId="0" xfId="0" applyFont="1" applyFill="1">
      <alignment vertical="center"/>
    </xf>
    <xf numFmtId="0" fontId="6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BF83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3.5809606481" refreshedBy="rgukt" recordCount="147">
  <cacheSource type="worksheet">
    <worksheetSource ref="A1:B1048576" sheet="FREQUENCY"/>
  </cacheSource>
  <cacheFields count="2">
    <cacheField name="REVIEWS" numFmtId="0">
      <sharedItems containsBlank="1" count="97">
        <m/>
        <s v="great"/>
        <s v="service"/>
        <s v="super"/>
        <s v="fast"/>
        <s v="delivery"/>
        <s v="well"/>
        <s v="packaged"/>
        <s v="everything"/>
        <s v="intact"/>
        <s v="excellent"/>
        <s v="ordered"/>
        <s v="sunday"/>
        <s v="received"/>
        <s v="tuesday"/>
        <s v="smooth"/>
        <s v="hassle"/>
        <s v="free"/>
        <s v="poor"/>
        <s v="tracking"/>
        <s v="number"/>
        <s v="didnt"/>
        <s v="work"/>
        <s v="no"/>
        <s v="response"/>
        <s v="from"/>
        <s v="support"/>
        <s v="disappointed"/>
        <s v="shipping"/>
        <s v="paid"/>
        <s v="extra"/>
        <s v="express"/>
        <s v="arrived"/>
        <s v="days"/>
        <s v="late"/>
        <s v="horrible"/>
        <s v="packaging"/>
        <s v="package"/>
        <s v="crushed"/>
        <s v="laptop"/>
        <s v="scratches"/>
        <s v="misleading"/>
        <s v="one"/>
        <s v="day"/>
        <s v="took"/>
        <s v="fair"/>
        <s v="on"/>
        <s v="time"/>
        <s v="box"/>
        <s v="minor"/>
        <s v="dents"/>
        <s v="satisfactory"/>
        <s v="experience"/>
        <s v="fine"/>
        <s v="nothing"/>
        <s v="extraordinary"/>
        <s v="perfect"/>
        <s v="secure"/>
        <s v="all"/>
        <s v="accessories"/>
        <s v="included"/>
        <s v="amazing"/>
        <s v="got"/>
        <s v="my"/>
        <s v="in"/>
        <s v="tewntyhour"/>
        <s v="hours"/>
        <s v="major"/>
        <s v="issues"/>
        <s v="a"/>
        <s v="longer"/>
        <s v="than"/>
        <s v="expected"/>
        <s v="product"/>
        <s v="been"/>
        <s v="better"/>
        <s v="reasonable"/>
        <s v="safely"/>
        <s v="communication"/>
        <s v="could"/>
        <s v="have"/>
        <s v="impressed"/>
        <s v="customer"/>
        <s v="safe"/>
        <s v="accurate"/>
        <s v="frustrating"/>
        <s v="process"/>
        <s v="order"/>
        <s v="delayed"/>
        <s v="updates"/>
        <s v="were"/>
        <s v="inaccurate"/>
        <s v="disappointing"/>
        <s v="unhelpful"/>
        <s v="issue"/>
        <s v="remains"/>
        <s v="unresolved"/>
      </sharedItems>
    </cacheField>
    <cacheField name="tokens" numFmtId="0">
      <sharedItems containsBlank="1" count="22">
        <m/>
        <s v="great"/>
        <s v="super"/>
        <s v="fast"/>
        <s v="excellent"/>
        <s v="poor"/>
        <s v="disappointing"/>
        <s v="horrible"/>
        <s v="satisfactory"/>
        <s v="extraordinary"/>
        <s v="secure"/>
        <s v="crushed"/>
        <s v="amazing"/>
        <s v="perfect"/>
        <s v="scratches"/>
        <s v="delayed"/>
        <s v="inaccurate"/>
        <s v="misleading"/>
        <s v="unhelpful"/>
        <s v="unresoved"/>
        <s v="late"/>
        <s v="frustrat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x v="0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2"/>
    <x v="18"/>
  </r>
  <r>
    <x v="19"/>
    <x v="19"/>
  </r>
  <r>
    <x v="20"/>
    <x v="20"/>
  </r>
  <r>
    <x v="21"/>
    <x v="21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28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2"/>
    <x v="0"/>
  </r>
  <r>
    <x v="38"/>
    <x v="0"/>
  </r>
  <r>
    <x v="39"/>
    <x v="0"/>
  </r>
  <r>
    <x v="40"/>
    <x v="0"/>
  </r>
  <r>
    <x v="41"/>
    <x v="0"/>
  </r>
  <r>
    <x v="5"/>
    <x v="0"/>
  </r>
  <r>
    <x v="29"/>
    <x v="0"/>
  </r>
  <r>
    <x v="42"/>
    <x v="0"/>
  </r>
  <r>
    <x v="43"/>
    <x v="0"/>
  </r>
  <r>
    <x v="5"/>
    <x v="0"/>
  </r>
  <r>
    <x v="44"/>
    <x v="0"/>
  </r>
  <r>
    <x v="33"/>
    <x v="0"/>
  </r>
  <r>
    <x v="45"/>
    <x v="0"/>
  </r>
  <r>
    <x v="5"/>
    <x v="0"/>
  </r>
  <r>
    <x v="39"/>
    <x v="0"/>
  </r>
  <r>
    <x v="32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8"/>
    <x v="0"/>
  </r>
  <r>
    <x v="53"/>
    <x v="0"/>
  </r>
  <r>
    <x v="54"/>
    <x v="0"/>
  </r>
  <r>
    <x v="55"/>
    <x v="0"/>
  </r>
  <r>
    <x v="56"/>
    <x v="0"/>
  </r>
  <r>
    <x v="5"/>
    <x v="0"/>
  </r>
  <r>
    <x v="57"/>
    <x v="0"/>
  </r>
  <r>
    <x v="36"/>
    <x v="0"/>
  </r>
  <r>
    <x v="58"/>
    <x v="0"/>
  </r>
  <r>
    <x v="59"/>
    <x v="0"/>
  </r>
  <r>
    <x v="60"/>
    <x v="0"/>
  </r>
  <r>
    <x v="61"/>
    <x v="0"/>
  </r>
  <r>
    <x v="29"/>
    <x v="0"/>
  </r>
  <r>
    <x v="31"/>
    <x v="0"/>
  </r>
  <r>
    <x v="28"/>
    <x v="0"/>
  </r>
  <r>
    <x v="62"/>
    <x v="0"/>
  </r>
  <r>
    <x v="63"/>
    <x v="0"/>
  </r>
  <r>
    <x v="39"/>
    <x v="0"/>
  </r>
  <r>
    <x v="64"/>
    <x v="0"/>
  </r>
  <r>
    <x v="65"/>
    <x v="0"/>
  </r>
  <r>
    <x v="66"/>
    <x v="0"/>
  </r>
  <r>
    <x v="35"/>
    <x v="0"/>
  </r>
  <r>
    <x v="36"/>
    <x v="0"/>
  </r>
  <r>
    <x v="37"/>
    <x v="0"/>
  </r>
  <r>
    <x v="32"/>
    <x v="0"/>
  </r>
  <r>
    <x v="38"/>
    <x v="0"/>
  </r>
  <r>
    <x v="39"/>
    <x v="0"/>
  </r>
  <r>
    <x v="40"/>
    <x v="0"/>
  </r>
  <r>
    <x v="41"/>
    <x v="0"/>
  </r>
  <r>
    <x v="5"/>
    <x v="0"/>
  </r>
  <r>
    <x v="29"/>
    <x v="0"/>
  </r>
  <r>
    <x v="43"/>
    <x v="0"/>
  </r>
  <r>
    <x v="5"/>
    <x v="0"/>
  </r>
  <r>
    <x v="44"/>
    <x v="0"/>
  </r>
  <r>
    <x v="33"/>
    <x v="0"/>
  </r>
  <r>
    <x v="23"/>
    <x v="0"/>
  </r>
  <r>
    <x v="67"/>
    <x v="0"/>
  </r>
  <r>
    <x v="68"/>
    <x v="0"/>
  </r>
  <r>
    <x v="5"/>
    <x v="0"/>
  </r>
  <r>
    <x v="44"/>
    <x v="0"/>
  </r>
  <r>
    <x v="69"/>
    <x v="0"/>
  </r>
  <r>
    <x v="70"/>
    <x v="0"/>
  </r>
  <r>
    <x v="71"/>
    <x v="0"/>
  </r>
  <r>
    <x v="72"/>
    <x v="0"/>
  </r>
  <r>
    <x v="73"/>
    <x v="0"/>
  </r>
  <r>
    <x v="53"/>
    <x v="0"/>
  </r>
  <r>
    <x v="74"/>
    <x v="0"/>
  </r>
  <r>
    <x v="75"/>
    <x v="0"/>
  </r>
  <r>
    <x v="76"/>
    <x v="0"/>
  </r>
  <r>
    <x v="2"/>
    <x v="0"/>
  </r>
  <r>
    <x v="37"/>
    <x v="0"/>
  </r>
  <r>
    <x v="32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26"/>
    <x v="0"/>
  </r>
  <r>
    <x v="83"/>
    <x v="0"/>
  </r>
  <r>
    <x v="36"/>
    <x v="0"/>
  </r>
  <r>
    <x v="4"/>
    <x v="0"/>
  </r>
  <r>
    <x v="28"/>
    <x v="0"/>
  </r>
  <r>
    <x v="84"/>
    <x v="0"/>
  </r>
  <r>
    <x v="19"/>
    <x v="0"/>
  </r>
  <r>
    <x v="85"/>
    <x v="0"/>
  </r>
  <r>
    <x v="86"/>
    <x v="0"/>
  </r>
  <r>
    <x v="63"/>
    <x v="0"/>
  </r>
  <r>
    <x v="87"/>
    <x v="0"/>
  </r>
  <r>
    <x v="88"/>
    <x v="0"/>
  </r>
  <r>
    <x v="19"/>
    <x v="0"/>
  </r>
  <r>
    <x v="89"/>
    <x v="0"/>
  </r>
  <r>
    <x v="90"/>
    <x v="0"/>
  </r>
  <r>
    <x v="91"/>
    <x v="0"/>
  </r>
  <r>
    <x v="92"/>
    <x v="0"/>
  </r>
  <r>
    <x v="2"/>
    <x v="0"/>
  </r>
  <r>
    <x v="82"/>
    <x v="0"/>
  </r>
  <r>
    <x v="26"/>
    <x v="0"/>
  </r>
  <r>
    <x v="93"/>
    <x v="0"/>
  </r>
  <r>
    <x v="63"/>
    <x v="0"/>
  </r>
  <r>
    <x v="94"/>
    <x v="0"/>
  </r>
  <r>
    <x v="95"/>
    <x v="0"/>
  </r>
  <r>
    <x v="96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D5:E27" firstHeaderRow="1" firstDataRow="1" firstDataCol="1"/>
  <pivotFields count="2">
    <pivotField dataField="1" compact="0" showAll="0">
      <items count="98">
        <item x="69"/>
        <item x="59"/>
        <item x="84"/>
        <item x="58"/>
        <item x="61"/>
        <item x="32"/>
        <item x="74"/>
        <item x="75"/>
        <item x="48"/>
        <item x="78"/>
        <item x="79"/>
        <item x="38"/>
        <item x="82"/>
        <item x="43"/>
        <item x="33"/>
        <item x="88"/>
        <item x="5"/>
        <item x="50"/>
        <item x="21"/>
        <item x="27"/>
        <item x="92"/>
        <item x="8"/>
        <item x="10"/>
        <item x="72"/>
        <item x="52"/>
        <item x="31"/>
        <item x="30"/>
        <item x="55"/>
        <item x="45"/>
        <item x="4"/>
        <item x="53"/>
        <item x="17"/>
        <item x="25"/>
        <item x="85"/>
        <item x="62"/>
        <item x="1"/>
        <item x="16"/>
        <item x="80"/>
        <item x="35"/>
        <item x="66"/>
        <item x="81"/>
        <item x="64"/>
        <item x="91"/>
        <item x="60"/>
        <item x="9"/>
        <item x="94"/>
        <item x="68"/>
        <item x="39"/>
        <item x="34"/>
        <item x="70"/>
        <item x="67"/>
        <item x="49"/>
        <item x="41"/>
        <item x="63"/>
        <item x="23"/>
        <item x="54"/>
        <item x="20"/>
        <item x="46"/>
        <item x="42"/>
        <item x="87"/>
        <item x="11"/>
        <item x="37"/>
        <item x="7"/>
        <item x="36"/>
        <item x="29"/>
        <item x="56"/>
        <item x="18"/>
        <item x="86"/>
        <item x="73"/>
        <item x="76"/>
        <item x="13"/>
        <item x="95"/>
        <item x="24"/>
        <item x="83"/>
        <item x="77"/>
        <item x="51"/>
        <item x="40"/>
        <item x="57"/>
        <item x="2"/>
        <item x="28"/>
        <item x="15"/>
        <item x="12"/>
        <item x="3"/>
        <item x="26"/>
        <item x="65"/>
        <item x="71"/>
        <item x="47"/>
        <item x="44"/>
        <item x="19"/>
        <item x="14"/>
        <item x="93"/>
        <item x="96"/>
        <item x="89"/>
        <item x="6"/>
        <item x="90"/>
        <item x="22"/>
        <item x="0"/>
        <item t="default"/>
      </items>
    </pivotField>
    <pivotField axis="axisRow" compact="0" showAll="0">
      <items count="23">
        <item x="12"/>
        <item x="11"/>
        <item x="15"/>
        <item x="6"/>
        <item x="4"/>
        <item x="9"/>
        <item x="3"/>
        <item x="21"/>
        <item x="1"/>
        <item x="7"/>
        <item x="16"/>
        <item x="20"/>
        <item x="17"/>
        <item x="13"/>
        <item x="5"/>
        <item x="8"/>
        <item x="14"/>
        <item x="10"/>
        <item x="2"/>
        <item x="18"/>
        <item x="19"/>
        <item x="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Count of REVIEW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zoomScale="80" zoomScaleNormal="80" workbookViewId="0">
      <selection activeCell="A15" sqref="A15"/>
    </sheetView>
  </sheetViews>
  <sheetFormatPr defaultColWidth="8.8" defaultRowHeight="12.75" outlineLevelCol="1"/>
  <cols>
    <col min="1" max="1" width="71.6" customWidth="1"/>
    <col min="2" max="2" width="70.12" customWidth="1"/>
  </cols>
  <sheetData>
    <row r="1" spans="1:2">
      <c r="A1" s="22" t="s">
        <v>0</v>
      </c>
      <c r="B1" s="22" t="s">
        <v>1</v>
      </c>
    </row>
    <row r="3" customHeight="1" spans="1:1">
      <c r="A3" t="s">
        <v>2</v>
      </c>
    </row>
    <row r="4" customHeight="1" spans="1:2">
      <c r="A4" t="s">
        <v>3</v>
      </c>
      <c r="B4" t="str">
        <f>LOWER(A4)</f>
        <v>great service! super fast delivery, well packaged, and everything intact.</v>
      </c>
    </row>
    <row r="5" customHeight="1" spans="1:2">
      <c r="A5" t="s">
        <v>4</v>
      </c>
      <c r="B5" t="str">
        <f t="shared" ref="B5:B21" si="0">LOWER(A5)</f>
        <v>excellent! ordered sunday, received tuesday, smooth and hassle free.</v>
      </c>
    </row>
    <row r="6" customHeight="1" spans="1:2">
      <c r="A6" t="s">
        <v>5</v>
      </c>
      <c r="B6" t="str">
        <f t="shared" si="0"/>
        <v>poor service! tracking number didn’t work, and no response from support.</v>
      </c>
    </row>
    <row r="7" customHeight="1" spans="1:2">
      <c r="A7" t="s">
        <v>6</v>
      </c>
      <c r="B7" t="str">
        <f t="shared" si="0"/>
        <v>disappointed @shipping! paid extra for express shipping, but it arrived 5 days late.</v>
      </c>
    </row>
    <row r="8" customHeight="1" spans="1:2">
      <c r="A8" t="s">
        <v>7</v>
      </c>
      <c r="B8" t="str">
        <f t="shared" si="0"/>
        <v>horrible @packaging! package arrived crushed, and the laptop had scratches.</v>
      </c>
    </row>
    <row r="9" customHeight="1" spans="1:2">
      <c r="A9" t="s">
        <v>8</v>
      </c>
      <c r="B9" t="str">
        <f t="shared" si="0"/>
        <v>misleading @delivery! paid for 1 day delivery, but it took 6 days.</v>
      </c>
    </row>
    <row r="10" customHeight="1" spans="1:2">
      <c r="A10" t="s">
        <v>9</v>
      </c>
      <c r="B10" t="str">
        <f t="shared" si="0"/>
        <v>fair delivery. the laptop arrived on time, but the box had minor dents.</v>
      </c>
    </row>
    <row r="11" customHeight="1" spans="1:2">
      <c r="A11" t="s">
        <v>10</v>
      </c>
      <c r="B11" t="str">
        <f t="shared" si="0"/>
        <v>satisfactory experience. everything was fine, but nothing extraordinary.</v>
      </c>
    </row>
    <row r="12" customHeight="1" spans="1:2">
      <c r="A12" t="s">
        <v>11</v>
      </c>
      <c r="B12" t="str">
        <f t="shared" si="0"/>
        <v>perfect delivery! secure packaging, all accessories included.</v>
      </c>
    </row>
    <row r="13" customHeight="1" spans="1:2">
      <c r="A13" t="s">
        <v>12</v>
      </c>
      <c r="B13" t="str">
        <f t="shared" si="0"/>
        <v>amazing! paid for express shipping, got my laptop in 24 hours.</v>
      </c>
    </row>
    <row r="14" ht="13.75" customHeight="1" spans="1:2">
      <c r="A14" t="s">
        <v>7</v>
      </c>
      <c r="B14" t="str">
        <f t="shared" si="0"/>
        <v>horrible @packaging! package arrived crushed, and the laptop had scratches.</v>
      </c>
    </row>
    <row r="15" customHeight="1" spans="1:2">
      <c r="A15" t="s">
        <v>8</v>
      </c>
      <c r="B15" t="str">
        <f t="shared" si="0"/>
        <v>misleading @delivery! paid for 1 day delivery, but it took 6 days.</v>
      </c>
    </row>
    <row r="16" customHeight="1" spans="1:2">
      <c r="A16" t="s">
        <v>13</v>
      </c>
      <c r="B16" t="str">
        <f t="shared" si="0"/>
        <v>no major issues. the delivery took a bit longer than expected, but the product was fine.</v>
      </c>
    </row>
    <row r="17" customHeight="1" spans="1:2">
      <c r="A17" t="s">
        <v>14</v>
      </c>
      <c r="B17" t="str">
        <f t="shared" si="0"/>
        <v>reasonable service. the package arrived safely, but communication could have been better.</v>
      </c>
    </row>
    <row r="18" customHeight="1" spans="1:2">
      <c r="A18" t="s">
        <v>15</v>
      </c>
      <c r="B18" t="str">
        <f t="shared" si="0"/>
        <v>impressed @customer support! safe packaging, fast shipping, and accurate tracking.</v>
      </c>
    </row>
    <row r="19" customHeight="1" spans="1:2">
      <c r="A19" t="s">
        <v>16</v>
      </c>
      <c r="B19" t="str">
        <f t="shared" si="0"/>
        <v>"frustrating process!" my order was delayed, and tracking updates were inaccurate.</v>
      </c>
    </row>
    <row r="20" customHeight="1" spans="1:2">
      <c r="A20" t="s">
        <v>17</v>
      </c>
      <c r="B20" t="str">
        <f t="shared" si="0"/>
        <v>'disappointing service!' customer support was unhelpful, and my issue remains unresolved.</v>
      </c>
    </row>
    <row r="21" customHeight="1" spans="2:2">
      <c r="B21" t="str">
        <f t="shared" si="0"/>
        <v/>
      </c>
    </row>
    <row r="22" customHeight="1"/>
    <row r="23" customHeight="1"/>
    <row r="24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80" zoomScaleNormal="80" workbookViewId="0">
      <selection activeCell="P1" sqref="P1"/>
    </sheetView>
  </sheetViews>
  <sheetFormatPr defaultColWidth="8.8" defaultRowHeight="12.75"/>
  <cols>
    <col min="1" max="1" width="76.1" customWidth="1"/>
    <col min="2" max="2" width="75.7466666666667" customWidth="1"/>
    <col min="3" max="12" width="8.8" hidden="1" customWidth="1"/>
    <col min="13" max="13" width="2.12666666666667" customWidth="1"/>
    <col min="14" max="14" width="2" customWidth="1"/>
    <col min="15" max="15" width="3.49333333333333" customWidth="1"/>
    <col min="16" max="16" width="68.28" customWidth="1"/>
    <col min="17" max="17" width="78.2866666666667" customWidth="1"/>
  </cols>
  <sheetData>
    <row r="1" spans="3:16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2">
      <c r="A2" s="22" t="s">
        <v>0</v>
      </c>
      <c r="B2" s="22" t="s">
        <v>1</v>
      </c>
    </row>
    <row r="4" spans="1:1">
      <c r="A4" t="s">
        <v>2</v>
      </c>
    </row>
    <row r="5" spans="1:17">
      <c r="A5" t="s">
        <v>3</v>
      </c>
      <c r="B5" t="str">
        <f t="shared" ref="B5:B21" si="0">LOWER(A5)</f>
        <v>great service! super fast delivery, well packaged, and everything intact.</v>
      </c>
      <c r="C5" t="str">
        <f>SUBSTITUTE(B5,",","")</f>
        <v>great service! super fast delivery well packaged and everything intact.</v>
      </c>
      <c r="D5" t="str">
        <f>SUBSTITUTE(C5,".","")</f>
        <v>great service! super fast delivery well packaged and everything intact</v>
      </c>
      <c r="E5" t="str">
        <f>SUBSTITUTE(D5,"""","")</f>
        <v>great service! super fast delivery well packaged and everything intact</v>
      </c>
      <c r="F5" t="str">
        <f t="shared" ref="F5:F21" si="1">SUBSTITUTE(E5,"","")</f>
        <v>great service! super fast delivery well packaged and everything intact</v>
      </c>
      <c r="G5" t="str">
        <f>SUBSTITUTE(F5,"!","")</f>
        <v>great service super fast delivery well packaged and everything intact</v>
      </c>
      <c r="H5" t="str">
        <f>SUBSTITUTE(G5,"@","")</f>
        <v>great service super fast delivery well packaged and everything intact</v>
      </c>
      <c r="I5" t="str">
        <f>SUBSTITUTE(H5,"$","")</f>
        <v>great service super fast delivery well packaged and everything intact</v>
      </c>
      <c r="J5" t="str">
        <f>SUBSTITUTE(I5,"the","")</f>
        <v>great service super fast delivery well packaged and everything intact</v>
      </c>
      <c r="K5" t="str">
        <f>SUBSTITUTE(J5,"and","")</f>
        <v>great service super fast delivery well packaged  everything intact</v>
      </c>
      <c r="L5" t="str">
        <f>SUBSTITUTE(K5,"for","")</f>
        <v>great service super fast delivery well packaged  everything intact</v>
      </c>
      <c r="M5" t="str">
        <f>SUBSTITUTE(L5,"but","")</f>
        <v>great service super fast delivery well packaged  everything intact</v>
      </c>
      <c r="N5" t="str">
        <f>SUBSTITUTE(M5,"had","")</f>
        <v>great service super fast delivery well packaged  everything intact</v>
      </c>
      <c r="O5" t="str">
        <f>SUBSTITUTE(N5,"was","")</f>
        <v>great service super fast delivery well packaged  everything intact</v>
      </c>
      <c r="P5" t="str">
        <f>SUBSTITUTE(O5,"it","")</f>
        <v>great service super fast delivery well packaged  everything intact</v>
      </c>
      <c r="Q5" t="str">
        <f t="shared" ref="Q5:Q21" si="2">SUBSTITUTE(P5,"it","")</f>
        <v>great service super fast delivery well packaged  everything intact</v>
      </c>
    </row>
    <row r="6" spans="1:17">
      <c r="A6" t="s">
        <v>4</v>
      </c>
      <c r="B6" t="str">
        <f t="shared" si="0"/>
        <v>excellent! ordered sunday, received tuesday, smooth and hassle free.</v>
      </c>
      <c r="C6" t="str">
        <f t="shared" ref="C6:C21" si="3">SUBSTITUTE(B6,",","")</f>
        <v>excellent! ordered sunday received tuesday smooth and hassle free.</v>
      </c>
      <c r="D6" t="str">
        <f t="shared" ref="D6:D21" si="4">SUBSTITUTE(C6,".","")</f>
        <v>excellent! ordered sunday received tuesday smooth and hassle free</v>
      </c>
      <c r="E6" t="str">
        <f t="shared" ref="E6:E21" si="5">SUBSTITUTE(D6,"""","")</f>
        <v>excellent! ordered sunday received tuesday smooth and hassle free</v>
      </c>
      <c r="F6" t="str">
        <f t="shared" si="1"/>
        <v>excellent! ordered sunday received tuesday smooth and hassle free</v>
      </c>
      <c r="G6" t="str">
        <f t="shared" ref="G6:G21" si="6">SUBSTITUTE(F6,"!","")</f>
        <v>excellent ordered sunday received tuesday smooth and hassle free</v>
      </c>
      <c r="H6" t="str">
        <f t="shared" ref="H6:H21" si="7">SUBSTITUTE(G6,"@","")</f>
        <v>excellent ordered sunday received tuesday smooth and hassle free</v>
      </c>
      <c r="I6" t="str">
        <f t="shared" ref="I6:I21" si="8">SUBSTITUTE(H6,"$","")</f>
        <v>excellent ordered sunday received tuesday smooth and hassle free</v>
      </c>
      <c r="J6" t="str">
        <f t="shared" ref="J6:J21" si="9">SUBSTITUTE(I6,"the","")</f>
        <v>excellent ordered sunday received tuesday smooth and hassle free</v>
      </c>
      <c r="K6" t="str">
        <f t="shared" ref="K6:K21" si="10">SUBSTITUTE(J6,"and","")</f>
        <v>excellent ordered sunday received tuesday smooth  hassle free</v>
      </c>
      <c r="L6" t="str">
        <f t="shared" ref="L6:L21" si="11">SUBSTITUTE(K6,"for","")</f>
        <v>excellent ordered sunday received tuesday smooth  hassle free</v>
      </c>
      <c r="M6" t="str">
        <f t="shared" ref="M6:M21" si="12">SUBSTITUTE(L6,"but","")</f>
        <v>excellent ordered sunday received tuesday smooth  hassle free</v>
      </c>
      <c r="N6" t="str">
        <f t="shared" ref="N6:N21" si="13">SUBSTITUTE(M6,"had","")</f>
        <v>excellent ordered sunday received tuesday smooth  hassle free</v>
      </c>
      <c r="O6" t="str">
        <f t="shared" ref="O6:O21" si="14">SUBSTITUTE(N6,"was","")</f>
        <v>excellent ordered sunday received tuesday smooth  hassle free</v>
      </c>
      <c r="P6" t="str">
        <f t="shared" ref="P6:P21" si="15">SUBSTITUTE(O6,"it","")</f>
        <v>excellent ordered sunday received tuesday smooth  hassle free</v>
      </c>
      <c r="Q6" t="str">
        <f t="shared" si="2"/>
        <v>excellent ordered sunday received tuesday smooth  hassle free</v>
      </c>
    </row>
    <row r="7" spans="1:17">
      <c r="A7" t="s">
        <v>5</v>
      </c>
      <c r="B7" t="str">
        <f t="shared" si="0"/>
        <v>poor service! tracking number didn’t work, and no response from support.</v>
      </c>
      <c r="C7" t="str">
        <f t="shared" si="3"/>
        <v>poor service! tracking number didn’t work and no response from support.</v>
      </c>
      <c r="D7" t="str">
        <f t="shared" si="4"/>
        <v>poor service! tracking number didn’t work and no response from support</v>
      </c>
      <c r="E7" t="str">
        <f t="shared" si="5"/>
        <v>poor service! tracking number didn’t work and no response from support</v>
      </c>
      <c r="F7" t="str">
        <f t="shared" si="1"/>
        <v>poor service! tracking number didn’t work and no response from support</v>
      </c>
      <c r="G7" t="str">
        <f t="shared" si="6"/>
        <v>poor service tracking number didn’t work and no response from support</v>
      </c>
      <c r="H7" t="str">
        <f t="shared" si="7"/>
        <v>poor service tracking number didn’t work and no response from support</v>
      </c>
      <c r="I7" t="str">
        <f t="shared" si="8"/>
        <v>poor service tracking number didn’t work and no response from support</v>
      </c>
      <c r="J7" t="str">
        <f t="shared" si="9"/>
        <v>poor service tracking number didn’t work and no response from support</v>
      </c>
      <c r="K7" t="str">
        <f t="shared" si="10"/>
        <v>poor service tracking number didn’t work  no response from support</v>
      </c>
      <c r="L7" t="str">
        <f t="shared" si="11"/>
        <v>poor service tracking number didn’t work  no response from support</v>
      </c>
      <c r="M7" t="str">
        <f t="shared" si="12"/>
        <v>poor service tracking number didn’t work  no response from support</v>
      </c>
      <c r="N7" t="str">
        <f t="shared" si="13"/>
        <v>poor service tracking number didn’t work  no response from support</v>
      </c>
      <c r="O7" t="str">
        <f t="shared" si="14"/>
        <v>poor service tracking number didn’t work  no response from support</v>
      </c>
      <c r="P7" t="str">
        <f t="shared" si="15"/>
        <v>poor service tracking number didn’t work  no response from support</v>
      </c>
      <c r="Q7" t="str">
        <f t="shared" si="2"/>
        <v>poor service tracking number didn’t work  no response from support</v>
      </c>
    </row>
    <row r="8" spans="1:17">
      <c r="A8" t="s">
        <v>6</v>
      </c>
      <c r="B8" t="str">
        <f t="shared" si="0"/>
        <v>disappointed @shipping! paid extra for express shipping, but it arrived 5 days late.</v>
      </c>
      <c r="C8" t="str">
        <f t="shared" si="3"/>
        <v>disappointed @shipping! paid extra for express shipping but it arrived 5 days late.</v>
      </c>
      <c r="D8" t="str">
        <f t="shared" si="4"/>
        <v>disappointed @shipping! paid extra for express shipping but it arrived 5 days late</v>
      </c>
      <c r="E8" t="str">
        <f t="shared" si="5"/>
        <v>disappointed @shipping! paid extra for express shipping but it arrived 5 days late</v>
      </c>
      <c r="F8" t="str">
        <f t="shared" si="1"/>
        <v>disappointed @shipping! paid extra for express shipping but it arrived 5 days late</v>
      </c>
      <c r="G8" t="str">
        <f t="shared" si="6"/>
        <v>disappointed @shipping paid extra for express shipping but it arrived 5 days late</v>
      </c>
      <c r="H8" t="str">
        <f t="shared" si="7"/>
        <v>disappointed shipping paid extra for express shipping but it arrived 5 days late</v>
      </c>
      <c r="I8" t="str">
        <f t="shared" si="8"/>
        <v>disappointed shipping paid extra for express shipping but it arrived 5 days late</v>
      </c>
      <c r="J8" t="str">
        <f t="shared" si="9"/>
        <v>disappointed shipping paid extra for express shipping but it arrived 5 days late</v>
      </c>
      <c r="K8" t="str">
        <f t="shared" si="10"/>
        <v>disappointed shipping paid extra for express shipping but it arrived 5 days late</v>
      </c>
      <c r="L8" t="str">
        <f t="shared" si="11"/>
        <v>disappointed shipping paid extra  express shipping but it arrived 5 days late</v>
      </c>
      <c r="M8" t="str">
        <f t="shared" si="12"/>
        <v>disappointed shipping paid extra  express shipping  it arrived 5 days late</v>
      </c>
      <c r="N8" t="str">
        <f t="shared" si="13"/>
        <v>disappointed shipping paid extra  express shipping  it arrived 5 days late</v>
      </c>
      <c r="O8" t="str">
        <f t="shared" si="14"/>
        <v>disappointed shipping paid extra  express shipping  it arrived 5 days late</v>
      </c>
      <c r="P8" t="str">
        <f t="shared" si="15"/>
        <v>disappointed shipping paid extra  express shipping   arrived 5 days late</v>
      </c>
      <c r="Q8" t="str">
        <f t="shared" si="2"/>
        <v>disappointed shipping paid extra  express shipping   arrived 5 days late</v>
      </c>
    </row>
    <row r="9" spans="1:17">
      <c r="A9" t="s">
        <v>7</v>
      </c>
      <c r="B9" t="str">
        <f t="shared" si="0"/>
        <v>horrible @packaging! package arrived crushed, and the laptop had scratches.</v>
      </c>
      <c r="C9" t="str">
        <f t="shared" si="3"/>
        <v>horrible @packaging! package arrived crushed and the laptop had scratches.</v>
      </c>
      <c r="D9" t="str">
        <f t="shared" si="4"/>
        <v>horrible @packaging! package arrived crushed and the laptop had scratches</v>
      </c>
      <c r="E9" t="str">
        <f t="shared" si="5"/>
        <v>horrible @packaging! package arrived crushed and the laptop had scratches</v>
      </c>
      <c r="F9" t="str">
        <f t="shared" si="1"/>
        <v>horrible @packaging! package arrived crushed and the laptop had scratches</v>
      </c>
      <c r="G9" t="str">
        <f t="shared" si="6"/>
        <v>horrible @packaging package arrived crushed and the laptop had scratches</v>
      </c>
      <c r="H9" t="str">
        <f t="shared" si="7"/>
        <v>horrible packaging package arrived crushed and the laptop had scratches</v>
      </c>
      <c r="I9" t="str">
        <f t="shared" si="8"/>
        <v>horrible packaging package arrived crushed and the laptop had scratches</v>
      </c>
      <c r="J9" t="str">
        <f t="shared" si="9"/>
        <v>horrible packaging package arrived crushed and  laptop had scratches</v>
      </c>
      <c r="K9" t="str">
        <f t="shared" si="10"/>
        <v>horrible packaging package arrived crushed   laptop had scratches</v>
      </c>
      <c r="L9" t="str">
        <f t="shared" si="11"/>
        <v>horrible packaging package arrived crushed   laptop had scratches</v>
      </c>
      <c r="M9" t="str">
        <f t="shared" si="12"/>
        <v>horrible packaging package arrived crushed   laptop had scratches</v>
      </c>
      <c r="N9" t="str">
        <f t="shared" si="13"/>
        <v>horrible packaging package arrived crushed   laptop  scratches</v>
      </c>
      <c r="O9" t="str">
        <f t="shared" si="14"/>
        <v>horrible packaging package arrived crushed   laptop  scratches</v>
      </c>
      <c r="P9" t="str">
        <f t="shared" si="15"/>
        <v>horrible packaging package arrived crushed   laptop  scratches</v>
      </c>
      <c r="Q9" t="str">
        <f t="shared" si="2"/>
        <v>horrible packaging package arrived crushed   laptop  scratches</v>
      </c>
    </row>
    <row r="10" spans="1:17">
      <c r="A10" t="s">
        <v>8</v>
      </c>
      <c r="B10" t="str">
        <f t="shared" si="0"/>
        <v>misleading @delivery! paid for 1 day delivery, but it took 6 days.</v>
      </c>
      <c r="C10" t="str">
        <f t="shared" si="3"/>
        <v>misleading @delivery! paid for 1 day delivery but it took 6 days.</v>
      </c>
      <c r="D10" t="str">
        <f t="shared" si="4"/>
        <v>misleading @delivery! paid for 1 day delivery but it took 6 days</v>
      </c>
      <c r="E10" t="str">
        <f t="shared" si="5"/>
        <v>misleading @delivery! paid for 1 day delivery but it took 6 days</v>
      </c>
      <c r="F10" t="str">
        <f t="shared" si="1"/>
        <v>misleading @delivery! paid for 1 day delivery but it took 6 days</v>
      </c>
      <c r="G10" t="str">
        <f t="shared" si="6"/>
        <v>misleading @delivery paid for 1 day delivery but it took 6 days</v>
      </c>
      <c r="H10" t="str">
        <f t="shared" si="7"/>
        <v>misleading delivery paid for 1 day delivery but it took 6 days</v>
      </c>
      <c r="I10" t="str">
        <f t="shared" si="8"/>
        <v>misleading delivery paid for 1 day delivery but it took 6 days</v>
      </c>
      <c r="J10" t="str">
        <f t="shared" si="9"/>
        <v>misleading delivery paid for 1 day delivery but it took 6 days</v>
      </c>
      <c r="K10" t="str">
        <f t="shared" si="10"/>
        <v>misleading delivery paid for 1 day delivery but it took 6 days</v>
      </c>
      <c r="L10" t="str">
        <f t="shared" si="11"/>
        <v>misleading delivery paid  1 day delivery but it took 6 days</v>
      </c>
      <c r="M10" t="str">
        <f t="shared" si="12"/>
        <v>misleading delivery paid  1 day delivery  it took 6 days</v>
      </c>
      <c r="N10" t="str">
        <f t="shared" si="13"/>
        <v>misleading delivery paid  1 day delivery  it took 6 days</v>
      </c>
      <c r="O10" t="str">
        <f t="shared" si="14"/>
        <v>misleading delivery paid  1 day delivery  it took 6 days</v>
      </c>
      <c r="P10" t="str">
        <f t="shared" si="15"/>
        <v>misleading delivery paid  1 day delivery   took 6 days</v>
      </c>
      <c r="Q10" t="str">
        <f t="shared" si="2"/>
        <v>misleading delivery paid  1 day delivery   took 6 days</v>
      </c>
    </row>
    <row r="11" spans="1:17">
      <c r="A11" t="s">
        <v>9</v>
      </c>
      <c r="B11" t="str">
        <f t="shared" si="0"/>
        <v>fair delivery. the laptop arrived on time, but the box had minor dents.</v>
      </c>
      <c r="C11" t="str">
        <f t="shared" si="3"/>
        <v>fair delivery. the laptop arrived on time but the box had minor dents.</v>
      </c>
      <c r="D11" t="str">
        <f t="shared" si="4"/>
        <v>fair delivery the laptop arrived on time but the box had minor dents</v>
      </c>
      <c r="E11" t="str">
        <f t="shared" si="5"/>
        <v>fair delivery the laptop arrived on time but the box had minor dents</v>
      </c>
      <c r="F11" t="str">
        <f t="shared" si="1"/>
        <v>fair delivery the laptop arrived on time but the box had minor dents</v>
      </c>
      <c r="G11" t="str">
        <f t="shared" si="6"/>
        <v>fair delivery the laptop arrived on time but the box had minor dents</v>
      </c>
      <c r="H11" t="str">
        <f t="shared" si="7"/>
        <v>fair delivery the laptop arrived on time but the box had minor dents</v>
      </c>
      <c r="I11" t="str">
        <f t="shared" si="8"/>
        <v>fair delivery the laptop arrived on time but the box had minor dents</v>
      </c>
      <c r="J11" t="str">
        <f t="shared" si="9"/>
        <v>fair delivery  laptop arrived on time but  box had minor dents</v>
      </c>
      <c r="K11" t="str">
        <f t="shared" si="10"/>
        <v>fair delivery  laptop arrived on time but  box had minor dents</v>
      </c>
      <c r="L11" t="str">
        <f t="shared" si="11"/>
        <v>fair delivery  laptop arrived on time but  box had minor dents</v>
      </c>
      <c r="M11" t="str">
        <f t="shared" si="12"/>
        <v>fair delivery  laptop arrived on time   box had minor dents</v>
      </c>
      <c r="N11" t="str">
        <f t="shared" si="13"/>
        <v>fair delivery  laptop arrived on time   box  minor dents</v>
      </c>
      <c r="O11" t="str">
        <f t="shared" si="14"/>
        <v>fair delivery  laptop arrived on time   box  minor dents</v>
      </c>
      <c r="P11" t="str">
        <f t="shared" si="15"/>
        <v>fair delivery  laptop arrived on time   box  minor dents</v>
      </c>
      <c r="Q11" t="str">
        <f t="shared" si="2"/>
        <v>fair delivery  laptop arrived on time   box  minor dents</v>
      </c>
    </row>
    <row r="12" spans="1:17">
      <c r="A12" t="s">
        <v>10</v>
      </c>
      <c r="B12" t="str">
        <f t="shared" si="0"/>
        <v>satisfactory experience. everything was fine, but nothing extraordinary.</v>
      </c>
      <c r="C12" t="str">
        <f t="shared" si="3"/>
        <v>satisfactory experience. everything was fine but nothing extraordinary.</v>
      </c>
      <c r="D12" t="str">
        <f t="shared" si="4"/>
        <v>satisfactory experience everything was fine but nothing extraordinary</v>
      </c>
      <c r="E12" t="str">
        <f t="shared" si="5"/>
        <v>satisfactory experience everything was fine but nothing extraordinary</v>
      </c>
      <c r="F12" t="str">
        <f t="shared" si="1"/>
        <v>satisfactory experience everything was fine but nothing extraordinary</v>
      </c>
      <c r="G12" t="str">
        <f t="shared" si="6"/>
        <v>satisfactory experience everything was fine but nothing extraordinary</v>
      </c>
      <c r="H12" t="str">
        <f t="shared" si="7"/>
        <v>satisfactory experience everything was fine but nothing extraordinary</v>
      </c>
      <c r="I12" t="str">
        <f t="shared" si="8"/>
        <v>satisfactory experience everything was fine but nothing extraordinary</v>
      </c>
      <c r="J12" t="str">
        <f t="shared" si="9"/>
        <v>satisfactory experience everything was fine but nothing extraordinary</v>
      </c>
      <c r="K12" t="str">
        <f t="shared" si="10"/>
        <v>satisfactory experience everything was fine but nothing extraordinary</v>
      </c>
      <c r="L12" t="str">
        <f t="shared" si="11"/>
        <v>satisfactory experience everything was fine but nothing extraordinary</v>
      </c>
      <c r="M12" t="str">
        <f t="shared" si="12"/>
        <v>satisfactory experience everything was fine  nothing extraordinary</v>
      </c>
      <c r="N12" t="str">
        <f t="shared" si="13"/>
        <v>satisfactory experience everything was fine  nothing extraordinary</v>
      </c>
      <c r="O12" t="str">
        <f t="shared" si="14"/>
        <v>satisfactory experience everything  fine  nothing extraordinary</v>
      </c>
      <c r="P12" t="str">
        <f t="shared" si="15"/>
        <v>satisfactory experience everything  fine  nothing extraordinary</v>
      </c>
      <c r="Q12" t="str">
        <f t="shared" si="2"/>
        <v>satisfactory experience everything  fine  nothing extraordinary</v>
      </c>
    </row>
    <row r="13" spans="1:17">
      <c r="A13" t="s">
        <v>11</v>
      </c>
      <c r="B13" t="str">
        <f t="shared" si="0"/>
        <v>perfect delivery! secure packaging, all accessories included.</v>
      </c>
      <c r="C13" t="str">
        <f t="shared" si="3"/>
        <v>perfect delivery! secure packaging all accessories included.</v>
      </c>
      <c r="D13" t="str">
        <f t="shared" si="4"/>
        <v>perfect delivery! secure packaging all accessories included</v>
      </c>
      <c r="E13" t="str">
        <f t="shared" si="5"/>
        <v>perfect delivery! secure packaging all accessories included</v>
      </c>
      <c r="F13" t="str">
        <f t="shared" si="1"/>
        <v>perfect delivery! secure packaging all accessories included</v>
      </c>
      <c r="G13" t="str">
        <f t="shared" si="6"/>
        <v>perfect delivery secure packaging all accessories included</v>
      </c>
      <c r="H13" t="str">
        <f t="shared" si="7"/>
        <v>perfect delivery secure packaging all accessories included</v>
      </c>
      <c r="I13" t="str">
        <f t="shared" si="8"/>
        <v>perfect delivery secure packaging all accessories included</v>
      </c>
      <c r="J13" t="str">
        <f t="shared" si="9"/>
        <v>perfect delivery secure packaging all accessories included</v>
      </c>
      <c r="K13" t="str">
        <f t="shared" si="10"/>
        <v>perfect delivery secure packaging all accessories included</v>
      </c>
      <c r="L13" t="str">
        <f t="shared" si="11"/>
        <v>perfect delivery secure packaging all accessories included</v>
      </c>
      <c r="M13" t="str">
        <f t="shared" si="12"/>
        <v>perfect delivery secure packaging all accessories included</v>
      </c>
      <c r="N13" t="str">
        <f t="shared" si="13"/>
        <v>perfect delivery secure packaging all accessories included</v>
      </c>
      <c r="O13" t="str">
        <f t="shared" si="14"/>
        <v>perfect delivery secure packaging all accessories included</v>
      </c>
      <c r="P13" t="str">
        <f t="shared" si="15"/>
        <v>perfect delivery secure packaging all accessories included</v>
      </c>
      <c r="Q13" t="str">
        <f t="shared" si="2"/>
        <v>perfect delivery secure packaging all accessories included</v>
      </c>
    </row>
    <row r="14" spans="1:17">
      <c r="A14" t="s">
        <v>12</v>
      </c>
      <c r="B14" t="str">
        <f t="shared" si="0"/>
        <v>amazing! paid for express shipping, got my laptop in 24 hours.</v>
      </c>
      <c r="C14" t="str">
        <f t="shared" si="3"/>
        <v>amazing! paid for express shipping got my laptop in 24 hours.</v>
      </c>
      <c r="D14" t="str">
        <f t="shared" si="4"/>
        <v>amazing! paid for express shipping got my laptop in 24 hours</v>
      </c>
      <c r="E14" t="str">
        <f t="shared" si="5"/>
        <v>amazing! paid for express shipping got my laptop in 24 hours</v>
      </c>
      <c r="F14" t="str">
        <f t="shared" si="1"/>
        <v>amazing! paid for express shipping got my laptop in 24 hours</v>
      </c>
      <c r="G14" t="str">
        <f t="shared" si="6"/>
        <v>amazing paid for express shipping got my laptop in 24 hours</v>
      </c>
      <c r="H14" t="str">
        <f t="shared" si="7"/>
        <v>amazing paid for express shipping got my laptop in 24 hours</v>
      </c>
      <c r="I14" t="str">
        <f t="shared" si="8"/>
        <v>amazing paid for express shipping got my laptop in 24 hours</v>
      </c>
      <c r="J14" t="str">
        <f t="shared" si="9"/>
        <v>amazing paid for express shipping got my laptop in 24 hours</v>
      </c>
      <c r="K14" t="str">
        <f t="shared" si="10"/>
        <v>amazing paid for express shipping got my laptop in 24 hours</v>
      </c>
      <c r="L14" t="str">
        <f t="shared" si="11"/>
        <v>amazing paid  express shipping got my laptop in 24 hours</v>
      </c>
      <c r="M14" t="str">
        <f t="shared" si="12"/>
        <v>amazing paid  express shipping got my laptop in 24 hours</v>
      </c>
      <c r="N14" t="str">
        <f t="shared" si="13"/>
        <v>amazing paid  express shipping got my laptop in 24 hours</v>
      </c>
      <c r="O14" t="str">
        <f t="shared" si="14"/>
        <v>amazing paid  express shipping got my laptop in 24 hours</v>
      </c>
      <c r="P14" t="str">
        <f t="shared" si="15"/>
        <v>amazing paid  express shipping got my laptop in 24 hours</v>
      </c>
      <c r="Q14" t="str">
        <f t="shared" si="2"/>
        <v>amazing paid  express shipping got my laptop in 24 hours</v>
      </c>
    </row>
    <row r="15" spans="1:17">
      <c r="A15" t="s">
        <v>7</v>
      </c>
      <c r="B15" t="str">
        <f t="shared" si="0"/>
        <v>horrible @packaging! package arrived crushed, and the laptop had scratches.</v>
      </c>
      <c r="C15" t="str">
        <f t="shared" si="3"/>
        <v>horrible @packaging! package arrived crushed and the laptop had scratches.</v>
      </c>
      <c r="D15" t="str">
        <f t="shared" si="4"/>
        <v>horrible @packaging! package arrived crushed and the laptop had scratches</v>
      </c>
      <c r="E15" t="str">
        <f t="shared" si="5"/>
        <v>horrible @packaging! package arrived crushed and the laptop had scratches</v>
      </c>
      <c r="F15" t="str">
        <f t="shared" si="1"/>
        <v>horrible @packaging! package arrived crushed and the laptop had scratches</v>
      </c>
      <c r="G15" t="str">
        <f t="shared" si="6"/>
        <v>horrible @packaging package arrived crushed and the laptop had scratches</v>
      </c>
      <c r="H15" t="str">
        <f t="shared" si="7"/>
        <v>horrible packaging package arrived crushed and the laptop had scratches</v>
      </c>
      <c r="I15" t="str">
        <f t="shared" si="8"/>
        <v>horrible packaging package arrived crushed and the laptop had scratches</v>
      </c>
      <c r="J15" t="str">
        <f t="shared" si="9"/>
        <v>horrible packaging package arrived crushed and  laptop had scratches</v>
      </c>
      <c r="K15" t="str">
        <f t="shared" si="10"/>
        <v>horrible packaging package arrived crushed   laptop had scratches</v>
      </c>
      <c r="L15" t="str">
        <f t="shared" si="11"/>
        <v>horrible packaging package arrived crushed   laptop had scratches</v>
      </c>
      <c r="M15" t="str">
        <f t="shared" si="12"/>
        <v>horrible packaging package arrived crushed   laptop had scratches</v>
      </c>
      <c r="N15" t="str">
        <f t="shared" si="13"/>
        <v>horrible packaging package arrived crushed   laptop  scratches</v>
      </c>
      <c r="O15" t="str">
        <f t="shared" si="14"/>
        <v>horrible packaging package arrived crushed   laptop  scratches</v>
      </c>
      <c r="P15" t="str">
        <f t="shared" si="15"/>
        <v>horrible packaging package arrived crushed   laptop  scratches</v>
      </c>
      <c r="Q15" t="str">
        <f t="shared" si="2"/>
        <v>horrible packaging package arrived crushed   laptop  scratches</v>
      </c>
    </row>
    <row r="16" spans="1:17">
      <c r="A16" t="s">
        <v>8</v>
      </c>
      <c r="B16" t="str">
        <f t="shared" si="0"/>
        <v>misleading @delivery! paid for 1 day delivery, but it took 6 days.</v>
      </c>
      <c r="C16" t="str">
        <f t="shared" si="3"/>
        <v>misleading @delivery! paid for 1 day delivery but it took 6 days.</v>
      </c>
      <c r="D16" t="str">
        <f t="shared" si="4"/>
        <v>misleading @delivery! paid for 1 day delivery but it took 6 days</v>
      </c>
      <c r="E16" t="str">
        <f t="shared" si="5"/>
        <v>misleading @delivery! paid for 1 day delivery but it took 6 days</v>
      </c>
      <c r="F16" t="str">
        <f t="shared" si="1"/>
        <v>misleading @delivery! paid for 1 day delivery but it took 6 days</v>
      </c>
      <c r="G16" t="str">
        <f t="shared" si="6"/>
        <v>misleading @delivery paid for 1 day delivery but it took 6 days</v>
      </c>
      <c r="H16" t="str">
        <f t="shared" si="7"/>
        <v>misleading delivery paid for 1 day delivery but it took 6 days</v>
      </c>
      <c r="I16" t="str">
        <f t="shared" si="8"/>
        <v>misleading delivery paid for 1 day delivery but it took 6 days</v>
      </c>
      <c r="J16" t="str">
        <f t="shared" si="9"/>
        <v>misleading delivery paid for 1 day delivery but it took 6 days</v>
      </c>
      <c r="K16" t="str">
        <f t="shared" si="10"/>
        <v>misleading delivery paid for 1 day delivery but it took 6 days</v>
      </c>
      <c r="L16" t="str">
        <f t="shared" si="11"/>
        <v>misleading delivery paid  1 day delivery but it took 6 days</v>
      </c>
      <c r="M16" t="str">
        <f t="shared" si="12"/>
        <v>misleading delivery paid  1 day delivery  it took 6 days</v>
      </c>
      <c r="N16" t="str">
        <f t="shared" si="13"/>
        <v>misleading delivery paid  1 day delivery  it took 6 days</v>
      </c>
      <c r="O16" t="str">
        <f t="shared" si="14"/>
        <v>misleading delivery paid  1 day delivery  it took 6 days</v>
      </c>
      <c r="P16" t="str">
        <f t="shared" si="15"/>
        <v>misleading delivery paid  1 day delivery   took 6 days</v>
      </c>
      <c r="Q16" t="str">
        <f t="shared" si="2"/>
        <v>misleading delivery paid  1 day delivery   took 6 days</v>
      </c>
    </row>
    <row r="17" spans="1:17">
      <c r="A17" t="s">
        <v>13</v>
      </c>
      <c r="B17" t="str">
        <f t="shared" si="0"/>
        <v>no major issues. the delivery took a bit longer than expected, but the product was fine.</v>
      </c>
      <c r="C17" t="str">
        <f t="shared" si="3"/>
        <v>no major issues. the delivery took a bit longer than expected but the product was fine.</v>
      </c>
      <c r="D17" t="str">
        <f t="shared" si="4"/>
        <v>no major issues the delivery took a bit longer than expected but the product was fine</v>
      </c>
      <c r="E17" t="str">
        <f t="shared" si="5"/>
        <v>no major issues the delivery took a bit longer than expected but the product was fine</v>
      </c>
      <c r="F17" t="str">
        <f t="shared" si="1"/>
        <v>no major issues the delivery took a bit longer than expected but the product was fine</v>
      </c>
      <c r="G17" t="str">
        <f t="shared" si="6"/>
        <v>no major issues the delivery took a bit longer than expected but the product was fine</v>
      </c>
      <c r="H17" t="str">
        <f t="shared" si="7"/>
        <v>no major issues the delivery took a bit longer than expected but the product was fine</v>
      </c>
      <c r="I17" t="str">
        <f t="shared" si="8"/>
        <v>no major issues the delivery took a bit longer than expected but the product was fine</v>
      </c>
      <c r="J17" t="str">
        <f t="shared" si="9"/>
        <v>no major issues  delivery took a bit longer than expected but  product was fine</v>
      </c>
      <c r="K17" t="str">
        <f t="shared" si="10"/>
        <v>no major issues  delivery took a bit longer than expected but  product was fine</v>
      </c>
      <c r="L17" t="str">
        <f t="shared" si="11"/>
        <v>no major issues  delivery took a bit longer than expected but  product was fine</v>
      </c>
      <c r="M17" t="str">
        <f t="shared" si="12"/>
        <v>no major issues  delivery took a bit longer than expected   product was fine</v>
      </c>
      <c r="N17" t="str">
        <f t="shared" si="13"/>
        <v>no major issues  delivery took a bit longer than expected   product was fine</v>
      </c>
      <c r="O17" t="str">
        <f t="shared" si="14"/>
        <v>no major issues  delivery took a bit longer than expected   product  fine</v>
      </c>
      <c r="P17" t="str">
        <f t="shared" si="15"/>
        <v>no major issues  delivery took a b longer than expected   product  fine</v>
      </c>
      <c r="Q17" t="str">
        <f t="shared" si="2"/>
        <v>no major issues  delivery took a b longer than expected   product  fine</v>
      </c>
    </row>
    <row r="18" spans="1:17">
      <c r="A18" t="s">
        <v>14</v>
      </c>
      <c r="B18" t="str">
        <f t="shared" si="0"/>
        <v>reasonable service. the package arrived safely, but communication could have been better.</v>
      </c>
      <c r="C18" t="str">
        <f t="shared" si="3"/>
        <v>reasonable service. the package arrived safely but communication could have been better.</v>
      </c>
      <c r="D18" t="str">
        <f t="shared" si="4"/>
        <v>reasonable service the package arrived safely but communication could have been better</v>
      </c>
      <c r="E18" t="str">
        <f t="shared" si="5"/>
        <v>reasonable service the package arrived safely but communication could have been better</v>
      </c>
      <c r="F18" t="str">
        <f t="shared" si="1"/>
        <v>reasonable service the package arrived safely but communication could have been better</v>
      </c>
      <c r="G18" t="str">
        <f t="shared" si="6"/>
        <v>reasonable service the package arrived safely but communication could have been better</v>
      </c>
      <c r="H18" t="str">
        <f t="shared" si="7"/>
        <v>reasonable service the package arrived safely but communication could have been better</v>
      </c>
      <c r="I18" t="str">
        <f t="shared" si="8"/>
        <v>reasonable service the package arrived safely but communication could have been better</v>
      </c>
      <c r="J18" t="str">
        <f t="shared" si="9"/>
        <v>reasonable service  package arrived safely but communication could have been better</v>
      </c>
      <c r="K18" t="str">
        <f t="shared" si="10"/>
        <v>reasonable service  package arrived safely but communication could have been better</v>
      </c>
      <c r="L18" t="str">
        <f t="shared" si="11"/>
        <v>reasonable service  package arrived safely but communication could have been better</v>
      </c>
      <c r="M18" t="str">
        <f t="shared" si="12"/>
        <v>reasonable service  package arrived safely  communication could have been better</v>
      </c>
      <c r="N18" t="str">
        <f t="shared" si="13"/>
        <v>reasonable service  package arrived safely  communication could have been better</v>
      </c>
      <c r="O18" t="str">
        <f t="shared" si="14"/>
        <v>reasonable service  package arrived safely  communication could have been better</v>
      </c>
      <c r="P18" t="str">
        <f t="shared" si="15"/>
        <v>reasonable service  package arrived safely  communication could have been better</v>
      </c>
      <c r="Q18" t="str">
        <f t="shared" si="2"/>
        <v>reasonable service  package arrived safely  communication could have been better</v>
      </c>
    </row>
    <row r="19" spans="1:17">
      <c r="A19" t="s">
        <v>15</v>
      </c>
      <c r="B19" t="str">
        <f t="shared" si="0"/>
        <v>impressed @customer support! safe packaging, fast shipping, and accurate tracking.</v>
      </c>
      <c r="C19" t="str">
        <f t="shared" si="3"/>
        <v>impressed @customer support! safe packaging fast shipping and accurate tracking.</v>
      </c>
      <c r="D19" t="str">
        <f t="shared" si="4"/>
        <v>impressed @customer support! safe packaging fast shipping and accurate tracking</v>
      </c>
      <c r="E19" t="str">
        <f t="shared" si="5"/>
        <v>impressed @customer support! safe packaging fast shipping and accurate tracking</v>
      </c>
      <c r="F19" t="str">
        <f t="shared" si="1"/>
        <v>impressed @customer support! safe packaging fast shipping and accurate tracking</v>
      </c>
      <c r="G19" t="str">
        <f t="shared" si="6"/>
        <v>impressed @customer support safe packaging fast shipping and accurate tracking</v>
      </c>
      <c r="H19" t="str">
        <f t="shared" si="7"/>
        <v>impressed customer support safe packaging fast shipping and accurate tracking</v>
      </c>
      <c r="I19" t="str">
        <f t="shared" si="8"/>
        <v>impressed customer support safe packaging fast shipping and accurate tracking</v>
      </c>
      <c r="J19" t="str">
        <f t="shared" si="9"/>
        <v>impressed customer support safe packaging fast shipping and accurate tracking</v>
      </c>
      <c r="K19" t="str">
        <f t="shared" si="10"/>
        <v>impressed customer support safe packaging fast shipping  accurate tracking</v>
      </c>
      <c r="L19" t="str">
        <f t="shared" si="11"/>
        <v>impressed customer support safe packaging fast shipping  accurate tracking</v>
      </c>
      <c r="M19" t="str">
        <f t="shared" si="12"/>
        <v>impressed customer support safe packaging fast shipping  accurate tracking</v>
      </c>
      <c r="N19" t="str">
        <f t="shared" si="13"/>
        <v>impressed customer support safe packaging fast shipping  accurate tracking</v>
      </c>
      <c r="O19" t="str">
        <f t="shared" si="14"/>
        <v>impressed customer support safe packaging fast shipping  accurate tracking</v>
      </c>
      <c r="P19" t="str">
        <f t="shared" si="15"/>
        <v>impressed customer support safe packaging fast shipping  accurate tracking</v>
      </c>
      <c r="Q19" t="str">
        <f t="shared" si="2"/>
        <v>impressed customer support safe packaging fast shipping  accurate tracking</v>
      </c>
    </row>
    <row r="20" spans="1:17">
      <c r="A20" t="s">
        <v>16</v>
      </c>
      <c r="B20" t="str">
        <f t="shared" si="0"/>
        <v>"frustrating process!" my order was delayed, and tracking updates were inaccurate.</v>
      </c>
      <c r="C20" t="str">
        <f t="shared" si="3"/>
        <v>"frustrating process!" my order was delayed and tracking updates were inaccurate.</v>
      </c>
      <c r="D20" t="str">
        <f t="shared" si="4"/>
        <v>"frustrating process!" my order was delayed and tracking updates were inaccurate</v>
      </c>
      <c r="E20" t="str">
        <f t="shared" si="5"/>
        <v>frustrating process! my order was delayed and tracking updates were inaccurate</v>
      </c>
      <c r="F20" t="str">
        <f t="shared" si="1"/>
        <v>frustrating process! my order was delayed and tracking updates were inaccurate</v>
      </c>
      <c r="G20" t="str">
        <f t="shared" si="6"/>
        <v>frustrating process my order was delayed and tracking updates were inaccurate</v>
      </c>
      <c r="H20" t="str">
        <f t="shared" si="7"/>
        <v>frustrating process my order was delayed and tracking updates were inaccurate</v>
      </c>
      <c r="I20" t="str">
        <f t="shared" si="8"/>
        <v>frustrating process my order was delayed and tracking updates were inaccurate</v>
      </c>
      <c r="J20" t="str">
        <f t="shared" si="9"/>
        <v>frustrating process my order was delayed and tracking updates were inaccurate</v>
      </c>
      <c r="K20" t="str">
        <f t="shared" si="10"/>
        <v>frustrating process my order was delayed  tracking updates were inaccurate</v>
      </c>
      <c r="L20" t="str">
        <f t="shared" si="11"/>
        <v>frustrating process my order was delayed  tracking updates were inaccurate</v>
      </c>
      <c r="M20" t="str">
        <f t="shared" si="12"/>
        <v>frustrating process my order was delayed  tracking updates were inaccurate</v>
      </c>
      <c r="N20" t="str">
        <f t="shared" si="13"/>
        <v>frustrating process my order was delayed  tracking updates were inaccurate</v>
      </c>
      <c r="O20" t="str">
        <f t="shared" si="14"/>
        <v>frustrating process my order  delayed  tracking updates were inaccurate</v>
      </c>
      <c r="P20" t="str">
        <f t="shared" si="15"/>
        <v>frustrating process my order  delayed  tracking updates were inaccurate</v>
      </c>
      <c r="Q20" t="str">
        <f t="shared" si="2"/>
        <v>frustrating process my order  delayed  tracking updates were inaccurate</v>
      </c>
    </row>
    <row r="21" spans="1:17">
      <c r="A21" t="s">
        <v>32</v>
      </c>
      <c r="B21" t="str">
        <f t="shared" si="0"/>
        <v>disappointing service! customer support was unhelpful, and my issue remains unresolved.</v>
      </c>
      <c r="C21" t="str">
        <f t="shared" si="3"/>
        <v>disappointing service! customer support was unhelpful and my issue remains unresolved.</v>
      </c>
      <c r="D21" t="str">
        <f t="shared" si="4"/>
        <v>disappointing service! customer support was unhelpful and my issue remains unresolved</v>
      </c>
      <c r="E21" t="str">
        <f t="shared" si="5"/>
        <v>disappointing service! customer support was unhelpful and my issue remains unresolved</v>
      </c>
      <c r="F21" t="str">
        <f t="shared" si="1"/>
        <v>disappointing service! customer support was unhelpful and my issue remains unresolved</v>
      </c>
      <c r="G21" t="str">
        <f t="shared" si="6"/>
        <v>disappointing service customer support was unhelpful and my issue remains unresolved</v>
      </c>
      <c r="H21" t="str">
        <f t="shared" si="7"/>
        <v>disappointing service customer support was unhelpful and my issue remains unresolved</v>
      </c>
      <c r="I21" t="str">
        <f t="shared" si="8"/>
        <v>disappointing service customer support was unhelpful and my issue remains unresolved</v>
      </c>
      <c r="J21" t="str">
        <f t="shared" si="9"/>
        <v>disappointing service customer support was unhelpful and my issue remains unresolved</v>
      </c>
      <c r="K21" t="str">
        <f t="shared" si="10"/>
        <v>disappointing service customer support was unhelpful  my issue remains unresolved</v>
      </c>
      <c r="L21" t="str">
        <f t="shared" si="11"/>
        <v>disappointing service customer support was unhelpful  my issue remains unresolved</v>
      </c>
      <c r="M21" t="str">
        <f t="shared" si="12"/>
        <v>disappointing service customer support was unhelpful  my issue remains unresolved</v>
      </c>
      <c r="N21" t="str">
        <f t="shared" si="13"/>
        <v>disappointing service customer support was unhelpful  my issue remains unresolved</v>
      </c>
      <c r="O21" t="str">
        <f t="shared" si="14"/>
        <v>disappointing service customer support  unhelpful  my issue remains unresolved</v>
      </c>
      <c r="P21" t="str">
        <f t="shared" si="15"/>
        <v>disappointing service customer support  unhelpful  my issue remains unresolved</v>
      </c>
      <c r="Q21" t="str">
        <f t="shared" si="2"/>
        <v>disappointing service customer support  unhelpful  my issue remains unresolved</v>
      </c>
    </row>
    <row r="29" spans="9:9">
      <c r="I29" t="str">
        <f t="shared" ref="I29:I45" si="16">SUBSTITUTE(H29,"$","")</f>
        <v/>
      </c>
    </row>
    <row r="30" spans="9:9">
      <c r="I30" t="str">
        <f t="shared" si="16"/>
        <v/>
      </c>
    </row>
    <row r="31" spans="9:9">
      <c r="I31" t="str">
        <f t="shared" si="16"/>
        <v/>
      </c>
    </row>
    <row r="32" spans="9:9">
      <c r="I32" t="str">
        <f t="shared" si="16"/>
        <v/>
      </c>
    </row>
    <row r="33" spans="9:9">
      <c r="I33" t="str">
        <f t="shared" si="16"/>
        <v/>
      </c>
    </row>
    <row r="34" spans="9:9">
      <c r="I34" t="str">
        <f t="shared" si="16"/>
        <v/>
      </c>
    </row>
    <row r="35" spans="9:9">
      <c r="I35" t="str">
        <f t="shared" si="16"/>
        <v/>
      </c>
    </row>
    <row r="36" spans="9:9">
      <c r="I36" t="str">
        <f t="shared" si="16"/>
        <v/>
      </c>
    </row>
    <row r="37" spans="9:9">
      <c r="I37" t="str">
        <f t="shared" si="16"/>
        <v/>
      </c>
    </row>
    <row r="38" spans="9:9">
      <c r="I38" t="str">
        <f t="shared" si="16"/>
        <v/>
      </c>
    </row>
    <row r="39" spans="9:9">
      <c r="I39" t="str">
        <f t="shared" si="16"/>
        <v/>
      </c>
    </row>
    <row r="40" spans="9:9">
      <c r="I40" t="str">
        <f t="shared" si="16"/>
        <v/>
      </c>
    </row>
    <row r="41" spans="9:9">
      <c r="I41" t="str">
        <f t="shared" si="16"/>
        <v/>
      </c>
    </row>
    <row r="42" spans="9:9">
      <c r="I42" t="str">
        <f t="shared" si="16"/>
        <v/>
      </c>
    </row>
    <row r="43" spans="9:9">
      <c r="I43" t="str">
        <f t="shared" si="16"/>
        <v/>
      </c>
    </row>
    <row r="44" spans="9:9">
      <c r="I44" t="str">
        <f t="shared" si="16"/>
        <v/>
      </c>
    </row>
    <row r="45" spans="9:9">
      <c r="I45" t="str">
        <f t="shared" si="16"/>
        <v/>
      </c>
    </row>
    <row r="46" spans="14:14">
      <c r="N46" t="str">
        <f>SUBSTITUTE(M46,"$","")</f>
        <v/>
      </c>
    </row>
    <row r="47" spans="14:14">
      <c r="N47" t="str">
        <f>SUBSTITUTE(M47,"$","")</f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D24" sqref="D24"/>
    </sheetView>
  </sheetViews>
  <sheetFormatPr defaultColWidth="8.8" defaultRowHeight="12.75"/>
  <cols>
    <col min="1" max="1" width="13.6" customWidth="1"/>
    <col min="2" max="2" width="10.9" customWidth="1"/>
    <col min="4" max="4" width="13.9" customWidth="1"/>
  </cols>
  <sheetData>
    <row r="1" spans="1:4">
      <c r="A1" t="s">
        <v>2</v>
      </c>
      <c r="D1" s="21" t="s">
        <v>33</v>
      </c>
    </row>
    <row r="2" spans="1:13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/>
      <c r="K2" s="4"/>
      <c r="L2" s="4"/>
      <c r="M2" s="4"/>
    </row>
    <row r="3" spans="1:13">
      <c r="A3" s="4" t="s">
        <v>43</v>
      </c>
      <c r="B3" s="4" t="s">
        <v>44</v>
      </c>
      <c r="C3" s="4" t="s">
        <v>45</v>
      </c>
      <c r="D3" s="4" t="s">
        <v>46</v>
      </c>
      <c r="E3" s="4" t="s">
        <v>47</v>
      </c>
      <c r="F3" s="4" t="s">
        <v>48</v>
      </c>
      <c r="G3" s="4" t="s">
        <v>49</v>
      </c>
      <c r="H3" s="4" t="s">
        <v>50</v>
      </c>
      <c r="I3" s="4"/>
      <c r="J3" s="4"/>
      <c r="K3" s="4"/>
      <c r="L3" s="4"/>
      <c r="M3" s="4"/>
    </row>
    <row r="4" spans="1:13">
      <c r="A4" s="4" t="s">
        <v>51</v>
      </c>
      <c r="B4" s="4" t="s">
        <v>35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  <c r="H4" s="4" t="s">
        <v>57</v>
      </c>
      <c r="I4" s="4" t="s">
        <v>58</v>
      </c>
      <c r="J4" s="4" t="s">
        <v>59</v>
      </c>
      <c r="K4" s="4"/>
      <c r="L4" s="4"/>
      <c r="M4" s="4"/>
    </row>
    <row r="5" spans="1:13">
      <c r="A5" s="4" t="s">
        <v>60</v>
      </c>
      <c r="B5" s="4" t="s">
        <v>61</v>
      </c>
      <c r="C5" s="4" t="s">
        <v>62</v>
      </c>
      <c r="D5" s="4" t="s">
        <v>63</v>
      </c>
      <c r="E5" s="4" t="s">
        <v>64</v>
      </c>
      <c r="F5" s="4" t="s">
        <v>61</v>
      </c>
      <c r="G5" s="4" t="s">
        <v>65</v>
      </c>
      <c r="H5" s="4" t="s">
        <v>66</v>
      </c>
      <c r="I5" s="4" t="s">
        <v>67</v>
      </c>
      <c r="J5" s="4" t="s">
        <v>68</v>
      </c>
      <c r="K5" s="4"/>
      <c r="L5" s="4"/>
      <c r="M5" s="4"/>
    </row>
    <row r="6" spans="1:13">
      <c r="A6" s="4" t="s">
        <v>69</v>
      </c>
      <c r="B6" s="4" t="s">
        <v>70</v>
      </c>
      <c r="C6" s="4" t="s">
        <v>71</v>
      </c>
      <c r="D6" s="4" t="s">
        <v>65</v>
      </c>
      <c r="E6" s="4" t="s">
        <v>72</v>
      </c>
      <c r="F6" s="4" t="s">
        <v>73</v>
      </c>
      <c r="G6" s="4" t="s">
        <v>74</v>
      </c>
      <c r="H6" s="4"/>
      <c r="I6" s="4"/>
      <c r="J6" s="4"/>
      <c r="K6" s="4"/>
      <c r="L6" s="4"/>
      <c r="M6" s="4"/>
    </row>
    <row r="7" spans="1:13">
      <c r="A7" s="4" t="s">
        <v>75</v>
      </c>
      <c r="B7" s="4" t="s">
        <v>38</v>
      </c>
      <c r="C7" s="4" t="s">
        <v>62</v>
      </c>
      <c r="D7" s="4" t="s">
        <v>76</v>
      </c>
      <c r="E7" s="4" t="s">
        <v>77</v>
      </c>
      <c r="F7" s="4" t="s">
        <v>38</v>
      </c>
      <c r="G7" s="4" t="s">
        <v>78</v>
      </c>
      <c r="H7" s="4" t="s">
        <v>79</v>
      </c>
      <c r="I7" s="4"/>
      <c r="J7" s="4"/>
      <c r="K7" s="4"/>
      <c r="L7" s="4"/>
      <c r="M7" s="4"/>
    </row>
    <row r="8" spans="1:13">
      <c r="A8" s="4" t="s">
        <v>80</v>
      </c>
      <c r="B8" s="4" t="s">
        <v>38</v>
      </c>
      <c r="C8" s="4" t="s">
        <v>73</v>
      </c>
      <c r="D8" s="4" t="s">
        <v>65</v>
      </c>
      <c r="E8" s="4" t="s">
        <v>81</v>
      </c>
      <c r="F8" s="4" t="s">
        <v>82</v>
      </c>
      <c r="G8" s="4" t="s">
        <v>83</v>
      </c>
      <c r="H8" s="4" t="s">
        <v>84</v>
      </c>
      <c r="I8" s="4" t="s">
        <v>85</v>
      </c>
      <c r="J8" s="4"/>
      <c r="K8" s="4"/>
      <c r="L8" s="4"/>
      <c r="M8" s="4"/>
    </row>
    <row r="9" spans="1:13">
      <c r="A9" s="4" t="s">
        <v>86</v>
      </c>
      <c r="B9" s="4" t="s">
        <v>87</v>
      </c>
      <c r="C9" s="4" t="s">
        <v>41</v>
      </c>
      <c r="D9" s="4" t="s">
        <v>88</v>
      </c>
      <c r="E9" s="4" t="s">
        <v>89</v>
      </c>
      <c r="F9" s="4" t="s">
        <v>90</v>
      </c>
      <c r="G9" s="4"/>
      <c r="H9" s="4"/>
      <c r="I9" s="4"/>
      <c r="J9" s="4"/>
      <c r="K9" s="4"/>
      <c r="L9" s="4"/>
      <c r="M9" s="4"/>
    </row>
    <row r="10" spans="1:13">
      <c r="A10" s="4" t="s">
        <v>91</v>
      </c>
      <c r="B10" s="4" t="s">
        <v>38</v>
      </c>
      <c r="C10" s="4" t="s">
        <v>92</v>
      </c>
      <c r="D10" s="4" t="s">
        <v>70</v>
      </c>
      <c r="E10" s="4" t="s">
        <v>93</v>
      </c>
      <c r="F10" s="4" t="s">
        <v>94</v>
      </c>
      <c r="G10" s="4" t="s">
        <v>95</v>
      </c>
      <c r="H10" s="4"/>
      <c r="I10" s="4"/>
      <c r="J10" s="4"/>
      <c r="K10" s="4"/>
      <c r="L10" s="4"/>
      <c r="M10" s="4"/>
    </row>
    <row r="11" spans="1:13">
      <c r="A11" s="4" t="s">
        <v>96</v>
      </c>
      <c r="B11" s="4" t="s">
        <v>62</v>
      </c>
      <c r="C11" s="4" t="s">
        <v>64</v>
      </c>
      <c r="D11" s="4" t="s">
        <v>61</v>
      </c>
      <c r="E11" s="4" t="s">
        <v>97</v>
      </c>
      <c r="F11" s="4" t="s">
        <v>98</v>
      </c>
      <c r="G11" s="4" t="s">
        <v>73</v>
      </c>
      <c r="H11" s="4" t="s">
        <v>99</v>
      </c>
      <c r="I11" s="4" t="s">
        <v>100</v>
      </c>
      <c r="J11" s="4" t="s">
        <v>101</v>
      </c>
      <c r="K11" s="4"/>
      <c r="L11" s="4"/>
      <c r="M11" s="4"/>
    </row>
    <row r="12" spans="1:13">
      <c r="A12" s="4" t="s">
        <v>69</v>
      </c>
      <c r="B12" s="4" t="s">
        <v>70</v>
      </c>
      <c r="C12" s="4" t="s">
        <v>71</v>
      </c>
      <c r="D12" s="4" t="s">
        <v>65</v>
      </c>
      <c r="E12" s="4" t="s">
        <v>72</v>
      </c>
      <c r="F12" s="4" t="s">
        <v>73</v>
      </c>
      <c r="G12" s="4" t="s">
        <v>74</v>
      </c>
      <c r="H12" s="4"/>
      <c r="I12" s="4"/>
      <c r="J12" s="4"/>
      <c r="K12" s="4"/>
      <c r="L12" s="4"/>
      <c r="M12" s="4"/>
    </row>
    <row r="13" spans="1:13">
      <c r="A13" s="4" t="s">
        <v>75</v>
      </c>
      <c r="B13" s="4" t="s">
        <v>38</v>
      </c>
      <c r="C13" s="4" t="s">
        <v>62</v>
      </c>
      <c r="D13" s="4" t="s">
        <v>76</v>
      </c>
      <c r="E13" s="4" t="s">
        <v>77</v>
      </c>
      <c r="F13" s="4" t="s">
        <v>38</v>
      </c>
      <c r="G13" s="4" t="s">
        <v>78</v>
      </c>
      <c r="H13" s="4" t="s">
        <v>67</v>
      </c>
      <c r="I13" s="4"/>
      <c r="J13" s="4"/>
      <c r="K13" s="4"/>
      <c r="L13" s="4"/>
      <c r="M13" s="4"/>
    </row>
    <row r="14" spans="1:13">
      <c r="A14" s="4" t="s">
        <v>56</v>
      </c>
      <c r="B14" s="4" t="s">
        <v>102</v>
      </c>
      <c r="C14" s="4" t="s">
        <v>103</v>
      </c>
      <c r="D14" s="4" t="s">
        <v>38</v>
      </c>
      <c r="E14" s="4" t="s">
        <v>78</v>
      </c>
      <c r="F14" s="4" t="s">
        <v>104</v>
      </c>
      <c r="G14" s="4" t="s">
        <v>105</v>
      </c>
      <c r="H14" s="4" t="s">
        <v>106</v>
      </c>
      <c r="I14" s="4" t="s">
        <v>107</v>
      </c>
      <c r="J14" s="4" t="s">
        <v>108</v>
      </c>
      <c r="K14" s="4" t="s">
        <v>88</v>
      </c>
      <c r="L14" s="4" t="s">
        <v>109</v>
      </c>
      <c r="M14" s="4" t="s">
        <v>110</v>
      </c>
    </row>
    <row r="15" spans="1:13">
      <c r="A15" s="4" t="s">
        <v>111</v>
      </c>
      <c r="B15" s="4" t="s">
        <v>35</v>
      </c>
      <c r="C15" s="4" t="s">
        <v>71</v>
      </c>
      <c r="D15" s="4" t="s">
        <v>65</v>
      </c>
      <c r="E15" s="4" t="s">
        <v>112</v>
      </c>
      <c r="F15" s="4" t="s">
        <v>113</v>
      </c>
      <c r="G15" s="4" t="s">
        <v>114</v>
      </c>
      <c r="H15" s="4" t="s">
        <v>115</v>
      </c>
      <c r="I15" s="4"/>
      <c r="J15" s="4"/>
      <c r="K15" s="4"/>
      <c r="L15" s="4"/>
      <c r="M15" s="4"/>
    </row>
    <row r="16" spans="1:13">
      <c r="A16" s="4" t="s">
        <v>116</v>
      </c>
      <c r="B16" s="4" t="s">
        <v>117</v>
      </c>
      <c r="C16" s="4" t="s">
        <v>59</v>
      </c>
      <c r="D16" s="4" t="s">
        <v>118</v>
      </c>
      <c r="E16" s="4" t="s">
        <v>70</v>
      </c>
      <c r="F16" s="4" t="s">
        <v>37</v>
      </c>
      <c r="G16" s="4" t="s">
        <v>61</v>
      </c>
      <c r="H16" s="4" t="s">
        <v>119</v>
      </c>
      <c r="I16" s="4" t="s">
        <v>52</v>
      </c>
      <c r="J16" s="4"/>
      <c r="K16" s="4"/>
      <c r="L16" s="4"/>
      <c r="M16" s="4"/>
    </row>
    <row r="17" spans="1:13">
      <c r="A17" s="4" t="s">
        <v>120</v>
      </c>
      <c r="B17" s="4" t="s">
        <v>121</v>
      </c>
      <c r="C17" s="4" t="s">
        <v>98</v>
      </c>
      <c r="D17" s="4" t="s">
        <v>122</v>
      </c>
      <c r="E17" s="4" t="s">
        <v>123</v>
      </c>
      <c r="F17" s="4" t="s">
        <v>52</v>
      </c>
      <c r="G17" s="4" t="s">
        <v>124</v>
      </c>
      <c r="H17" s="4" t="s">
        <v>125</v>
      </c>
      <c r="I17" s="4" t="s">
        <v>126</v>
      </c>
      <c r="J17" s="4"/>
      <c r="K17" s="4"/>
      <c r="L17" s="4"/>
      <c r="M17" s="4"/>
    </row>
    <row r="18" spans="1:13">
      <c r="A18" s="4" t="s">
        <v>127</v>
      </c>
      <c r="B18" s="4" t="s">
        <v>35</v>
      </c>
      <c r="C18" s="4" t="s">
        <v>117</v>
      </c>
      <c r="D18" s="4" t="s">
        <v>59</v>
      </c>
      <c r="E18" s="4" t="s">
        <v>128</v>
      </c>
      <c r="F18" s="4" t="s">
        <v>98</v>
      </c>
      <c r="G18" s="4" t="s">
        <v>129</v>
      </c>
      <c r="H18" s="4" t="s">
        <v>130</v>
      </c>
      <c r="I18" s="4" t="s">
        <v>131</v>
      </c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2"/>
  <sheetViews>
    <sheetView topLeftCell="A9" workbookViewId="0">
      <selection activeCell="C15" sqref="C15"/>
    </sheetView>
  </sheetViews>
  <sheetFormatPr defaultColWidth="8.8" defaultRowHeight="12.75"/>
  <cols>
    <col min="1" max="1" width="15.1" customWidth="1"/>
    <col min="2" max="2" width="16" customWidth="1"/>
    <col min="3" max="3" width="13.5" customWidth="1"/>
    <col min="4" max="4" width="11.9"/>
    <col min="5" max="5" width="17.5"/>
    <col min="7" max="7" width="10.9" customWidth="1"/>
    <col min="8" max="8" width="12" customWidth="1"/>
    <col min="12" max="12" width="11.5" customWidth="1"/>
    <col min="14" max="14" width="10.6" customWidth="1"/>
    <col min="16" max="16" width="12.6" customWidth="1"/>
    <col min="17" max="17" width="14.1" customWidth="1"/>
    <col min="19" max="19" width="10.3" customWidth="1"/>
  </cols>
  <sheetData>
    <row r="1" spans="1:21">
      <c r="A1" s="3" t="s">
        <v>0</v>
      </c>
      <c r="B1" s="20" t="s">
        <v>132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2:2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3.75" customHeight="1" spans="2:2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75" customHeight="1" spans="1:21">
      <c r="A4" s="4" t="s">
        <v>34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3.75" customHeight="1" spans="1:21">
      <c r="A5" s="4" t="s">
        <v>35</v>
      </c>
      <c r="B5" s="4" t="s">
        <v>34</v>
      </c>
      <c r="C5" s="4"/>
      <c r="D5" t="s">
        <v>133</v>
      </c>
      <c r="E5" t="s">
        <v>134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3.75" customHeight="1" spans="1:21">
      <c r="A6" s="4" t="s">
        <v>36</v>
      </c>
      <c r="B6" s="4" t="s">
        <v>36</v>
      </c>
      <c r="C6" s="4"/>
      <c r="D6" t="s">
        <v>96</v>
      </c>
      <c r="E6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3.75" customHeight="1" spans="1:21">
      <c r="A7" s="4" t="s">
        <v>37</v>
      </c>
      <c r="B7" s="4" t="s">
        <v>37</v>
      </c>
      <c r="C7" s="4"/>
      <c r="D7" t="s">
        <v>72</v>
      </c>
      <c r="E7"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3.75" customHeight="1" spans="1:21">
      <c r="A8" s="4" t="s">
        <v>38</v>
      </c>
      <c r="B8" s="4" t="s">
        <v>43</v>
      </c>
      <c r="C8" s="4"/>
      <c r="D8" t="s">
        <v>123</v>
      </c>
      <c r="E8"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3.75" customHeight="1" spans="1:21">
      <c r="A9" s="4" t="s">
        <v>39</v>
      </c>
      <c r="B9" s="4" t="s">
        <v>51</v>
      </c>
      <c r="C9" s="4"/>
      <c r="D9" t="s">
        <v>127</v>
      </c>
      <c r="E9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3.75" customHeight="1" spans="1:21">
      <c r="A10" s="4" t="s">
        <v>40</v>
      </c>
      <c r="B10" s="4" t="s">
        <v>127</v>
      </c>
      <c r="C10" s="4"/>
      <c r="D10" t="s">
        <v>43</v>
      </c>
      <c r="E10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3.75" customHeight="1" spans="1:21">
      <c r="A11" s="4" t="s">
        <v>41</v>
      </c>
      <c r="B11" s="4" t="s">
        <v>69</v>
      </c>
      <c r="C11" s="4"/>
      <c r="D11" t="s">
        <v>90</v>
      </c>
      <c r="E11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3.75" customHeight="1" spans="1:21">
      <c r="A12" s="4" t="s">
        <v>42</v>
      </c>
      <c r="B12" s="4" t="s">
        <v>86</v>
      </c>
      <c r="C12" s="4"/>
      <c r="D12" t="s">
        <v>37</v>
      </c>
      <c r="E12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3.75" customHeight="1" spans="1:21">
      <c r="A13" s="4" t="s">
        <v>43</v>
      </c>
      <c r="B13" s="4" t="s">
        <v>90</v>
      </c>
      <c r="C13" s="4"/>
      <c r="D13" t="s">
        <v>120</v>
      </c>
      <c r="E13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3.75" customHeight="1" spans="1:21">
      <c r="A14" s="4" t="s">
        <v>44</v>
      </c>
      <c r="B14" s="4" t="s">
        <v>92</v>
      </c>
      <c r="C14" s="4"/>
      <c r="D14" t="s">
        <v>34</v>
      </c>
      <c r="E1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3.75" customHeight="1" spans="1:21">
      <c r="A15" s="4" t="s">
        <v>45</v>
      </c>
      <c r="B15" s="4" t="s">
        <v>72</v>
      </c>
      <c r="C15" s="4"/>
      <c r="D15" t="s">
        <v>69</v>
      </c>
      <c r="E15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3.75" customHeight="1" spans="1:21">
      <c r="A16" s="4" t="s">
        <v>46</v>
      </c>
      <c r="B16" s="4" t="s">
        <v>96</v>
      </c>
      <c r="C16" s="4"/>
      <c r="D16" t="s">
        <v>126</v>
      </c>
      <c r="E16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3.75" customHeight="1" spans="1:21">
      <c r="A17" s="4" t="s">
        <v>47</v>
      </c>
      <c r="B17" s="4" t="s">
        <v>91</v>
      </c>
      <c r="C17" s="4"/>
      <c r="D17" t="s">
        <v>68</v>
      </c>
      <c r="E17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3.75" customHeight="1" spans="1:21">
      <c r="A18" s="4" t="s">
        <v>48</v>
      </c>
      <c r="B18" s="4" t="s">
        <v>74</v>
      </c>
      <c r="C18" s="4"/>
      <c r="D18" t="s">
        <v>75</v>
      </c>
      <c r="E18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3.75" customHeight="1" spans="1:21">
      <c r="A19" s="4" t="s">
        <v>49</v>
      </c>
      <c r="B19" s="4" t="s">
        <v>123</v>
      </c>
      <c r="C19" s="4"/>
      <c r="D19" t="s">
        <v>91</v>
      </c>
      <c r="E19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3.75" customHeight="1" spans="1:21">
      <c r="A20" s="4" t="s">
        <v>50</v>
      </c>
      <c r="B20" s="4" t="s">
        <v>126</v>
      </c>
      <c r="C20" s="4"/>
      <c r="D20" t="s">
        <v>51</v>
      </c>
      <c r="E20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3.75" customHeight="1" spans="1:21">
      <c r="A21" s="4" t="s">
        <v>51</v>
      </c>
      <c r="B21" s="4" t="s">
        <v>75</v>
      </c>
      <c r="C21" s="4"/>
      <c r="D21" t="s">
        <v>86</v>
      </c>
      <c r="E21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3.75" customHeight="1" spans="1:21">
      <c r="A22" s="4" t="s">
        <v>35</v>
      </c>
      <c r="B22" s="4" t="s">
        <v>128</v>
      </c>
      <c r="C22" s="4"/>
      <c r="D22" t="s">
        <v>74</v>
      </c>
      <c r="E22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3.75" customHeight="1" spans="1:21">
      <c r="A23" s="4" t="s">
        <v>52</v>
      </c>
      <c r="B23" s="4" t="s">
        <v>135</v>
      </c>
      <c r="C23" s="4"/>
      <c r="D23" t="s">
        <v>92</v>
      </c>
      <c r="E23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3.75" customHeight="1" spans="1:21">
      <c r="A24" s="4" t="s">
        <v>53</v>
      </c>
      <c r="B24" s="4" t="s">
        <v>68</v>
      </c>
      <c r="C24" s="4"/>
      <c r="D24" t="s">
        <v>36</v>
      </c>
      <c r="E24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3.75" customHeight="1" spans="1:21">
      <c r="A25" s="4" t="s">
        <v>54</v>
      </c>
      <c r="B25" s="4" t="s">
        <v>120</v>
      </c>
      <c r="C25" s="4"/>
      <c r="D25" t="s">
        <v>128</v>
      </c>
      <c r="E25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3.75" customHeight="1" spans="1:21">
      <c r="A26" s="4" t="s">
        <v>55</v>
      </c>
      <c r="B26" s="4"/>
      <c r="C26" s="4"/>
      <c r="D26" t="s">
        <v>135</v>
      </c>
      <c r="E26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3.75" customHeight="1" spans="1:21">
      <c r="A27" s="4" t="s">
        <v>56</v>
      </c>
      <c r="B27" s="4"/>
      <c r="C27" s="4"/>
      <c r="D27" t="s">
        <v>136</v>
      </c>
      <c r="E27">
        <v>124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3.75" customHeight="1" spans="1:21">
      <c r="A28" s="4" t="s">
        <v>57</v>
      </c>
      <c r="B28" s="4"/>
      <c r="C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3.75" customHeight="1" spans="1:21">
      <c r="A29" s="4" t="s">
        <v>58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3.75" customHeight="1" spans="1:21">
      <c r="A30" s="4" t="s">
        <v>59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3.75" customHeight="1" spans="1:21">
      <c r="A31" s="4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3.75" customHeight="1" spans="1:21">
      <c r="A32" s="4" t="s">
        <v>61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3.75" customHeight="1" spans="1:21">
      <c r="A33" s="4" t="s">
        <v>62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3.75" customHeight="1" spans="1:21">
      <c r="A34" s="4" t="s">
        <v>63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3.75" customHeight="1" spans="1:21">
      <c r="A35" s="4" t="s">
        <v>64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3.75" customHeight="1" spans="1:21">
      <c r="A36" s="4" t="s">
        <v>61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3.75" customHeight="1" spans="1:21">
      <c r="A37" s="4" t="s">
        <v>65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3.75" customHeight="1" spans="1:21">
      <c r="A38" s="4" t="s">
        <v>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3.75" customHeight="1" spans="1:21">
      <c r="A39" s="4" t="s">
        <v>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3.75" customHeight="1" spans="1:21">
      <c r="A40" s="4" t="s">
        <v>69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3.75" customHeight="1" spans="1:21">
      <c r="A41" s="4" t="s">
        <v>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3.75" customHeight="1" spans="1:21">
      <c r="A42" s="4" t="s">
        <v>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3.75" customHeight="1" spans="1:21">
      <c r="A43" s="4" t="s">
        <v>65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3.75" customHeight="1" spans="1:21">
      <c r="A44" s="4" t="s">
        <v>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3.75" customHeight="1" spans="1:21">
      <c r="A45" s="4" t="s">
        <v>73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3.75" customHeight="1" spans="1:21">
      <c r="A46" s="4" t="s">
        <v>74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3.75" customHeight="1" spans="1:21">
      <c r="A47" s="4" t="s">
        <v>75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3.75" customHeight="1" spans="1:21">
      <c r="A48" s="4" t="s">
        <v>38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3.75" customHeight="1" spans="1:21">
      <c r="A49" s="4" t="s">
        <v>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3.75" customHeight="1" spans="1:21">
      <c r="A50" s="4" t="s">
        <v>76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3.75" customHeight="1" spans="1:21">
      <c r="A51" s="4" t="s">
        <v>77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3.75" customHeight="1" spans="1:21">
      <c r="A52" s="4" t="s">
        <v>38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3.75" customHeight="1" spans="1:21">
      <c r="A53" s="4" t="s">
        <v>78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3.75" customHeight="1" spans="1:21">
      <c r="A54" s="4" t="s">
        <v>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3.75" customHeight="1" spans="1:21">
      <c r="A55" s="4" t="s">
        <v>80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3.75" customHeight="1" spans="1:21">
      <c r="A56" s="4" t="s">
        <v>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3.75" customHeight="1" spans="1:21">
      <c r="A57" s="4" t="s">
        <v>73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3.75" customHeight="1" spans="1:21">
      <c r="A58" s="4" t="s">
        <v>65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3.75" customHeight="1" spans="1:21">
      <c r="A59" s="4" t="s">
        <v>81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3.75" customHeight="1" spans="1:21">
      <c r="A60" s="4" t="s">
        <v>82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3.75" customHeight="1" spans="1:21">
      <c r="A61" s="4" t="s">
        <v>83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3.75" customHeight="1" spans="1:21">
      <c r="A62" s="4" t="s">
        <v>84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3.75" customHeight="1" spans="1:21">
      <c r="A63" s="4" t="s">
        <v>85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3.75" customHeight="1" spans="1:21">
      <c r="A64" s="4" t="s">
        <v>86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3.75" customHeight="1" spans="1:21">
      <c r="A65" s="4" t="s">
        <v>87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3.75" customHeight="1" spans="1:21">
      <c r="A66" s="4" t="s">
        <v>41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3.75" customHeight="1" spans="1:21">
      <c r="A67" s="4" t="s">
        <v>88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3.75" customHeight="1" spans="1:21">
      <c r="A68" s="4" t="s">
        <v>89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3.75" customHeight="1" spans="1:21">
      <c r="A69" s="4" t="s">
        <v>90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3.75" customHeight="1" spans="1:21">
      <c r="A70" s="4" t="s">
        <v>91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3.75" customHeight="1" spans="1:21">
      <c r="A71" s="4" t="s">
        <v>38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3.75" customHeight="1" spans="1:21">
      <c r="A72" s="4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3.75" customHeight="1" spans="1:21">
      <c r="A73" s="4" t="s"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3.75" customHeight="1" spans="1:21">
      <c r="A74" s="4" t="s">
        <v>93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3.75" customHeight="1" spans="1:21">
      <c r="A75" s="4" t="s">
        <v>94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3.75" customHeight="1" spans="1:21">
      <c r="A76" s="4" t="s">
        <v>95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3.75" customHeight="1" spans="1:21">
      <c r="A77" s="4" t="s">
        <v>96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3.75" customHeight="1" spans="1:21">
      <c r="A78" s="4" t="s">
        <v>62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3.75" customHeight="1" spans="1:21">
      <c r="A79" s="4" t="s">
        <v>64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3.75" customHeight="1" spans="1:21">
      <c r="A80" s="4" t="s">
        <v>61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3.75" customHeight="1" spans="1:21">
      <c r="A81" s="4" t="s">
        <v>97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3.75" customHeight="1" spans="1:21">
      <c r="A82" s="4" t="s">
        <v>98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3.75" customHeight="1" spans="1:21">
      <c r="A83" s="4" t="s">
        <v>73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3.75" customHeight="1" spans="1:21">
      <c r="A84" s="4" t="s">
        <v>99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3.75" customHeight="1" spans="1:21">
      <c r="A85" s="4" t="s">
        <v>137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3.75" customHeight="1" spans="1:21">
      <c r="A86" s="4" t="s">
        <v>101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3.75" customHeight="1" spans="1:21">
      <c r="A87" s="4" t="s">
        <v>69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3.75" customHeight="1" spans="1:21">
      <c r="A88" s="4" t="s">
        <v>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3.75" customHeight="1" spans="1:21">
      <c r="A89" s="4" t="s">
        <v>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3.75" customHeight="1" spans="1:21">
      <c r="A90" s="4" t="s">
        <v>65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3.75" customHeight="1" spans="1:21">
      <c r="A91" s="4" t="s">
        <v>72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3.75" customHeight="1" spans="1:21">
      <c r="A92" s="4" t="s">
        <v>73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3.75" customHeight="1" spans="1:21">
      <c r="A93" s="4" t="s">
        <v>74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3.75" customHeight="1" spans="1:21">
      <c r="A94" s="4" t="s">
        <v>75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3.75" customHeight="1" spans="1:21">
      <c r="A95" s="4" t="s">
        <v>38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3.75" customHeight="1" spans="1:21">
      <c r="A96" s="4" t="s">
        <v>62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3.75" customHeight="1" spans="1:21">
      <c r="A97" s="4" t="s">
        <v>77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3.75" customHeight="1" spans="1:21">
      <c r="A98" s="4" t="s">
        <v>38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3.75" customHeight="1" spans="1:21">
      <c r="A99" s="4" t="s">
        <v>78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3.75" customHeight="1" spans="1:21">
      <c r="A100" s="4" t="s">
        <v>67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3.75" customHeight="1" spans="1:21">
      <c r="A101" s="4" t="s">
        <v>56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3.75" customHeight="1" spans="1:21">
      <c r="A102" s="4" t="s">
        <v>102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3.75" customHeight="1" spans="1:21">
      <c r="A103" s="4" t="s">
        <v>103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3.75" customHeight="1" spans="1:21">
      <c r="A104" s="4" t="s">
        <v>38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3.75" customHeight="1" spans="1:21">
      <c r="A105" s="4" t="s">
        <v>78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3.75" customHeight="1" spans="1:21">
      <c r="A106" s="4" t="s">
        <v>104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3.75" customHeight="1" spans="1:21">
      <c r="A107" s="4" t="s">
        <v>105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3.75" customHeight="1" spans="1:21">
      <c r="A108" s="4" t="s">
        <v>106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3.75" customHeight="1" spans="1:21">
      <c r="A109" s="4" t="s">
        <v>107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3.75" customHeight="1" spans="1:21">
      <c r="A110" s="4" t="s">
        <v>108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3.75" customHeight="1" spans="1:21">
      <c r="A111" s="4" t="s">
        <v>88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3.75" customHeight="1" spans="1:21">
      <c r="A112" s="4" t="s"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3.75" customHeight="1" spans="1:21">
      <c r="A113" s="4" t="s"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3.75" customHeight="1" spans="1:21">
      <c r="A114" s="4" t="s">
        <v>111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3.75" customHeight="1" spans="1:21">
      <c r="A115" s="4" t="s">
        <v>35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3.75" customHeight="1" spans="1:21">
      <c r="A116" s="4" t="s">
        <v>71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3.75" customHeight="1" spans="1:21">
      <c r="A117" s="4" t="s">
        <v>65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3.75" customHeight="1" spans="1:21">
      <c r="A118" s="4" t="s">
        <v>112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3.75" customHeight="1" spans="1:21">
      <c r="A119" s="4" t="s">
        <v>113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3.75" customHeight="1" spans="1:21">
      <c r="A120" s="4" t="s">
        <v>114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3.75" customHeight="1" spans="1:21">
      <c r="A121" s="4" t="s">
        <v>115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3.75" customHeight="1" spans="1:21">
      <c r="A122" s="4" t="s">
        <v>116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3.75" customHeight="1" spans="1:21">
      <c r="A123" s="4" t="s">
        <v>117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3.75" customHeight="1" spans="1:21">
      <c r="A124" s="4" t="s">
        <v>59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3.75" customHeight="1" spans="1:21">
      <c r="A125" s="4" t="s">
        <v>118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3.75" customHeight="1" spans="1:21">
      <c r="A126" s="4" t="s">
        <v>70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3.75" customHeight="1" spans="1:21">
      <c r="A127" s="4" t="s">
        <v>37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3.75" customHeight="1" spans="1:21">
      <c r="A128" s="4" t="s">
        <v>61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3.75" customHeight="1" spans="1:21">
      <c r="A129" s="4" t="s">
        <v>119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3.75" customHeight="1" spans="1:21">
      <c r="A130" s="4" t="s">
        <v>52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3.75" customHeight="1" spans="1:21">
      <c r="A131" s="4" t="s">
        <v>120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3.75" customHeight="1" spans="1:21">
      <c r="A132" s="4" t="s">
        <v>121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3.75" customHeight="1" spans="1:21">
      <c r="A133" s="4" t="s">
        <v>98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3.75" customHeight="1" spans="1:21">
      <c r="A134" s="4" t="s">
        <v>122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3.75" customHeight="1" spans="1:21">
      <c r="A135" s="4" t="s">
        <v>123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3.75" customHeight="1" spans="1:21">
      <c r="A136" s="4" t="s">
        <v>52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3.75" customHeight="1" spans="1:21">
      <c r="A137" s="4" t="s">
        <v>124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3.75" customHeight="1" spans="1:21">
      <c r="A138" s="4" t="s">
        <v>125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3.75" customHeight="1" spans="1:21">
      <c r="A139" s="4" t="s">
        <v>126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3.75" customHeight="1" spans="1:21">
      <c r="A140" s="4" t="s">
        <v>127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3.75" customHeight="1" spans="1:21">
      <c r="A141" s="4" t="s">
        <v>35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3.75" customHeight="1" spans="1:21">
      <c r="A142" s="4" t="s">
        <v>117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3.75" customHeight="1" spans="1:21">
      <c r="A143" s="4" t="s">
        <v>59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3.75" customHeight="1" spans="1:21">
      <c r="A144" s="4" t="s">
        <v>128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3.75" customHeight="1" spans="1:21">
      <c r="A145" s="4" t="s">
        <v>98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3.75" customHeight="1" spans="1:21">
      <c r="A146" s="4" t="s">
        <v>129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3.75" customHeight="1" spans="1:21">
      <c r="A147" s="4" t="s">
        <v>130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3.75" customHeight="1" spans="1:21">
      <c r="A148" s="4" t="s">
        <v>131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tabSelected="1" workbookViewId="0">
      <selection activeCell="V15" sqref="V15"/>
    </sheetView>
  </sheetViews>
  <sheetFormatPr defaultColWidth="8.8" defaultRowHeight="12.75"/>
  <cols>
    <col min="1" max="1" width="62.6" customWidth="1"/>
    <col min="9" max="9" width="10.6" customWidth="1"/>
    <col min="20" max="20" width="11.7" customWidth="1"/>
    <col min="21" max="21" width="11.4" customWidth="1"/>
    <col min="22" max="22" width="18.6" customWidth="1"/>
  </cols>
  <sheetData>
    <row r="1" spans="2:22">
      <c r="B1" s="1"/>
      <c r="C1" s="1"/>
      <c r="D1" s="2" t="s">
        <v>138</v>
      </c>
      <c r="E1" s="1"/>
      <c r="F1" s="1"/>
      <c r="G1" s="7"/>
      <c r="H1" s="7"/>
      <c r="I1" s="8" t="s">
        <v>139</v>
      </c>
      <c r="J1" s="7"/>
      <c r="K1" s="7"/>
      <c r="L1" s="7"/>
      <c r="M1" s="9"/>
      <c r="N1" s="9"/>
      <c r="O1" s="10" t="s">
        <v>140</v>
      </c>
      <c r="P1" s="9"/>
      <c r="Q1" s="9"/>
      <c r="S1" s="11"/>
      <c r="T1" s="12" t="s">
        <v>141</v>
      </c>
      <c r="U1" s="11"/>
      <c r="V1" s="11"/>
    </row>
    <row r="2" ht="14.75" customHeight="1" spans="1:18">
      <c r="A2" s="3" t="s">
        <v>0</v>
      </c>
      <c r="B2" s="4" t="s">
        <v>34</v>
      </c>
      <c r="C2" s="4" t="s">
        <v>43</v>
      </c>
      <c r="D2" s="4" t="s">
        <v>36</v>
      </c>
      <c r="E2" s="4" t="s">
        <v>96</v>
      </c>
      <c r="F2" s="4" t="s">
        <v>116</v>
      </c>
      <c r="G2" s="4" t="s">
        <v>51</v>
      </c>
      <c r="H2" s="4" t="s">
        <v>75</v>
      </c>
      <c r="I2" s="4" t="s">
        <v>127</v>
      </c>
      <c r="J2" s="4" t="s">
        <v>69</v>
      </c>
      <c r="K2" s="4" t="s">
        <v>120</v>
      </c>
      <c r="L2" s="4" t="s">
        <v>126</v>
      </c>
      <c r="M2" s="4" t="s">
        <v>87</v>
      </c>
      <c r="N2" s="4" t="s">
        <v>59</v>
      </c>
      <c r="O2" s="4" t="s">
        <v>111</v>
      </c>
      <c r="P2" s="4" t="s">
        <v>142</v>
      </c>
      <c r="Q2" s="4" t="s">
        <v>143</v>
      </c>
      <c r="R2" s="4"/>
    </row>
    <row r="3" ht="14.75" customHeight="1" spans="2:2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3" t="s">
        <v>138</v>
      </c>
      <c r="T3" s="14" t="s">
        <v>139</v>
      </c>
      <c r="U3" s="16" t="s">
        <v>140</v>
      </c>
      <c r="V3" s="17" t="s">
        <v>144</v>
      </c>
    </row>
    <row r="4" ht="14.75" customHeight="1" spans="1:22">
      <c r="A4" s="5" t="s">
        <v>145</v>
      </c>
      <c r="B4" s="4">
        <f>IFERROR(FIND(B$2,A$4:A20),"0")</f>
        <v>1</v>
      </c>
      <c r="C4" s="6" t="str">
        <f>IFERROR(FIND(C$2,A$4:A20),"0")</f>
        <v>0</v>
      </c>
      <c r="D4" s="6">
        <f>IFERROR(FIND(D$2,A$4:A20),"0")</f>
        <v>15</v>
      </c>
      <c r="E4" s="6" t="str">
        <f>IFERROR(FIND(E$2,A$4:A20),"0")</f>
        <v>0</v>
      </c>
      <c r="F4" s="6" t="str">
        <f>IFERROR(FIND(F$2,A$4:A20),"0")</f>
        <v>0</v>
      </c>
      <c r="G4" s="4" t="str">
        <f>IFERROR(FIND(G$2,A$4:A20),"0")</f>
        <v>0</v>
      </c>
      <c r="H4" s="4" t="str">
        <f>IFERROR(FIND(H$2,A$4:A20),"0")</f>
        <v>0</v>
      </c>
      <c r="I4" s="4" t="str">
        <f>IFERROR(FIND(I$2,A$4:A20),"0")</f>
        <v>0</v>
      </c>
      <c r="J4" s="4" t="str">
        <f>IFERROR(FIND(J$2,A$4:A20),"0")</f>
        <v>0</v>
      </c>
      <c r="K4" s="4" t="str">
        <f>IFERROR(FIND(K$2,A$4:A20),"0")</f>
        <v>0</v>
      </c>
      <c r="L4" s="4" t="str">
        <f>IFERROR(FIND(L$2,A$4:A20),"0")</f>
        <v>0</v>
      </c>
      <c r="M4" s="4" t="str">
        <f>IFERROR(FIND(M$2,A$4:A20),"0")</f>
        <v>0</v>
      </c>
      <c r="N4" s="4" t="str">
        <f>IFERROR(FIND(N$2,A$4:A20),"0")</f>
        <v>0</v>
      </c>
      <c r="O4" s="4" t="str">
        <f>IFERROR(FIND(O$2,A$4:A20),"0")</f>
        <v>0</v>
      </c>
      <c r="P4" s="4" t="str">
        <f>IFERROR(FIND(P$2,A$4:A20),"0")</f>
        <v>0</v>
      </c>
      <c r="Q4" s="4" t="str">
        <f>IFERROR(FIND(Q$2,A$4:A20),"0")</f>
        <v>0</v>
      </c>
      <c r="R4" s="4"/>
      <c r="S4" s="15">
        <f>COUNTIF(B4:F4,"&gt;0")</f>
        <v>2</v>
      </c>
      <c r="T4" s="4">
        <f>COUNTIF(G4:L4,"&gt;0")</f>
        <v>0</v>
      </c>
      <c r="U4" s="4">
        <f>COUNTIF(M4:Q4,"&gt;0")</f>
        <v>0</v>
      </c>
      <c r="V4" s="18" t="str">
        <f>IF(AND(S4&gt;T4,S4&gt;U4),"POSITIVE",IF(U4&gt;T4,"NEUTRAL","NEGATIVE"))</f>
        <v>POSITIVE</v>
      </c>
    </row>
    <row r="5" ht="14.75" customHeight="1" spans="1:22">
      <c r="A5" s="5" t="s">
        <v>146</v>
      </c>
      <c r="B5" s="4" t="str">
        <f>IFERROR(FIND(B$2,A$4:A21),"0")</f>
        <v>0</v>
      </c>
      <c r="C5" s="6">
        <f>IFERROR(FIND(C$2,A$4:A21),"0")</f>
        <v>1</v>
      </c>
      <c r="D5" s="6" t="str">
        <f>IFERROR(FIND(D$2,A$4:A21),"0")</f>
        <v>0</v>
      </c>
      <c r="E5" s="6" t="str">
        <f>IFERROR(FIND(E$2,A$4:A21),"0")</f>
        <v>0</v>
      </c>
      <c r="F5" s="6" t="str">
        <f>IFERROR(FIND(F$2,A$4:A21),"0")</f>
        <v>0</v>
      </c>
      <c r="G5" s="4" t="str">
        <f>IFERROR(FIND(G$2,A$4:A21),"0")</f>
        <v>0</v>
      </c>
      <c r="H5" s="4" t="str">
        <f>IFERROR(FIND(H$2,A$4:A21),"0")</f>
        <v>0</v>
      </c>
      <c r="I5" s="4" t="str">
        <f>IFERROR(FIND(I$2,A$4:A21),"0")</f>
        <v>0</v>
      </c>
      <c r="J5" s="4" t="str">
        <f>IFERROR(FIND(J$2,A$4:A21),"0")</f>
        <v>0</v>
      </c>
      <c r="K5" s="4" t="str">
        <f>IFERROR(FIND(K$2,A$4:A21),"0")</f>
        <v>0</v>
      </c>
      <c r="L5" s="4" t="str">
        <f>IFERROR(FIND(L$2,A$4:A21),"0")</f>
        <v>0</v>
      </c>
      <c r="M5" s="4" t="str">
        <f>IFERROR(FIND(M$2,A$4:A21),"0")</f>
        <v>0</v>
      </c>
      <c r="N5" s="4" t="str">
        <f>IFERROR(FIND(N$2,A$4:A21),"0")</f>
        <v>0</v>
      </c>
      <c r="O5" s="4" t="str">
        <f>IFERROR(FIND(O$2,A$4:A21),"0")</f>
        <v>0</v>
      </c>
      <c r="P5" s="4" t="str">
        <f>IFERROR(FIND(P$2,A$4:A21),"0")</f>
        <v>0</v>
      </c>
      <c r="Q5" s="4" t="str">
        <f>IFERROR(FIND(Q$2,A$4:A21),"0")</f>
        <v>0</v>
      </c>
      <c r="R5" s="4"/>
      <c r="S5" s="15">
        <f t="shared" ref="S5:S20" si="0">COUNTIF(B5:F5,"&gt;0")</f>
        <v>1</v>
      </c>
      <c r="T5" s="4">
        <f t="shared" ref="T5:T20" si="1">COUNTIF(G5:L5,"&gt;0")</f>
        <v>0</v>
      </c>
      <c r="U5" s="4">
        <f t="shared" ref="U5:U20" si="2">COUNTIF(M5:Q5,"&gt;0")</f>
        <v>0</v>
      </c>
      <c r="V5" s="18" t="str">
        <f>IF(AND(S5&gt;T5,S5&gt;U5),"POSITIVE",IF(U5&gt;T5,"NEUTRAL","NEGATIVE"))</f>
        <v>POSITIVE</v>
      </c>
    </row>
    <row r="6" ht="14.75" customHeight="1" spans="1:22">
      <c r="A6" s="5" t="s">
        <v>147</v>
      </c>
      <c r="B6" s="4" t="str">
        <f>IFERROR(FIND(B$2,A$4:A22),"0")</f>
        <v>0</v>
      </c>
      <c r="C6" s="6" t="str">
        <f>IFERROR(FIND(C$2,A$4:A22),"0")</f>
        <v>0</v>
      </c>
      <c r="D6" s="6" t="str">
        <f>IFERROR(FIND(D$2,A$4:A22),"0")</f>
        <v>0</v>
      </c>
      <c r="E6" s="6" t="str">
        <f>IFERROR(FIND(E$2,A$4:A22),"0")</f>
        <v>0</v>
      </c>
      <c r="F6" s="6" t="str">
        <f>IFERROR(FIND(F$2,A$4:A22),"0")</f>
        <v>0</v>
      </c>
      <c r="G6" s="4">
        <f>IFERROR(FIND(G$2,A$4:A22),"0")</f>
        <v>1</v>
      </c>
      <c r="H6" s="4" t="str">
        <f>IFERROR(FIND(H$2,A$4:A22),"0")</f>
        <v>0</v>
      </c>
      <c r="I6" s="4" t="str">
        <f>IFERROR(FIND(I$2,A$4:A22),"0")</f>
        <v>0</v>
      </c>
      <c r="J6" s="4" t="str">
        <f>IFERROR(FIND(J$2,A$4:A22),"0")</f>
        <v>0</v>
      </c>
      <c r="K6" s="4" t="str">
        <f>IFERROR(FIND(K$2,A$4:A22),"0")</f>
        <v>0</v>
      </c>
      <c r="L6" s="4" t="str">
        <f>IFERROR(FIND(L$2,A$4:A22),"0")</f>
        <v>0</v>
      </c>
      <c r="M6" s="4" t="str">
        <f>IFERROR(FIND(M$2,A$4:A22),"0")</f>
        <v>0</v>
      </c>
      <c r="N6" s="4">
        <f>IFERROR(FIND(N$2,A$4:A22),"0")</f>
        <v>58</v>
      </c>
      <c r="O6" s="4" t="str">
        <f>IFERROR(FIND(O$2,A$4:A22),"0")</f>
        <v>0</v>
      </c>
      <c r="P6" s="4" t="str">
        <f>IFERROR(FIND(P$2,A$4:A22),"0")</f>
        <v>0</v>
      </c>
      <c r="Q6" s="4" t="str">
        <f>IFERROR(FIND(Q$2,A$4:A22),"0")</f>
        <v>0</v>
      </c>
      <c r="R6" s="4"/>
      <c r="S6" s="15">
        <f t="shared" si="0"/>
        <v>0</v>
      </c>
      <c r="T6" s="4">
        <f t="shared" si="1"/>
        <v>1</v>
      </c>
      <c r="U6" s="4">
        <f t="shared" si="2"/>
        <v>1</v>
      </c>
      <c r="V6" s="18" t="str">
        <f t="shared" ref="V5:V20" si="3">IF(AND(S6&gt;T6,S6&gt;U6),"POSITIVE",IF(U6&gt;T6,"NEUTRAL","NEGATIVE"))</f>
        <v>NEGATIVE</v>
      </c>
    </row>
    <row r="7" ht="14.75" customHeight="1" spans="1:22">
      <c r="A7" s="5" t="s">
        <v>148</v>
      </c>
      <c r="B7" s="4" t="str">
        <f>IFERROR(FIND(B$2,A$4:A23),"0")</f>
        <v>0</v>
      </c>
      <c r="C7" s="6" t="str">
        <f>IFERROR(FIND(C$2,A$4:A23),"0")</f>
        <v>0</v>
      </c>
      <c r="D7" s="6" t="str">
        <f>IFERROR(FIND(D$2,A$4:A23),"0")</f>
        <v>0</v>
      </c>
      <c r="E7" s="6" t="str">
        <f>IFERROR(FIND(E$2,A$4:A23),"0")</f>
        <v>0</v>
      </c>
      <c r="F7" s="6" t="str">
        <f>IFERROR(FIND(F$2,A$4:A23),"0")</f>
        <v>0</v>
      </c>
      <c r="G7" s="4" t="str">
        <f>IFERROR(FIND(G$2,A$4:A23),"0")</f>
        <v>0</v>
      </c>
      <c r="H7" s="4" t="str">
        <f>IFERROR(FIND(H$2,A$4:A23),"0")</f>
        <v>0</v>
      </c>
      <c r="I7" s="4" t="str">
        <f>IFERROR(FIND(I$2,A$4:A23),"0")</f>
        <v>0</v>
      </c>
      <c r="J7" s="4" t="str">
        <f>IFERROR(FIND(J$2,A$4:A23),"0")</f>
        <v>0</v>
      </c>
      <c r="K7" s="4" t="str">
        <f>IFERROR(FIND(K$2,A$4:A23),"0")</f>
        <v>0</v>
      </c>
      <c r="L7" s="4" t="str">
        <f>IFERROR(FIND(L$2,A$4:A23),"0")</f>
        <v>0</v>
      </c>
      <c r="M7" s="4" t="str">
        <f>IFERROR(FIND(M$2,A$4:A23),"0")</f>
        <v>0</v>
      </c>
      <c r="N7" s="4" t="str">
        <f>IFERROR(FIND(N$2,A$4:A23),"0")</f>
        <v>0</v>
      </c>
      <c r="O7" s="4" t="str">
        <f>IFERROR(FIND(O$2,A$4:A23),"0")</f>
        <v>0</v>
      </c>
      <c r="P7" s="4" t="str">
        <f>IFERROR(FIND(P$2,A$4:A23),"0")</f>
        <v>0</v>
      </c>
      <c r="Q7" s="4" t="str">
        <f>IFERROR(FIND(Q$2,A$4:A23),"0")</f>
        <v>0</v>
      </c>
      <c r="R7" s="4"/>
      <c r="S7" s="15">
        <f t="shared" si="0"/>
        <v>0</v>
      </c>
      <c r="T7" s="4">
        <f t="shared" si="1"/>
        <v>0</v>
      </c>
      <c r="U7" s="4">
        <f t="shared" si="2"/>
        <v>0</v>
      </c>
      <c r="V7" s="18" t="str">
        <f t="shared" si="3"/>
        <v>NEGATIVE</v>
      </c>
    </row>
    <row r="8" ht="14.75" customHeight="1" spans="1:22">
      <c r="A8" s="5" t="s">
        <v>149</v>
      </c>
      <c r="B8" s="4" t="str">
        <f>IFERROR(FIND(B$2,A$4:A24),"0")</f>
        <v>0</v>
      </c>
      <c r="C8" s="6" t="str">
        <f>IFERROR(FIND(C$2,A$4:A24),"0")</f>
        <v>0</v>
      </c>
      <c r="D8" s="6" t="str">
        <f>IFERROR(FIND(D$2,A$4:A24),"0")</f>
        <v>0</v>
      </c>
      <c r="E8" s="6" t="str">
        <f>IFERROR(FIND(E$2,A$4:A24),"0")</f>
        <v>0</v>
      </c>
      <c r="F8" s="6" t="str">
        <f>IFERROR(FIND(F$2,A$4:A24),"0")</f>
        <v>0</v>
      </c>
      <c r="G8" s="4" t="str">
        <f>IFERROR(FIND(G$2,A$4:A24),"0")</f>
        <v>0</v>
      </c>
      <c r="H8" s="4" t="str">
        <f>IFERROR(FIND(H$2,A$4:A24),"0")</f>
        <v>0</v>
      </c>
      <c r="I8" s="4" t="str">
        <f>IFERROR(FIND(I$2,A$4:A24),"0")</f>
        <v>0</v>
      </c>
      <c r="J8" s="4">
        <f>IFERROR(FIND(J$2,A$4:A24),"0")</f>
        <v>1</v>
      </c>
      <c r="K8" s="4" t="str">
        <f>IFERROR(FIND(K$2,A$4:A24),"0")</f>
        <v>0</v>
      </c>
      <c r="L8" s="4" t="str">
        <f>IFERROR(FIND(L$2,A$4:A24),"0")</f>
        <v>0</v>
      </c>
      <c r="M8" s="4" t="str">
        <f>IFERROR(FIND(M$2,A$4:A24),"0")</f>
        <v>0</v>
      </c>
      <c r="N8" s="4" t="str">
        <f>IFERROR(FIND(N$2,A$4:A24),"0")</f>
        <v>0</v>
      </c>
      <c r="O8" s="4" t="str">
        <f>IFERROR(FIND(O$2,A$4:A24),"0")</f>
        <v>0</v>
      </c>
      <c r="P8" s="4" t="str">
        <f>IFERROR(FIND(P$2,A$4:A24),"0")</f>
        <v>0</v>
      </c>
      <c r="Q8" s="4" t="str">
        <f>IFERROR(FIND(Q$2,A$4:A24),"0")</f>
        <v>0</v>
      </c>
      <c r="R8" s="4"/>
      <c r="S8" s="15">
        <f t="shared" si="0"/>
        <v>0</v>
      </c>
      <c r="T8" s="4">
        <f t="shared" si="1"/>
        <v>1</v>
      </c>
      <c r="U8" s="4">
        <f t="shared" si="2"/>
        <v>0</v>
      </c>
      <c r="V8" s="18" t="str">
        <f t="shared" si="3"/>
        <v>NEGATIVE</v>
      </c>
    </row>
    <row r="9" ht="14.75" customHeight="1" spans="1:22">
      <c r="A9" s="5" t="s">
        <v>150</v>
      </c>
      <c r="B9" s="4" t="str">
        <f>IFERROR(FIND(B$2,A$4:A25),"0")</f>
        <v>0</v>
      </c>
      <c r="C9" s="6" t="str">
        <f>IFERROR(FIND(C$2,A$4:A25),"0")</f>
        <v>0</v>
      </c>
      <c r="D9" s="6" t="str">
        <f>IFERROR(FIND(D$2,A$4:A25),"0")</f>
        <v>0</v>
      </c>
      <c r="E9" s="6" t="str">
        <f>IFERROR(FIND(E$2,A$4:A25),"0")</f>
        <v>0</v>
      </c>
      <c r="F9" s="6" t="str">
        <f>IFERROR(FIND(F$2,A$4:A25),"0")</f>
        <v>0</v>
      </c>
      <c r="G9" s="4" t="str">
        <f>IFERROR(FIND(G$2,A$4:A25),"0")</f>
        <v>0</v>
      </c>
      <c r="H9" s="4">
        <f>IFERROR(FIND(H$2,A$4:A25),"0")</f>
        <v>1</v>
      </c>
      <c r="I9" s="4" t="str">
        <f>IFERROR(FIND(I$2,A$4:A25),"0")</f>
        <v>0</v>
      </c>
      <c r="J9" s="4" t="str">
        <f>IFERROR(FIND(J$2,A$4:A25),"0")</f>
        <v>0</v>
      </c>
      <c r="K9" s="4" t="str">
        <f>IFERROR(FIND(K$2,A$4:A25),"0")</f>
        <v>0</v>
      </c>
      <c r="L9" s="4" t="str">
        <f>IFERROR(FIND(L$2,A$4:A25),"0")</f>
        <v>0</v>
      </c>
      <c r="M9" s="4" t="str">
        <f>IFERROR(FIND(M$2,A$4:A25),"0")</f>
        <v>0</v>
      </c>
      <c r="N9" s="4" t="str">
        <f>IFERROR(FIND(N$2,A$4:A25),"0")</f>
        <v>0</v>
      </c>
      <c r="O9" s="4" t="str">
        <f>IFERROR(FIND(O$2,A$4:A25),"0")</f>
        <v>0</v>
      </c>
      <c r="P9" s="4" t="str">
        <f>IFERROR(FIND(P$2,A$4:A25),"0")</f>
        <v>0</v>
      </c>
      <c r="Q9" s="4" t="str">
        <f>IFERROR(FIND(Q$2,A$4:A25),"0")</f>
        <v>0</v>
      </c>
      <c r="R9" s="4"/>
      <c r="S9" s="15">
        <f t="shared" si="0"/>
        <v>0</v>
      </c>
      <c r="T9" s="4">
        <f t="shared" si="1"/>
        <v>1</v>
      </c>
      <c r="U9" s="4">
        <f t="shared" si="2"/>
        <v>0</v>
      </c>
      <c r="V9" s="18" t="str">
        <f t="shared" si="3"/>
        <v>NEGATIVE</v>
      </c>
    </row>
    <row r="10" ht="14.75" customHeight="1" spans="1:22">
      <c r="A10" s="5" t="s">
        <v>151</v>
      </c>
      <c r="B10" s="4" t="str">
        <f>IFERROR(FIND(B$2,A$4:A26),"0")</f>
        <v>0</v>
      </c>
      <c r="C10" s="6" t="str">
        <f>IFERROR(FIND(C$2,A$4:A26),"0")</f>
        <v>0</v>
      </c>
      <c r="D10" s="6" t="str">
        <f>IFERROR(FIND(D$2,A$4:A26),"0")</f>
        <v>0</v>
      </c>
      <c r="E10" s="6" t="str">
        <f>IFERROR(FIND(E$2,A$4:A26),"0")</f>
        <v>0</v>
      </c>
      <c r="F10" s="6" t="str">
        <f>IFERROR(FIND(F$2,A$4:A26),"0")</f>
        <v>0</v>
      </c>
      <c r="G10" s="4" t="str">
        <f>IFERROR(FIND(G$2,A$4:A26),"0")</f>
        <v>0</v>
      </c>
      <c r="H10" s="4" t="str">
        <f>IFERROR(FIND(H$2,A$4:A26),"0")</f>
        <v>0</v>
      </c>
      <c r="I10" s="4" t="str">
        <f>IFERROR(FIND(I$2,A$4:A26),"0")</f>
        <v>0</v>
      </c>
      <c r="J10" s="4" t="str">
        <f>IFERROR(FIND(J$2,A$4:A26),"0")</f>
        <v>0</v>
      </c>
      <c r="K10" s="4" t="str">
        <f>IFERROR(FIND(K$2,A$4:A26),"0")</f>
        <v>0</v>
      </c>
      <c r="L10" s="4" t="str">
        <f>IFERROR(FIND(L$2,A$4:A26),"0")</f>
        <v>0</v>
      </c>
      <c r="M10" s="4" t="str">
        <f>IFERROR(FIND(M$2,A$4:A26),"0")</f>
        <v>0</v>
      </c>
      <c r="N10" s="4" t="str">
        <f>IFERROR(FIND(N$2,A$4:A26),"0")</f>
        <v>0</v>
      </c>
      <c r="O10" s="4" t="str">
        <f>IFERROR(FIND(O$2,A$4:A26),"0")</f>
        <v>0</v>
      </c>
      <c r="P10" s="4" t="str">
        <f>IFERROR(FIND(P$2,A$4:A26),"0")</f>
        <v>0</v>
      </c>
      <c r="Q10" s="4" t="str">
        <f>IFERROR(FIND(Q$2,A$4:A26),"0")</f>
        <v>0</v>
      </c>
      <c r="R10" s="4"/>
      <c r="S10" s="15">
        <f t="shared" si="0"/>
        <v>0</v>
      </c>
      <c r="T10" s="4">
        <f t="shared" si="1"/>
        <v>0</v>
      </c>
      <c r="U10" s="4">
        <f t="shared" si="2"/>
        <v>0</v>
      </c>
      <c r="V10" s="18" t="str">
        <f t="shared" si="3"/>
        <v>NEGATIVE</v>
      </c>
    </row>
    <row r="11" ht="14.75" customHeight="1" spans="1:22">
      <c r="A11" s="5" t="s">
        <v>152</v>
      </c>
      <c r="B11" s="4" t="str">
        <f>IFERROR(FIND(B$2,A$4:A27),"0")</f>
        <v>0</v>
      </c>
      <c r="C11" s="6" t="str">
        <f>IFERROR(FIND(C$2,A$4:A27),"0")</f>
        <v>0</v>
      </c>
      <c r="D11" s="6" t="str">
        <f>IFERROR(FIND(D$2,A$4:A27),"0")</f>
        <v>0</v>
      </c>
      <c r="E11" s="6" t="str">
        <f>IFERROR(FIND(E$2,A$4:A27),"0")</f>
        <v>0</v>
      </c>
      <c r="F11" s="6" t="str">
        <f>IFERROR(FIND(F$2,A$4:A27),"0")</f>
        <v>0</v>
      </c>
      <c r="G11" s="4" t="str">
        <f>IFERROR(FIND(G$2,A$4:A27),"0")</f>
        <v>0</v>
      </c>
      <c r="H11" s="4" t="str">
        <f>IFERROR(FIND(H$2,A$4:A27),"0")</f>
        <v>0</v>
      </c>
      <c r="I11" s="4" t="str">
        <f>IFERROR(FIND(I$2,A$4:A27),"0")</f>
        <v>0</v>
      </c>
      <c r="J11" s="4" t="str">
        <f>IFERROR(FIND(J$2,A$4:A27),"0")</f>
        <v>0</v>
      </c>
      <c r="K11" s="4" t="str">
        <f>IFERROR(FIND(K$2,A$4:A27),"0")</f>
        <v>0</v>
      </c>
      <c r="L11" s="4" t="str">
        <f>IFERROR(FIND(L$2,A$4:A27),"0")</f>
        <v>0</v>
      </c>
      <c r="M11" s="4">
        <f>IFERROR(FIND(M$2,A$4:A27),"0")</f>
        <v>14</v>
      </c>
      <c r="N11" s="4" t="str">
        <f>IFERROR(FIND(N$2,A$4:A27),"0")</f>
        <v>0</v>
      </c>
      <c r="O11" s="4" t="str">
        <f>IFERROR(FIND(O$2,A$4:A27),"0")</f>
        <v>0</v>
      </c>
      <c r="P11" s="4" t="str">
        <f>IFERROR(FIND(P$2,A$4:A27),"0")</f>
        <v>0</v>
      </c>
      <c r="Q11" s="4" t="str">
        <f>IFERROR(FIND(Q$2,A$4:A27),"0")</f>
        <v>0</v>
      </c>
      <c r="R11" s="4"/>
      <c r="S11" s="15">
        <f t="shared" si="0"/>
        <v>0</v>
      </c>
      <c r="T11" s="4">
        <f t="shared" si="1"/>
        <v>0</v>
      </c>
      <c r="U11" s="4">
        <f t="shared" si="2"/>
        <v>1</v>
      </c>
      <c r="V11" s="18" t="str">
        <f t="shared" si="3"/>
        <v>NEUTRAL</v>
      </c>
    </row>
    <row r="12" ht="14.75" customHeight="1" spans="1:22">
      <c r="A12" s="5" t="s">
        <v>153</v>
      </c>
      <c r="B12" s="4" t="str">
        <f>IFERROR(FIND(B$2,A$4:A28),"0")</f>
        <v>0</v>
      </c>
      <c r="C12" s="6" t="str">
        <f>IFERROR(FIND(C$2,A$4:A28),"0")</f>
        <v>0</v>
      </c>
      <c r="D12" s="6" t="str">
        <f>IFERROR(FIND(D$2,A$4:A28),"0")</f>
        <v>0</v>
      </c>
      <c r="E12" s="6" t="str">
        <f>IFERROR(FIND(E$2,A$4:A28),"0")</f>
        <v>0</v>
      </c>
      <c r="F12" s="6" t="str">
        <f>IFERROR(FIND(F$2,A$4:A28),"0")</f>
        <v>0</v>
      </c>
      <c r="G12" s="4" t="str">
        <f>IFERROR(FIND(G$2,A$4:A28),"0")</f>
        <v>0</v>
      </c>
      <c r="H12" s="4" t="str">
        <f>IFERROR(FIND(H$2,A$4:A28),"0")</f>
        <v>0</v>
      </c>
      <c r="I12" s="4" t="str">
        <f>IFERROR(FIND(I$2,A$4:A28),"0")</f>
        <v>0</v>
      </c>
      <c r="J12" s="4" t="str">
        <f>IFERROR(FIND(J$2,A$4:A28),"0")</f>
        <v>0</v>
      </c>
      <c r="K12" s="4" t="str">
        <f>IFERROR(FIND(K$2,A$4:A28),"0")</f>
        <v>0</v>
      </c>
      <c r="L12" s="4" t="str">
        <f>IFERROR(FIND(L$2,A$4:A28),"0")</f>
        <v>0</v>
      </c>
      <c r="M12" s="4" t="str">
        <f>IFERROR(FIND(M$2,A$4:A28),"0")</f>
        <v>0</v>
      </c>
      <c r="N12" s="4" t="str">
        <f>IFERROR(FIND(N$2,A$4:A28),"0")</f>
        <v>0</v>
      </c>
      <c r="O12" s="4" t="str">
        <f>IFERROR(FIND(O$2,A$4:A28),"0")</f>
        <v>0</v>
      </c>
      <c r="P12" s="4" t="str">
        <f>IFERROR(FIND(P$2,A$4:A28),"0")</f>
        <v>0</v>
      </c>
      <c r="Q12" s="4" t="str">
        <f>IFERROR(FIND(Q$2,A$4:A28),"0")</f>
        <v>0</v>
      </c>
      <c r="R12" s="4"/>
      <c r="S12" s="15">
        <f t="shared" si="0"/>
        <v>0</v>
      </c>
      <c r="T12" s="4">
        <f t="shared" si="1"/>
        <v>0</v>
      </c>
      <c r="U12" s="4">
        <f t="shared" si="2"/>
        <v>0</v>
      </c>
      <c r="V12" s="18" t="str">
        <f t="shared" si="3"/>
        <v>NEGATIVE</v>
      </c>
    </row>
    <row r="13" ht="14.75" customHeight="1" spans="1:22">
      <c r="A13" s="5" t="s">
        <v>154</v>
      </c>
      <c r="B13" s="4" t="str">
        <f>IFERROR(FIND(B$2,A$4:A29),"0")</f>
        <v>0</v>
      </c>
      <c r="C13" s="6" t="str">
        <f>IFERROR(FIND(C$2,A$4:A29),"0")</f>
        <v>0</v>
      </c>
      <c r="D13" s="6" t="str">
        <f>IFERROR(FIND(D$2,A$4:A29),"0")</f>
        <v>0</v>
      </c>
      <c r="E13" s="6">
        <f>IFERROR(FIND(E$2,A$4:A29),"0")</f>
        <v>1</v>
      </c>
      <c r="F13" s="6" t="str">
        <f>IFERROR(FIND(F$2,A$4:A29),"0")</f>
        <v>0</v>
      </c>
      <c r="G13" s="4" t="str">
        <f>IFERROR(FIND(G$2,A$4:A29),"0")</f>
        <v>0</v>
      </c>
      <c r="H13" s="4" t="str">
        <f>IFERROR(FIND(H$2,A$4:A29),"0")</f>
        <v>0</v>
      </c>
      <c r="I13" s="4" t="str">
        <f>IFERROR(FIND(I$2,A$4:A29),"0")</f>
        <v>0</v>
      </c>
      <c r="J13" s="4" t="str">
        <f>IFERROR(FIND(J$2,A$4:A29),"0")</f>
        <v>0</v>
      </c>
      <c r="K13" s="4" t="str">
        <f>IFERROR(FIND(K$2,A$4:A29),"0")</f>
        <v>0</v>
      </c>
      <c r="L13" s="4" t="str">
        <f>IFERROR(FIND(L$2,A$4:A29),"0")</f>
        <v>0</v>
      </c>
      <c r="M13" s="4" t="str">
        <f>IFERROR(FIND(M$2,A$4:A29),"0")</f>
        <v>0</v>
      </c>
      <c r="N13" s="4" t="str">
        <f>IFERROR(FIND(N$2,A$4:A29),"0")</f>
        <v>0</v>
      </c>
      <c r="O13" s="4" t="str">
        <f>IFERROR(FIND(O$2,A$4:A29),"0")</f>
        <v>0</v>
      </c>
      <c r="P13" s="4" t="str">
        <f>IFERROR(FIND(P$2,A$4:A29),"0")</f>
        <v>0</v>
      </c>
      <c r="Q13" s="4" t="str">
        <f>IFERROR(FIND(Q$2,A$4:A29),"0")</f>
        <v>0</v>
      </c>
      <c r="R13" s="4"/>
      <c r="S13" s="15">
        <f t="shared" si="0"/>
        <v>1</v>
      </c>
      <c r="T13" s="4">
        <f t="shared" si="1"/>
        <v>0</v>
      </c>
      <c r="U13" s="4">
        <f t="shared" si="2"/>
        <v>0</v>
      </c>
      <c r="V13" s="18" t="str">
        <f t="shared" si="3"/>
        <v>POSITIVE</v>
      </c>
    </row>
    <row r="14" ht="14.75" customHeight="1" spans="1:22">
      <c r="A14" s="5" t="s">
        <v>149</v>
      </c>
      <c r="B14" s="4" t="str">
        <f>IFERROR(FIND(B$2,A$4:A30),"0")</f>
        <v>0</v>
      </c>
      <c r="C14" s="6" t="str">
        <f>IFERROR(FIND(C$2,A$4:A30),"0")</f>
        <v>0</v>
      </c>
      <c r="D14" s="6" t="str">
        <f>IFERROR(FIND(D$2,A$4:A30),"0")</f>
        <v>0</v>
      </c>
      <c r="E14" s="6" t="str">
        <f>IFERROR(FIND(E$2,A$4:A30),"0")</f>
        <v>0</v>
      </c>
      <c r="F14" s="6" t="str">
        <f>IFERROR(FIND(F$2,A$4:A30),"0")</f>
        <v>0</v>
      </c>
      <c r="G14" s="4" t="str">
        <f>IFERROR(FIND(G$2,A$4:A30),"0")</f>
        <v>0</v>
      </c>
      <c r="H14" s="4" t="str">
        <f>IFERROR(FIND(H$2,A$4:A30),"0")</f>
        <v>0</v>
      </c>
      <c r="I14" s="4" t="str">
        <f>IFERROR(FIND(I$2,A$4:A30),"0")</f>
        <v>0</v>
      </c>
      <c r="J14" s="4">
        <f>IFERROR(FIND(J$2,A$4:A30),"0")</f>
        <v>1</v>
      </c>
      <c r="K14" s="4" t="str">
        <f>IFERROR(FIND(K$2,A$4:A30),"0")</f>
        <v>0</v>
      </c>
      <c r="L14" s="4" t="str">
        <f>IFERROR(FIND(L$2,A$4:A30),"0")</f>
        <v>0</v>
      </c>
      <c r="M14" s="4" t="str">
        <f>IFERROR(FIND(M$2,A$4:A30),"0")</f>
        <v>0</v>
      </c>
      <c r="N14" s="4" t="str">
        <f>IFERROR(FIND(N$2,A$4:A30),"0")</f>
        <v>0</v>
      </c>
      <c r="O14" s="4" t="str">
        <f>IFERROR(FIND(O$2,A$4:A30),"0")</f>
        <v>0</v>
      </c>
      <c r="P14" s="4" t="str">
        <f>IFERROR(FIND(P$2,A$4:A30),"0")</f>
        <v>0</v>
      </c>
      <c r="Q14" s="4" t="str">
        <f>IFERROR(FIND(Q$2,A$4:A30),"0")</f>
        <v>0</v>
      </c>
      <c r="R14" s="4"/>
      <c r="S14" s="15">
        <f t="shared" si="0"/>
        <v>0</v>
      </c>
      <c r="T14" s="4">
        <f t="shared" si="1"/>
        <v>1</v>
      </c>
      <c r="U14" s="4">
        <f t="shared" si="2"/>
        <v>0</v>
      </c>
      <c r="V14" s="18" t="str">
        <f t="shared" si="3"/>
        <v>NEGATIVE</v>
      </c>
    </row>
    <row r="15" ht="14.75" customHeight="1" spans="1:22">
      <c r="A15" s="5" t="s">
        <v>150</v>
      </c>
      <c r="B15" s="4" t="str">
        <f>IFERROR(FIND(B$2,A$4:A31),"0")</f>
        <v>0</v>
      </c>
      <c r="C15" s="6" t="str">
        <f>IFERROR(FIND(C$2,A$4:A31),"0")</f>
        <v>0</v>
      </c>
      <c r="D15" s="6" t="str">
        <f>IFERROR(FIND(D$2,A$4:A31),"0")</f>
        <v>0</v>
      </c>
      <c r="E15" s="6" t="str">
        <f>IFERROR(FIND(E$2,A$4:A31),"0")</f>
        <v>0</v>
      </c>
      <c r="F15" s="6" t="str">
        <f>IFERROR(FIND(F$2,A$4:A31),"0")</f>
        <v>0</v>
      </c>
      <c r="G15" s="4" t="str">
        <f>IFERROR(FIND(G$2,A$4:A31),"0")</f>
        <v>0</v>
      </c>
      <c r="H15" s="4">
        <f>IFERROR(FIND(H$2,A$4:A31),"0")</f>
        <v>1</v>
      </c>
      <c r="I15" s="4" t="str">
        <f>IFERROR(FIND(I$2,A$4:A31),"0")</f>
        <v>0</v>
      </c>
      <c r="J15" s="4" t="str">
        <f>IFERROR(FIND(J$2,A$4:A31),"0")</f>
        <v>0</v>
      </c>
      <c r="K15" s="4" t="str">
        <f>IFERROR(FIND(K$2,A$4:A31),"0")</f>
        <v>0</v>
      </c>
      <c r="L15" s="4" t="str">
        <f>IFERROR(FIND(L$2,A$4:A31),"0")</f>
        <v>0</v>
      </c>
      <c r="M15" s="4" t="str">
        <f>IFERROR(FIND(M$2,A$4:A31),"0")</f>
        <v>0</v>
      </c>
      <c r="N15" s="4" t="str">
        <f>IFERROR(FIND(N$2,A$4:A31),"0")</f>
        <v>0</v>
      </c>
      <c r="O15" s="4" t="str">
        <f>IFERROR(FIND(O$2,A$4:A31),"0")</f>
        <v>0</v>
      </c>
      <c r="P15" s="4" t="str">
        <f>IFERROR(FIND(P$2,A$4:A31),"0")</f>
        <v>0</v>
      </c>
      <c r="Q15" s="4" t="str">
        <f>IFERROR(FIND(Q$2,A$4:A31),"0")</f>
        <v>0</v>
      </c>
      <c r="R15" s="4"/>
      <c r="S15" s="15">
        <f t="shared" si="0"/>
        <v>0</v>
      </c>
      <c r="T15" s="4">
        <f t="shared" si="1"/>
        <v>1</v>
      </c>
      <c r="U15" s="4">
        <f t="shared" si="2"/>
        <v>0</v>
      </c>
      <c r="V15" s="18" t="str">
        <f t="shared" si="3"/>
        <v>NEGATIVE</v>
      </c>
    </row>
    <row r="16" ht="14.75" customHeight="1" spans="1:22">
      <c r="A16" s="5" t="s">
        <v>155</v>
      </c>
      <c r="B16" s="4" t="str">
        <f>IFERROR(FIND(B$2,A$4:A32),"0")</f>
        <v>0</v>
      </c>
      <c r="C16" s="6" t="str">
        <f>IFERROR(FIND(C$2,A$4:A32),"0")</f>
        <v>0</v>
      </c>
      <c r="D16" s="6" t="str">
        <f>IFERROR(FIND(D$2,A$4:A32),"0")</f>
        <v>0</v>
      </c>
      <c r="E16" s="6" t="str">
        <f>IFERROR(FIND(E$2,A$4:A32),"0")</f>
        <v>0</v>
      </c>
      <c r="F16" s="6" t="str">
        <f>IFERROR(FIND(F$2,A$4:A32),"0")</f>
        <v>0</v>
      </c>
      <c r="G16" s="4" t="str">
        <f>IFERROR(FIND(G$2,A$4:A32),"0")</f>
        <v>0</v>
      </c>
      <c r="H16" s="4" t="str">
        <f>IFERROR(FIND(H$2,A$4:A32),"0")</f>
        <v>0</v>
      </c>
      <c r="I16" s="4" t="str">
        <f>IFERROR(FIND(I$2,A$4:A32),"0")</f>
        <v>0</v>
      </c>
      <c r="J16" s="4" t="str">
        <f>IFERROR(FIND(J$2,A$4:A32),"0")</f>
        <v>0</v>
      </c>
      <c r="K16" s="4" t="str">
        <f>IFERROR(FIND(K$2,A$4:A32),"0")</f>
        <v>0</v>
      </c>
      <c r="L16" s="4" t="str">
        <f>IFERROR(FIND(L$2,A$4:A32),"0")</f>
        <v>0</v>
      </c>
      <c r="M16" s="4" t="str">
        <f>IFERROR(FIND(M$2,A$4:A32),"0")</f>
        <v>0</v>
      </c>
      <c r="N16" s="4" t="str">
        <f>IFERROR(FIND(N$2,A$4:A32),"0")</f>
        <v>0</v>
      </c>
      <c r="O16" s="4" t="str">
        <f>IFERROR(FIND(O$2,A$4:A32),"0")</f>
        <v>0</v>
      </c>
      <c r="P16" s="4">
        <f>IFERROR(FIND(P$2,A$4:A32),"0")</f>
        <v>33</v>
      </c>
      <c r="Q16" s="4">
        <f>IFERROR(FIND(Q$2,A$4:A32),"0")</f>
        <v>1</v>
      </c>
      <c r="R16" s="4"/>
      <c r="S16" s="15">
        <f t="shared" si="0"/>
        <v>0</v>
      </c>
      <c r="T16" s="4">
        <f t="shared" si="1"/>
        <v>0</v>
      </c>
      <c r="U16" s="4">
        <f t="shared" si="2"/>
        <v>2</v>
      </c>
      <c r="V16" s="18" t="str">
        <f t="shared" si="3"/>
        <v>NEUTRAL</v>
      </c>
    </row>
    <row r="17" ht="14.75" customHeight="1" spans="1:22">
      <c r="A17" s="5" t="s">
        <v>156</v>
      </c>
      <c r="B17" s="4" t="str">
        <f>IFERROR(FIND(B$2,A$4:A33),"0")</f>
        <v>0</v>
      </c>
      <c r="C17" s="6" t="str">
        <f>IFERROR(FIND(C$2,A$4:A33),"0")</f>
        <v>0</v>
      </c>
      <c r="D17" s="6" t="str">
        <f>IFERROR(FIND(D$2,A$4:A33),"0")</f>
        <v>0</v>
      </c>
      <c r="E17" s="6" t="str">
        <f>IFERROR(FIND(E$2,A$4:A33),"0")</f>
        <v>0</v>
      </c>
      <c r="F17" s="6" t="str">
        <f>IFERROR(FIND(F$2,A$4:A33),"0")</f>
        <v>0</v>
      </c>
      <c r="G17" s="4" t="str">
        <f>IFERROR(FIND(G$2,A$4:A33),"0")</f>
        <v>0</v>
      </c>
      <c r="H17" s="4" t="str">
        <f>IFERROR(FIND(H$2,A$4:A33),"0")</f>
        <v>0</v>
      </c>
      <c r="I17" s="4" t="str">
        <f>IFERROR(FIND(I$2,A$4:A33),"0")</f>
        <v>0</v>
      </c>
      <c r="J17" s="4" t="str">
        <f>IFERROR(FIND(J$2,A$4:A33),"0")</f>
        <v>0</v>
      </c>
      <c r="K17" s="4" t="str">
        <f>IFERROR(FIND(K$2,A$4:A33),"0")</f>
        <v>0</v>
      </c>
      <c r="L17" s="4" t="str">
        <f>IFERROR(FIND(L$2,A$4:A33),"0")</f>
        <v>0</v>
      </c>
      <c r="M17" s="4" t="str">
        <f>IFERROR(FIND(M$2,A$4:A33),"0")</f>
        <v>0</v>
      </c>
      <c r="N17" s="4" t="str">
        <f>IFERROR(FIND(N$2,A$4:A33),"0")</f>
        <v>0</v>
      </c>
      <c r="O17" s="4">
        <f>IFERROR(FIND(O$2,A$4:A33),"0")</f>
        <v>1</v>
      </c>
      <c r="P17" s="4" t="str">
        <f>IFERROR(FIND(P$2,A$4:A33),"0")</f>
        <v>0</v>
      </c>
      <c r="Q17" s="4" t="str">
        <f>IFERROR(FIND(Q$2,A$4:A33),"0")</f>
        <v>0</v>
      </c>
      <c r="R17" s="4"/>
      <c r="S17" s="15">
        <f t="shared" si="0"/>
        <v>0</v>
      </c>
      <c r="T17" s="4">
        <f t="shared" si="1"/>
        <v>0</v>
      </c>
      <c r="U17" s="4">
        <f t="shared" si="2"/>
        <v>1</v>
      </c>
      <c r="V17" s="18" t="str">
        <f t="shared" si="3"/>
        <v>NEUTRAL</v>
      </c>
    </row>
    <row r="18" ht="14.75" customHeight="1" spans="1:22">
      <c r="A18" s="5" t="s">
        <v>157</v>
      </c>
      <c r="B18" s="4" t="str">
        <f>IFERROR(FIND(B$2,A$4:A34),"0")</f>
        <v>0</v>
      </c>
      <c r="C18" s="6" t="str">
        <f>IFERROR(FIND(C$2,A$4:A34),"0")</f>
        <v>0</v>
      </c>
      <c r="D18" s="6" t="str">
        <f>IFERROR(FIND(D$2,A$4:A34),"0")</f>
        <v>0</v>
      </c>
      <c r="E18" s="6" t="str">
        <f>IFERROR(FIND(E$2,A$4:A34),"0")</f>
        <v>0</v>
      </c>
      <c r="F18" s="6">
        <f>IFERROR(FIND(F$2,A$4:A34),"0")</f>
        <v>1</v>
      </c>
      <c r="G18" s="4" t="str">
        <f>IFERROR(FIND(G$2,A$4:A34),"0")</f>
        <v>0</v>
      </c>
      <c r="H18" s="4" t="str">
        <f>IFERROR(FIND(H$2,A$4:A34),"0")</f>
        <v>0</v>
      </c>
      <c r="I18" s="4" t="str">
        <f>IFERROR(FIND(I$2,A$4:A34),"0")</f>
        <v>0</v>
      </c>
      <c r="J18" s="4" t="str">
        <f>IFERROR(FIND(J$2,A$4:A34),"0")</f>
        <v>0</v>
      </c>
      <c r="K18" s="4" t="str">
        <f>IFERROR(FIND(K$2,A$4:A34),"0")</f>
        <v>0</v>
      </c>
      <c r="L18" s="4" t="str">
        <f>IFERROR(FIND(L$2,A$4:A34),"0")</f>
        <v>0</v>
      </c>
      <c r="M18" s="4" t="str">
        <f>IFERROR(FIND(M$2,A$4:A34),"0")</f>
        <v>0</v>
      </c>
      <c r="N18" s="4">
        <f>IFERROR(FIND(N$2,A$4:A34),"0")</f>
        <v>20</v>
      </c>
      <c r="O18" s="4" t="str">
        <f>IFERROR(FIND(O$2,A$4:A34),"0")</f>
        <v>0</v>
      </c>
      <c r="P18" s="4" t="str">
        <f>IFERROR(FIND(P$2,A$4:A34),"0")</f>
        <v>0</v>
      </c>
      <c r="Q18" s="4" t="str">
        <f>IFERROR(FIND(Q$2,A$4:A34),"0")</f>
        <v>0</v>
      </c>
      <c r="R18" s="4"/>
      <c r="S18" s="15">
        <f t="shared" si="0"/>
        <v>1</v>
      </c>
      <c r="T18" s="4">
        <f t="shared" si="1"/>
        <v>0</v>
      </c>
      <c r="U18" s="4">
        <f t="shared" si="2"/>
        <v>1</v>
      </c>
      <c r="V18" s="18" t="str">
        <f t="shared" si="3"/>
        <v>NEUTRAL</v>
      </c>
    </row>
    <row r="19" ht="14.75" customHeight="1" spans="1:22">
      <c r="A19" s="5" t="s">
        <v>158</v>
      </c>
      <c r="B19" s="4" t="str">
        <f>IFERROR(FIND(B$2,A$4:A35),"0")</f>
        <v>0</v>
      </c>
      <c r="C19" s="6" t="str">
        <f>IFERROR(FIND(C$2,A$4:A35),"0")</f>
        <v>0</v>
      </c>
      <c r="D19" s="6" t="str">
        <f>IFERROR(FIND(D$2,A$4:A35),"0")</f>
        <v>0</v>
      </c>
      <c r="E19" s="6" t="str">
        <f>IFERROR(FIND(E$2,A$4:A35),"0")</f>
        <v>0</v>
      </c>
      <c r="F19" s="6" t="str">
        <f>IFERROR(FIND(F$2,A$4:A35),"0")</f>
        <v>0</v>
      </c>
      <c r="G19" s="4" t="str">
        <f>IFERROR(FIND(G$2,A$4:A35),"0")</f>
        <v>0</v>
      </c>
      <c r="H19" s="4" t="str">
        <f>IFERROR(FIND(H$2,A$4:A35),"0")</f>
        <v>0</v>
      </c>
      <c r="I19" s="4" t="str">
        <f>IFERROR(FIND(I$2,A$4:A35),"0")</f>
        <v>0</v>
      </c>
      <c r="J19" s="4" t="str">
        <f>IFERROR(FIND(J$2,A$4:A35),"0")</f>
        <v>0</v>
      </c>
      <c r="K19" s="4">
        <f>IFERROR(FIND(K$2,A$4:A35),"0")</f>
        <v>1</v>
      </c>
      <c r="L19" s="4">
        <f>IFERROR(FIND(L$2,A$4:A35),"0")</f>
        <v>60</v>
      </c>
      <c r="M19" s="4" t="str">
        <f>IFERROR(FIND(M$2,A$4:A35),"0")</f>
        <v>0</v>
      </c>
      <c r="N19" s="4" t="str">
        <f>IFERROR(FIND(N$2,A$4:A35),"0")</f>
        <v>0</v>
      </c>
      <c r="O19" s="4" t="str">
        <f>IFERROR(FIND(O$2,A$4:A35),"0")</f>
        <v>0</v>
      </c>
      <c r="P19" s="4" t="str">
        <f>IFERROR(FIND(P$2,A$4:A35),"0")</f>
        <v>0</v>
      </c>
      <c r="Q19" s="4" t="str">
        <f>IFERROR(FIND(Q$2,A$4:A35),"0")</f>
        <v>0</v>
      </c>
      <c r="R19" s="4"/>
      <c r="S19" s="15">
        <f t="shared" si="0"/>
        <v>0</v>
      </c>
      <c r="T19" s="4">
        <f t="shared" si="1"/>
        <v>2</v>
      </c>
      <c r="U19" s="4">
        <f t="shared" si="2"/>
        <v>0</v>
      </c>
      <c r="V19" s="18" t="str">
        <f t="shared" si="3"/>
        <v>NEGATIVE</v>
      </c>
    </row>
    <row r="20" ht="14.75" customHeight="1" spans="1:22">
      <c r="A20" s="5" t="s">
        <v>159</v>
      </c>
      <c r="B20" s="4" t="str">
        <f>IFERROR(FIND(B$2,A$4:A36),"0")</f>
        <v>0</v>
      </c>
      <c r="C20" s="6" t="str">
        <f>IFERROR(FIND(C$2,A$4:A36),"0")</f>
        <v>0</v>
      </c>
      <c r="D20" s="6" t="str">
        <f>IFERROR(FIND(D$2,A$4:A36),"0")</f>
        <v>0</v>
      </c>
      <c r="E20" s="6" t="str">
        <f>IFERROR(FIND(E$2,A$4:A36),"0")</f>
        <v>0</v>
      </c>
      <c r="F20" s="6" t="str">
        <f>IFERROR(FIND(F$2,A$4:A36),"0")</f>
        <v>0</v>
      </c>
      <c r="G20" s="4" t="str">
        <f>IFERROR(FIND(G$2,A$4:A36),"0")</f>
        <v>0</v>
      </c>
      <c r="H20" s="4" t="str">
        <f>IFERROR(FIND(H$2,A$4:A36),"0")</f>
        <v>0</v>
      </c>
      <c r="I20" s="4">
        <f>IFERROR(FIND(I$2,A$4:A36),"0")</f>
        <v>1</v>
      </c>
      <c r="J20" s="4" t="str">
        <f>IFERROR(FIND(J$2,A$4:A36),"0")</f>
        <v>0</v>
      </c>
      <c r="K20" s="4" t="str">
        <f>IFERROR(FIND(K$2,A$4:A36),"0")</f>
        <v>0</v>
      </c>
      <c r="L20" s="4" t="str">
        <f>IFERROR(FIND(L$2,A$4:A36),"0")</f>
        <v>0</v>
      </c>
      <c r="M20" s="4" t="str">
        <f>IFERROR(FIND(M$2,A$4:A36),"0")</f>
        <v>0</v>
      </c>
      <c r="N20" s="4">
        <f>IFERROR(FIND(N$2,A$4:A36),"0")</f>
        <v>32</v>
      </c>
      <c r="O20" s="4" t="str">
        <f>IFERROR(FIND(O$2,A$4:A36),"0")</f>
        <v>0</v>
      </c>
      <c r="P20" s="4" t="str">
        <f>IFERROR(FIND(P$2,A$4:A36),"0")</f>
        <v>0</v>
      </c>
      <c r="Q20" s="4" t="str">
        <f>IFERROR(FIND(Q$2,A$4:A36),"0")</f>
        <v>0</v>
      </c>
      <c r="R20" s="4"/>
      <c r="S20" s="15">
        <f t="shared" si="0"/>
        <v>0</v>
      </c>
      <c r="T20" s="4">
        <f t="shared" si="1"/>
        <v>1</v>
      </c>
      <c r="U20" s="4">
        <f t="shared" si="2"/>
        <v>1</v>
      </c>
      <c r="V20" s="18" t="str">
        <f t="shared" si="3"/>
        <v>NEGATIVE</v>
      </c>
    </row>
    <row r="21" ht="14.75" customHeight="1" spans="2:2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</row>
    <row r="22" ht="14.75" customHeight="1"/>
    <row r="23" ht="14.75" customHeight="1"/>
    <row r="24" ht="14.75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REVIEWS</vt:lpstr>
      <vt:lpstr>DATA CLEANSING</vt:lpstr>
      <vt:lpstr>TOKENIZATION</vt:lpstr>
      <vt:lpstr>FREQUENCY</vt:lpstr>
      <vt:lpstr>TERM DOCUMENT MATRIX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rgukt</dc:creator>
  <cp:lastModifiedBy>rgukt</cp:lastModifiedBy>
  <dcterms:created xsi:type="dcterms:W3CDTF">2025-02-15T07:46:00Z</dcterms:created>
  <dcterms:modified xsi:type="dcterms:W3CDTF">2025-03-18T00:13:47Z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