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ropbox\R\R\final\1\"/>
    </mc:Choice>
  </mc:AlternateContent>
  <bookViews>
    <workbookView xWindow="0" yWindow="0" windowWidth="28800" windowHeight="12980"/>
  </bookViews>
  <sheets>
    <sheet name="供需統計" sheetId="4" r:id="rId1"/>
    <sheet name="機構資源分布表" sheetId="3" r:id="rId2"/>
    <sheet name="機構概況表" sheetId="1" r:id="rId3"/>
    <sheet name="公立、公設民營、私立機構統計" sheetId="8" r:id="rId4"/>
    <sheet name="機構數排序" sheetId="7" state="hidden" r:id="rId5"/>
  </sheets>
  <definedNames>
    <definedName name="pp">機構概況表!$A$2:$AU$33</definedName>
    <definedName name="_xlnm.Print_Area" localSheetId="2">機構概況表!$A$2:$AV$30</definedName>
  </definedNames>
  <calcPr calcId="162913"/>
  <webPublishObjects count="1">
    <webPublishObject id="22496" divId="縣市已登記面積筆數_22496" sourceObject="pp" destinationFile="D:\90bbs\bbs01.htm"/>
  </webPublishObjects>
</workbook>
</file>

<file path=xl/calcChain.xml><?xml version="1.0" encoding="utf-8"?>
<calcChain xmlns="http://schemas.openxmlformats.org/spreadsheetml/2006/main">
  <c r="H10" i="1" l="1"/>
  <c r="H11" i="1"/>
  <c r="H12" i="1"/>
  <c r="H13" i="1"/>
  <c r="H14" i="1"/>
  <c r="H15" i="1"/>
  <c r="H16" i="1"/>
  <c r="H17" i="1"/>
  <c r="H18" i="1"/>
  <c r="H19" i="1"/>
  <c r="H20" i="1"/>
  <c r="H21" i="1"/>
  <c r="H22" i="1"/>
  <c r="H23" i="1"/>
  <c r="H24" i="1"/>
  <c r="H25" i="1"/>
  <c r="H26" i="1"/>
  <c r="H27" i="1"/>
  <c r="H28" i="1"/>
  <c r="H29" i="1"/>
  <c r="H30" i="1"/>
  <c r="H9" i="1"/>
  <c r="D28" i="4" l="1"/>
  <c r="D27" i="4"/>
  <c r="D26" i="4"/>
  <c r="D25" i="4"/>
  <c r="D24" i="4"/>
  <c r="D23" i="4"/>
  <c r="D22" i="4"/>
  <c r="D21" i="4"/>
  <c r="D20" i="4"/>
  <c r="D19" i="4"/>
  <c r="D18" i="4"/>
  <c r="D17" i="4"/>
  <c r="D16" i="4"/>
  <c r="D15" i="4"/>
  <c r="D14" i="4"/>
  <c r="D13" i="4"/>
  <c r="D12" i="4"/>
  <c r="D11" i="4"/>
  <c r="D10" i="4"/>
  <c r="D9" i="4"/>
  <c r="D8" i="4"/>
  <c r="D7" i="4"/>
  <c r="D6" i="4"/>
  <c r="H7" i="3"/>
  <c r="F6" i="3"/>
  <c r="H6" i="3" s="1"/>
  <c r="G6" i="3"/>
  <c r="E6" i="3"/>
  <c r="B8" i="1" l="1"/>
  <c r="AC8" i="1"/>
  <c r="AD8" i="1"/>
  <c r="AE8" i="1"/>
  <c r="AF8" i="1"/>
  <c r="AG8" i="1"/>
  <c r="AH8" i="1"/>
  <c r="AI8" i="1"/>
  <c r="AJ8" i="1"/>
  <c r="AK8" i="1"/>
  <c r="AL8" i="1"/>
  <c r="AM8" i="1"/>
  <c r="AN8" i="1"/>
  <c r="AO8" i="1"/>
  <c r="AP8" i="1"/>
  <c r="AQ8" i="1"/>
  <c r="AR8" i="1"/>
  <c r="AS8" i="1"/>
  <c r="AT8" i="1"/>
  <c r="AU8" i="1"/>
  <c r="AV8" i="1"/>
  <c r="M8" i="1"/>
  <c r="N8" i="1"/>
  <c r="O8" i="1"/>
  <c r="P8" i="1"/>
  <c r="Q8" i="1"/>
  <c r="R8" i="1"/>
  <c r="S8" i="1"/>
  <c r="T8" i="1"/>
  <c r="U8" i="1"/>
  <c r="V8" i="1"/>
  <c r="W8" i="1"/>
  <c r="X8" i="1"/>
  <c r="Y8" i="1"/>
  <c r="Z8" i="1"/>
  <c r="AA8" i="1"/>
  <c r="AB8" i="1"/>
  <c r="H8" i="1"/>
  <c r="I8" i="1"/>
  <c r="J8" i="1"/>
  <c r="K8" i="1"/>
  <c r="L8" i="1"/>
  <c r="D8" i="1"/>
  <c r="E8" i="1"/>
  <c r="F8" i="1"/>
  <c r="G8" i="1"/>
  <c r="C8" i="1"/>
  <c r="C6" i="3"/>
  <c r="B6" i="3"/>
  <c r="M6" i="4"/>
  <c r="L6" i="3" l="1"/>
  <c r="K6" i="3"/>
  <c r="J6" i="3" l="1"/>
  <c r="I6" i="3"/>
  <c r="H28" i="3" l="1"/>
  <c r="H27" i="3"/>
  <c r="H26" i="3"/>
  <c r="H25" i="3"/>
  <c r="H24" i="3"/>
  <c r="H23" i="3"/>
  <c r="H22" i="3"/>
  <c r="H21" i="3"/>
  <c r="H20" i="3"/>
  <c r="H19" i="3"/>
  <c r="H18" i="3"/>
  <c r="H17" i="3"/>
  <c r="H16" i="3"/>
  <c r="H15" i="3"/>
  <c r="H14" i="3"/>
  <c r="H13" i="3"/>
  <c r="H12" i="3"/>
  <c r="H11" i="3"/>
  <c r="H10" i="3"/>
  <c r="H9" i="3"/>
  <c r="H8" i="3"/>
  <c r="I8" i="4"/>
  <c r="I9" i="4"/>
  <c r="I10" i="4"/>
  <c r="I11" i="4"/>
  <c r="I12" i="4"/>
  <c r="I13" i="4"/>
  <c r="I14" i="4"/>
  <c r="I15" i="4"/>
  <c r="I16" i="4"/>
  <c r="I17" i="4"/>
  <c r="I18" i="4"/>
  <c r="I19" i="4"/>
  <c r="I20" i="4"/>
  <c r="I21" i="4"/>
  <c r="I22" i="4"/>
  <c r="I23" i="4"/>
  <c r="I24" i="4"/>
  <c r="I25" i="4"/>
  <c r="I26" i="4"/>
  <c r="I27" i="4"/>
  <c r="I28" i="4"/>
  <c r="I7" i="4"/>
  <c r="G6" i="4"/>
  <c r="H6" i="4"/>
  <c r="J6" i="4"/>
  <c r="K6" i="4"/>
  <c r="L6" i="4"/>
  <c r="F6" i="4"/>
  <c r="I6" i="4" l="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6" i="3"/>
  <c r="N6" i="3" s="1"/>
  <c r="N28" i="4"/>
  <c r="N7" i="4"/>
  <c r="N8" i="4"/>
  <c r="N9" i="4"/>
  <c r="N10" i="4"/>
  <c r="N11" i="4"/>
  <c r="N12" i="4"/>
  <c r="N13" i="4"/>
  <c r="N14" i="4"/>
  <c r="N15" i="4"/>
  <c r="N16" i="4"/>
  <c r="N17" i="4"/>
  <c r="N18" i="4"/>
  <c r="N19" i="4"/>
  <c r="N20" i="4"/>
  <c r="N21" i="4"/>
  <c r="N22" i="4"/>
  <c r="N23" i="4"/>
  <c r="N24" i="4"/>
  <c r="N25" i="4"/>
  <c r="N26" i="4"/>
  <c r="N27" i="4"/>
  <c r="N6" i="4"/>
  <c r="E7" i="4"/>
  <c r="E8" i="4"/>
  <c r="E9" i="4"/>
  <c r="E10" i="4"/>
  <c r="E11" i="4"/>
  <c r="E12" i="4"/>
  <c r="E13" i="4"/>
  <c r="E14" i="4"/>
  <c r="E15" i="4"/>
  <c r="E16" i="4"/>
  <c r="E17" i="4"/>
  <c r="E18" i="4"/>
  <c r="E19" i="4"/>
  <c r="E20" i="4"/>
  <c r="E21" i="4"/>
  <c r="E22" i="4"/>
  <c r="E23" i="4"/>
  <c r="E24" i="4"/>
  <c r="E25" i="4"/>
  <c r="E26" i="4"/>
  <c r="E27" i="4"/>
  <c r="E28" i="4"/>
  <c r="E6" i="4"/>
  <c r="O7" i="4" l="1"/>
  <c r="O8" i="4"/>
  <c r="O9" i="4"/>
  <c r="O10" i="4"/>
  <c r="O11" i="4"/>
  <c r="O12" i="4"/>
  <c r="O13" i="4"/>
  <c r="O14" i="4"/>
  <c r="O15" i="4"/>
  <c r="O16" i="4"/>
  <c r="O17" i="4"/>
  <c r="O18" i="4"/>
  <c r="O19" i="4"/>
  <c r="O20" i="4"/>
  <c r="O21" i="4"/>
  <c r="O22" i="4"/>
  <c r="O23" i="4"/>
  <c r="O24" i="4"/>
  <c r="O25" i="4"/>
  <c r="O26" i="4"/>
  <c r="O27" i="4"/>
  <c r="O28" i="4"/>
  <c r="O6" i="4"/>
  <c r="D8" i="3"/>
  <c r="D9" i="3"/>
  <c r="D10" i="3"/>
  <c r="D11" i="3"/>
  <c r="D12" i="3"/>
  <c r="D13" i="3"/>
  <c r="D14" i="3"/>
  <c r="D15" i="3"/>
  <c r="D16" i="3"/>
  <c r="D17" i="3"/>
  <c r="D18" i="3"/>
  <c r="D19" i="3"/>
  <c r="D20" i="3"/>
  <c r="D21" i="3"/>
  <c r="D22" i="3"/>
  <c r="D23" i="3"/>
  <c r="D24" i="3"/>
  <c r="D25" i="3"/>
  <c r="D26" i="3"/>
  <c r="D27" i="3"/>
  <c r="D28" i="3"/>
  <c r="D6" i="3"/>
  <c r="D7" i="3"/>
  <c r="K4" i="3" l="1"/>
  <c r="A3" i="1" l="1"/>
  <c r="A2" i="1" l="1"/>
  <c r="L4" i="4"/>
  <c r="F4" i="4"/>
  <c r="C3" i="4"/>
  <c r="B3" i="4"/>
  <c r="E4" i="3"/>
</calcChain>
</file>

<file path=xl/sharedStrings.xml><?xml version="1.0" encoding="utf-8"?>
<sst xmlns="http://schemas.openxmlformats.org/spreadsheetml/2006/main" count="247" uniqueCount="113">
  <si>
    <t>總計</t>
    <phoneticPr fontId="3" type="noConversion"/>
  </si>
  <si>
    <t>月　　　報</t>
  </si>
  <si>
    <t>1833-01-01</t>
  </si>
  <si>
    <t>公　開　類</t>
  </si>
  <si>
    <t>金門縣</t>
  </si>
  <si>
    <t>全國老人福利機構資源分布表</t>
    <phoneticPr fontId="7" type="noConversion"/>
  </si>
  <si>
    <t>縣市別</t>
    <phoneticPr fontId="7" type="noConversion"/>
  </si>
  <si>
    <t>老年人口比率％</t>
    <phoneticPr fontId="7" type="noConversion"/>
  </si>
  <si>
    <t>總床數</t>
    <phoneticPr fontId="7" type="noConversion"/>
  </si>
  <si>
    <t>現有每萬老人床數</t>
    <phoneticPr fontId="7" type="noConversion"/>
  </si>
  <si>
    <t>家數</t>
    <phoneticPr fontId="7" type="noConversion"/>
  </si>
  <si>
    <t>床位數</t>
    <phoneticPr fontId="7" type="noConversion"/>
  </si>
  <si>
    <t>收容人數</t>
    <phoneticPr fontId="7" type="noConversion"/>
  </si>
  <si>
    <t>收容率</t>
    <phoneticPr fontId="7" type="noConversion"/>
  </si>
  <si>
    <t>床數</t>
    <phoneticPr fontId="7" type="noConversion"/>
  </si>
  <si>
    <t>總計</t>
    <phoneticPr fontId="7" type="noConversion"/>
  </si>
  <si>
    <t>桃園縣</t>
  </si>
  <si>
    <t>新竹縣</t>
  </si>
  <si>
    <t>苗栗縣</t>
  </si>
  <si>
    <t>彰化縣</t>
  </si>
  <si>
    <t>南投縣</t>
  </si>
  <si>
    <t>雲林縣</t>
  </si>
  <si>
    <t>嘉義縣</t>
  </si>
  <si>
    <t>屏東縣</t>
  </si>
  <si>
    <t>花蓮縣</t>
  </si>
  <si>
    <t>澎湖縣</t>
  </si>
  <si>
    <t>基隆市</t>
  </si>
  <si>
    <t>新竹市</t>
  </si>
  <si>
    <t>嘉義市</t>
  </si>
  <si>
    <t>老年人口
比率％</t>
    <phoneticPr fontId="7" type="noConversion"/>
  </si>
  <si>
    <t>總床數
（供給）</t>
    <phoneticPr fontId="7" type="noConversion"/>
  </si>
  <si>
    <t>供給－需求</t>
    <phoneticPr fontId="7" type="noConversion"/>
  </si>
  <si>
    <t xml:space="preserve">
資源來源：
1. 內政部網頁戶政統計。
2. 老人長期照顧安養機構：衛福部統計處。
3. 衛生福利部護理及健康照護司。
4. 國軍退除役官兵輔導委員會。</t>
    <phoneticPr fontId="3" type="noConversion"/>
  </si>
  <si>
    <t>衛生福利部(統計處)</t>
  </si>
  <si>
    <t>老人福利機構概況表</t>
    <phoneticPr fontId="3" type="noConversion"/>
  </si>
  <si>
    <t>長期照顧、安養機構</t>
    <phoneticPr fontId="7" type="noConversion"/>
  </si>
  <si>
    <r>
      <t>護理之家</t>
    </r>
    <r>
      <rPr>
        <sz val="12"/>
        <color rgb="FF000000"/>
        <rFont val="Times New Roman"/>
        <family val="1"/>
      </rPr>
      <t xml:space="preserve">
(</t>
    </r>
    <r>
      <rPr>
        <sz val="12"/>
        <color rgb="FF000000"/>
        <rFont val="新細明體"/>
        <family val="1"/>
        <charset val="136"/>
      </rPr>
      <t>每半年統計ㄧ次</t>
    </r>
    <r>
      <rPr>
        <sz val="12"/>
        <color rgb="FF000000"/>
        <rFont val="Times New Roman"/>
        <family val="1"/>
      </rPr>
      <t>)</t>
    </r>
    <phoneticPr fontId="7" type="noConversion"/>
  </si>
  <si>
    <t>新北市</t>
  </si>
  <si>
    <t>臺北市</t>
  </si>
  <si>
    <t>臺中市</t>
  </si>
  <si>
    <t>臺南市</t>
  </si>
  <si>
    <t>高雄市</t>
  </si>
  <si>
    <t>宜蘭縣</t>
  </si>
  <si>
    <t>臺東縣</t>
  </si>
  <si>
    <t>連江縣</t>
  </si>
  <si>
    <t>公立</t>
    <phoneticPr fontId="3" type="noConversion"/>
  </si>
  <si>
    <t>公設民營</t>
    <phoneticPr fontId="3" type="noConversion"/>
  </si>
  <si>
    <t>私立</t>
    <phoneticPr fontId="3" type="noConversion"/>
  </si>
  <si>
    <t>小型機構</t>
    <phoneticPr fontId="3" type="noConversion"/>
  </si>
  <si>
    <t>新北市</t>
    <phoneticPr fontId="3" type="noConversion"/>
  </si>
  <si>
    <t>臺北市</t>
    <phoneticPr fontId="3" type="noConversion"/>
  </si>
  <si>
    <t>臺中市</t>
    <phoneticPr fontId="3" type="noConversion"/>
  </si>
  <si>
    <t>實際進住人數</t>
    <phoneticPr fontId="3" type="noConversion"/>
  </si>
  <si>
    <t>區域別</t>
    <phoneticPr fontId="3" type="noConversion"/>
  </si>
  <si>
    <t>安養機構</t>
    <phoneticPr fontId="3" type="noConversion"/>
  </si>
  <si>
    <t>機構數</t>
    <phoneticPr fontId="3" type="noConversion"/>
  </si>
  <si>
    <t>合計</t>
    <phoneticPr fontId="3" type="noConversion"/>
  </si>
  <si>
    <t>可供進住人數</t>
    <phoneticPr fontId="3" type="noConversion"/>
  </si>
  <si>
    <t>長期照護</t>
    <phoneticPr fontId="3" type="noConversion"/>
  </si>
  <si>
    <t>失智照顧</t>
    <phoneticPr fontId="3" type="noConversion"/>
  </si>
  <si>
    <t>安養</t>
    <phoneticPr fontId="3" type="noConversion"/>
  </si>
  <si>
    <t>長期
照護</t>
    <phoneticPr fontId="3" type="noConversion"/>
  </si>
  <si>
    <t>長期照顧、安養機構</t>
    <phoneticPr fontId="3" type="noConversion"/>
  </si>
  <si>
    <r>
      <t>護理之家</t>
    </r>
    <r>
      <rPr>
        <sz val="11"/>
        <color rgb="FF000000"/>
        <rFont val="Times New Roman"/>
        <family val="1"/>
      </rPr>
      <t xml:space="preserve">
(</t>
    </r>
    <r>
      <rPr>
        <sz val="11"/>
        <color rgb="FF000000"/>
        <rFont val="新細明體"/>
        <family val="1"/>
        <charset val="136"/>
      </rPr>
      <t>每半年統計ㄧ次</t>
    </r>
    <r>
      <rPr>
        <sz val="11"/>
        <color rgb="FF000000"/>
        <rFont val="Times New Roman"/>
        <family val="1"/>
      </rPr>
      <t>)</t>
    </r>
    <phoneticPr fontId="7" type="noConversion"/>
  </si>
  <si>
    <t>人口數</t>
    <phoneticPr fontId="7" type="noConversion"/>
  </si>
  <si>
    <t>老年人口數</t>
    <phoneticPr fontId="7" type="noConversion"/>
  </si>
  <si>
    <t>全國老人福利機構資源分布表</t>
    <phoneticPr fontId="7" type="noConversion"/>
  </si>
  <si>
    <t>長期照護型機構</t>
    <phoneticPr fontId="3" type="noConversion"/>
  </si>
  <si>
    <t>養護型機構</t>
    <phoneticPr fontId="3" type="noConversion"/>
  </si>
  <si>
    <t>失智照顧型機構</t>
    <phoneticPr fontId="3" type="noConversion"/>
  </si>
  <si>
    <t>養護</t>
    <phoneticPr fontId="3" type="noConversion"/>
  </si>
  <si>
    <t>臺南市</t>
    <phoneticPr fontId="3" type="noConversion"/>
  </si>
  <si>
    <t>高雄市</t>
    <phoneticPr fontId="3" type="noConversion"/>
  </si>
  <si>
    <t>榮民之家</t>
    <phoneticPr fontId="7" type="noConversion"/>
  </si>
  <si>
    <t>床位數</t>
    <phoneticPr fontId="7" type="noConversion"/>
  </si>
  <si>
    <r>
      <t>地區</t>
    </r>
    <r>
      <rPr>
        <sz val="10"/>
        <color indexed="8"/>
        <rFont val="Times New Roman"/>
        <family val="1"/>
      </rPr>
      <t xml:space="preserve">  </t>
    </r>
    <r>
      <rPr>
        <sz val="10"/>
        <color indexed="8"/>
        <rFont val="標楷體"/>
        <family val="4"/>
        <charset val="136"/>
      </rPr>
      <t>項目</t>
    </r>
    <phoneticPr fontId="3" type="noConversion"/>
  </si>
  <si>
    <t>家數
小計</t>
    <phoneticPr fontId="3" type="noConversion"/>
  </si>
  <si>
    <t>床位數
小計</t>
    <phoneticPr fontId="3" type="noConversion"/>
  </si>
  <si>
    <t>財團法人</t>
    <phoneticPr fontId="3" type="noConversion"/>
  </si>
  <si>
    <t>家數</t>
    <phoneticPr fontId="3" type="noConversion"/>
  </si>
  <si>
    <t>總計</t>
    <phoneticPr fontId="3" type="noConversion"/>
  </si>
  <si>
    <t>本部主管</t>
    <phoneticPr fontId="3" type="noConversion"/>
  </si>
  <si>
    <t>桃園市</t>
  </si>
  <si>
    <t>桃園市</t>
    <phoneticPr fontId="7" type="noConversion"/>
  </si>
  <si>
    <t>總　計</t>
    <phoneticPr fontId="3" type="noConversion"/>
  </si>
  <si>
    <t>(103.12.31)</t>
    <phoneticPr fontId="7" type="noConversion"/>
  </si>
  <si>
    <t>桃園市</t>
    <phoneticPr fontId="7" type="noConversion"/>
  </si>
  <si>
    <t>老人福利機構公立、公設民營、私立機構家數及床位數概況表</t>
    <phoneticPr fontId="7" type="noConversion"/>
  </si>
  <si>
    <t>新竹縣</t>
    <phoneticPr fontId="3" type="noConversion"/>
  </si>
  <si>
    <t>宜蘭縣</t>
    <phoneticPr fontId="3" type="noConversion"/>
  </si>
  <si>
    <t>苗栗縣</t>
    <phoneticPr fontId="3" type="noConversion"/>
  </si>
  <si>
    <t>彰化縣</t>
    <phoneticPr fontId="3" type="noConversion"/>
  </si>
  <si>
    <t>南投縣</t>
    <phoneticPr fontId="3" type="noConversion"/>
  </si>
  <si>
    <t>雲林縣</t>
    <phoneticPr fontId="3" type="noConversion"/>
  </si>
  <si>
    <t>嘉義縣</t>
    <phoneticPr fontId="3" type="noConversion"/>
  </si>
  <si>
    <t>屏東縣</t>
    <phoneticPr fontId="3" type="noConversion"/>
  </si>
  <si>
    <t>臺東縣</t>
    <phoneticPr fontId="3" type="noConversion"/>
  </si>
  <si>
    <t>花蓮縣</t>
    <phoneticPr fontId="3" type="noConversion"/>
  </si>
  <si>
    <t>澎湖縣</t>
    <phoneticPr fontId="3" type="noConversion"/>
  </si>
  <si>
    <t>基隆市</t>
    <phoneticPr fontId="3" type="noConversion"/>
  </si>
  <si>
    <t>新竹市</t>
    <phoneticPr fontId="3" type="noConversion"/>
  </si>
  <si>
    <t>嘉義市</t>
    <phoneticPr fontId="3" type="noConversion"/>
  </si>
  <si>
    <t>金門縣</t>
    <phoneticPr fontId="3" type="noConversion"/>
  </si>
  <si>
    <t>連江縣</t>
    <phoneticPr fontId="3" type="noConversion"/>
  </si>
  <si>
    <r>
      <t>104</t>
    </r>
    <r>
      <rPr>
        <sz val="9"/>
        <rFont val="細明體"/>
        <family val="3"/>
        <charset val="136"/>
      </rPr>
      <t>年</t>
    </r>
    <r>
      <rPr>
        <sz val="9"/>
        <rFont val="Times New Roman"/>
        <family val="1"/>
      </rPr>
      <t>4</t>
    </r>
    <r>
      <rPr>
        <sz val="9"/>
        <rFont val="細明體"/>
        <family val="3"/>
        <charset val="136"/>
      </rPr>
      <t>月底</t>
    </r>
    <phoneticPr fontId="7" type="noConversion"/>
  </si>
  <si>
    <t>(104.4.30)</t>
    <phoneticPr fontId="7" type="noConversion"/>
  </si>
  <si>
    <t>104年4月底
人口數</t>
    <phoneticPr fontId="7" type="noConversion"/>
  </si>
  <si>
    <t>104年4月底
老年人口數</t>
    <phoneticPr fontId="7" type="noConversion"/>
  </si>
  <si>
    <t>安養</t>
    <phoneticPr fontId="3" type="noConversion"/>
  </si>
  <si>
    <t>中華民國104年 4月</t>
    <phoneticPr fontId="3" type="noConversion"/>
  </si>
  <si>
    <t>需求床位數
（公式：老人數*0.164*0.2，詳備註）</t>
    <phoneticPr fontId="7" type="noConversion"/>
  </si>
  <si>
    <t>資料來源：衛生福利部統計處
資料更新日期：104.6.11</t>
    <phoneticPr fontId="3" type="noConversion"/>
  </si>
  <si>
    <t>備註：需求床位數欄位，係依衛生福利部國民長期照護需要調查結果全國老人需長期照護比率16.4%，及長照10年計畫預估2015年至2020年之機構式服務資源使用率20%推估。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</si>
</sst>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 #,##0_-;_-* &quot;-&quot;_-;_-@_-"/>
    <numFmt numFmtId="43" formatCode="_-* #,##0.00_-;\-* #,##0.00_-;_-* &quot;-&quot;??_-;_-@_-"/>
    <numFmt numFmtId="176" formatCode="#,##0_);[Red]\(#,##0\)"/>
    <numFmt numFmtId="177" formatCode="##,##0"/>
    <numFmt numFmtId="178" formatCode="##,##0;\-##,##0;&quot;    －&quot;"/>
    <numFmt numFmtId="179" formatCode="0.0%"/>
    <numFmt numFmtId="180" formatCode="#,##0_ "/>
    <numFmt numFmtId="181" formatCode="#,##0.0_ "/>
    <numFmt numFmtId="182" formatCode="#,##0_ ;[Red]\-#,##0\ "/>
    <numFmt numFmtId="183" formatCode="#,##0;\-#,##0;&quot;－&quot;"/>
    <numFmt numFmtId="184" formatCode="###,##0;\-###,##0;&quot;     －&quot;"/>
  </numFmts>
  <fonts count="47">
    <font>
      <sz val="9"/>
      <name val="Times New Roman"/>
      <family val="1"/>
    </font>
    <font>
      <sz val="9"/>
      <name val="Times New Roman"/>
      <family val="1"/>
    </font>
    <font>
      <sz val="12"/>
      <name val="標楷體"/>
      <family val="4"/>
      <charset val="136"/>
    </font>
    <font>
      <sz val="9"/>
      <name val="新細明體"/>
      <family val="1"/>
      <charset val="136"/>
    </font>
    <font>
      <sz val="12"/>
      <name val="新細明體"/>
      <family val="1"/>
      <charset val="136"/>
    </font>
    <font>
      <sz val="24"/>
      <name val="標楷體"/>
      <family val="4"/>
      <charset val="136"/>
    </font>
    <font>
      <sz val="10"/>
      <name val="標楷體"/>
      <family val="4"/>
      <charset val="136"/>
    </font>
    <font>
      <sz val="9"/>
      <name val="細明體"/>
      <family val="3"/>
      <charset val="136"/>
    </font>
    <font>
      <sz val="12"/>
      <name val="新細明體"/>
      <family val="1"/>
      <charset val="136"/>
      <scheme val="major"/>
    </font>
    <font>
      <sz val="12"/>
      <color indexed="8"/>
      <name val="新細明體"/>
      <family val="1"/>
      <charset val="136"/>
    </font>
    <font>
      <sz val="12"/>
      <color indexed="8"/>
      <name val="Times New Roman"/>
      <family val="1"/>
    </font>
    <font>
      <sz val="12"/>
      <color rgb="FF000000"/>
      <name val="新細明體"/>
      <family val="1"/>
      <charset val="136"/>
    </font>
    <font>
      <sz val="12"/>
      <color rgb="FF000000"/>
      <name val="Times New Roman"/>
      <family val="1"/>
    </font>
    <font>
      <sz val="11"/>
      <color rgb="FF000000"/>
      <name val="新細明體"/>
      <family val="1"/>
      <charset val="136"/>
    </font>
    <font>
      <b/>
      <sz val="12"/>
      <color rgb="FF000000"/>
      <name val="新細明體"/>
      <family val="1"/>
      <charset val="136"/>
    </font>
    <font>
      <sz val="12"/>
      <color indexed="8"/>
      <name val="新細明體"/>
      <family val="1"/>
      <charset val="136"/>
      <scheme val="major"/>
    </font>
    <font>
      <sz val="11"/>
      <color indexed="8"/>
      <name val="新細明體"/>
      <family val="1"/>
      <charset val="136"/>
      <scheme val="major"/>
    </font>
    <font>
      <sz val="11"/>
      <color rgb="FF000000"/>
      <name val="Times New Roman"/>
      <family val="1"/>
    </font>
    <font>
      <b/>
      <sz val="12"/>
      <color rgb="FFFF0000"/>
      <name val="新細明體"/>
      <family val="1"/>
      <charset val="136"/>
    </font>
    <font>
      <sz val="14"/>
      <name val="標楷體"/>
      <family val="4"/>
      <charset val="136"/>
    </font>
    <font>
      <b/>
      <sz val="12"/>
      <name val="新細明體"/>
      <family val="1"/>
      <charset val="136"/>
    </font>
    <font>
      <sz val="11"/>
      <name val="Times New Roman"/>
      <family val="1"/>
    </font>
    <font>
      <sz val="12"/>
      <color rgb="FFFF0000"/>
      <name val="新細明體"/>
      <family val="1"/>
      <charset val="136"/>
      <scheme val="major"/>
    </font>
    <font>
      <sz val="12"/>
      <name val="細明體"/>
      <family val="3"/>
      <charset val="136"/>
    </font>
    <font>
      <sz val="10"/>
      <name val="Times New Roman"/>
      <family val="1"/>
    </font>
    <font>
      <sz val="8"/>
      <name val="新細明體"/>
      <family val="1"/>
      <charset val="136"/>
    </font>
    <font>
      <sz val="14"/>
      <color rgb="FFFF0000"/>
      <name val="標楷體"/>
      <family val="4"/>
      <charset val="136"/>
    </font>
    <font>
      <sz val="14"/>
      <color theme="7"/>
      <name val="標楷體"/>
      <family val="4"/>
      <charset val="136"/>
    </font>
    <font>
      <sz val="14"/>
      <color theme="9" tint="-0.249977111117893"/>
      <name val="標楷體"/>
      <family val="4"/>
      <charset val="136"/>
    </font>
    <font>
      <b/>
      <sz val="18"/>
      <color rgb="FF000000"/>
      <name val="標楷體"/>
      <family val="4"/>
      <charset val="136"/>
    </font>
    <font>
      <sz val="10"/>
      <color indexed="8"/>
      <name val="Times New Roman"/>
      <family val="1"/>
    </font>
    <font>
      <sz val="10"/>
      <color indexed="8"/>
      <name val="標楷體"/>
      <family val="4"/>
      <charset val="136"/>
    </font>
    <font>
      <b/>
      <sz val="10"/>
      <color indexed="8"/>
      <name val="標楷體"/>
      <family val="4"/>
      <charset val="136"/>
    </font>
    <font>
      <sz val="12"/>
      <color rgb="FFFF0000"/>
      <name val="新細明體"/>
      <family val="1"/>
      <charset val="136"/>
    </font>
    <font>
      <sz val="16"/>
      <name val="標楷體"/>
      <family val="4"/>
      <charset val="136"/>
    </font>
    <font>
      <sz val="11"/>
      <color indexed="8"/>
      <name val="標楷體"/>
      <family val="4"/>
      <charset val="136"/>
    </font>
    <font>
      <sz val="11"/>
      <color theme="1"/>
      <name val="新細明體"/>
      <family val="2"/>
      <charset val="136"/>
      <scheme val="minor"/>
    </font>
    <font>
      <sz val="11"/>
      <color indexed="8"/>
      <name val="Times New Roman"/>
      <family val="1"/>
    </font>
    <font>
      <sz val="11"/>
      <color theme="1"/>
      <name val="標楷體"/>
      <family val="4"/>
      <charset val="136"/>
    </font>
    <font>
      <sz val="12"/>
      <name val="Times New Roman"/>
      <family val="1"/>
    </font>
    <font>
      <b/>
      <sz val="12"/>
      <color indexed="8"/>
      <name val="Times New Roman"/>
      <family val="1"/>
    </font>
    <font>
      <b/>
      <sz val="12"/>
      <color rgb="FFFF0000"/>
      <name val="Times New Roman"/>
      <family val="1"/>
    </font>
    <font>
      <b/>
      <sz val="12"/>
      <name val="Times New Roman"/>
      <family val="1"/>
    </font>
    <font>
      <sz val="6"/>
      <name val="新細明體"/>
      <family val="1"/>
      <charset val="136"/>
    </font>
    <font>
      <b/>
      <sz val="12"/>
      <color theme="1"/>
      <name val="新細明體"/>
      <family val="1"/>
      <charset val="136"/>
    </font>
    <font>
      <sz val="10"/>
      <name val="新細明體"/>
      <family val="1"/>
      <charset val="136"/>
    </font>
    <font>
      <sz val="6"/>
      <color rgb="FFFF0000"/>
      <name val="新細明體"/>
      <family val="1"/>
      <charset val="136"/>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s>
  <borders count="39">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bottom style="thin">
        <color indexed="64"/>
      </bottom>
      <diagonal/>
    </border>
    <border diagonalUp="1">
      <left style="medium">
        <color indexed="64"/>
      </left>
      <right style="thin">
        <color indexed="64"/>
      </right>
      <top style="medium">
        <color indexed="64"/>
      </top>
      <bottom style="thin">
        <color indexed="64"/>
      </bottom>
      <diagonal style="thin">
        <color indexed="64"/>
      </diagonal>
    </border>
    <border diagonalUp="1">
      <left style="medium">
        <color indexed="64"/>
      </left>
      <right style="thin">
        <color indexed="64"/>
      </right>
      <top style="thin">
        <color indexed="64"/>
      </top>
      <bottom style="thin">
        <color indexed="64"/>
      </bottom>
      <diagonal style="thin">
        <color indexed="64"/>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4" fillId="0" borderId="0">
      <alignment vertical="center"/>
    </xf>
    <xf numFmtId="0" fontId="4" fillId="0" borderId="0"/>
  </cellStyleXfs>
  <cellXfs count="213">
    <xf numFmtId="0" fontId="0" fillId="0" borderId="0" xfId="0"/>
    <xf numFmtId="0" fontId="0" fillId="0" borderId="0" xfId="0" applyAlignment="1">
      <alignment horizontal="center" vertical="center"/>
    </xf>
    <xf numFmtId="0" fontId="0" fillId="0" borderId="0" xfId="0" applyBorder="1"/>
    <xf numFmtId="0" fontId="0" fillId="0" borderId="0" xfId="0" applyAlignment="1">
      <alignment vertical="center"/>
    </xf>
    <xf numFmtId="0" fontId="2" fillId="0" borderId="0" xfId="0" applyFont="1"/>
    <xf numFmtId="49" fontId="2" fillId="0" borderId="0" xfId="0" applyNumberFormat="1" applyFont="1"/>
    <xf numFmtId="0" fontId="0" fillId="0" borderId="0" xfId="0" applyAlignment="1">
      <alignment vertical="top" wrapText="1"/>
    </xf>
    <xf numFmtId="0" fontId="2" fillId="0" borderId="0" xfId="0" applyFont="1" applyBorder="1"/>
    <xf numFmtId="0" fontId="4" fillId="0" borderId="0" xfId="0" applyFont="1"/>
    <xf numFmtId="0" fontId="5" fillId="0" borderId="0" xfId="0" applyFont="1"/>
    <xf numFmtId="180" fontId="8" fillId="0" borderId="21" xfId="0" applyNumberFormat="1" applyFont="1" applyFill="1" applyBorder="1" applyAlignment="1">
      <alignment horizontal="right" vertical="center"/>
    </xf>
    <xf numFmtId="180" fontId="15" fillId="0" borderId="21" xfId="0" applyNumberFormat="1" applyFont="1" applyBorder="1" applyAlignment="1">
      <alignment horizontal="right" vertical="center"/>
    </xf>
    <xf numFmtId="180" fontId="16" fillId="0" borderId="17" xfId="0" applyNumberFormat="1" applyFont="1" applyBorder="1" applyAlignment="1">
      <alignment horizontal="right" vertical="center"/>
    </xf>
    <xf numFmtId="180" fontId="8" fillId="0" borderId="19" xfId="0" applyNumberFormat="1" applyFont="1" applyFill="1" applyBorder="1" applyAlignment="1">
      <alignment horizontal="right" vertical="center"/>
    </xf>
    <xf numFmtId="180" fontId="15" fillId="0" borderId="21" xfId="0" applyNumberFormat="1" applyFont="1" applyFill="1" applyBorder="1" applyAlignment="1">
      <alignment horizontal="right" vertical="center"/>
    </xf>
    <xf numFmtId="0" fontId="21" fillId="0" borderId="0" xfId="0" applyFont="1" applyBorder="1" applyAlignment="1">
      <alignment horizontal="center" vertical="center"/>
    </xf>
    <xf numFmtId="0" fontId="21" fillId="0" borderId="0" xfId="0" applyFont="1" applyAlignment="1">
      <alignment horizontal="center" vertical="center"/>
    </xf>
    <xf numFmtId="180" fontId="22" fillId="0" borderId="21" xfId="0" applyNumberFormat="1" applyFont="1" applyFill="1" applyBorder="1" applyAlignment="1">
      <alignment horizontal="righ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3" xfId="0" applyFont="1" applyBorder="1" applyAlignment="1">
      <alignment horizontal="center" vertical="center" wrapText="1"/>
    </xf>
    <xf numFmtId="0" fontId="19" fillId="0" borderId="7" xfId="0" applyFont="1" applyBorder="1"/>
    <xf numFmtId="177" fontId="19" fillId="0" borderId="7" xfId="1" applyNumberFormat="1" applyFont="1" applyBorder="1" applyAlignment="1">
      <alignment horizontal="right" vertical="center" wrapText="1"/>
    </xf>
    <xf numFmtId="0" fontId="26" fillId="0" borderId="7" xfId="0" applyFont="1" applyBorder="1"/>
    <xf numFmtId="0" fontId="27" fillId="0" borderId="7" xfId="0" applyFont="1" applyBorder="1"/>
    <xf numFmtId="0" fontId="28" fillId="0" borderId="7" xfId="0" applyFont="1" applyBorder="1"/>
    <xf numFmtId="0" fontId="11" fillId="0" borderId="0" xfId="0" applyFont="1" applyBorder="1" applyAlignment="1">
      <alignment horizontal="left" vertical="center" wrapText="1"/>
    </xf>
    <xf numFmtId="0" fontId="4" fillId="0" borderId="0" xfId="0" applyFont="1" applyBorder="1" applyAlignment="1"/>
    <xf numFmtId="183" fontId="4" fillId="0" borderId="26" xfId="2" applyNumberFormat="1" applyFont="1" applyBorder="1" applyAlignment="1"/>
    <xf numFmtId="0" fontId="0" fillId="2" borderId="0" xfId="0" applyFill="1"/>
    <xf numFmtId="180" fontId="9" fillId="2" borderId="20" xfId="0" applyNumberFormat="1" applyFont="1" applyFill="1" applyBorder="1" applyAlignment="1">
      <alignment horizontal="right" vertical="center"/>
    </xf>
    <xf numFmtId="180" fontId="10" fillId="2" borderId="22" xfId="0" applyNumberFormat="1" applyFont="1" applyFill="1" applyBorder="1" applyAlignment="1">
      <alignment horizontal="right" vertical="center"/>
    </xf>
    <xf numFmtId="180" fontId="9" fillId="2" borderId="22" xfId="0" applyNumberFormat="1" applyFont="1" applyFill="1" applyBorder="1" applyAlignment="1">
      <alignment horizontal="right" vertical="center"/>
    </xf>
    <xf numFmtId="180" fontId="10" fillId="2" borderId="18" xfId="0" applyNumberFormat="1" applyFont="1" applyFill="1" applyBorder="1" applyAlignment="1">
      <alignment horizontal="right" vertical="center"/>
    </xf>
    <xf numFmtId="0" fontId="29" fillId="0" borderId="0" xfId="0" applyFont="1" applyBorder="1" applyAlignment="1">
      <alignment horizontal="center" vertical="center"/>
    </xf>
    <xf numFmtId="0" fontId="11" fillId="0" borderId="0" xfId="0" applyFont="1" applyBorder="1" applyAlignment="1">
      <alignment horizontal="center" vertical="center" wrapText="1"/>
    </xf>
    <xf numFmtId="182" fontId="14" fillId="0" borderId="0" xfId="0" applyNumberFormat="1" applyFont="1" applyBorder="1" applyAlignment="1">
      <alignment horizontal="right" vertical="center"/>
    </xf>
    <xf numFmtId="182" fontId="11" fillId="0" borderId="0" xfId="0" applyNumberFormat="1" applyFont="1" applyBorder="1" applyAlignment="1">
      <alignment horizontal="right" vertical="center"/>
    </xf>
    <xf numFmtId="0" fontId="20" fillId="0" borderId="7" xfId="0" applyFont="1" applyBorder="1" applyAlignment="1" applyProtection="1">
      <alignment horizontal="center"/>
    </xf>
    <xf numFmtId="0" fontId="14" fillId="0" borderId="7" xfId="0" applyFont="1" applyBorder="1" applyAlignment="1">
      <alignment horizontal="center" vertical="center"/>
    </xf>
    <xf numFmtId="180" fontId="14" fillId="0" borderId="7" xfId="0" applyNumberFormat="1" applyFont="1" applyBorder="1" applyAlignment="1">
      <alignment horizontal="center" vertical="center"/>
    </xf>
    <xf numFmtId="183" fontId="20" fillId="0" borderId="38" xfId="2" applyNumberFormat="1" applyFont="1" applyBorder="1" applyAlignment="1"/>
    <xf numFmtId="183" fontId="20" fillId="0" borderId="26" xfId="2" applyNumberFormat="1" applyFont="1" applyBorder="1" applyAlignment="1"/>
    <xf numFmtId="183" fontId="4" fillId="0" borderId="13" xfId="2" applyNumberFormat="1" applyFont="1" applyBorder="1" applyAlignment="1">
      <alignment vertical="center"/>
    </xf>
    <xf numFmtId="0" fontId="39" fillId="0" borderId="0" xfId="0" applyFont="1"/>
    <xf numFmtId="0" fontId="6" fillId="0" borderId="0" xfId="0" applyFont="1" applyAlignment="1">
      <alignment horizontal="center"/>
    </xf>
    <xf numFmtId="177" fontId="25" fillId="0" borderId="12" xfId="1" applyNumberFormat="1" applyFont="1" applyBorder="1" applyAlignment="1">
      <alignment horizontal="right" vertical="center" wrapText="1"/>
    </xf>
    <xf numFmtId="177" fontId="25" fillId="0" borderId="13" xfId="1" applyNumberFormat="1" applyFont="1" applyBorder="1" applyAlignment="1">
      <alignment horizontal="right" vertical="center" wrapText="1"/>
    </xf>
    <xf numFmtId="0" fontId="11" fillId="0" borderId="7" xfId="0" applyFont="1" applyFill="1" applyBorder="1" applyAlignment="1">
      <alignment horizontal="center" vertical="center"/>
    </xf>
    <xf numFmtId="0" fontId="13" fillId="0" borderId="7" xfId="0" applyFont="1" applyFill="1" applyBorder="1" applyAlignment="1">
      <alignment horizontal="center" vertical="center"/>
    </xf>
    <xf numFmtId="179" fontId="11" fillId="0" borderId="7" xfId="0" applyNumberFormat="1" applyFont="1" applyFill="1" applyBorder="1" applyAlignment="1">
      <alignment horizontal="center" vertical="center"/>
    </xf>
    <xf numFmtId="176" fontId="11" fillId="0" borderId="7" xfId="0" applyNumberFormat="1" applyFont="1" applyFill="1" applyBorder="1" applyAlignment="1">
      <alignment horizontal="center" vertical="center"/>
    </xf>
    <xf numFmtId="0" fontId="11" fillId="2" borderId="7" xfId="0" applyFont="1" applyFill="1" applyBorder="1" applyAlignment="1">
      <alignment horizontal="center" vertical="center"/>
    </xf>
    <xf numFmtId="10" fontId="11" fillId="0" borderId="7" xfId="1" applyNumberFormat="1" applyFont="1" applyBorder="1" applyAlignment="1" applyProtection="1">
      <alignment horizontal="right" vertical="center"/>
    </xf>
    <xf numFmtId="180" fontId="14" fillId="2" borderId="7" xfId="0" applyNumberFormat="1" applyFont="1" applyFill="1" applyBorder="1" applyAlignment="1">
      <alignment horizontal="right" vertical="center"/>
    </xf>
    <xf numFmtId="181" fontId="14" fillId="0" borderId="7" xfId="0" applyNumberFormat="1" applyFont="1" applyBorder="1" applyAlignment="1">
      <alignment horizontal="center" vertical="center"/>
    </xf>
    <xf numFmtId="0" fontId="11" fillId="0" borderId="7" xfId="0" applyFont="1" applyBorder="1" applyAlignment="1">
      <alignment horizontal="center"/>
    </xf>
    <xf numFmtId="177" fontId="43" fillId="0" borderId="12" xfId="1" applyNumberFormat="1" applyFont="1" applyBorder="1" applyAlignment="1">
      <alignment horizontal="right" vertical="center" wrapText="1"/>
    </xf>
    <xf numFmtId="177" fontId="43" fillId="0" borderId="13" xfId="1" applyNumberFormat="1" applyFont="1" applyBorder="1" applyAlignment="1">
      <alignment horizontal="right" vertical="center" wrapText="1"/>
    </xf>
    <xf numFmtId="177" fontId="43" fillId="0" borderId="13" xfId="0" applyNumberFormat="1" applyFont="1" applyBorder="1" applyAlignment="1">
      <alignment horizontal="right" vertical="center" wrapText="1"/>
    </xf>
    <xf numFmtId="178" fontId="43" fillId="0" borderId="13" xfId="0" applyNumberFormat="1" applyFont="1" applyBorder="1" applyAlignment="1">
      <alignment horizontal="right" vertical="center" wrapText="1"/>
    </xf>
    <xf numFmtId="177" fontId="43" fillId="0" borderId="13" xfId="0" applyNumberFormat="1" applyFont="1" applyBorder="1" applyAlignment="1">
      <alignment horizontal="right" vertical="center"/>
    </xf>
    <xf numFmtId="177" fontId="43" fillId="0" borderId="14" xfId="0" applyNumberFormat="1" applyFont="1" applyBorder="1" applyAlignment="1">
      <alignment horizontal="right" vertical="center"/>
    </xf>
    <xf numFmtId="178" fontId="43" fillId="0" borderId="13" xfId="0" applyNumberFormat="1" applyFont="1" applyBorder="1" applyAlignment="1">
      <alignment horizontal="right" vertical="center"/>
    </xf>
    <xf numFmtId="178" fontId="43" fillId="0" borderId="14" xfId="0" applyNumberFormat="1" applyFont="1" applyBorder="1" applyAlignment="1">
      <alignment horizontal="right" vertical="center"/>
    </xf>
    <xf numFmtId="0" fontId="6" fillId="0" borderId="0" xfId="0" applyFont="1" applyFill="1" applyAlignment="1">
      <alignment horizontal="center"/>
    </xf>
    <xf numFmtId="180" fontId="6" fillId="0" borderId="0" xfId="0" applyNumberFormat="1" applyFont="1" applyFill="1" applyAlignment="1">
      <alignment horizontal="center"/>
    </xf>
    <xf numFmtId="0" fontId="35" fillId="0" borderId="0" xfId="0" applyFont="1" applyFill="1" applyBorder="1" applyAlignment="1">
      <alignment horizontal="center" vertical="center"/>
    </xf>
    <xf numFmtId="0" fontId="35" fillId="0" borderId="0" xfId="0" applyFont="1" applyFill="1" applyBorder="1" applyAlignment="1">
      <alignment vertical="center"/>
    </xf>
    <xf numFmtId="0" fontId="36" fillId="0" borderId="0" xfId="0" applyFont="1" applyFill="1" applyBorder="1" applyAlignment="1">
      <alignment vertical="center"/>
    </xf>
    <xf numFmtId="177" fontId="4" fillId="0" borderId="12" xfId="1" applyNumberFormat="1" applyFont="1" applyBorder="1" applyAlignment="1">
      <alignment horizontal="right" vertical="center" wrapText="1"/>
    </xf>
    <xf numFmtId="177" fontId="18" fillId="0" borderId="7" xfId="1" applyNumberFormat="1" applyFont="1" applyFill="1" applyBorder="1" applyAlignment="1">
      <alignment horizontal="right" vertical="center" wrapText="1"/>
    </xf>
    <xf numFmtId="177" fontId="44" fillId="0" borderId="7" xfId="1" applyNumberFormat="1" applyFont="1" applyFill="1" applyBorder="1" applyAlignment="1">
      <alignment horizontal="right" vertical="center" wrapText="1"/>
    </xf>
    <xf numFmtId="179" fontId="11" fillId="0" borderId="7" xfId="0" applyNumberFormat="1" applyFont="1" applyFill="1" applyBorder="1" applyAlignment="1">
      <alignment horizontal="right" vertical="center"/>
    </xf>
    <xf numFmtId="179" fontId="14" fillId="0" borderId="7" xfId="0" applyNumberFormat="1" applyFont="1" applyFill="1" applyBorder="1" applyAlignment="1">
      <alignment horizontal="right" vertical="center"/>
    </xf>
    <xf numFmtId="180" fontId="14" fillId="0" borderId="7" xfId="0" applyNumberFormat="1" applyFont="1" applyFill="1" applyBorder="1" applyAlignment="1">
      <alignment horizontal="right" vertical="center"/>
    </xf>
    <xf numFmtId="180" fontId="9" fillId="0" borderId="7" xfId="0" applyNumberFormat="1" applyFont="1" applyFill="1" applyBorder="1" applyAlignment="1">
      <alignment horizontal="right" vertical="center"/>
    </xf>
    <xf numFmtId="176" fontId="9" fillId="0" borderId="7" xfId="0" applyNumberFormat="1" applyFont="1" applyFill="1" applyBorder="1" applyAlignment="1">
      <alignment horizontal="right" vertical="center"/>
    </xf>
    <xf numFmtId="176" fontId="9" fillId="0" borderId="7" xfId="0" applyNumberFormat="1" applyFont="1" applyFill="1" applyBorder="1" applyAlignment="1">
      <alignment horizontal="right" vertical="center" wrapText="1"/>
    </xf>
    <xf numFmtId="176" fontId="33" fillId="0" borderId="7" xfId="0" applyNumberFormat="1" applyFont="1" applyFill="1" applyBorder="1" applyAlignment="1">
      <alignment horizontal="right" vertical="center" wrapText="1"/>
    </xf>
    <xf numFmtId="0" fontId="9" fillId="0" borderId="7" xfId="0" applyFont="1" applyFill="1" applyBorder="1" applyAlignment="1">
      <alignment horizontal="right" vertical="center"/>
    </xf>
    <xf numFmtId="0" fontId="24" fillId="2" borderId="0" xfId="0" applyFont="1" applyFill="1" applyAlignment="1">
      <alignment horizontal="center"/>
    </xf>
    <xf numFmtId="0" fontId="35" fillId="2" borderId="7" xfId="0" applyFont="1" applyFill="1" applyBorder="1" applyAlignment="1">
      <alignment horizontal="center" vertical="center"/>
    </xf>
    <xf numFmtId="0" fontId="32" fillId="2" borderId="6" xfId="0" applyFont="1" applyFill="1" applyBorder="1" applyAlignment="1">
      <alignment horizontal="center" vertical="center"/>
    </xf>
    <xf numFmtId="180" fontId="40" fillId="2" borderId="7" xfId="0" applyNumberFormat="1" applyFont="1" applyFill="1" applyBorder="1" applyAlignment="1">
      <alignment horizontal="center" vertical="center"/>
    </xf>
    <xf numFmtId="180" fontId="41" fillId="2" borderId="29" xfId="0" applyNumberFormat="1" applyFont="1" applyFill="1" applyBorder="1" applyAlignment="1">
      <alignment horizontal="center" vertical="center"/>
    </xf>
    <xf numFmtId="0" fontId="31" fillId="2" borderId="6" xfId="0" applyFont="1" applyFill="1" applyBorder="1" applyAlignment="1">
      <alignment horizontal="center" vertical="center"/>
    </xf>
    <xf numFmtId="180" fontId="10" fillId="2" borderId="7" xfId="0" applyNumberFormat="1" applyFont="1" applyFill="1" applyBorder="1" applyAlignment="1">
      <alignment horizontal="center" vertical="center"/>
    </xf>
    <xf numFmtId="180" fontId="42" fillId="2" borderId="7" xfId="0" applyNumberFormat="1" applyFont="1" applyFill="1" applyBorder="1" applyAlignment="1">
      <alignment horizontal="center" vertical="center"/>
    </xf>
    <xf numFmtId="180" fontId="42" fillId="2" borderId="29" xfId="0" applyNumberFormat="1" applyFont="1" applyFill="1" applyBorder="1" applyAlignment="1">
      <alignment horizontal="center" vertical="center"/>
    </xf>
    <xf numFmtId="184" fontId="39" fillId="2" borderId="0" xfId="0" applyNumberFormat="1" applyFont="1" applyFill="1" applyAlignment="1">
      <alignment horizontal="center" vertical="center"/>
    </xf>
    <xf numFmtId="177" fontId="45" fillId="0" borderId="13" xfId="1" applyNumberFormat="1" applyFont="1" applyBorder="1" applyAlignment="1">
      <alignment horizontal="right" vertical="center" wrapText="1"/>
    </xf>
    <xf numFmtId="177" fontId="45" fillId="0" borderId="13" xfId="0" applyNumberFormat="1" applyFont="1" applyBorder="1" applyAlignment="1">
      <alignment horizontal="right" vertical="center" wrapText="1"/>
    </xf>
    <xf numFmtId="177" fontId="46" fillId="0" borderId="13" xfId="0" applyNumberFormat="1" applyFont="1" applyBorder="1" applyAlignment="1">
      <alignment horizontal="right" vertical="center" wrapText="1"/>
    </xf>
    <xf numFmtId="177" fontId="0" fillId="0" borderId="0" xfId="0" applyNumberFormat="1" applyAlignment="1">
      <alignment horizontal="center" vertical="center"/>
    </xf>
    <xf numFmtId="0" fontId="11" fillId="0" borderId="7" xfId="0" applyFont="1" applyFill="1" applyBorder="1" applyAlignment="1">
      <alignment horizontal="center" vertical="center"/>
    </xf>
    <xf numFmtId="0" fontId="11" fillId="0" borderId="7" xfId="0" applyFont="1" applyBorder="1" applyAlignment="1">
      <alignment horizontal="center"/>
    </xf>
    <xf numFmtId="0" fontId="23" fillId="0" borderId="7" xfId="0" applyFont="1" applyFill="1" applyBorder="1" applyAlignment="1">
      <alignment horizontal="center" vertical="center" wrapText="1"/>
    </xf>
    <xf numFmtId="179" fontId="11" fillId="2" borderId="7" xfId="0" applyNumberFormat="1" applyFont="1" applyFill="1" applyBorder="1" applyAlignment="1">
      <alignment horizontal="center" vertical="center"/>
    </xf>
    <xf numFmtId="176" fontId="11" fillId="2" borderId="7" xfId="0" applyNumberFormat="1" applyFont="1" applyFill="1" applyBorder="1" applyAlignment="1">
      <alignment horizontal="center" vertical="center"/>
    </xf>
    <xf numFmtId="183" fontId="20" fillId="0" borderId="7" xfId="2" applyNumberFormat="1" applyFont="1" applyBorder="1" applyAlignment="1"/>
    <xf numFmtId="180" fontId="14" fillId="0" borderId="7" xfId="0" applyNumberFormat="1" applyFont="1" applyBorder="1" applyAlignment="1">
      <alignment horizontal="right" vertical="center"/>
    </xf>
    <xf numFmtId="10" fontId="14" fillId="0" borderId="7" xfId="1" applyNumberFormat="1" applyFont="1" applyBorder="1" applyAlignment="1" applyProtection="1">
      <alignment horizontal="right" vertical="center"/>
    </xf>
    <xf numFmtId="177" fontId="20" fillId="2" borderId="7" xfId="1" applyNumberFormat="1" applyFont="1" applyFill="1" applyBorder="1" applyAlignment="1">
      <alignment horizontal="right" vertical="center" wrapText="1"/>
    </xf>
    <xf numFmtId="177" fontId="20" fillId="0" borderId="7" xfId="1" applyNumberFormat="1" applyFont="1" applyBorder="1" applyAlignment="1">
      <alignment horizontal="right" vertical="center" wrapText="1"/>
    </xf>
    <xf numFmtId="41" fontId="39" fillId="0" borderId="7" xfId="3" applyNumberFormat="1" applyFont="1" applyBorder="1" applyAlignment="1">
      <alignment vertical="center"/>
    </xf>
    <xf numFmtId="182" fontId="14" fillId="0" borderId="7" xfId="0" applyNumberFormat="1" applyFont="1" applyBorder="1" applyAlignment="1">
      <alignment horizontal="right" vertical="center"/>
    </xf>
    <xf numFmtId="177" fontId="4" fillId="2" borderId="7" xfId="1" applyNumberFormat="1" applyFont="1" applyFill="1" applyBorder="1" applyAlignment="1">
      <alignment horizontal="right" vertical="center" wrapText="1"/>
    </xf>
    <xf numFmtId="177" fontId="45" fillId="0" borderId="7" xfId="1" applyNumberFormat="1" applyFont="1" applyBorder="1" applyAlignment="1">
      <alignment horizontal="right" vertical="center" wrapText="1"/>
    </xf>
    <xf numFmtId="177" fontId="45" fillId="0" borderId="7" xfId="0" applyNumberFormat="1" applyFont="1" applyBorder="1" applyAlignment="1">
      <alignment horizontal="right" vertical="center" wrapText="1"/>
    </xf>
    <xf numFmtId="179" fontId="11" fillId="2" borderId="7" xfId="0" applyNumberFormat="1" applyFont="1" applyFill="1" applyBorder="1" applyAlignment="1">
      <alignment horizontal="right" vertical="center"/>
    </xf>
    <xf numFmtId="180" fontId="9" fillId="2" borderId="7" xfId="0" applyNumberFormat="1" applyFont="1" applyFill="1" applyBorder="1" applyAlignment="1">
      <alignment horizontal="right" vertical="center"/>
    </xf>
    <xf numFmtId="180" fontId="8" fillId="0" borderId="7" xfId="0" applyNumberFormat="1" applyFont="1" applyFill="1" applyBorder="1" applyAlignment="1">
      <alignment horizontal="right" vertical="center"/>
    </xf>
    <xf numFmtId="176" fontId="9" fillId="2" borderId="7" xfId="0" applyNumberFormat="1" applyFont="1" applyFill="1" applyBorder="1" applyAlignment="1">
      <alignment horizontal="right" vertical="center"/>
    </xf>
    <xf numFmtId="176" fontId="9" fillId="2" borderId="7" xfId="0" applyNumberFormat="1" applyFont="1" applyFill="1" applyBorder="1" applyAlignment="1">
      <alignment horizontal="right" vertical="center" wrapText="1"/>
    </xf>
    <xf numFmtId="180" fontId="10" fillId="2" borderId="7" xfId="0" applyNumberFormat="1" applyFont="1" applyFill="1" applyBorder="1" applyAlignment="1">
      <alignment horizontal="right" vertical="center"/>
    </xf>
    <xf numFmtId="183" fontId="4" fillId="0" borderId="7" xfId="2" applyNumberFormat="1" applyFont="1" applyBorder="1" applyAlignment="1"/>
    <xf numFmtId="180" fontId="22" fillId="0" borderId="7" xfId="0" applyNumberFormat="1" applyFont="1" applyFill="1" applyBorder="1" applyAlignment="1">
      <alignment horizontal="right" vertical="center"/>
    </xf>
    <xf numFmtId="180" fontId="15" fillId="0" borderId="7" xfId="0" applyNumberFormat="1" applyFont="1" applyFill="1" applyBorder="1" applyAlignment="1">
      <alignment horizontal="right" vertical="center"/>
    </xf>
    <xf numFmtId="180" fontId="15" fillId="0" borderId="7" xfId="0" applyNumberFormat="1" applyFont="1" applyBorder="1" applyAlignment="1">
      <alignment horizontal="right" vertical="center"/>
    </xf>
    <xf numFmtId="0" fontId="9" fillId="2" borderId="7" xfId="0" applyFont="1" applyFill="1" applyBorder="1" applyAlignment="1">
      <alignment horizontal="right" vertical="center"/>
    </xf>
    <xf numFmtId="183" fontId="4" fillId="0" borderId="7" xfId="2" applyNumberFormat="1" applyFont="1" applyBorder="1" applyAlignment="1">
      <alignment vertical="center"/>
    </xf>
    <xf numFmtId="180" fontId="16" fillId="0" borderId="7" xfId="0" applyNumberFormat="1" applyFont="1" applyBorder="1" applyAlignment="1">
      <alignment horizontal="right" vertical="center"/>
    </xf>
    <xf numFmtId="0" fontId="11" fillId="0" borderId="7" xfId="0" applyNumberFormat="1" applyFont="1" applyFill="1" applyBorder="1" applyAlignment="1">
      <alignment horizontal="center" vertical="center" wrapText="1"/>
    </xf>
    <xf numFmtId="0" fontId="0" fillId="0" borderId="7" xfId="0" applyFill="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Border="1" applyAlignment="1">
      <alignment horizontal="left" vertical="center" wrapText="1"/>
    </xf>
    <xf numFmtId="0" fontId="4" fillId="0" borderId="0" xfId="0" applyFont="1" applyBorder="1" applyAlignment="1"/>
    <xf numFmtId="0" fontId="29" fillId="0" borderId="0" xfId="0" applyFont="1" applyBorder="1" applyAlignment="1">
      <alignment horizontal="center" vertical="center"/>
    </xf>
    <xf numFmtId="0" fontId="11" fillId="0" borderId="7" xfId="0" applyFont="1" applyFill="1" applyBorder="1" applyAlignment="1">
      <alignment horizontal="center" vertical="center" wrapText="1"/>
    </xf>
    <xf numFmtId="0" fontId="11" fillId="2" borderId="7"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7"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7" xfId="0" applyFont="1" applyBorder="1" applyAlignment="1">
      <alignment horizontal="center"/>
    </xf>
    <xf numFmtId="0" fontId="0" fillId="2" borderId="7" xfId="0" applyFill="1" applyBorder="1" applyAlignment="1">
      <alignment horizontal="center" vertical="center"/>
    </xf>
    <xf numFmtId="0" fontId="0" fillId="0" borderId="7" xfId="0" applyFill="1" applyBorder="1" applyAlignment="1">
      <alignment horizontal="center" vertical="center"/>
    </xf>
    <xf numFmtId="0" fontId="11" fillId="0" borderId="7" xfId="0" applyFont="1" applyBorder="1" applyAlignment="1">
      <alignment horizontal="center" vertical="center"/>
    </xf>
    <xf numFmtId="0" fontId="2" fillId="0" borderId="0" xfId="0" applyFont="1" applyAlignment="1">
      <alignment horizontal="left" vertical="top" wrapText="1"/>
    </xf>
    <xf numFmtId="0" fontId="2" fillId="0" borderId="0" xfId="0" applyFont="1" applyAlignment="1">
      <alignment horizontal="left"/>
    </xf>
    <xf numFmtId="0" fontId="2" fillId="0" borderId="5" xfId="0" applyFont="1" applyBorder="1" applyAlignment="1">
      <alignment horizontal="left" vertical="top"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23" xfId="0" applyNumberFormat="1" applyFont="1" applyBorder="1" applyAlignment="1">
      <alignment horizontal="center" wrapText="1"/>
    </xf>
    <xf numFmtId="0" fontId="19" fillId="0" borderId="15" xfId="0" applyNumberFormat="1" applyFont="1" applyBorder="1" applyAlignment="1">
      <alignment horizontal="center" wrapText="1"/>
    </xf>
    <xf numFmtId="0" fontId="19" fillId="0" borderId="16" xfId="0" applyNumberFormat="1" applyFont="1" applyBorder="1" applyAlignment="1">
      <alignment horizontal="center" wrapText="1"/>
    </xf>
    <xf numFmtId="0" fontId="6" fillId="0" borderId="24" xfId="0" applyNumberFormat="1" applyFont="1" applyBorder="1" applyAlignment="1">
      <alignment horizontal="center" wrapText="1"/>
    </xf>
    <xf numFmtId="0" fontId="6" fillId="0" borderId="25" xfId="0" applyNumberFormat="1" applyFont="1" applyBorder="1" applyAlignment="1">
      <alignment horizontal="center" wrapText="1"/>
    </xf>
    <xf numFmtId="0" fontId="6" fillId="0" borderId="4" xfId="0" applyNumberFormat="1" applyFont="1" applyBorder="1" applyAlignment="1">
      <alignment horizont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8"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31" xfId="0" applyBorder="1" applyAlignment="1">
      <alignment horizontal="center" vertical="center" wrapText="1"/>
    </xf>
    <xf numFmtId="0" fontId="24" fillId="0" borderId="7" xfId="0" applyFont="1" applyBorder="1" applyAlignment="1">
      <alignment horizontal="center" vertical="center" wrapText="1"/>
    </xf>
    <xf numFmtId="0" fontId="24" fillId="0" borderId="3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6" xfId="0" applyBorder="1" applyAlignment="1">
      <alignment horizontal="center" vertical="center" wrapText="1"/>
    </xf>
    <xf numFmtId="0" fontId="34" fillId="2" borderId="32" xfId="0" applyFont="1" applyFill="1" applyBorder="1" applyAlignment="1">
      <alignment horizontal="center"/>
    </xf>
    <xf numFmtId="0" fontId="0" fillId="2" borderId="32" xfId="0" applyFill="1" applyBorder="1" applyAlignment="1">
      <alignment horizontal="center"/>
    </xf>
    <xf numFmtId="0" fontId="31" fillId="2" borderId="36" xfId="0" applyFont="1" applyFill="1" applyBorder="1" applyAlignment="1">
      <alignment horizontal="center" vertical="center" wrapText="1"/>
    </xf>
    <xf numFmtId="0" fontId="30" fillId="2" borderId="37" xfId="0" applyFont="1" applyFill="1" applyBorder="1" applyAlignment="1">
      <alignment horizontal="center" vertical="center"/>
    </xf>
    <xf numFmtId="0" fontId="0" fillId="2" borderId="37" xfId="0" applyFill="1" applyBorder="1" applyAlignment="1">
      <alignment horizontal="center" vertical="center"/>
    </xf>
    <xf numFmtId="0" fontId="0" fillId="2" borderId="30" xfId="0" applyFill="1" applyBorder="1" applyAlignment="1">
      <alignment horizontal="center" vertical="center"/>
    </xf>
    <xf numFmtId="0" fontId="31"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5" fillId="2" borderId="8"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7" xfId="0" applyFont="1" applyFill="1" applyBorder="1" applyAlignment="1">
      <alignment horizontal="center" vertical="center"/>
    </xf>
    <xf numFmtId="0" fontId="37" fillId="2" borderId="8" xfId="0" applyFont="1" applyFill="1" applyBorder="1" applyAlignment="1">
      <alignment horizontal="center" vertical="center"/>
    </xf>
    <xf numFmtId="0" fontId="35" fillId="2" borderId="11" xfId="0" applyFont="1" applyFill="1" applyBorder="1" applyAlignment="1">
      <alignment horizontal="center" vertical="center" wrapText="1"/>
    </xf>
    <xf numFmtId="0" fontId="21" fillId="2" borderId="27" xfId="0" applyFont="1" applyFill="1" applyBorder="1" applyAlignment="1">
      <alignment horizontal="center" vertical="center"/>
    </xf>
    <xf numFmtId="0" fontId="21" fillId="2" borderId="14" xfId="0" applyFont="1" applyFill="1" applyBorder="1" applyAlignment="1">
      <alignment horizontal="center" vertical="center"/>
    </xf>
    <xf numFmtId="0" fontId="35" fillId="2" borderId="28" xfId="0" applyFont="1" applyFill="1" applyBorder="1" applyAlignment="1">
      <alignment horizontal="center" vertical="center" wrapText="1"/>
    </xf>
    <xf numFmtId="0" fontId="38" fillId="2" borderId="29" xfId="0" applyFont="1" applyFill="1" applyBorder="1" applyAlignment="1">
      <alignment horizontal="center" vertical="center"/>
    </xf>
    <xf numFmtId="0" fontId="35" fillId="2" borderId="7" xfId="0" applyFont="1" applyFill="1" applyBorder="1" applyAlignment="1">
      <alignment horizontal="center" vertical="center"/>
    </xf>
    <xf numFmtId="0" fontId="20" fillId="3" borderId="7" xfId="0" applyFont="1" applyFill="1" applyBorder="1" applyAlignment="1" applyProtection="1">
      <alignment horizontal="center"/>
    </xf>
    <xf numFmtId="183" fontId="20" fillId="3" borderId="7" xfId="2" applyNumberFormat="1" applyFont="1" applyFill="1" applyBorder="1" applyAlignment="1"/>
    <xf numFmtId="180" fontId="14" fillId="3" borderId="7" xfId="0" applyNumberFormat="1" applyFont="1" applyFill="1" applyBorder="1" applyAlignment="1">
      <alignment horizontal="right" vertical="center"/>
    </xf>
    <xf numFmtId="10" fontId="14" fillId="3" borderId="7" xfId="1" applyNumberFormat="1" applyFont="1" applyFill="1" applyBorder="1" applyAlignment="1" applyProtection="1">
      <alignment horizontal="right" vertical="center"/>
    </xf>
    <xf numFmtId="177" fontId="4" fillId="3" borderId="7" xfId="1" applyNumberFormat="1" applyFont="1" applyFill="1" applyBorder="1" applyAlignment="1">
      <alignment horizontal="right" vertical="center" wrapText="1"/>
    </xf>
    <xf numFmtId="177" fontId="45" fillId="3" borderId="7" xfId="1" applyNumberFormat="1" applyFont="1" applyFill="1" applyBorder="1" applyAlignment="1">
      <alignment horizontal="right" vertical="center" wrapText="1"/>
    </xf>
    <xf numFmtId="177" fontId="45" fillId="3" borderId="7" xfId="0" applyNumberFormat="1" applyFont="1" applyFill="1" applyBorder="1" applyAlignment="1">
      <alignment horizontal="right" vertical="center" wrapText="1"/>
    </xf>
    <xf numFmtId="179" fontId="11" fillId="3" borderId="7" xfId="0" applyNumberFormat="1" applyFont="1" applyFill="1" applyBorder="1" applyAlignment="1">
      <alignment horizontal="right" vertical="center"/>
    </xf>
    <xf numFmtId="180" fontId="9" fillId="3" borderId="7" xfId="0" applyNumberFormat="1" applyFont="1" applyFill="1" applyBorder="1" applyAlignment="1">
      <alignment horizontal="right" vertical="center"/>
    </xf>
    <xf numFmtId="180" fontId="8" fillId="3" borderId="7" xfId="0" applyNumberFormat="1" applyFont="1" applyFill="1" applyBorder="1" applyAlignment="1">
      <alignment horizontal="right" vertical="center"/>
    </xf>
    <xf numFmtId="182" fontId="14" fillId="3" borderId="7" xfId="0" applyNumberFormat="1" applyFont="1" applyFill="1" applyBorder="1" applyAlignment="1">
      <alignment horizontal="right" vertical="center"/>
    </xf>
    <xf numFmtId="182" fontId="11" fillId="3" borderId="0" xfId="0" applyNumberFormat="1" applyFont="1" applyFill="1" applyBorder="1" applyAlignment="1">
      <alignment horizontal="right" vertical="center"/>
    </xf>
    <xf numFmtId="0" fontId="0" fillId="3" borderId="0" xfId="0" applyFill="1"/>
    <xf numFmtId="176" fontId="9" fillId="3" borderId="7" xfId="0" applyNumberFormat="1" applyFont="1" applyFill="1" applyBorder="1" applyAlignment="1">
      <alignment horizontal="right" vertical="center"/>
    </xf>
    <xf numFmtId="176" fontId="9" fillId="3" borderId="7" xfId="0" applyNumberFormat="1" applyFont="1" applyFill="1" applyBorder="1" applyAlignment="1">
      <alignment horizontal="right" vertical="center" wrapText="1"/>
    </xf>
    <xf numFmtId="180" fontId="10" fillId="3" borderId="7" xfId="0" applyNumberFormat="1" applyFont="1" applyFill="1" applyBorder="1" applyAlignment="1">
      <alignment horizontal="right" vertical="center"/>
    </xf>
    <xf numFmtId="176" fontId="33" fillId="3" borderId="7" xfId="0" applyNumberFormat="1" applyFont="1" applyFill="1" applyBorder="1" applyAlignment="1">
      <alignment horizontal="right" vertical="center" wrapText="1"/>
    </xf>
    <xf numFmtId="0" fontId="20" fillId="4" borderId="7" xfId="0" applyFont="1" applyFill="1" applyBorder="1" applyAlignment="1" applyProtection="1">
      <alignment horizontal="center"/>
    </xf>
    <xf numFmtId="183" fontId="20" fillId="4" borderId="7" xfId="2" applyNumberFormat="1" applyFont="1" applyFill="1" applyBorder="1" applyAlignment="1"/>
    <xf numFmtId="180" fontId="14" fillId="4" borderId="7" xfId="0" applyNumberFormat="1" applyFont="1" applyFill="1" applyBorder="1" applyAlignment="1">
      <alignment horizontal="right" vertical="center"/>
    </xf>
    <xf numFmtId="10" fontId="14" fillId="4" borderId="7" xfId="1" applyNumberFormat="1" applyFont="1" applyFill="1" applyBorder="1" applyAlignment="1" applyProtection="1">
      <alignment horizontal="right" vertical="center"/>
    </xf>
    <xf numFmtId="177" fontId="4" fillId="4" borderId="7" xfId="1" applyNumberFormat="1" applyFont="1" applyFill="1" applyBorder="1" applyAlignment="1">
      <alignment horizontal="right" vertical="center" wrapText="1"/>
    </xf>
    <xf numFmtId="177" fontId="45" fillId="4" borderId="7" xfId="1" applyNumberFormat="1" applyFont="1" applyFill="1" applyBorder="1" applyAlignment="1">
      <alignment horizontal="right" vertical="center" wrapText="1"/>
    </xf>
    <xf numFmtId="177" fontId="45" fillId="4" borderId="7" xfId="0" applyNumberFormat="1" applyFont="1" applyFill="1" applyBorder="1" applyAlignment="1">
      <alignment horizontal="right" vertical="center" wrapText="1"/>
    </xf>
    <xf numFmtId="179" fontId="11" fillId="4" borderId="7" xfId="0" applyNumberFormat="1" applyFont="1" applyFill="1" applyBorder="1" applyAlignment="1">
      <alignment horizontal="right" vertical="center"/>
    </xf>
    <xf numFmtId="180" fontId="9" fillId="4" borderId="7" xfId="0" applyNumberFormat="1" applyFont="1" applyFill="1" applyBorder="1" applyAlignment="1">
      <alignment horizontal="right" vertical="center"/>
    </xf>
    <xf numFmtId="180" fontId="8" fillId="4" borderId="7" xfId="0" applyNumberFormat="1" applyFont="1" applyFill="1" applyBorder="1" applyAlignment="1">
      <alignment horizontal="right" vertical="center"/>
    </xf>
    <xf numFmtId="182" fontId="14" fillId="4" borderId="7" xfId="0" applyNumberFormat="1" applyFont="1" applyFill="1" applyBorder="1" applyAlignment="1">
      <alignment horizontal="right" vertical="center"/>
    </xf>
    <xf numFmtId="182" fontId="11" fillId="4" borderId="0" xfId="0" applyNumberFormat="1" applyFont="1" applyFill="1" applyBorder="1" applyAlignment="1">
      <alignment horizontal="right" vertical="center"/>
    </xf>
    <xf numFmtId="0" fontId="0" fillId="4" borderId="0" xfId="0" applyFill="1"/>
    <xf numFmtId="179" fontId="0" fillId="0" borderId="0" xfId="0" applyNumberFormat="1"/>
  </cellXfs>
  <cellStyles count="4">
    <cellStyle name="一般" xfId="0" builtinId="0"/>
    <cellStyle name="一般 2" xfId="3"/>
    <cellStyle name="一般_92.10外籍與大陸配偶證件別及國籍別" xfId="2"/>
    <cellStyle name="千分位" xfId="1" builtinI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47</xdr:col>
      <xdr:colOff>0</xdr:colOff>
      <xdr:row>7</xdr:row>
      <xdr:rowOff>0</xdr:rowOff>
    </xdr:from>
    <xdr:to>
      <xdr:col>47</xdr:col>
      <xdr:colOff>0</xdr:colOff>
      <xdr:row>7</xdr:row>
      <xdr:rowOff>0</xdr:rowOff>
    </xdr:to>
    <xdr:sp macro="" textlink="">
      <xdr:nvSpPr>
        <xdr:cNvPr id="1026" name="Text Box 2"/>
        <xdr:cNvSpPr txBox="1">
          <a:spLocks noChangeArrowheads="1"/>
        </xdr:cNvSpPr>
      </xdr:nvSpPr>
      <xdr:spPr bwMode="auto">
        <a:xfrm>
          <a:off x="12792075" y="2724150"/>
          <a:ext cx="0" cy="0"/>
        </a:xfrm>
        <a:prstGeom prst="rect">
          <a:avLst/>
        </a:prstGeom>
        <a:noFill/>
        <a:ln w="9525">
          <a:noFill/>
          <a:miter lim="800000"/>
          <a:headEnd/>
          <a:tailEnd/>
        </a:ln>
      </xdr:spPr>
      <xdr:txBody>
        <a:bodyPr vertOverflow="clip" wrap="square" lIns="0" tIns="0" rIns="0" bIns="0" anchor="t" upright="1"/>
        <a:lstStyle/>
        <a:p>
          <a:pPr algn="l" rtl="0">
            <a:defRPr sz="1000"/>
          </a:pPr>
          <a:r>
            <a:rPr lang="zh-TW" altLang="en-US" sz="1600" b="0" i="0" strike="noStrike">
              <a:solidFill>
                <a:srgbClr val="000000"/>
              </a:solidFill>
              <a:latin typeface="Times New Roman"/>
              <a:cs typeface="Times New Roman"/>
            </a:rPr>
            <a:t> </a:t>
          </a:r>
        </a:p>
      </xdr:txBody>
    </xdr:sp>
    <xdr:clientData/>
  </xdr:twoCellAnchor>
  <xdr:twoCellAnchor>
    <xdr:from>
      <xdr:col>48</xdr:col>
      <xdr:colOff>0</xdr:colOff>
      <xdr:row>7</xdr:row>
      <xdr:rowOff>0</xdr:rowOff>
    </xdr:from>
    <xdr:to>
      <xdr:col>48</xdr:col>
      <xdr:colOff>0</xdr:colOff>
      <xdr:row>7</xdr:row>
      <xdr:rowOff>0</xdr:rowOff>
    </xdr:to>
    <xdr:sp macro="" textlink="">
      <xdr:nvSpPr>
        <xdr:cNvPr id="1104" name="Text Box 80"/>
        <xdr:cNvSpPr txBox="1">
          <a:spLocks noChangeArrowheads="1"/>
        </xdr:cNvSpPr>
      </xdr:nvSpPr>
      <xdr:spPr bwMode="auto">
        <a:xfrm>
          <a:off x="13049250" y="2724150"/>
          <a:ext cx="0" cy="0"/>
        </a:xfrm>
        <a:prstGeom prst="rect">
          <a:avLst/>
        </a:prstGeom>
        <a:noFill/>
        <a:ln w="9525">
          <a:noFill/>
          <a:miter lim="800000"/>
          <a:headEnd/>
          <a:tailEnd/>
        </a:ln>
      </xdr:spPr>
      <xdr:txBody>
        <a:bodyPr vertOverflow="clip" wrap="square" lIns="0" tIns="0" rIns="0" bIns="0" anchor="t" upright="1"/>
        <a:lstStyle/>
        <a:p>
          <a:pPr algn="l" rtl="0">
            <a:defRPr sz="1000"/>
          </a:pPr>
          <a:r>
            <a:rPr lang="zh-TW" altLang="en-US" sz="1600" b="0" i="0" strike="noStrike">
              <a:solidFill>
                <a:srgbClr val="000000"/>
              </a:solidFill>
              <a:latin typeface="Times New Roman"/>
              <a:cs typeface="Times New Roman"/>
            </a:rPr>
            <a:t> </a:t>
          </a:r>
        </a:p>
      </xdr:txBody>
    </xdr:sp>
    <xdr:clientData/>
  </xdr:twoCellAnchor>
  <xdr:twoCellAnchor>
    <xdr:from>
      <xdr:col>47</xdr:col>
      <xdr:colOff>0</xdr:colOff>
      <xdr:row>7</xdr:row>
      <xdr:rowOff>0</xdr:rowOff>
    </xdr:from>
    <xdr:to>
      <xdr:col>47</xdr:col>
      <xdr:colOff>0</xdr:colOff>
      <xdr:row>7</xdr:row>
      <xdr:rowOff>0</xdr:rowOff>
    </xdr:to>
    <xdr:sp macro="" textlink="">
      <xdr:nvSpPr>
        <xdr:cNvPr id="22" name="Text Box 2"/>
        <xdr:cNvSpPr txBox="1">
          <a:spLocks noChangeArrowheads="1"/>
        </xdr:cNvSpPr>
      </xdr:nvSpPr>
      <xdr:spPr bwMode="auto">
        <a:xfrm>
          <a:off x="16859250" y="2724150"/>
          <a:ext cx="0" cy="0"/>
        </a:xfrm>
        <a:prstGeom prst="rect">
          <a:avLst/>
        </a:prstGeom>
        <a:noFill/>
        <a:ln>
          <a:noFill/>
        </a:ln>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twoCellAnchor>
    <xdr:from>
      <xdr:col>48</xdr:col>
      <xdr:colOff>0</xdr:colOff>
      <xdr:row>7</xdr:row>
      <xdr:rowOff>0</xdr:rowOff>
    </xdr:from>
    <xdr:to>
      <xdr:col>48</xdr:col>
      <xdr:colOff>0</xdr:colOff>
      <xdr:row>7</xdr:row>
      <xdr:rowOff>0</xdr:rowOff>
    </xdr:to>
    <xdr:sp macro="" textlink="">
      <xdr:nvSpPr>
        <xdr:cNvPr id="35" name="Text Box 80"/>
        <xdr:cNvSpPr txBox="1">
          <a:spLocks noChangeArrowheads="1"/>
        </xdr:cNvSpPr>
      </xdr:nvSpPr>
      <xdr:spPr bwMode="auto">
        <a:xfrm>
          <a:off x="17192625" y="2724150"/>
          <a:ext cx="0" cy="0"/>
        </a:xfrm>
        <a:prstGeom prst="rect">
          <a:avLst/>
        </a:prstGeom>
        <a:noFill/>
        <a:ln>
          <a:noFill/>
        </a:ln>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twoCellAnchor>
    <xdr:from>
      <xdr:col>47</xdr:col>
      <xdr:colOff>0</xdr:colOff>
      <xdr:row>7</xdr:row>
      <xdr:rowOff>0</xdr:rowOff>
    </xdr:from>
    <xdr:to>
      <xdr:col>47</xdr:col>
      <xdr:colOff>0</xdr:colOff>
      <xdr:row>7</xdr:row>
      <xdr:rowOff>0</xdr:rowOff>
    </xdr:to>
    <xdr:sp macro="" textlink="">
      <xdr:nvSpPr>
        <xdr:cNvPr id="25" name="Text Box 2"/>
        <xdr:cNvSpPr txBox="1">
          <a:spLocks noChangeArrowheads="1"/>
        </xdr:cNvSpPr>
      </xdr:nvSpPr>
      <xdr:spPr bwMode="auto">
        <a:xfrm>
          <a:off x="12792075" y="27241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TW" altLang="en-US" sz="1600" b="0" i="0" u="none" strike="noStrike" baseline="0">
              <a:solidFill>
                <a:srgbClr val="000000"/>
              </a:solidFill>
              <a:latin typeface="Times New Roman"/>
              <a:cs typeface="Times New Roman"/>
            </a:rPr>
            <a:t> </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topLeftCell="A8" zoomScaleNormal="100" workbookViewId="0">
      <selection activeCell="I19" sqref="I19"/>
    </sheetView>
  </sheetViews>
  <sheetFormatPr defaultRowHeight="15.5"/>
  <cols>
    <col min="1" max="1" width="12.109375" bestFit="1" customWidth="1"/>
    <col min="2" max="2" width="15.109375" customWidth="1"/>
    <col min="3" max="3" width="14.44140625" customWidth="1"/>
    <col min="4" max="4" width="17" customWidth="1"/>
    <col min="5" max="5" width="10.6640625" customWidth="1"/>
    <col min="6" max="6" width="9.33203125" customWidth="1"/>
    <col min="7" max="7" width="10.44140625" customWidth="1"/>
    <col min="8" max="8" width="11.109375" style="44" customWidth="1"/>
    <col min="9" max="9" width="9.33203125" customWidth="1"/>
    <col min="10" max="10" width="8.77734375" customWidth="1"/>
    <col min="11" max="11" width="11.33203125" customWidth="1"/>
    <col min="12" max="12" width="7.109375" customWidth="1"/>
    <col min="13" max="13" width="9.33203125" customWidth="1"/>
    <col min="14" max="14" width="12.109375" customWidth="1"/>
    <col min="15" max="15" width="11.77734375" customWidth="1"/>
    <col min="16" max="16" width="10.44140625" customWidth="1"/>
  </cols>
  <sheetData>
    <row r="1" spans="1:16" hidden="1">
      <c r="A1" t="s">
        <v>104</v>
      </c>
      <c r="B1" t="s">
        <v>105</v>
      </c>
    </row>
    <row r="2" spans="1:16" ht="25">
      <c r="A2" s="128" t="s">
        <v>66</v>
      </c>
      <c r="B2" s="128"/>
      <c r="C2" s="128"/>
      <c r="D2" s="128"/>
      <c r="E2" s="128"/>
      <c r="F2" s="128"/>
      <c r="G2" s="128"/>
      <c r="H2" s="128"/>
      <c r="I2" s="128"/>
      <c r="J2" s="128"/>
      <c r="K2" s="128"/>
      <c r="L2" s="128"/>
      <c r="M2" s="128"/>
      <c r="N2" s="128"/>
      <c r="O2" s="128"/>
      <c r="P2" s="34"/>
    </row>
    <row r="3" spans="1:16" ht="35.5" customHeight="1">
      <c r="A3" s="125" t="s">
        <v>6</v>
      </c>
      <c r="B3" s="123" t="str">
        <f>A1</f>
        <v>104年4月底</v>
      </c>
      <c r="C3" s="123" t="str">
        <f>A1</f>
        <v>104年4月底</v>
      </c>
      <c r="D3" s="129" t="s">
        <v>110</v>
      </c>
      <c r="E3" s="129" t="s">
        <v>29</v>
      </c>
      <c r="F3" s="130" t="s">
        <v>62</v>
      </c>
      <c r="G3" s="130"/>
      <c r="H3" s="130"/>
      <c r="I3" s="130"/>
      <c r="J3" s="131" t="s">
        <v>63</v>
      </c>
      <c r="K3" s="132"/>
      <c r="L3" s="129" t="s">
        <v>73</v>
      </c>
      <c r="M3" s="133"/>
      <c r="N3" s="125" t="s">
        <v>30</v>
      </c>
      <c r="O3" s="125" t="s">
        <v>31</v>
      </c>
      <c r="P3" s="35"/>
    </row>
    <row r="4" spans="1:16" ht="17">
      <c r="A4" s="125"/>
      <c r="B4" s="124"/>
      <c r="C4" s="124"/>
      <c r="D4" s="129"/>
      <c r="E4" s="129"/>
      <c r="F4" s="130" t="str">
        <f>B1</f>
        <v>(104.4.30)</v>
      </c>
      <c r="G4" s="135"/>
      <c r="H4" s="135"/>
      <c r="I4" s="135"/>
      <c r="J4" s="131" t="s">
        <v>85</v>
      </c>
      <c r="K4" s="135"/>
      <c r="L4" s="129" t="str">
        <f>B1</f>
        <v>(104.4.30)</v>
      </c>
      <c r="M4" s="136"/>
      <c r="N4" s="125"/>
      <c r="O4" s="125"/>
      <c r="P4" s="35"/>
    </row>
    <row r="5" spans="1:16" ht="20.25" customHeight="1">
      <c r="A5" s="125"/>
      <c r="B5" s="97" t="s">
        <v>64</v>
      </c>
      <c r="C5" s="97" t="s">
        <v>65</v>
      </c>
      <c r="D5" s="129"/>
      <c r="E5" s="129"/>
      <c r="F5" s="52" t="s">
        <v>10</v>
      </c>
      <c r="G5" s="52" t="s">
        <v>11</v>
      </c>
      <c r="H5" s="52" t="s">
        <v>12</v>
      </c>
      <c r="I5" s="98" t="s">
        <v>13</v>
      </c>
      <c r="J5" s="52" t="s">
        <v>10</v>
      </c>
      <c r="K5" s="99" t="s">
        <v>14</v>
      </c>
      <c r="L5" s="95" t="s">
        <v>10</v>
      </c>
      <c r="M5" s="95" t="s">
        <v>14</v>
      </c>
      <c r="N5" s="134"/>
      <c r="O5" s="125"/>
      <c r="P5" s="35"/>
    </row>
    <row r="6" spans="1:16" ht="17">
      <c r="A6" s="39" t="s">
        <v>15</v>
      </c>
      <c r="B6" s="100">
        <v>23452387</v>
      </c>
      <c r="C6" s="100">
        <v>2858989</v>
      </c>
      <c r="D6" s="101">
        <f>C6*0.164*0.2</f>
        <v>93774.839200000002</v>
      </c>
      <c r="E6" s="102">
        <f>C6/B6</f>
        <v>0.12190609851355429</v>
      </c>
      <c r="F6" s="103">
        <f>SUM(F7:F28)</f>
        <v>1062</v>
      </c>
      <c r="G6" s="103">
        <f t="shared" ref="G6:L6" si="0">SUM(G7:G28)</f>
        <v>59520</v>
      </c>
      <c r="H6" s="103">
        <f t="shared" si="0"/>
        <v>45584</v>
      </c>
      <c r="I6" s="110">
        <f>H6/G6</f>
        <v>0.76586021505376345</v>
      </c>
      <c r="J6" s="103">
        <f t="shared" si="0"/>
        <v>485</v>
      </c>
      <c r="K6" s="103">
        <f t="shared" si="0"/>
        <v>35334</v>
      </c>
      <c r="L6" s="104">
        <f t="shared" si="0"/>
        <v>16</v>
      </c>
      <c r="M6" s="105">
        <f>SUM(M7:M28)</f>
        <v>8068</v>
      </c>
      <c r="N6" s="101">
        <f>G6+K6+M6</f>
        <v>102922</v>
      </c>
      <c r="O6" s="106">
        <f>N6-D6</f>
        <v>9147.1607999999978</v>
      </c>
      <c r="P6" s="36"/>
    </row>
    <row r="7" spans="1:16" s="211" customFormat="1" ht="17">
      <c r="A7" s="199" t="s">
        <v>37</v>
      </c>
      <c r="B7" s="200">
        <v>3964888</v>
      </c>
      <c r="C7" s="200">
        <v>411600</v>
      </c>
      <c r="D7" s="201">
        <f t="shared" ref="D7:D28" si="1">C7*0.164*0.2</f>
        <v>13500.480000000003</v>
      </c>
      <c r="E7" s="202">
        <f t="shared" ref="E7:E28" si="2">C7/B7</f>
        <v>0.10381125519812918</v>
      </c>
      <c r="F7" s="203">
        <v>209</v>
      </c>
      <c r="G7" s="204">
        <v>10875</v>
      </c>
      <c r="H7" s="205">
        <v>8229</v>
      </c>
      <c r="I7" s="206">
        <f>H7/G7</f>
        <v>0.75668965517241382</v>
      </c>
      <c r="J7" s="207">
        <v>76</v>
      </c>
      <c r="K7" s="207">
        <v>5695</v>
      </c>
      <c r="L7" s="207">
        <v>2</v>
      </c>
      <c r="M7" s="208">
        <v>909</v>
      </c>
      <c r="N7" s="201">
        <f t="shared" ref="N7:N27" si="3">G7+K7+M7</f>
        <v>17479</v>
      </c>
      <c r="O7" s="209">
        <f t="shared" ref="O7:O28" si="4">N7-D7</f>
        <v>3978.5199999999968</v>
      </c>
      <c r="P7" s="210"/>
    </row>
    <row r="8" spans="1:16" s="194" customFormat="1" ht="17">
      <c r="A8" s="182" t="s">
        <v>38</v>
      </c>
      <c r="B8" s="183">
        <v>2705949</v>
      </c>
      <c r="C8" s="183">
        <v>387834</v>
      </c>
      <c r="D8" s="184">
        <f t="shared" si="1"/>
        <v>12720.955200000002</v>
      </c>
      <c r="E8" s="185">
        <f t="shared" si="2"/>
        <v>0.14332642632954279</v>
      </c>
      <c r="F8" s="186">
        <v>111</v>
      </c>
      <c r="G8" s="187">
        <v>5688</v>
      </c>
      <c r="H8" s="188">
        <v>4999</v>
      </c>
      <c r="I8" s="189">
        <f t="shared" ref="I8:I28" si="5">H8/G8</f>
        <v>0.87886779184247543</v>
      </c>
      <c r="J8" s="195">
        <v>21</v>
      </c>
      <c r="K8" s="196">
        <v>1286</v>
      </c>
      <c r="L8" s="197"/>
      <c r="M8" s="191"/>
      <c r="N8" s="184">
        <f t="shared" si="3"/>
        <v>6974</v>
      </c>
      <c r="O8" s="192">
        <f t="shared" si="4"/>
        <v>-5746.9552000000022</v>
      </c>
      <c r="P8" s="193"/>
    </row>
    <row r="9" spans="1:16" s="194" customFormat="1" ht="17">
      <c r="A9" s="182" t="s">
        <v>83</v>
      </c>
      <c r="B9" s="183">
        <v>2077929</v>
      </c>
      <c r="C9" s="183">
        <v>195881</v>
      </c>
      <c r="D9" s="184">
        <f t="shared" si="1"/>
        <v>6424.8968000000004</v>
      </c>
      <c r="E9" s="185">
        <f t="shared" si="2"/>
        <v>9.4267417221666386E-2</v>
      </c>
      <c r="F9" s="186">
        <v>59</v>
      </c>
      <c r="G9" s="187">
        <v>3378</v>
      </c>
      <c r="H9" s="188">
        <v>2504</v>
      </c>
      <c r="I9" s="189">
        <f t="shared" si="5"/>
        <v>0.74126702190645355</v>
      </c>
      <c r="J9" s="195">
        <v>60</v>
      </c>
      <c r="K9" s="196">
        <v>5313</v>
      </c>
      <c r="L9" s="197">
        <v>2</v>
      </c>
      <c r="M9" s="191">
        <v>1448</v>
      </c>
      <c r="N9" s="184">
        <f t="shared" si="3"/>
        <v>10139</v>
      </c>
      <c r="O9" s="192">
        <f t="shared" si="4"/>
        <v>3714.1031999999996</v>
      </c>
      <c r="P9" s="193"/>
    </row>
    <row r="10" spans="1:16" s="194" customFormat="1" ht="17">
      <c r="A10" s="182" t="s">
        <v>39</v>
      </c>
      <c r="B10" s="183">
        <v>2727460</v>
      </c>
      <c r="C10" s="183">
        <v>272356</v>
      </c>
      <c r="D10" s="184">
        <f t="shared" si="1"/>
        <v>8933.2768000000015</v>
      </c>
      <c r="E10" s="185">
        <f t="shared" si="2"/>
        <v>9.9857009818659123E-2</v>
      </c>
      <c r="F10" s="186">
        <v>65</v>
      </c>
      <c r="G10" s="187">
        <v>4176</v>
      </c>
      <c r="H10" s="188">
        <v>3370</v>
      </c>
      <c r="I10" s="189">
        <f t="shared" si="5"/>
        <v>0.80699233716475094</v>
      </c>
      <c r="J10" s="195">
        <v>68</v>
      </c>
      <c r="K10" s="196">
        <v>4472</v>
      </c>
      <c r="L10" s="197"/>
      <c r="M10" s="191"/>
      <c r="N10" s="184">
        <f t="shared" si="3"/>
        <v>8648</v>
      </c>
      <c r="O10" s="192">
        <f t="shared" si="4"/>
        <v>-285.27680000000146</v>
      </c>
      <c r="P10" s="193"/>
    </row>
    <row r="11" spans="1:16" s="194" customFormat="1" ht="17">
      <c r="A11" s="182" t="s">
        <v>40</v>
      </c>
      <c r="B11" s="183">
        <v>1885287</v>
      </c>
      <c r="C11" s="183">
        <v>241377</v>
      </c>
      <c r="D11" s="184">
        <f t="shared" si="1"/>
        <v>7917.1656000000003</v>
      </c>
      <c r="E11" s="185">
        <f t="shared" si="2"/>
        <v>0.12803196542489287</v>
      </c>
      <c r="F11" s="186">
        <v>110</v>
      </c>
      <c r="G11" s="187">
        <v>5584</v>
      </c>
      <c r="H11" s="188">
        <v>4393</v>
      </c>
      <c r="I11" s="189">
        <f t="shared" si="5"/>
        <v>0.78671203438395421</v>
      </c>
      <c r="J11" s="195">
        <v>66</v>
      </c>
      <c r="K11" s="198">
        <v>4015</v>
      </c>
      <c r="L11" s="190">
        <v>3</v>
      </c>
      <c r="M11" s="191">
        <v>1059</v>
      </c>
      <c r="N11" s="184">
        <f t="shared" si="3"/>
        <v>10658</v>
      </c>
      <c r="O11" s="192">
        <f t="shared" si="4"/>
        <v>2740.8343999999997</v>
      </c>
      <c r="P11" s="193"/>
    </row>
    <row r="12" spans="1:16" s="194" customFormat="1" ht="17">
      <c r="A12" s="182" t="s">
        <v>41</v>
      </c>
      <c r="B12" s="183">
        <v>2778914</v>
      </c>
      <c r="C12" s="183">
        <v>338982</v>
      </c>
      <c r="D12" s="184">
        <f t="shared" si="1"/>
        <v>11118.609600000002</v>
      </c>
      <c r="E12" s="185">
        <f t="shared" si="2"/>
        <v>0.12198362381851327</v>
      </c>
      <c r="F12" s="186">
        <v>143</v>
      </c>
      <c r="G12" s="187">
        <v>7312</v>
      </c>
      <c r="H12" s="188">
        <v>5607</v>
      </c>
      <c r="I12" s="189">
        <f t="shared" si="5"/>
        <v>0.76682166301969368</v>
      </c>
      <c r="J12" s="195">
        <v>8</v>
      </c>
      <c r="K12" s="196">
        <v>510</v>
      </c>
      <c r="L12" s="197">
        <v>2</v>
      </c>
      <c r="M12" s="191">
        <v>1340</v>
      </c>
      <c r="N12" s="184">
        <f t="shared" si="3"/>
        <v>9162</v>
      </c>
      <c r="O12" s="192">
        <f t="shared" si="4"/>
        <v>-1956.6096000000016</v>
      </c>
      <c r="P12" s="193"/>
    </row>
    <row r="13" spans="1:16" ht="17">
      <c r="A13" s="96" t="s">
        <v>42</v>
      </c>
      <c r="B13" s="116">
        <v>458273</v>
      </c>
      <c r="C13" s="116">
        <v>64236</v>
      </c>
      <c r="D13" s="101">
        <f t="shared" si="1"/>
        <v>2106.9407999999999</v>
      </c>
      <c r="E13" s="102">
        <f t="shared" si="2"/>
        <v>0.14016972416005308</v>
      </c>
      <c r="F13" s="107">
        <v>39</v>
      </c>
      <c r="G13" s="108">
        <v>2332</v>
      </c>
      <c r="H13" s="109">
        <v>1679</v>
      </c>
      <c r="I13" s="110">
        <f t="shared" si="5"/>
        <v>0.71998284734133788</v>
      </c>
      <c r="J13" s="113">
        <v>37</v>
      </c>
      <c r="K13" s="114">
        <v>2635</v>
      </c>
      <c r="L13" s="111"/>
      <c r="M13" s="112"/>
      <c r="N13" s="101">
        <f t="shared" si="3"/>
        <v>4967</v>
      </c>
      <c r="O13" s="106">
        <f t="shared" si="4"/>
        <v>2860.0592000000001</v>
      </c>
      <c r="P13" s="37"/>
    </row>
    <row r="14" spans="1:16" ht="17">
      <c r="A14" s="96" t="s">
        <v>17</v>
      </c>
      <c r="B14" s="116">
        <v>538153</v>
      </c>
      <c r="C14" s="116">
        <v>60975</v>
      </c>
      <c r="D14" s="101">
        <f t="shared" si="1"/>
        <v>1999.98</v>
      </c>
      <c r="E14" s="102">
        <f t="shared" si="2"/>
        <v>0.11330420902605765</v>
      </c>
      <c r="F14" s="107">
        <v>20</v>
      </c>
      <c r="G14" s="108">
        <v>1254</v>
      </c>
      <c r="H14" s="109">
        <v>868</v>
      </c>
      <c r="I14" s="110">
        <f t="shared" si="5"/>
        <v>0.69218500797448168</v>
      </c>
      <c r="J14" s="113">
        <v>8</v>
      </c>
      <c r="K14" s="113">
        <v>884</v>
      </c>
      <c r="L14" s="111"/>
      <c r="M14" s="112"/>
      <c r="N14" s="101">
        <f t="shared" si="3"/>
        <v>2138</v>
      </c>
      <c r="O14" s="106">
        <f t="shared" si="4"/>
        <v>138.01999999999998</v>
      </c>
      <c r="P14" s="37"/>
    </row>
    <row r="15" spans="1:16" ht="17">
      <c r="A15" s="96" t="s">
        <v>18</v>
      </c>
      <c r="B15" s="116">
        <v>566199</v>
      </c>
      <c r="C15" s="116">
        <v>79414</v>
      </c>
      <c r="D15" s="101">
        <f t="shared" si="1"/>
        <v>2604.7792000000004</v>
      </c>
      <c r="E15" s="102">
        <f t="shared" si="2"/>
        <v>0.14025810713194478</v>
      </c>
      <c r="F15" s="107">
        <v>16</v>
      </c>
      <c r="G15" s="108">
        <v>1084</v>
      </c>
      <c r="H15" s="109">
        <v>813</v>
      </c>
      <c r="I15" s="110">
        <f t="shared" si="5"/>
        <v>0.75</v>
      </c>
      <c r="J15" s="113">
        <v>11</v>
      </c>
      <c r="K15" s="113">
        <v>658</v>
      </c>
      <c r="L15" s="115"/>
      <c r="M15" s="112"/>
      <c r="N15" s="101">
        <f t="shared" si="3"/>
        <v>1742</v>
      </c>
      <c r="O15" s="106">
        <f t="shared" si="4"/>
        <v>-862.7792000000004</v>
      </c>
      <c r="P15" s="37"/>
    </row>
    <row r="16" spans="1:16" ht="17">
      <c r="A16" s="96" t="s">
        <v>19</v>
      </c>
      <c r="B16" s="116">
        <v>1289792</v>
      </c>
      <c r="C16" s="116">
        <v>172752</v>
      </c>
      <c r="D16" s="101">
        <f t="shared" si="1"/>
        <v>5666.2656000000006</v>
      </c>
      <c r="E16" s="102">
        <f t="shared" si="2"/>
        <v>0.13393787525430456</v>
      </c>
      <c r="F16" s="107">
        <v>56</v>
      </c>
      <c r="G16" s="108">
        <v>3578</v>
      </c>
      <c r="H16" s="109">
        <v>2573</v>
      </c>
      <c r="I16" s="110">
        <f t="shared" si="5"/>
        <v>0.71911682504192287</v>
      </c>
      <c r="J16" s="113">
        <v>29</v>
      </c>
      <c r="K16" s="114">
        <v>2635</v>
      </c>
      <c r="L16" s="111">
        <v>2</v>
      </c>
      <c r="M16" s="112">
        <v>873</v>
      </c>
      <c r="N16" s="101">
        <f t="shared" si="3"/>
        <v>7086</v>
      </c>
      <c r="O16" s="106">
        <f t="shared" si="4"/>
        <v>1419.7343999999994</v>
      </c>
      <c r="P16" s="37"/>
    </row>
    <row r="17" spans="1:16" ht="17">
      <c r="A17" s="96" t="s">
        <v>20</v>
      </c>
      <c r="B17" s="116">
        <v>512460</v>
      </c>
      <c r="C17" s="116">
        <v>76437</v>
      </c>
      <c r="D17" s="101">
        <f t="shared" si="1"/>
        <v>2507.1336000000001</v>
      </c>
      <c r="E17" s="102">
        <f t="shared" si="2"/>
        <v>0.14915700737618545</v>
      </c>
      <c r="F17" s="107">
        <v>17</v>
      </c>
      <c r="G17" s="108">
        <v>1497</v>
      </c>
      <c r="H17" s="109">
        <v>1072</v>
      </c>
      <c r="I17" s="110">
        <f t="shared" si="5"/>
        <v>0.71609886439545756</v>
      </c>
      <c r="J17" s="113">
        <v>15</v>
      </c>
      <c r="K17" s="114">
        <v>1189</v>
      </c>
      <c r="L17" s="115"/>
      <c r="M17" s="112"/>
      <c r="N17" s="101">
        <f t="shared" si="3"/>
        <v>2686</v>
      </c>
      <c r="O17" s="106">
        <f t="shared" si="4"/>
        <v>178.86639999999989</v>
      </c>
      <c r="P17" s="37"/>
    </row>
    <row r="18" spans="1:16" ht="17">
      <c r="A18" s="96" t="s">
        <v>21</v>
      </c>
      <c r="B18" s="116">
        <v>702881</v>
      </c>
      <c r="C18" s="116">
        <v>114472</v>
      </c>
      <c r="D18" s="101">
        <f t="shared" si="1"/>
        <v>3754.6815999999999</v>
      </c>
      <c r="E18" s="102">
        <f t="shared" si="2"/>
        <v>0.16286113865647242</v>
      </c>
      <c r="F18" s="107">
        <v>40</v>
      </c>
      <c r="G18" s="108">
        <v>1908</v>
      </c>
      <c r="H18" s="109">
        <v>1474</v>
      </c>
      <c r="I18" s="110">
        <f t="shared" si="5"/>
        <v>0.77253668763102723</v>
      </c>
      <c r="J18" s="113">
        <v>12</v>
      </c>
      <c r="K18" s="114">
        <v>742</v>
      </c>
      <c r="L18" s="111">
        <v>1</v>
      </c>
      <c r="M18" s="112">
        <v>401</v>
      </c>
      <c r="N18" s="101">
        <f t="shared" si="3"/>
        <v>3051</v>
      </c>
      <c r="O18" s="106">
        <f t="shared" si="4"/>
        <v>-703.68159999999989</v>
      </c>
      <c r="P18" s="37"/>
    </row>
    <row r="19" spans="1:16" ht="17">
      <c r="A19" s="96" t="s">
        <v>22</v>
      </c>
      <c r="B19" s="116">
        <v>522587</v>
      </c>
      <c r="C19" s="116">
        <v>89016</v>
      </c>
      <c r="D19" s="101">
        <f t="shared" si="1"/>
        <v>2919.7248</v>
      </c>
      <c r="E19" s="102">
        <f t="shared" si="2"/>
        <v>0.17033718787493757</v>
      </c>
      <c r="F19" s="107">
        <v>25</v>
      </c>
      <c r="G19" s="108">
        <v>1226</v>
      </c>
      <c r="H19" s="109">
        <v>956</v>
      </c>
      <c r="I19" s="110">
        <f t="shared" si="5"/>
        <v>0.77977161500815662</v>
      </c>
      <c r="J19" s="113">
        <v>12</v>
      </c>
      <c r="K19" s="114">
        <v>1047</v>
      </c>
      <c r="L19" s="115"/>
      <c r="M19" s="112"/>
      <c r="N19" s="101">
        <f t="shared" si="3"/>
        <v>2273</v>
      </c>
      <c r="O19" s="106">
        <f t="shared" si="4"/>
        <v>-646.72479999999996</v>
      </c>
      <c r="P19" s="37"/>
    </row>
    <row r="20" spans="1:16" ht="17">
      <c r="A20" s="96" t="s">
        <v>23</v>
      </c>
      <c r="B20" s="116">
        <v>845079</v>
      </c>
      <c r="C20" s="116">
        <v>119567</v>
      </c>
      <c r="D20" s="101">
        <f t="shared" si="1"/>
        <v>3921.7976000000003</v>
      </c>
      <c r="E20" s="102">
        <f t="shared" si="2"/>
        <v>0.14148618058193377</v>
      </c>
      <c r="F20" s="107">
        <v>60</v>
      </c>
      <c r="G20" s="108">
        <v>3384</v>
      </c>
      <c r="H20" s="109">
        <v>2418</v>
      </c>
      <c r="I20" s="110">
        <f t="shared" si="5"/>
        <v>0.71453900709219853</v>
      </c>
      <c r="J20" s="113">
        <v>21</v>
      </c>
      <c r="K20" s="114">
        <v>1503</v>
      </c>
      <c r="L20" s="111">
        <v>1</v>
      </c>
      <c r="M20" s="112">
        <v>516</v>
      </c>
      <c r="N20" s="101">
        <f t="shared" si="3"/>
        <v>5403</v>
      </c>
      <c r="O20" s="106">
        <f t="shared" si="4"/>
        <v>1481.2023999999997</v>
      </c>
      <c r="P20" s="37"/>
    </row>
    <row r="21" spans="1:16" ht="17">
      <c r="A21" s="96" t="s">
        <v>43</v>
      </c>
      <c r="B21" s="116">
        <v>223559</v>
      </c>
      <c r="C21" s="116">
        <v>31731</v>
      </c>
      <c r="D21" s="101">
        <f t="shared" si="1"/>
        <v>1040.7768000000001</v>
      </c>
      <c r="E21" s="102">
        <f t="shared" si="2"/>
        <v>0.14193568588157937</v>
      </c>
      <c r="F21" s="107">
        <v>13</v>
      </c>
      <c r="G21" s="108">
        <v>730</v>
      </c>
      <c r="H21" s="109">
        <v>632</v>
      </c>
      <c r="I21" s="110">
        <f t="shared" si="5"/>
        <v>0.86575342465753424</v>
      </c>
      <c r="J21" s="113">
        <v>4</v>
      </c>
      <c r="K21" s="114">
        <v>311</v>
      </c>
      <c r="L21" s="111">
        <v>1</v>
      </c>
      <c r="M21" s="117">
        <v>448</v>
      </c>
      <c r="N21" s="101">
        <f t="shared" si="3"/>
        <v>1489</v>
      </c>
      <c r="O21" s="106">
        <f t="shared" si="4"/>
        <v>448.22319999999991</v>
      </c>
      <c r="P21" s="37"/>
    </row>
    <row r="22" spans="1:16" ht="17">
      <c r="A22" s="96" t="s">
        <v>24</v>
      </c>
      <c r="B22" s="116">
        <v>332674</v>
      </c>
      <c r="C22" s="116">
        <v>45842</v>
      </c>
      <c r="D22" s="101">
        <f t="shared" si="1"/>
        <v>1503.6176000000003</v>
      </c>
      <c r="E22" s="102">
        <f t="shared" si="2"/>
        <v>0.137798565562683</v>
      </c>
      <c r="F22" s="107">
        <v>14</v>
      </c>
      <c r="G22" s="108">
        <v>1134</v>
      </c>
      <c r="H22" s="109">
        <v>778</v>
      </c>
      <c r="I22" s="110">
        <f t="shared" si="5"/>
        <v>0.68606701940035275</v>
      </c>
      <c r="J22" s="113">
        <v>6</v>
      </c>
      <c r="K22" s="114">
        <v>318</v>
      </c>
      <c r="L22" s="111">
        <v>1</v>
      </c>
      <c r="M22" s="112">
        <v>500</v>
      </c>
      <c r="N22" s="101">
        <f t="shared" si="3"/>
        <v>1952</v>
      </c>
      <c r="O22" s="106">
        <f t="shared" si="4"/>
        <v>448.38239999999973</v>
      </c>
      <c r="P22" s="37"/>
    </row>
    <row r="23" spans="1:16" ht="17">
      <c r="A23" s="96" t="s">
        <v>25</v>
      </c>
      <c r="B23" s="116">
        <v>101842</v>
      </c>
      <c r="C23" s="116">
        <v>14817</v>
      </c>
      <c r="D23" s="101">
        <f t="shared" si="1"/>
        <v>485.99760000000009</v>
      </c>
      <c r="E23" s="102">
        <f t="shared" si="2"/>
        <v>0.14549007285795645</v>
      </c>
      <c r="F23" s="107">
        <v>3</v>
      </c>
      <c r="G23" s="108">
        <v>155</v>
      </c>
      <c r="H23" s="109">
        <v>127</v>
      </c>
      <c r="I23" s="110">
        <f t="shared" si="5"/>
        <v>0.8193548387096774</v>
      </c>
      <c r="J23" s="113">
        <v>2</v>
      </c>
      <c r="K23" s="114">
        <v>139</v>
      </c>
      <c r="L23" s="115"/>
      <c r="M23" s="118"/>
      <c r="N23" s="101">
        <f t="shared" si="3"/>
        <v>294</v>
      </c>
      <c r="O23" s="106">
        <f t="shared" si="4"/>
        <v>-191.99760000000009</v>
      </c>
      <c r="P23" s="37"/>
    </row>
    <row r="24" spans="1:16" ht="17">
      <c r="A24" s="96" t="s">
        <v>26</v>
      </c>
      <c r="B24" s="116">
        <v>372985</v>
      </c>
      <c r="C24" s="116">
        <v>47791</v>
      </c>
      <c r="D24" s="101">
        <f t="shared" si="1"/>
        <v>1567.5448000000001</v>
      </c>
      <c r="E24" s="102">
        <f t="shared" si="2"/>
        <v>0.1281311580894674</v>
      </c>
      <c r="F24" s="107">
        <v>30</v>
      </c>
      <c r="G24" s="108">
        <v>1892</v>
      </c>
      <c r="H24" s="109">
        <v>1333</v>
      </c>
      <c r="I24" s="110">
        <f t="shared" si="5"/>
        <v>0.70454545454545459</v>
      </c>
      <c r="J24" s="113">
        <v>9</v>
      </c>
      <c r="K24" s="114">
        <v>505</v>
      </c>
      <c r="L24" s="115"/>
      <c r="M24" s="118"/>
      <c r="N24" s="101">
        <f t="shared" si="3"/>
        <v>2397</v>
      </c>
      <c r="O24" s="106">
        <f t="shared" si="4"/>
        <v>829.45519999999988</v>
      </c>
      <c r="P24" s="37"/>
    </row>
    <row r="25" spans="1:16" ht="17">
      <c r="A25" s="96" t="s">
        <v>27</v>
      </c>
      <c r="B25" s="116">
        <v>432559</v>
      </c>
      <c r="C25" s="116">
        <v>44447</v>
      </c>
      <c r="D25" s="101">
        <f t="shared" si="1"/>
        <v>1457.8616000000002</v>
      </c>
      <c r="E25" s="102">
        <f t="shared" si="2"/>
        <v>0.10275361280195303</v>
      </c>
      <c r="F25" s="107">
        <v>11</v>
      </c>
      <c r="G25" s="108">
        <v>574</v>
      </c>
      <c r="H25" s="109">
        <v>486</v>
      </c>
      <c r="I25" s="110">
        <f t="shared" si="5"/>
        <v>0.84668989547038331</v>
      </c>
      <c r="J25" s="113">
        <v>6</v>
      </c>
      <c r="K25" s="113">
        <v>246</v>
      </c>
      <c r="L25" s="111">
        <v>1</v>
      </c>
      <c r="M25" s="112">
        <v>574</v>
      </c>
      <c r="N25" s="101">
        <f t="shared" si="3"/>
        <v>1394</v>
      </c>
      <c r="O25" s="106">
        <f t="shared" si="4"/>
        <v>-63.86160000000018</v>
      </c>
      <c r="P25" s="37"/>
    </row>
    <row r="26" spans="1:16" ht="17">
      <c r="A26" s="96" t="s">
        <v>28</v>
      </c>
      <c r="B26" s="116">
        <v>271009</v>
      </c>
      <c r="C26" s="116">
        <v>33776</v>
      </c>
      <c r="D26" s="101">
        <f t="shared" si="1"/>
        <v>1107.8528000000001</v>
      </c>
      <c r="E26" s="102">
        <f t="shared" si="2"/>
        <v>0.12463054732499659</v>
      </c>
      <c r="F26" s="107">
        <v>18</v>
      </c>
      <c r="G26" s="108">
        <v>1431</v>
      </c>
      <c r="H26" s="109">
        <v>1060</v>
      </c>
      <c r="I26" s="110">
        <f t="shared" si="5"/>
        <v>0.7407407407407407</v>
      </c>
      <c r="J26" s="113">
        <v>13</v>
      </c>
      <c r="K26" s="114">
        <v>1226</v>
      </c>
      <c r="L26" s="111"/>
      <c r="M26" s="119"/>
      <c r="N26" s="101">
        <f t="shared" si="3"/>
        <v>2657</v>
      </c>
      <c r="O26" s="106">
        <f t="shared" si="4"/>
        <v>1549.1471999999999</v>
      </c>
      <c r="P26" s="37"/>
    </row>
    <row r="27" spans="1:16" ht="17">
      <c r="A27" s="96" t="s">
        <v>4</v>
      </c>
      <c r="B27" s="116">
        <v>129423</v>
      </c>
      <c r="C27" s="116">
        <v>14485</v>
      </c>
      <c r="D27" s="101">
        <f t="shared" si="1"/>
        <v>475.108</v>
      </c>
      <c r="E27" s="102">
        <f t="shared" si="2"/>
        <v>0.1119198287785015</v>
      </c>
      <c r="F27" s="107">
        <v>2</v>
      </c>
      <c r="G27" s="108">
        <v>294</v>
      </c>
      <c r="H27" s="109">
        <v>195</v>
      </c>
      <c r="I27" s="110">
        <f t="shared" si="5"/>
        <v>0.66326530612244894</v>
      </c>
      <c r="J27" s="120">
        <v>0</v>
      </c>
      <c r="K27" s="120">
        <v>0</v>
      </c>
      <c r="L27" s="115"/>
      <c r="M27" s="119"/>
      <c r="N27" s="101">
        <f t="shared" si="3"/>
        <v>294</v>
      </c>
      <c r="O27" s="106">
        <f t="shared" si="4"/>
        <v>-181.108</v>
      </c>
      <c r="P27" s="37"/>
    </row>
    <row r="28" spans="1:16" ht="17">
      <c r="A28" s="96" t="s">
        <v>44</v>
      </c>
      <c r="B28" s="121">
        <v>12485</v>
      </c>
      <c r="C28" s="121">
        <v>1201</v>
      </c>
      <c r="D28" s="101">
        <f t="shared" si="1"/>
        <v>39.392800000000001</v>
      </c>
      <c r="E28" s="102">
        <f t="shared" si="2"/>
        <v>9.6195434521425704E-2</v>
      </c>
      <c r="F28" s="107">
        <v>1</v>
      </c>
      <c r="G28" s="108">
        <v>34</v>
      </c>
      <c r="H28" s="109">
        <v>18</v>
      </c>
      <c r="I28" s="110">
        <f t="shared" si="5"/>
        <v>0.52941176470588236</v>
      </c>
      <c r="J28" s="120">
        <v>1</v>
      </c>
      <c r="K28" s="120">
        <v>5</v>
      </c>
      <c r="L28" s="115"/>
      <c r="M28" s="122"/>
      <c r="N28" s="101">
        <f>G28+K28+M28</f>
        <v>39</v>
      </c>
      <c r="O28" s="106">
        <f t="shared" si="4"/>
        <v>-0.39280000000000115</v>
      </c>
      <c r="P28" s="37"/>
    </row>
    <row r="29" spans="1:16" ht="42" customHeight="1">
      <c r="A29" s="126" t="s">
        <v>112</v>
      </c>
      <c r="B29" s="126"/>
      <c r="C29" s="126"/>
      <c r="D29" s="126"/>
      <c r="E29" s="126"/>
      <c r="F29" s="126"/>
      <c r="G29" s="126"/>
      <c r="H29" s="126"/>
      <c r="I29" s="126"/>
      <c r="J29" s="126"/>
      <c r="K29" s="126"/>
      <c r="L29" s="126"/>
      <c r="M29" s="126"/>
      <c r="N29" s="126"/>
      <c r="O29" s="126"/>
      <c r="P29" s="26"/>
    </row>
    <row r="30" spans="1:16" ht="17">
      <c r="A30" s="126" t="s">
        <v>32</v>
      </c>
      <c r="B30" s="126"/>
      <c r="C30" s="126"/>
      <c r="D30" s="126"/>
      <c r="E30" s="126"/>
      <c r="F30" s="126"/>
      <c r="G30" s="127"/>
      <c r="H30" s="127"/>
      <c r="I30" s="127"/>
      <c r="J30" s="127"/>
      <c r="K30" s="127"/>
      <c r="L30" s="127"/>
      <c r="M30" s="127"/>
      <c r="N30" s="127"/>
      <c r="O30" s="127"/>
      <c r="P30" s="27"/>
    </row>
    <row r="31" spans="1:16">
      <c r="I31" s="212"/>
    </row>
  </sheetData>
  <mergeCells count="16">
    <mergeCell ref="C3:C4"/>
    <mergeCell ref="O3:O5"/>
    <mergeCell ref="A29:O29"/>
    <mergeCell ref="A30:O30"/>
    <mergeCell ref="A2:O2"/>
    <mergeCell ref="A3:A5"/>
    <mergeCell ref="D3:D5"/>
    <mergeCell ref="E3:E5"/>
    <mergeCell ref="F3:I3"/>
    <mergeCell ref="J3:K3"/>
    <mergeCell ref="L3:M3"/>
    <mergeCell ref="N3:N5"/>
    <mergeCell ref="F4:I4"/>
    <mergeCell ref="J4:K4"/>
    <mergeCell ref="L4:M4"/>
    <mergeCell ref="B3:B4"/>
  </mergeCells>
  <phoneticPr fontId="7" type="noConversion"/>
  <conditionalFormatting sqref="I1:I1048576">
    <cfRule type="cellIs" dxfId="0" priority="1" operator="greaterThan">
      <formula>0.8</formula>
    </cfRule>
  </conditionalFormatting>
  <pageMargins left="0" right="0" top="0" bottom="0"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xSplit="1" ySplit="6" topLeftCell="B7" activePane="bottomRight" state="frozen"/>
      <selection pane="topRight" activeCell="B1" sqref="B1"/>
      <selection pane="bottomLeft" activeCell="A7" sqref="A7"/>
      <selection pane="bottomRight" activeCell="N9" sqref="N9"/>
    </sheetView>
  </sheetViews>
  <sheetFormatPr defaultRowHeight="11.5"/>
  <cols>
    <col min="1" max="1" width="13.6640625" customWidth="1"/>
    <col min="2" max="2" width="15" customWidth="1"/>
    <col min="3" max="3" width="14.109375" customWidth="1"/>
    <col min="4" max="4" width="11" customWidth="1"/>
    <col min="5" max="5" width="10" customWidth="1"/>
    <col min="6" max="6" width="10.6640625" customWidth="1"/>
    <col min="7" max="7" width="11.109375" customWidth="1"/>
    <col min="8" max="8" width="11.6640625" bestFit="1" customWidth="1"/>
    <col min="9" max="9" width="9.77734375" customWidth="1"/>
    <col min="10" max="10" width="11.44140625" customWidth="1"/>
    <col min="11" max="11" width="6.44140625" style="29" customWidth="1"/>
    <col min="12" max="12" width="10" bestFit="1" customWidth="1"/>
    <col min="13" max="13" width="13.77734375" customWidth="1"/>
    <col min="14" max="14" width="13" customWidth="1"/>
  </cols>
  <sheetData>
    <row r="1" spans="1:14" hidden="1">
      <c r="A1" t="s">
        <v>105</v>
      </c>
    </row>
    <row r="2" spans="1:14" ht="25">
      <c r="A2" s="128" t="s">
        <v>5</v>
      </c>
      <c r="B2" s="128"/>
      <c r="C2" s="128"/>
      <c r="D2" s="128"/>
      <c r="E2" s="128"/>
      <c r="F2" s="128"/>
      <c r="G2" s="128"/>
      <c r="H2" s="128"/>
      <c r="I2" s="128"/>
      <c r="J2" s="128"/>
      <c r="K2" s="128"/>
      <c r="L2" s="128"/>
      <c r="M2" s="128"/>
      <c r="N2" s="128"/>
    </row>
    <row r="3" spans="1:14" ht="36" customHeight="1">
      <c r="A3" s="125" t="s">
        <v>6</v>
      </c>
      <c r="B3" s="129" t="s">
        <v>106</v>
      </c>
      <c r="C3" s="129" t="s">
        <v>107</v>
      </c>
      <c r="D3" s="129" t="s">
        <v>7</v>
      </c>
      <c r="E3" s="133" t="s">
        <v>35</v>
      </c>
      <c r="F3" s="133"/>
      <c r="G3" s="133"/>
      <c r="H3" s="133"/>
      <c r="I3" s="129" t="s">
        <v>36</v>
      </c>
      <c r="J3" s="133"/>
      <c r="K3" s="129" t="s">
        <v>73</v>
      </c>
      <c r="L3" s="133"/>
      <c r="M3" s="137" t="s">
        <v>8</v>
      </c>
      <c r="N3" s="125" t="s">
        <v>9</v>
      </c>
    </row>
    <row r="4" spans="1:14" ht="15" customHeight="1">
      <c r="A4" s="125"/>
      <c r="B4" s="129"/>
      <c r="C4" s="129"/>
      <c r="D4" s="129"/>
      <c r="E4" s="133" t="str">
        <f>A1</f>
        <v>(104.4.30)</v>
      </c>
      <c r="F4" s="136"/>
      <c r="G4" s="136"/>
      <c r="H4" s="136"/>
      <c r="I4" s="133" t="s">
        <v>85</v>
      </c>
      <c r="J4" s="136"/>
      <c r="K4" s="133" t="str">
        <f>A1</f>
        <v>(104.4.30)</v>
      </c>
      <c r="L4" s="136"/>
      <c r="M4" s="137"/>
      <c r="N4" s="125"/>
    </row>
    <row r="5" spans="1:14" ht="21" customHeight="1">
      <c r="A5" s="125"/>
      <c r="B5" s="129"/>
      <c r="C5" s="129"/>
      <c r="D5" s="129"/>
      <c r="E5" s="48" t="s">
        <v>10</v>
      </c>
      <c r="F5" s="48" t="s">
        <v>11</v>
      </c>
      <c r="G5" s="49" t="s">
        <v>12</v>
      </c>
      <c r="H5" s="50" t="s">
        <v>13</v>
      </c>
      <c r="I5" s="48" t="s">
        <v>10</v>
      </c>
      <c r="J5" s="51" t="s">
        <v>14</v>
      </c>
      <c r="K5" s="52" t="s">
        <v>10</v>
      </c>
      <c r="L5" s="48" t="s">
        <v>14</v>
      </c>
      <c r="M5" s="134"/>
      <c r="N5" s="125"/>
    </row>
    <row r="6" spans="1:14" ht="17">
      <c r="A6" s="39" t="s">
        <v>15</v>
      </c>
      <c r="B6" s="41">
        <f>SUM(B7:B28)</f>
        <v>23452387</v>
      </c>
      <c r="C6" s="41">
        <f>SUM(C7:C28)</f>
        <v>2858989</v>
      </c>
      <c r="D6" s="53">
        <f>C6/B6</f>
        <v>0.12190609851355429</v>
      </c>
      <c r="E6" s="71">
        <f>SUM(E7:E28)</f>
        <v>1062</v>
      </c>
      <c r="F6" s="72">
        <f t="shared" ref="F6:G6" si="0">SUM(F7:F28)</f>
        <v>59520</v>
      </c>
      <c r="G6" s="72">
        <f t="shared" si="0"/>
        <v>45584</v>
      </c>
      <c r="H6" s="74">
        <f>G6/F6</f>
        <v>0.76586021505376345</v>
      </c>
      <c r="I6" s="75">
        <f>SUM(I7:I28)</f>
        <v>485</v>
      </c>
      <c r="J6" s="75">
        <f>SUM(J7:J28)</f>
        <v>35334</v>
      </c>
      <c r="K6" s="54">
        <f>SUM(K7:K28)</f>
        <v>16</v>
      </c>
      <c r="L6" s="54">
        <f>SUM(L7:L28)</f>
        <v>8068</v>
      </c>
      <c r="M6" s="40">
        <f>F6+J6+L6</f>
        <v>102922</v>
      </c>
      <c r="N6" s="55">
        <f>M6/C6*10000</f>
        <v>359.9943896251437</v>
      </c>
    </row>
    <row r="7" spans="1:14" ht="17">
      <c r="A7" s="38" t="s">
        <v>37</v>
      </c>
      <c r="B7" s="42">
        <v>3964888</v>
      </c>
      <c r="C7" s="42">
        <v>411600</v>
      </c>
      <c r="D7" s="53">
        <f>C7/B7</f>
        <v>0.10381125519812918</v>
      </c>
      <c r="E7" s="70">
        <v>208</v>
      </c>
      <c r="F7" s="91">
        <v>10875</v>
      </c>
      <c r="G7" s="92">
        <v>8229</v>
      </c>
      <c r="H7" s="73">
        <f>G7/F7</f>
        <v>0.75668965517241382</v>
      </c>
      <c r="I7" s="76">
        <v>76</v>
      </c>
      <c r="J7" s="76">
        <v>5695</v>
      </c>
      <c r="K7" s="30">
        <v>2</v>
      </c>
      <c r="L7" s="13">
        <v>909</v>
      </c>
      <c r="M7" s="40">
        <f t="shared" ref="M7:M28" si="1">F7+J7+L7</f>
        <v>17479</v>
      </c>
      <c r="N7" s="55">
        <f t="shared" ref="N7:N28" si="2">M7/C7*10000</f>
        <v>424.65986394557819</v>
      </c>
    </row>
    <row r="8" spans="1:14" ht="17">
      <c r="A8" s="38" t="s">
        <v>38</v>
      </c>
      <c r="B8" s="42">
        <v>2705949</v>
      </c>
      <c r="C8" s="42">
        <v>387834</v>
      </c>
      <c r="D8" s="53">
        <f t="shared" ref="D8:D28" si="3">C8/B8</f>
        <v>0.14332642632954279</v>
      </c>
      <c r="E8" s="70">
        <v>111</v>
      </c>
      <c r="F8" s="91">
        <v>5688</v>
      </c>
      <c r="G8" s="92">
        <v>4999</v>
      </c>
      <c r="H8" s="73">
        <f t="shared" ref="H8:H28" si="4">G8/F8</f>
        <v>0.87886779184247543</v>
      </c>
      <c r="I8" s="77">
        <v>21</v>
      </c>
      <c r="J8" s="78">
        <v>1286</v>
      </c>
      <c r="K8" s="31"/>
      <c r="L8" s="10"/>
      <c r="M8" s="40">
        <f t="shared" si="1"/>
        <v>6974</v>
      </c>
      <c r="N8" s="55">
        <f t="shared" si="2"/>
        <v>179.81920099836526</v>
      </c>
    </row>
    <row r="9" spans="1:14" ht="17">
      <c r="A9" s="38" t="s">
        <v>83</v>
      </c>
      <c r="B9" s="42">
        <v>2077929</v>
      </c>
      <c r="C9" s="42">
        <v>195881</v>
      </c>
      <c r="D9" s="53">
        <f t="shared" si="3"/>
        <v>9.4267417221666386E-2</v>
      </c>
      <c r="E9" s="70">
        <v>60</v>
      </c>
      <c r="F9" s="91">
        <v>3378</v>
      </c>
      <c r="G9" s="92">
        <v>2504</v>
      </c>
      <c r="H9" s="73">
        <f t="shared" si="4"/>
        <v>0.74126702190645355</v>
      </c>
      <c r="I9" s="77">
        <v>60</v>
      </c>
      <c r="J9" s="78">
        <v>5313</v>
      </c>
      <c r="K9" s="31">
        <v>2</v>
      </c>
      <c r="L9" s="10">
        <v>1448</v>
      </c>
      <c r="M9" s="40">
        <f t="shared" si="1"/>
        <v>10139</v>
      </c>
      <c r="N9" s="55">
        <f t="shared" si="2"/>
        <v>517.61018169194563</v>
      </c>
    </row>
    <row r="10" spans="1:14" ht="17">
      <c r="A10" s="38" t="s">
        <v>39</v>
      </c>
      <c r="B10" s="42">
        <v>2727460</v>
      </c>
      <c r="C10" s="42">
        <v>272356</v>
      </c>
      <c r="D10" s="53">
        <f t="shared" si="3"/>
        <v>9.9857009818659123E-2</v>
      </c>
      <c r="E10" s="70">
        <v>65</v>
      </c>
      <c r="F10" s="91">
        <v>4176</v>
      </c>
      <c r="G10" s="92">
        <v>3370</v>
      </c>
      <c r="H10" s="73">
        <f t="shared" si="4"/>
        <v>0.80699233716475094</v>
      </c>
      <c r="I10" s="77">
        <v>68</v>
      </c>
      <c r="J10" s="78">
        <v>4472</v>
      </c>
      <c r="K10" s="31"/>
      <c r="L10" s="10"/>
      <c r="M10" s="40">
        <f t="shared" si="1"/>
        <v>8648</v>
      </c>
      <c r="N10" s="55">
        <f t="shared" si="2"/>
        <v>317.52559150523581</v>
      </c>
    </row>
    <row r="11" spans="1:14" ht="17">
      <c r="A11" s="38" t="s">
        <v>40</v>
      </c>
      <c r="B11" s="42">
        <v>1885287</v>
      </c>
      <c r="C11" s="42">
        <v>241377</v>
      </c>
      <c r="D11" s="53">
        <f t="shared" si="3"/>
        <v>0.12803196542489287</v>
      </c>
      <c r="E11" s="70">
        <v>111</v>
      </c>
      <c r="F11" s="91">
        <v>5584</v>
      </c>
      <c r="G11" s="92">
        <v>4393</v>
      </c>
      <c r="H11" s="73">
        <f t="shared" si="4"/>
        <v>0.78671203438395421</v>
      </c>
      <c r="I11" s="77">
        <v>66</v>
      </c>
      <c r="J11" s="79">
        <v>4015</v>
      </c>
      <c r="K11" s="32">
        <v>3</v>
      </c>
      <c r="L11" s="10">
        <v>1059</v>
      </c>
      <c r="M11" s="40">
        <f t="shared" si="1"/>
        <v>10658</v>
      </c>
      <c r="N11" s="55">
        <f t="shared" si="2"/>
        <v>441.54994054943097</v>
      </c>
    </row>
    <row r="12" spans="1:14" ht="17">
      <c r="A12" s="38" t="s">
        <v>41</v>
      </c>
      <c r="B12" s="42">
        <v>2778914</v>
      </c>
      <c r="C12" s="42">
        <v>338982</v>
      </c>
      <c r="D12" s="53">
        <f t="shared" si="3"/>
        <v>0.12198362381851327</v>
      </c>
      <c r="E12" s="70">
        <v>143</v>
      </c>
      <c r="F12" s="91">
        <v>7312</v>
      </c>
      <c r="G12" s="92">
        <v>5607</v>
      </c>
      <c r="H12" s="73">
        <f t="shared" si="4"/>
        <v>0.76682166301969368</v>
      </c>
      <c r="I12" s="77">
        <v>8</v>
      </c>
      <c r="J12" s="78">
        <v>510</v>
      </c>
      <c r="K12" s="31">
        <v>2</v>
      </c>
      <c r="L12" s="10">
        <v>1340</v>
      </c>
      <c r="M12" s="40">
        <f t="shared" si="1"/>
        <v>9162</v>
      </c>
      <c r="N12" s="55">
        <f t="shared" si="2"/>
        <v>270.27983786749741</v>
      </c>
    </row>
    <row r="13" spans="1:14" ht="17">
      <c r="A13" s="56" t="s">
        <v>42</v>
      </c>
      <c r="B13" s="28">
        <v>458273</v>
      </c>
      <c r="C13" s="28">
        <v>64236</v>
      </c>
      <c r="D13" s="53">
        <f t="shared" si="3"/>
        <v>0.14016972416005308</v>
      </c>
      <c r="E13" s="70">
        <v>40</v>
      </c>
      <c r="F13" s="91">
        <v>2332</v>
      </c>
      <c r="G13" s="92">
        <v>1679</v>
      </c>
      <c r="H13" s="73">
        <f t="shared" si="4"/>
        <v>0.71998284734133788</v>
      </c>
      <c r="I13" s="77">
        <v>37</v>
      </c>
      <c r="J13" s="78">
        <v>2635</v>
      </c>
      <c r="K13" s="32"/>
      <c r="L13" s="10"/>
      <c r="M13" s="40">
        <f t="shared" si="1"/>
        <v>4967</v>
      </c>
      <c r="N13" s="55">
        <f t="shared" si="2"/>
        <v>773.24241858148082</v>
      </c>
    </row>
    <row r="14" spans="1:14" ht="17">
      <c r="A14" s="56" t="s">
        <v>17</v>
      </c>
      <c r="B14" s="28">
        <v>538153</v>
      </c>
      <c r="C14" s="28">
        <v>60975</v>
      </c>
      <c r="D14" s="53">
        <f t="shared" si="3"/>
        <v>0.11330420902605765</v>
      </c>
      <c r="E14" s="70">
        <v>19</v>
      </c>
      <c r="F14" s="91">
        <v>1254</v>
      </c>
      <c r="G14" s="92">
        <v>868</v>
      </c>
      <c r="H14" s="73">
        <f t="shared" si="4"/>
        <v>0.69218500797448168</v>
      </c>
      <c r="I14" s="77">
        <v>8</v>
      </c>
      <c r="J14" s="77">
        <v>884</v>
      </c>
      <c r="K14" s="32"/>
      <c r="L14" s="10"/>
      <c r="M14" s="40">
        <f t="shared" si="1"/>
        <v>2138</v>
      </c>
      <c r="N14" s="55">
        <f t="shared" si="2"/>
        <v>350.63550635506357</v>
      </c>
    </row>
    <row r="15" spans="1:14" ht="17">
      <c r="A15" s="56" t="s">
        <v>18</v>
      </c>
      <c r="B15" s="28">
        <v>566199</v>
      </c>
      <c r="C15" s="28">
        <v>79414</v>
      </c>
      <c r="D15" s="53">
        <f t="shared" si="3"/>
        <v>0.14025810713194478</v>
      </c>
      <c r="E15" s="70">
        <v>16</v>
      </c>
      <c r="F15" s="91">
        <v>1084</v>
      </c>
      <c r="G15" s="92">
        <v>813</v>
      </c>
      <c r="H15" s="73">
        <f t="shared" si="4"/>
        <v>0.75</v>
      </c>
      <c r="I15" s="77">
        <v>11</v>
      </c>
      <c r="J15" s="77">
        <v>658</v>
      </c>
      <c r="K15" s="31"/>
      <c r="L15" s="10"/>
      <c r="M15" s="40">
        <f t="shared" si="1"/>
        <v>1742</v>
      </c>
      <c r="N15" s="55">
        <f t="shared" si="2"/>
        <v>219.35678847558364</v>
      </c>
    </row>
    <row r="16" spans="1:14" ht="17">
      <c r="A16" s="56" t="s">
        <v>19</v>
      </c>
      <c r="B16" s="28">
        <v>1289792</v>
      </c>
      <c r="C16" s="28">
        <v>172752</v>
      </c>
      <c r="D16" s="53">
        <f t="shared" si="3"/>
        <v>0.13393787525430456</v>
      </c>
      <c r="E16" s="70">
        <v>56</v>
      </c>
      <c r="F16" s="91">
        <v>3578</v>
      </c>
      <c r="G16" s="92">
        <v>2573</v>
      </c>
      <c r="H16" s="73">
        <f t="shared" si="4"/>
        <v>0.71911682504192287</v>
      </c>
      <c r="I16" s="77">
        <v>29</v>
      </c>
      <c r="J16" s="78">
        <v>2635</v>
      </c>
      <c r="K16" s="32">
        <v>2</v>
      </c>
      <c r="L16" s="10">
        <v>873</v>
      </c>
      <c r="M16" s="40">
        <f t="shared" si="1"/>
        <v>7086</v>
      </c>
      <c r="N16" s="55">
        <f t="shared" si="2"/>
        <v>410.18338427340927</v>
      </c>
    </row>
    <row r="17" spans="1:14" ht="17">
      <c r="A17" s="56" t="s">
        <v>20</v>
      </c>
      <c r="B17" s="28">
        <v>512460</v>
      </c>
      <c r="C17" s="28">
        <v>76437</v>
      </c>
      <c r="D17" s="53">
        <f t="shared" si="3"/>
        <v>0.14915700737618545</v>
      </c>
      <c r="E17" s="70">
        <v>17</v>
      </c>
      <c r="F17" s="91">
        <v>1497</v>
      </c>
      <c r="G17" s="92">
        <v>1072</v>
      </c>
      <c r="H17" s="73">
        <f t="shared" si="4"/>
        <v>0.71609886439545756</v>
      </c>
      <c r="I17" s="77">
        <v>15</v>
      </c>
      <c r="J17" s="78">
        <v>1189</v>
      </c>
      <c r="K17" s="31"/>
      <c r="L17" s="10"/>
      <c r="M17" s="40">
        <f t="shared" si="1"/>
        <v>2686</v>
      </c>
      <c r="N17" s="55">
        <f t="shared" si="2"/>
        <v>351.40049975797064</v>
      </c>
    </row>
    <row r="18" spans="1:14" ht="17">
      <c r="A18" s="56" t="s">
        <v>21</v>
      </c>
      <c r="B18" s="28">
        <v>702881</v>
      </c>
      <c r="C18" s="28">
        <v>114472</v>
      </c>
      <c r="D18" s="53">
        <f t="shared" si="3"/>
        <v>0.16286113865647242</v>
      </c>
      <c r="E18" s="70">
        <v>39</v>
      </c>
      <c r="F18" s="91">
        <v>1908</v>
      </c>
      <c r="G18" s="92">
        <v>1474</v>
      </c>
      <c r="H18" s="73">
        <f t="shared" si="4"/>
        <v>0.77253668763102723</v>
      </c>
      <c r="I18" s="77">
        <v>12</v>
      </c>
      <c r="J18" s="78">
        <v>742</v>
      </c>
      <c r="K18" s="32">
        <v>1</v>
      </c>
      <c r="L18" s="10">
        <v>401</v>
      </c>
      <c r="M18" s="40">
        <f t="shared" si="1"/>
        <v>3051</v>
      </c>
      <c r="N18" s="55">
        <f t="shared" si="2"/>
        <v>266.52805926340068</v>
      </c>
    </row>
    <row r="19" spans="1:14" ht="17">
      <c r="A19" s="56" t="s">
        <v>22</v>
      </c>
      <c r="B19" s="28">
        <v>522587</v>
      </c>
      <c r="C19" s="28">
        <v>89016</v>
      </c>
      <c r="D19" s="53">
        <f t="shared" si="3"/>
        <v>0.17033718787493757</v>
      </c>
      <c r="E19" s="70">
        <v>25</v>
      </c>
      <c r="F19" s="91">
        <v>1226</v>
      </c>
      <c r="G19" s="92">
        <v>956</v>
      </c>
      <c r="H19" s="73">
        <f t="shared" si="4"/>
        <v>0.77977161500815662</v>
      </c>
      <c r="I19" s="77">
        <v>12</v>
      </c>
      <c r="J19" s="78">
        <v>1047</v>
      </c>
      <c r="K19" s="31"/>
      <c r="L19" s="10"/>
      <c r="M19" s="40">
        <f t="shared" si="1"/>
        <v>2273</v>
      </c>
      <c r="N19" s="55">
        <f t="shared" si="2"/>
        <v>255.34735328480275</v>
      </c>
    </row>
    <row r="20" spans="1:14" ht="17">
      <c r="A20" s="56" t="s">
        <v>23</v>
      </c>
      <c r="B20" s="28">
        <v>845079</v>
      </c>
      <c r="C20" s="28">
        <v>119567</v>
      </c>
      <c r="D20" s="53">
        <f t="shared" si="3"/>
        <v>0.14148618058193377</v>
      </c>
      <c r="E20" s="70">
        <v>60</v>
      </c>
      <c r="F20" s="91">
        <v>3384</v>
      </c>
      <c r="G20" s="92">
        <v>2418</v>
      </c>
      <c r="H20" s="73">
        <f t="shared" si="4"/>
        <v>0.71453900709219853</v>
      </c>
      <c r="I20" s="77">
        <v>21</v>
      </c>
      <c r="J20" s="78">
        <v>1503</v>
      </c>
      <c r="K20" s="32">
        <v>1</v>
      </c>
      <c r="L20" s="10">
        <v>516</v>
      </c>
      <c r="M20" s="40">
        <f t="shared" si="1"/>
        <v>5403</v>
      </c>
      <c r="N20" s="55">
        <f t="shared" si="2"/>
        <v>451.88053559928738</v>
      </c>
    </row>
    <row r="21" spans="1:14" ht="17">
      <c r="A21" s="56" t="s">
        <v>43</v>
      </c>
      <c r="B21" s="28">
        <v>223559</v>
      </c>
      <c r="C21" s="28">
        <v>31731</v>
      </c>
      <c r="D21" s="53">
        <f t="shared" si="3"/>
        <v>0.14193568588157937</v>
      </c>
      <c r="E21" s="70">
        <v>13</v>
      </c>
      <c r="F21" s="91">
        <v>730</v>
      </c>
      <c r="G21" s="92">
        <v>632</v>
      </c>
      <c r="H21" s="73">
        <f t="shared" si="4"/>
        <v>0.86575342465753424</v>
      </c>
      <c r="I21" s="77">
        <v>4</v>
      </c>
      <c r="J21" s="78">
        <v>311</v>
      </c>
      <c r="K21" s="32">
        <v>1</v>
      </c>
      <c r="L21" s="17">
        <v>448</v>
      </c>
      <c r="M21" s="40">
        <f t="shared" si="1"/>
        <v>1489</v>
      </c>
      <c r="N21" s="55">
        <f t="shared" si="2"/>
        <v>469.25719328101854</v>
      </c>
    </row>
    <row r="22" spans="1:14" ht="17">
      <c r="A22" s="56" t="s">
        <v>24</v>
      </c>
      <c r="B22" s="28">
        <v>332674</v>
      </c>
      <c r="C22" s="28">
        <v>45842</v>
      </c>
      <c r="D22" s="53">
        <f t="shared" si="3"/>
        <v>0.137798565562683</v>
      </c>
      <c r="E22" s="70">
        <v>14</v>
      </c>
      <c r="F22" s="91">
        <v>1134</v>
      </c>
      <c r="G22" s="92">
        <v>778</v>
      </c>
      <c r="H22" s="73">
        <f t="shared" si="4"/>
        <v>0.68606701940035275</v>
      </c>
      <c r="I22" s="77">
        <v>6</v>
      </c>
      <c r="J22" s="78">
        <v>318</v>
      </c>
      <c r="K22" s="32">
        <v>1</v>
      </c>
      <c r="L22" s="10">
        <v>500</v>
      </c>
      <c r="M22" s="40">
        <f t="shared" si="1"/>
        <v>1952</v>
      </c>
      <c r="N22" s="55">
        <f t="shared" si="2"/>
        <v>425.81039221674445</v>
      </c>
    </row>
    <row r="23" spans="1:14" ht="17">
      <c r="A23" s="56" t="s">
        <v>25</v>
      </c>
      <c r="B23" s="28">
        <v>101842</v>
      </c>
      <c r="C23" s="28">
        <v>14817</v>
      </c>
      <c r="D23" s="53">
        <f t="shared" si="3"/>
        <v>0.14549007285795645</v>
      </c>
      <c r="E23" s="70">
        <v>3</v>
      </c>
      <c r="F23" s="91">
        <v>155</v>
      </c>
      <c r="G23" s="92">
        <v>127</v>
      </c>
      <c r="H23" s="73">
        <f t="shared" si="4"/>
        <v>0.8193548387096774</v>
      </c>
      <c r="I23" s="77">
        <v>2</v>
      </c>
      <c r="J23" s="78">
        <v>139</v>
      </c>
      <c r="K23" s="31"/>
      <c r="L23" s="14"/>
      <c r="M23" s="40">
        <f t="shared" si="1"/>
        <v>294</v>
      </c>
      <c r="N23" s="55">
        <f t="shared" si="2"/>
        <v>198.42073294189109</v>
      </c>
    </row>
    <row r="24" spans="1:14" ht="17">
      <c r="A24" s="56" t="s">
        <v>26</v>
      </c>
      <c r="B24" s="28">
        <v>372985</v>
      </c>
      <c r="C24" s="28">
        <v>47791</v>
      </c>
      <c r="D24" s="53">
        <f t="shared" si="3"/>
        <v>0.1281311580894674</v>
      </c>
      <c r="E24" s="70">
        <v>30</v>
      </c>
      <c r="F24" s="91">
        <v>1892</v>
      </c>
      <c r="G24" s="92">
        <v>1333</v>
      </c>
      <c r="H24" s="73">
        <f t="shared" si="4"/>
        <v>0.70454545454545459</v>
      </c>
      <c r="I24" s="77">
        <v>9</v>
      </c>
      <c r="J24" s="78">
        <v>505</v>
      </c>
      <c r="K24" s="31"/>
      <c r="L24" s="14"/>
      <c r="M24" s="40">
        <f t="shared" si="1"/>
        <v>2397</v>
      </c>
      <c r="N24" s="55">
        <f t="shared" si="2"/>
        <v>501.55887091711827</v>
      </c>
    </row>
    <row r="25" spans="1:14" ht="17">
      <c r="A25" s="56" t="s">
        <v>27</v>
      </c>
      <c r="B25" s="28">
        <v>432559</v>
      </c>
      <c r="C25" s="28">
        <v>44447</v>
      </c>
      <c r="D25" s="53">
        <f t="shared" si="3"/>
        <v>0.10275361280195303</v>
      </c>
      <c r="E25" s="70">
        <v>11</v>
      </c>
      <c r="F25" s="91">
        <v>574</v>
      </c>
      <c r="G25" s="92">
        <v>486</v>
      </c>
      <c r="H25" s="73">
        <f t="shared" si="4"/>
        <v>0.84668989547038331</v>
      </c>
      <c r="I25" s="77">
        <v>6</v>
      </c>
      <c r="J25" s="77">
        <v>246</v>
      </c>
      <c r="K25" s="32">
        <v>1</v>
      </c>
      <c r="L25" s="10">
        <v>574</v>
      </c>
      <c r="M25" s="40">
        <f t="shared" si="1"/>
        <v>1394</v>
      </c>
      <c r="N25" s="55">
        <f t="shared" si="2"/>
        <v>313.63196616194568</v>
      </c>
    </row>
    <row r="26" spans="1:14" ht="17">
      <c r="A26" s="56" t="s">
        <v>28</v>
      </c>
      <c r="B26" s="28">
        <v>271009</v>
      </c>
      <c r="C26" s="28">
        <v>33776</v>
      </c>
      <c r="D26" s="53">
        <f t="shared" si="3"/>
        <v>0.12463054732499659</v>
      </c>
      <c r="E26" s="70">
        <v>18</v>
      </c>
      <c r="F26" s="91">
        <v>1431</v>
      </c>
      <c r="G26" s="92">
        <v>1060</v>
      </c>
      <c r="H26" s="73">
        <f t="shared" si="4"/>
        <v>0.7407407407407407</v>
      </c>
      <c r="I26" s="77">
        <v>13</v>
      </c>
      <c r="J26" s="78">
        <v>1226</v>
      </c>
      <c r="K26" s="32"/>
      <c r="L26" s="11"/>
      <c r="M26" s="40">
        <f t="shared" si="1"/>
        <v>2657</v>
      </c>
      <c r="N26" s="55">
        <f t="shared" si="2"/>
        <v>786.6532449076268</v>
      </c>
    </row>
    <row r="27" spans="1:14" ht="17">
      <c r="A27" s="56" t="s">
        <v>4</v>
      </c>
      <c r="B27" s="28">
        <v>129423</v>
      </c>
      <c r="C27" s="28">
        <v>14485</v>
      </c>
      <c r="D27" s="53">
        <f t="shared" si="3"/>
        <v>0.1119198287785015</v>
      </c>
      <c r="E27" s="70">
        <v>2</v>
      </c>
      <c r="F27" s="91">
        <v>294</v>
      </c>
      <c r="G27" s="92">
        <v>195</v>
      </c>
      <c r="H27" s="73">
        <f t="shared" si="4"/>
        <v>0.66326530612244894</v>
      </c>
      <c r="I27" s="80">
        <v>0</v>
      </c>
      <c r="J27" s="80">
        <v>0</v>
      </c>
      <c r="K27" s="31"/>
      <c r="L27" s="11"/>
      <c r="M27" s="40">
        <f t="shared" si="1"/>
        <v>294</v>
      </c>
      <c r="N27" s="55">
        <f t="shared" si="2"/>
        <v>202.96858819468414</v>
      </c>
    </row>
    <row r="28" spans="1:14" ht="17.5" thickBot="1">
      <c r="A28" s="56" t="s">
        <v>44</v>
      </c>
      <c r="B28" s="43">
        <v>12485</v>
      </c>
      <c r="C28" s="43">
        <v>1201</v>
      </c>
      <c r="D28" s="53">
        <f t="shared" si="3"/>
        <v>9.6195434521425704E-2</v>
      </c>
      <c r="E28" s="70">
        <v>1</v>
      </c>
      <c r="F28" s="91">
        <v>34</v>
      </c>
      <c r="G28" s="92">
        <v>18</v>
      </c>
      <c r="H28" s="73">
        <f t="shared" si="4"/>
        <v>0.52941176470588236</v>
      </c>
      <c r="I28" s="80">
        <v>1</v>
      </c>
      <c r="J28" s="80">
        <v>5</v>
      </c>
      <c r="K28" s="33"/>
      <c r="L28" s="12"/>
      <c r="M28" s="40">
        <f t="shared" si="1"/>
        <v>39</v>
      </c>
      <c r="N28" s="55">
        <f t="shared" si="2"/>
        <v>324.72939217318896</v>
      </c>
    </row>
  </sheetData>
  <mergeCells count="13">
    <mergeCell ref="A2:N2"/>
    <mergeCell ref="A3:A5"/>
    <mergeCell ref="B3:B5"/>
    <mergeCell ref="C3:C5"/>
    <mergeCell ref="D3:D5"/>
    <mergeCell ref="E3:H3"/>
    <mergeCell ref="I3:J3"/>
    <mergeCell ref="K3:L3"/>
    <mergeCell ref="M3:M5"/>
    <mergeCell ref="N3:N5"/>
    <mergeCell ref="E4:H4"/>
    <mergeCell ref="I4:J4"/>
    <mergeCell ref="K4:L4"/>
  </mergeCells>
  <phoneticPr fontId="7" type="noConversion"/>
  <pageMargins left="0.70866141732283472" right="0.70866141732283472" top="0" bottom="0"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W33"/>
  <sheetViews>
    <sheetView zoomScale="130" zoomScaleNormal="130" workbookViewId="0">
      <pane xSplit="1" ySplit="7" topLeftCell="B17" activePane="bottomRight" state="frozen"/>
      <selection activeCell="A2" sqref="A2"/>
      <selection pane="topRight" activeCell="B2" sqref="B2"/>
      <selection pane="bottomLeft" activeCell="A9" sqref="A9"/>
      <selection pane="bottomRight" activeCell="C9" sqref="C9"/>
    </sheetView>
  </sheetViews>
  <sheetFormatPr defaultRowHeight="11.5"/>
  <cols>
    <col min="1" max="1" width="8" style="2" customWidth="1"/>
    <col min="2" max="2" width="4.77734375" style="2" customWidth="1"/>
    <col min="3" max="3" width="5.44140625" style="2" customWidth="1"/>
    <col min="4" max="4" width="4.77734375" customWidth="1"/>
    <col min="5" max="5" width="6" customWidth="1"/>
    <col min="6" max="6" width="4.77734375" customWidth="1"/>
    <col min="7" max="7" width="5.33203125" customWidth="1"/>
    <col min="8" max="8" width="6.33203125" customWidth="1"/>
    <col min="9" max="9" width="5.44140625" customWidth="1"/>
    <col min="10" max="10" width="6.33203125" customWidth="1"/>
    <col min="11" max="11" width="5" customWidth="1"/>
    <col min="12" max="12" width="6.33203125" customWidth="1"/>
    <col min="13" max="13" width="5" customWidth="1"/>
    <col min="14" max="14" width="5.44140625" customWidth="1"/>
    <col min="15" max="15" width="4.77734375" customWidth="1"/>
    <col min="16" max="16" width="5" customWidth="1"/>
    <col min="17" max="17" width="5.109375" customWidth="1"/>
    <col min="18" max="18" width="5" customWidth="1"/>
    <col min="19" max="19" width="4.6640625" customWidth="1"/>
    <col min="20" max="20" width="5.33203125" customWidth="1"/>
    <col min="21" max="22" width="4.6640625" customWidth="1"/>
    <col min="23" max="23" width="5.6640625" customWidth="1"/>
    <col min="24" max="24" width="6.44140625" customWidth="1"/>
    <col min="25" max="26" width="5.109375" customWidth="1"/>
    <col min="27" max="27" width="5.6640625" customWidth="1"/>
    <col min="28" max="28" width="6" customWidth="1"/>
    <col min="29" max="30" width="5" customWidth="1"/>
    <col min="31" max="31" width="6.33203125" customWidth="1"/>
    <col min="32" max="35" width="5" customWidth="1"/>
    <col min="36" max="36" width="4.77734375" customWidth="1"/>
    <col min="37" max="37" width="4.44140625" customWidth="1"/>
    <col min="38" max="38" width="5" customWidth="1"/>
    <col min="39" max="39" width="4.44140625" customWidth="1"/>
    <col min="40" max="41" width="4.6640625" customWidth="1"/>
    <col min="42" max="42" width="4.77734375" customWidth="1"/>
    <col min="43" max="43" width="5.77734375" bestFit="1" customWidth="1"/>
    <col min="44" max="44" width="5.109375" customWidth="1"/>
    <col min="45" max="45" width="5.77734375" bestFit="1" customWidth="1"/>
    <col min="46" max="46" width="5.33203125" customWidth="1"/>
    <col min="47" max="47" width="5.77734375" bestFit="1" customWidth="1"/>
    <col min="48" max="48" width="5.109375" customWidth="1"/>
  </cols>
  <sheetData>
    <row r="1" spans="1:49" s="4" customFormat="1" ht="34" hidden="1" thickBot="1">
      <c r="A1" s="7" t="s">
        <v>3</v>
      </c>
      <c r="B1" s="7" t="s">
        <v>33</v>
      </c>
      <c r="C1" s="7" t="s">
        <v>1</v>
      </c>
      <c r="D1" s="8" t="s">
        <v>2</v>
      </c>
      <c r="E1" s="4" t="s">
        <v>34</v>
      </c>
      <c r="F1" s="9" t="s">
        <v>34</v>
      </c>
      <c r="G1" s="4" t="s">
        <v>109</v>
      </c>
      <c r="AV1" s="5"/>
    </row>
    <row r="2" spans="1:49" s="2" customFormat="1" ht="18.75" customHeight="1">
      <c r="A2" s="146" t="str">
        <f>E1</f>
        <v>老人福利機構概況表</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47"/>
      <c r="AV2" s="148"/>
    </row>
    <row r="3" spans="1:49" ht="16.5" customHeight="1" thickBot="1">
      <c r="A3" s="149" t="str">
        <f>G1</f>
        <v>中華民國104年 4月</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1"/>
    </row>
    <row r="4" spans="1:49" s="16" customFormat="1" ht="7.5" customHeight="1">
      <c r="A4" s="152" t="s">
        <v>53</v>
      </c>
      <c r="B4" s="162" t="s">
        <v>0</v>
      </c>
      <c r="C4" s="155"/>
      <c r="D4" s="155"/>
      <c r="E4" s="155"/>
      <c r="F4" s="155"/>
      <c r="G4" s="155"/>
      <c r="H4" s="155"/>
      <c r="I4" s="155"/>
      <c r="J4" s="155"/>
      <c r="K4" s="155"/>
      <c r="L4" s="155"/>
      <c r="M4" s="155" t="s">
        <v>67</v>
      </c>
      <c r="N4" s="155"/>
      <c r="O4" s="155"/>
      <c r="P4" s="155"/>
      <c r="Q4" s="155"/>
      <c r="R4" s="155"/>
      <c r="S4" s="155"/>
      <c r="T4" s="155"/>
      <c r="U4" s="155"/>
      <c r="V4" s="155" t="s">
        <v>68</v>
      </c>
      <c r="W4" s="157"/>
      <c r="X4" s="157"/>
      <c r="Y4" s="157"/>
      <c r="Z4" s="157"/>
      <c r="AA4" s="157"/>
      <c r="AB4" s="157"/>
      <c r="AC4" s="157"/>
      <c r="AD4" s="157"/>
      <c r="AE4" s="155" t="s">
        <v>69</v>
      </c>
      <c r="AF4" s="155"/>
      <c r="AG4" s="155"/>
      <c r="AH4" s="155"/>
      <c r="AI4" s="155"/>
      <c r="AJ4" s="155"/>
      <c r="AK4" s="155"/>
      <c r="AL4" s="155"/>
      <c r="AM4" s="155"/>
      <c r="AN4" s="155" t="s">
        <v>54</v>
      </c>
      <c r="AO4" s="155"/>
      <c r="AP4" s="155"/>
      <c r="AQ4" s="157"/>
      <c r="AR4" s="157"/>
      <c r="AS4" s="157"/>
      <c r="AT4" s="157"/>
      <c r="AU4" s="157"/>
      <c r="AV4" s="158"/>
      <c r="AW4" s="15"/>
    </row>
    <row r="5" spans="1:49" s="16" customFormat="1" ht="7.5" customHeight="1">
      <c r="A5" s="153"/>
      <c r="B5" s="163"/>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9"/>
      <c r="AW5" s="15"/>
    </row>
    <row r="6" spans="1:49" s="16" customFormat="1" ht="15" customHeight="1">
      <c r="A6" s="153"/>
      <c r="B6" s="141" t="s">
        <v>55</v>
      </c>
      <c r="C6" s="143" t="s">
        <v>56</v>
      </c>
      <c r="D6" s="143" t="s">
        <v>57</v>
      </c>
      <c r="E6" s="143"/>
      <c r="F6" s="143"/>
      <c r="G6" s="143"/>
      <c r="H6" s="143" t="s">
        <v>56</v>
      </c>
      <c r="I6" s="143" t="s">
        <v>52</v>
      </c>
      <c r="J6" s="143"/>
      <c r="K6" s="143"/>
      <c r="L6" s="143"/>
      <c r="M6" s="143" t="s">
        <v>55</v>
      </c>
      <c r="N6" s="143" t="s">
        <v>57</v>
      </c>
      <c r="O6" s="143"/>
      <c r="P6" s="143"/>
      <c r="Q6" s="143"/>
      <c r="R6" s="143" t="s">
        <v>52</v>
      </c>
      <c r="S6" s="143"/>
      <c r="T6" s="143"/>
      <c r="U6" s="143"/>
      <c r="V6" s="143" t="s">
        <v>55</v>
      </c>
      <c r="W6" s="143" t="s">
        <v>57</v>
      </c>
      <c r="X6" s="143"/>
      <c r="Y6" s="143"/>
      <c r="Z6" s="143"/>
      <c r="AA6" s="143" t="s">
        <v>52</v>
      </c>
      <c r="AB6" s="143"/>
      <c r="AC6" s="143"/>
      <c r="AD6" s="143"/>
      <c r="AE6" s="143" t="s">
        <v>55</v>
      </c>
      <c r="AF6" s="143" t="s">
        <v>57</v>
      </c>
      <c r="AG6" s="143"/>
      <c r="AH6" s="143"/>
      <c r="AI6" s="143"/>
      <c r="AJ6" s="143" t="s">
        <v>52</v>
      </c>
      <c r="AK6" s="143"/>
      <c r="AL6" s="143"/>
      <c r="AM6" s="143"/>
      <c r="AN6" s="143" t="s">
        <v>55</v>
      </c>
      <c r="AO6" s="143" t="s">
        <v>57</v>
      </c>
      <c r="AP6" s="160"/>
      <c r="AQ6" s="160"/>
      <c r="AR6" s="160"/>
      <c r="AS6" s="143" t="s">
        <v>52</v>
      </c>
      <c r="AT6" s="160"/>
      <c r="AU6" s="160"/>
      <c r="AV6" s="161"/>
      <c r="AW6" s="15"/>
    </row>
    <row r="7" spans="1:49" s="16" customFormat="1" ht="54.5" thickBot="1">
      <c r="A7" s="154"/>
      <c r="B7" s="142"/>
      <c r="C7" s="145"/>
      <c r="D7" s="18" t="s">
        <v>58</v>
      </c>
      <c r="E7" s="18" t="s">
        <v>70</v>
      </c>
      <c r="F7" s="18" t="s">
        <v>59</v>
      </c>
      <c r="G7" s="18" t="s">
        <v>60</v>
      </c>
      <c r="H7" s="145"/>
      <c r="I7" s="18" t="s">
        <v>61</v>
      </c>
      <c r="J7" s="18" t="s">
        <v>70</v>
      </c>
      <c r="K7" s="18" t="s">
        <v>59</v>
      </c>
      <c r="L7" s="18" t="s">
        <v>60</v>
      </c>
      <c r="M7" s="144"/>
      <c r="N7" s="18" t="s">
        <v>58</v>
      </c>
      <c r="O7" s="18" t="s">
        <v>70</v>
      </c>
      <c r="P7" s="18" t="s">
        <v>59</v>
      </c>
      <c r="Q7" s="18" t="s">
        <v>60</v>
      </c>
      <c r="R7" s="18" t="s">
        <v>58</v>
      </c>
      <c r="S7" s="18" t="s">
        <v>70</v>
      </c>
      <c r="T7" s="18" t="s">
        <v>59</v>
      </c>
      <c r="U7" s="18" t="s">
        <v>60</v>
      </c>
      <c r="V7" s="145"/>
      <c r="W7" s="18" t="s">
        <v>58</v>
      </c>
      <c r="X7" s="18" t="s">
        <v>70</v>
      </c>
      <c r="Y7" s="18" t="s">
        <v>59</v>
      </c>
      <c r="Z7" s="18" t="s">
        <v>60</v>
      </c>
      <c r="AA7" s="18" t="s">
        <v>58</v>
      </c>
      <c r="AB7" s="18" t="s">
        <v>70</v>
      </c>
      <c r="AC7" s="18" t="s">
        <v>59</v>
      </c>
      <c r="AD7" s="18" t="s">
        <v>60</v>
      </c>
      <c r="AE7" s="144"/>
      <c r="AF7" s="18" t="s">
        <v>58</v>
      </c>
      <c r="AG7" s="18" t="s">
        <v>70</v>
      </c>
      <c r="AH7" s="18" t="s">
        <v>59</v>
      </c>
      <c r="AI7" s="18" t="s">
        <v>60</v>
      </c>
      <c r="AJ7" s="18" t="s">
        <v>58</v>
      </c>
      <c r="AK7" s="18" t="s">
        <v>70</v>
      </c>
      <c r="AL7" s="18" t="s">
        <v>59</v>
      </c>
      <c r="AM7" s="18" t="s">
        <v>108</v>
      </c>
      <c r="AN7" s="144"/>
      <c r="AO7" s="18" t="s">
        <v>58</v>
      </c>
      <c r="AP7" s="18" t="s">
        <v>70</v>
      </c>
      <c r="AQ7" s="18" t="s">
        <v>59</v>
      </c>
      <c r="AR7" s="18" t="s">
        <v>60</v>
      </c>
      <c r="AS7" s="18" t="s">
        <v>58</v>
      </c>
      <c r="AT7" s="18" t="s">
        <v>70</v>
      </c>
      <c r="AU7" s="18" t="s">
        <v>59</v>
      </c>
      <c r="AV7" s="19" t="s">
        <v>60</v>
      </c>
      <c r="AW7" s="15"/>
    </row>
    <row r="8" spans="1:49" s="1" customFormat="1" ht="31.5" customHeight="1">
      <c r="A8" s="20" t="s">
        <v>84</v>
      </c>
      <c r="B8" s="46">
        <f>SUM(B9:B30)</f>
        <v>1062</v>
      </c>
      <c r="C8" s="47">
        <f>SUM(C9:C30)</f>
        <v>59520</v>
      </c>
      <c r="D8" s="47">
        <f t="shared" ref="D8:G8" si="0">SUM(D9:D30)</f>
        <v>4338</v>
      </c>
      <c r="E8" s="47">
        <f t="shared" si="0"/>
        <v>49233</v>
      </c>
      <c r="F8" s="47">
        <f t="shared" si="0"/>
        <v>351</v>
      </c>
      <c r="G8" s="47">
        <f t="shared" si="0"/>
        <v>5598</v>
      </c>
      <c r="H8" s="47">
        <f t="shared" ref="H8" si="1">SUM(H9:H30)</f>
        <v>45584</v>
      </c>
      <c r="I8" s="47">
        <f t="shared" ref="I8" si="2">SUM(I9:I30)</f>
        <v>3242</v>
      </c>
      <c r="J8" s="47">
        <f t="shared" ref="J8" si="3">SUM(J9:J30)</f>
        <v>38659</v>
      </c>
      <c r="K8" s="47">
        <f t="shared" ref="K8" si="4">SUM(K9:K30)</f>
        <v>186</v>
      </c>
      <c r="L8" s="47">
        <f t="shared" ref="L8" si="5">SUM(L9:L30)</f>
        <v>3497</v>
      </c>
      <c r="M8" s="47">
        <f t="shared" ref="M8" si="6">SUM(M9:M30)</f>
        <v>52</v>
      </c>
      <c r="N8" s="47">
        <f t="shared" ref="N8" si="7">SUM(N9:N30)</f>
        <v>2287</v>
      </c>
      <c r="O8" s="47">
        <f t="shared" ref="O8" si="8">SUM(O9:O30)</f>
        <v>96</v>
      </c>
      <c r="P8" s="47">
        <f t="shared" ref="P8" si="9">SUM(P9:P30)</f>
        <v>18</v>
      </c>
      <c r="Q8" s="47">
        <f t="shared" ref="Q8" si="10">SUM(Q9:Q30)</f>
        <v>7</v>
      </c>
      <c r="R8" s="47">
        <f t="shared" ref="R8" si="11">SUM(R9:R30)</f>
        <v>1876</v>
      </c>
      <c r="S8" s="47">
        <f t="shared" ref="S8" si="12">SUM(S9:S30)</f>
        <v>64</v>
      </c>
      <c r="T8" s="47">
        <f t="shared" ref="T8" si="13">SUM(T9:T30)</f>
        <v>11</v>
      </c>
      <c r="U8" s="47">
        <f t="shared" ref="U8" si="14">SUM(U9:U30)</f>
        <v>0</v>
      </c>
      <c r="V8" s="47">
        <f t="shared" ref="V8" si="15">SUM(V9:V30)</f>
        <v>985</v>
      </c>
      <c r="W8" s="47">
        <f t="shared" ref="W8" si="16">SUM(W9:W30)</f>
        <v>1885</v>
      </c>
      <c r="X8" s="47">
        <f t="shared" ref="X8" si="17">SUM(X9:X30)</f>
        <v>47716</v>
      </c>
      <c r="Y8" s="47">
        <f t="shared" ref="Y8" si="18">SUM(Y9:Y30)</f>
        <v>203</v>
      </c>
      <c r="Z8" s="47">
        <f t="shared" ref="Z8" si="19">SUM(Z9:Z30)</f>
        <v>1347</v>
      </c>
      <c r="AA8" s="47">
        <f t="shared" ref="AA8" si="20">SUM(AA9:AA30)</f>
        <v>1272</v>
      </c>
      <c r="AB8" s="47">
        <f t="shared" ref="AB8" si="21">SUM(AB9:AB30)</f>
        <v>37517</v>
      </c>
      <c r="AC8" s="47">
        <f t="shared" ref="AC8" si="22">SUM(AC9:AC30)</f>
        <v>48</v>
      </c>
      <c r="AD8" s="47">
        <f t="shared" ref="AD8" si="23">SUM(AD9:AD30)</f>
        <v>841</v>
      </c>
      <c r="AE8" s="47">
        <f t="shared" ref="AE8" si="24">SUM(AE9:AE30)</f>
        <v>1</v>
      </c>
      <c r="AF8" s="47">
        <f t="shared" ref="AF8" si="25">SUM(AF9:AF30)</f>
        <v>0</v>
      </c>
      <c r="AG8" s="47">
        <f t="shared" ref="AG8" si="26">SUM(AG9:AG30)</f>
        <v>0</v>
      </c>
      <c r="AH8" s="47">
        <f t="shared" ref="AH8" si="27">SUM(AH9:AH30)</f>
        <v>64</v>
      </c>
      <c r="AI8" s="47">
        <f t="shared" ref="AI8" si="28">SUM(AI9:AI30)</f>
        <v>0</v>
      </c>
      <c r="AJ8" s="47">
        <f t="shared" ref="AJ8" si="29">SUM(AJ9:AJ30)</f>
        <v>0</v>
      </c>
      <c r="AK8" s="47">
        <f t="shared" ref="AK8" si="30">SUM(AK9:AK30)</f>
        <v>0</v>
      </c>
      <c r="AL8" s="47">
        <f t="shared" ref="AL8" si="31">SUM(AL9:AL30)</f>
        <v>61</v>
      </c>
      <c r="AM8" s="47">
        <f t="shared" ref="AM8" si="32">SUM(AM9:AM30)</f>
        <v>0</v>
      </c>
      <c r="AN8" s="47">
        <f t="shared" ref="AN8" si="33">SUM(AN9:AN30)</f>
        <v>24</v>
      </c>
      <c r="AO8" s="47">
        <f t="shared" ref="AO8" si="34">SUM(AO9:AO30)</f>
        <v>166</v>
      </c>
      <c r="AP8" s="47">
        <f t="shared" ref="AP8" si="35">SUM(AP9:AP30)</f>
        <v>1421</v>
      </c>
      <c r="AQ8" s="47">
        <f t="shared" ref="AQ8" si="36">SUM(AQ9:AQ30)</f>
        <v>66</v>
      </c>
      <c r="AR8" s="47">
        <f t="shared" ref="AR8" si="37">SUM(AR9:AR30)</f>
        <v>4244</v>
      </c>
      <c r="AS8" s="47">
        <f t="shared" ref="AS8" si="38">SUM(AS9:AS30)</f>
        <v>94</v>
      </c>
      <c r="AT8" s="47">
        <f t="shared" ref="AT8" si="39">SUM(AT9:AT30)</f>
        <v>1078</v>
      </c>
      <c r="AU8" s="47">
        <f t="shared" ref="AU8" si="40">SUM(AU9:AU30)</f>
        <v>66</v>
      </c>
      <c r="AV8" s="47">
        <f t="shared" ref="AV8" si="41">SUM(AV9:AV30)</f>
        <v>2656</v>
      </c>
    </row>
    <row r="9" spans="1:49" s="1" customFormat="1" ht="31.5" customHeight="1">
      <c r="A9" s="20" t="s">
        <v>37</v>
      </c>
      <c r="B9" s="57">
        <v>208</v>
      </c>
      <c r="C9" s="58">
        <v>10875</v>
      </c>
      <c r="D9" s="59">
        <v>350</v>
      </c>
      <c r="E9" s="59">
        <v>8818</v>
      </c>
      <c r="F9" s="59">
        <v>66</v>
      </c>
      <c r="G9" s="59">
        <v>1641</v>
      </c>
      <c r="H9" s="59">
        <f>SUM(I9+J9+K9+L9)</f>
        <v>8229</v>
      </c>
      <c r="I9" s="93">
        <v>266</v>
      </c>
      <c r="J9" s="93">
        <v>6891</v>
      </c>
      <c r="K9" s="59">
        <v>66</v>
      </c>
      <c r="L9" s="59">
        <v>1006</v>
      </c>
      <c r="M9" s="59">
        <v>4</v>
      </c>
      <c r="N9" s="59">
        <v>102</v>
      </c>
      <c r="O9" s="60">
        <v>0</v>
      </c>
      <c r="P9" s="60">
        <v>0</v>
      </c>
      <c r="Q9" s="60">
        <v>0</v>
      </c>
      <c r="R9" s="59">
        <v>87</v>
      </c>
      <c r="S9" s="60">
        <v>0</v>
      </c>
      <c r="T9" s="60">
        <v>0</v>
      </c>
      <c r="U9" s="60">
        <v>0</v>
      </c>
      <c r="V9" s="59">
        <v>198</v>
      </c>
      <c r="W9" s="59">
        <v>169</v>
      </c>
      <c r="X9" s="59">
        <v>8394</v>
      </c>
      <c r="Y9" s="60">
        <v>0</v>
      </c>
      <c r="Z9" s="60">
        <v>0</v>
      </c>
      <c r="AA9" s="93">
        <v>127</v>
      </c>
      <c r="AB9" s="93">
        <v>6586</v>
      </c>
      <c r="AC9" s="60">
        <v>0</v>
      </c>
      <c r="AD9" s="60">
        <v>0</v>
      </c>
      <c r="AE9" s="60">
        <v>0</v>
      </c>
      <c r="AF9" s="60">
        <v>0</v>
      </c>
      <c r="AG9" s="60">
        <v>0</v>
      </c>
      <c r="AH9" s="60">
        <v>0</v>
      </c>
      <c r="AI9" s="60">
        <v>0</v>
      </c>
      <c r="AJ9" s="60">
        <v>0</v>
      </c>
      <c r="AK9" s="60">
        <v>0</v>
      </c>
      <c r="AL9" s="60">
        <v>0</v>
      </c>
      <c r="AM9" s="60">
        <v>0</v>
      </c>
      <c r="AN9" s="59">
        <v>6</v>
      </c>
      <c r="AO9" s="59">
        <v>79</v>
      </c>
      <c r="AP9" s="59">
        <v>424</v>
      </c>
      <c r="AQ9" s="59">
        <v>66</v>
      </c>
      <c r="AR9" s="59">
        <v>1641</v>
      </c>
      <c r="AS9" s="59">
        <v>52</v>
      </c>
      <c r="AT9" s="59">
        <v>305</v>
      </c>
      <c r="AU9" s="61">
        <v>66</v>
      </c>
      <c r="AV9" s="62">
        <v>1006</v>
      </c>
      <c r="AW9" s="94"/>
    </row>
    <row r="10" spans="1:49" s="1" customFormat="1" ht="31.5" customHeight="1">
      <c r="A10" s="20" t="s">
        <v>38</v>
      </c>
      <c r="B10" s="57">
        <v>111</v>
      </c>
      <c r="C10" s="58">
        <v>5688</v>
      </c>
      <c r="D10" s="59">
        <v>421</v>
      </c>
      <c r="E10" s="59">
        <v>4197</v>
      </c>
      <c r="F10" s="59">
        <v>64</v>
      </c>
      <c r="G10" s="59">
        <v>1006</v>
      </c>
      <c r="H10" s="59">
        <f t="shared" ref="H10:H30" si="42">SUM(I10+J10+K10+L10)</f>
        <v>4999</v>
      </c>
      <c r="I10" s="59">
        <v>370</v>
      </c>
      <c r="J10" s="59">
        <v>3773</v>
      </c>
      <c r="K10" s="59">
        <v>61</v>
      </c>
      <c r="L10" s="59">
        <v>795</v>
      </c>
      <c r="M10" s="59">
        <v>3</v>
      </c>
      <c r="N10" s="59">
        <v>167</v>
      </c>
      <c r="O10" s="60">
        <v>0</v>
      </c>
      <c r="P10" s="60">
        <v>0</v>
      </c>
      <c r="Q10" s="60">
        <v>0</v>
      </c>
      <c r="R10" s="59">
        <v>133</v>
      </c>
      <c r="S10" s="60">
        <v>0</v>
      </c>
      <c r="T10" s="60">
        <v>0</v>
      </c>
      <c r="U10" s="60">
        <v>0</v>
      </c>
      <c r="V10" s="59">
        <v>104</v>
      </c>
      <c r="W10" s="59">
        <v>254</v>
      </c>
      <c r="X10" s="59">
        <v>4038</v>
      </c>
      <c r="Y10" s="60">
        <v>0</v>
      </c>
      <c r="Z10" s="59">
        <v>342</v>
      </c>
      <c r="AA10" s="59">
        <v>237</v>
      </c>
      <c r="AB10" s="59">
        <v>3670</v>
      </c>
      <c r="AC10" s="60">
        <v>0</v>
      </c>
      <c r="AD10" s="59">
        <v>235</v>
      </c>
      <c r="AE10" s="59">
        <v>1</v>
      </c>
      <c r="AF10" s="60">
        <v>0</v>
      </c>
      <c r="AG10" s="60">
        <v>0</v>
      </c>
      <c r="AH10" s="59">
        <v>64</v>
      </c>
      <c r="AI10" s="60">
        <v>0</v>
      </c>
      <c r="AJ10" s="60">
        <v>0</v>
      </c>
      <c r="AK10" s="60">
        <v>0</v>
      </c>
      <c r="AL10" s="59">
        <v>61</v>
      </c>
      <c r="AM10" s="60">
        <v>0</v>
      </c>
      <c r="AN10" s="59">
        <v>3</v>
      </c>
      <c r="AO10" s="60">
        <v>0</v>
      </c>
      <c r="AP10" s="59">
        <v>159</v>
      </c>
      <c r="AQ10" s="60">
        <v>0</v>
      </c>
      <c r="AR10" s="59">
        <v>664</v>
      </c>
      <c r="AS10" s="60">
        <v>0</v>
      </c>
      <c r="AT10" s="59">
        <v>103</v>
      </c>
      <c r="AU10" s="63">
        <v>0</v>
      </c>
      <c r="AV10" s="62">
        <v>560</v>
      </c>
    </row>
    <row r="11" spans="1:49" s="1" customFormat="1" ht="31.5" customHeight="1">
      <c r="A11" s="20" t="s">
        <v>82</v>
      </c>
      <c r="B11" s="57">
        <v>60</v>
      </c>
      <c r="C11" s="58">
        <v>3378</v>
      </c>
      <c r="D11" s="59">
        <v>265</v>
      </c>
      <c r="E11" s="59">
        <v>2968</v>
      </c>
      <c r="F11" s="60">
        <v>0</v>
      </c>
      <c r="G11" s="59">
        <v>145</v>
      </c>
      <c r="H11" s="59">
        <f t="shared" si="42"/>
        <v>2504</v>
      </c>
      <c r="I11" s="59">
        <v>182</v>
      </c>
      <c r="J11" s="59">
        <v>2260</v>
      </c>
      <c r="K11" s="60">
        <v>0</v>
      </c>
      <c r="L11" s="59">
        <v>62</v>
      </c>
      <c r="M11" s="59">
        <v>4</v>
      </c>
      <c r="N11" s="59">
        <v>129</v>
      </c>
      <c r="O11" s="60">
        <v>0</v>
      </c>
      <c r="P11" s="60">
        <v>0</v>
      </c>
      <c r="Q11" s="59">
        <v>7</v>
      </c>
      <c r="R11" s="59">
        <v>120</v>
      </c>
      <c r="S11" s="60">
        <v>0</v>
      </c>
      <c r="T11" s="60">
        <v>0</v>
      </c>
      <c r="U11" s="60">
        <v>0</v>
      </c>
      <c r="V11" s="59">
        <v>56</v>
      </c>
      <c r="W11" s="59">
        <v>136</v>
      </c>
      <c r="X11" s="59">
        <v>2968</v>
      </c>
      <c r="Y11" s="60">
        <v>0</v>
      </c>
      <c r="Z11" s="59">
        <v>138</v>
      </c>
      <c r="AA11" s="59">
        <v>62</v>
      </c>
      <c r="AB11" s="59">
        <v>2260</v>
      </c>
      <c r="AC11" s="60">
        <v>0</v>
      </c>
      <c r="AD11" s="59">
        <v>62</v>
      </c>
      <c r="AE11" s="60">
        <v>0</v>
      </c>
      <c r="AF11" s="60">
        <v>0</v>
      </c>
      <c r="AG11" s="60">
        <v>0</v>
      </c>
      <c r="AH11" s="60">
        <v>0</v>
      </c>
      <c r="AI11" s="60">
        <v>0</v>
      </c>
      <c r="AJ11" s="60">
        <v>0</v>
      </c>
      <c r="AK11" s="60">
        <v>0</v>
      </c>
      <c r="AL11" s="60">
        <v>0</v>
      </c>
      <c r="AM11" s="60">
        <v>0</v>
      </c>
      <c r="AN11" s="60">
        <v>0</v>
      </c>
      <c r="AO11" s="60">
        <v>0</v>
      </c>
      <c r="AP11" s="60">
        <v>0</v>
      </c>
      <c r="AQ11" s="60">
        <v>0</v>
      </c>
      <c r="AR11" s="60">
        <v>0</v>
      </c>
      <c r="AS11" s="60">
        <v>0</v>
      </c>
      <c r="AT11" s="60">
        <v>0</v>
      </c>
      <c r="AU11" s="63">
        <v>0</v>
      </c>
      <c r="AV11" s="64">
        <v>0</v>
      </c>
    </row>
    <row r="12" spans="1:49" s="1" customFormat="1" ht="31.5" customHeight="1">
      <c r="A12" s="20" t="s">
        <v>39</v>
      </c>
      <c r="B12" s="57">
        <v>65</v>
      </c>
      <c r="C12" s="58">
        <v>4176</v>
      </c>
      <c r="D12" s="59">
        <v>229</v>
      </c>
      <c r="E12" s="59">
        <v>3639</v>
      </c>
      <c r="F12" s="60">
        <v>0</v>
      </c>
      <c r="G12" s="59">
        <v>308</v>
      </c>
      <c r="H12" s="59">
        <f t="shared" si="42"/>
        <v>3370</v>
      </c>
      <c r="I12" s="59">
        <v>172</v>
      </c>
      <c r="J12" s="59">
        <v>2994</v>
      </c>
      <c r="K12" s="60">
        <v>0</v>
      </c>
      <c r="L12" s="59">
        <v>204</v>
      </c>
      <c r="M12" s="59">
        <v>2</v>
      </c>
      <c r="N12" s="59">
        <v>114</v>
      </c>
      <c r="O12" s="60">
        <v>0</v>
      </c>
      <c r="P12" s="60">
        <v>0</v>
      </c>
      <c r="Q12" s="60">
        <v>0</v>
      </c>
      <c r="R12" s="59">
        <v>96</v>
      </c>
      <c r="S12" s="60">
        <v>0</v>
      </c>
      <c r="T12" s="60">
        <v>0</v>
      </c>
      <c r="U12" s="60">
        <v>0</v>
      </c>
      <c r="V12" s="59">
        <v>62</v>
      </c>
      <c r="W12" s="59">
        <v>115</v>
      </c>
      <c r="X12" s="59">
        <v>3597</v>
      </c>
      <c r="Y12" s="60">
        <v>0</v>
      </c>
      <c r="Z12" s="59">
        <v>180</v>
      </c>
      <c r="AA12" s="59">
        <v>76</v>
      </c>
      <c r="AB12" s="59">
        <v>2953</v>
      </c>
      <c r="AC12" s="60">
        <v>0</v>
      </c>
      <c r="AD12" s="59">
        <v>104</v>
      </c>
      <c r="AE12" s="60">
        <v>0</v>
      </c>
      <c r="AF12" s="60">
        <v>0</v>
      </c>
      <c r="AG12" s="60">
        <v>0</v>
      </c>
      <c r="AH12" s="60">
        <v>0</v>
      </c>
      <c r="AI12" s="60">
        <v>0</v>
      </c>
      <c r="AJ12" s="60">
        <v>0</v>
      </c>
      <c r="AK12" s="60">
        <v>0</v>
      </c>
      <c r="AL12" s="60">
        <v>0</v>
      </c>
      <c r="AM12" s="60">
        <v>0</v>
      </c>
      <c r="AN12" s="59">
        <v>1</v>
      </c>
      <c r="AO12" s="60">
        <v>0</v>
      </c>
      <c r="AP12" s="59">
        <v>42</v>
      </c>
      <c r="AQ12" s="60">
        <v>0</v>
      </c>
      <c r="AR12" s="59">
        <v>128</v>
      </c>
      <c r="AS12" s="60">
        <v>0</v>
      </c>
      <c r="AT12" s="59">
        <v>41</v>
      </c>
      <c r="AU12" s="63">
        <v>0</v>
      </c>
      <c r="AV12" s="62">
        <v>100</v>
      </c>
    </row>
    <row r="13" spans="1:49" s="1" customFormat="1" ht="31.5" customHeight="1">
      <c r="A13" s="20" t="s">
        <v>40</v>
      </c>
      <c r="B13" s="57">
        <v>111</v>
      </c>
      <c r="C13" s="58">
        <v>5584</v>
      </c>
      <c r="D13" s="59">
        <v>37</v>
      </c>
      <c r="E13" s="59">
        <v>5217</v>
      </c>
      <c r="F13" s="60">
        <v>0</v>
      </c>
      <c r="G13" s="59">
        <v>330</v>
      </c>
      <c r="H13" s="59">
        <f t="shared" si="42"/>
        <v>4393</v>
      </c>
      <c r="I13" s="59">
        <v>30</v>
      </c>
      <c r="J13" s="59">
        <v>4136</v>
      </c>
      <c r="K13" s="60">
        <v>0</v>
      </c>
      <c r="L13" s="59">
        <v>227</v>
      </c>
      <c r="M13" s="60">
        <v>0</v>
      </c>
      <c r="N13" s="60">
        <v>0</v>
      </c>
      <c r="O13" s="60">
        <v>0</v>
      </c>
      <c r="P13" s="60">
        <v>0</v>
      </c>
      <c r="Q13" s="60">
        <v>0</v>
      </c>
      <c r="R13" s="60">
        <v>0</v>
      </c>
      <c r="S13" s="60">
        <v>0</v>
      </c>
      <c r="T13" s="60">
        <v>0</v>
      </c>
      <c r="U13" s="60">
        <v>0</v>
      </c>
      <c r="V13" s="59">
        <v>108</v>
      </c>
      <c r="W13" s="59">
        <v>37</v>
      </c>
      <c r="X13" s="59">
        <v>5201</v>
      </c>
      <c r="Y13" s="60">
        <v>0</v>
      </c>
      <c r="Z13" s="59">
        <v>123</v>
      </c>
      <c r="AA13" s="59">
        <v>30</v>
      </c>
      <c r="AB13" s="59">
        <v>4120</v>
      </c>
      <c r="AC13" s="60">
        <v>0</v>
      </c>
      <c r="AD13" s="59">
        <v>93</v>
      </c>
      <c r="AE13" s="60">
        <v>0</v>
      </c>
      <c r="AF13" s="60">
        <v>0</v>
      </c>
      <c r="AG13" s="60">
        <v>0</v>
      </c>
      <c r="AH13" s="60">
        <v>0</v>
      </c>
      <c r="AI13" s="60">
        <v>0</v>
      </c>
      <c r="AJ13" s="60">
        <v>0</v>
      </c>
      <c r="AK13" s="60">
        <v>0</v>
      </c>
      <c r="AL13" s="60">
        <v>0</v>
      </c>
      <c r="AM13" s="60">
        <v>0</v>
      </c>
      <c r="AN13" s="59">
        <v>3</v>
      </c>
      <c r="AO13" s="60">
        <v>0</v>
      </c>
      <c r="AP13" s="59">
        <v>16</v>
      </c>
      <c r="AQ13" s="60">
        <v>0</v>
      </c>
      <c r="AR13" s="59">
        <v>207</v>
      </c>
      <c r="AS13" s="60">
        <v>0</v>
      </c>
      <c r="AT13" s="59">
        <v>16</v>
      </c>
      <c r="AU13" s="63">
        <v>0</v>
      </c>
      <c r="AV13" s="62">
        <v>134</v>
      </c>
    </row>
    <row r="14" spans="1:49" s="1" customFormat="1" ht="31.5" customHeight="1">
      <c r="A14" s="20" t="s">
        <v>41</v>
      </c>
      <c r="B14" s="57">
        <v>143</v>
      </c>
      <c r="C14" s="58">
        <v>7312</v>
      </c>
      <c r="D14" s="59">
        <v>174</v>
      </c>
      <c r="E14" s="59">
        <v>6777</v>
      </c>
      <c r="F14" s="60">
        <v>0</v>
      </c>
      <c r="G14" s="59">
        <v>361</v>
      </c>
      <c r="H14" s="59">
        <f t="shared" si="42"/>
        <v>5607</v>
      </c>
      <c r="I14" s="59">
        <v>130</v>
      </c>
      <c r="J14" s="59">
        <v>5222</v>
      </c>
      <c r="K14" s="60">
        <v>0</v>
      </c>
      <c r="L14" s="59">
        <v>255</v>
      </c>
      <c r="M14" s="59">
        <v>3</v>
      </c>
      <c r="N14" s="59">
        <v>121</v>
      </c>
      <c r="O14" s="60">
        <v>0</v>
      </c>
      <c r="P14" s="60">
        <v>0</v>
      </c>
      <c r="Q14" s="60">
        <v>0</v>
      </c>
      <c r="R14" s="59">
        <v>101</v>
      </c>
      <c r="S14" s="60">
        <v>0</v>
      </c>
      <c r="T14" s="60">
        <v>0</v>
      </c>
      <c r="U14" s="60">
        <v>0</v>
      </c>
      <c r="V14" s="59">
        <v>139</v>
      </c>
      <c r="W14" s="59">
        <v>53</v>
      </c>
      <c r="X14" s="59">
        <v>6662</v>
      </c>
      <c r="Y14" s="60">
        <v>0</v>
      </c>
      <c r="Z14" s="59">
        <v>52</v>
      </c>
      <c r="AA14" s="59">
        <v>29</v>
      </c>
      <c r="AB14" s="59">
        <v>5118</v>
      </c>
      <c r="AC14" s="60">
        <v>0</v>
      </c>
      <c r="AD14" s="59">
        <v>46</v>
      </c>
      <c r="AE14" s="60">
        <v>0</v>
      </c>
      <c r="AF14" s="60">
        <v>0</v>
      </c>
      <c r="AG14" s="60">
        <v>0</v>
      </c>
      <c r="AH14" s="60">
        <v>0</v>
      </c>
      <c r="AI14" s="60">
        <v>0</v>
      </c>
      <c r="AJ14" s="60">
        <v>0</v>
      </c>
      <c r="AK14" s="60">
        <v>0</v>
      </c>
      <c r="AL14" s="60">
        <v>0</v>
      </c>
      <c r="AM14" s="60">
        <v>0</v>
      </c>
      <c r="AN14" s="59">
        <v>1</v>
      </c>
      <c r="AO14" s="60">
        <v>0</v>
      </c>
      <c r="AP14" s="59">
        <v>115</v>
      </c>
      <c r="AQ14" s="60">
        <v>0</v>
      </c>
      <c r="AR14" s="59">
        <v>309</v>
      </c>
      <c r="AS14" s="60">
        <v>0</v>
      </c>
      <c r="AT14" s="59">
        <v>104</v>
      </c>
      <c r="AU14" s="63">
        <v>0</v>
      </c>
      <c r="AV14" s="62">
        <v>209</v>
      </c>
    </row>
    <row r="15" spans="1:49" s="1" customFormat="1" ht="31.5" customHeight="1">
      <c r="A15" s="20" t="s">
        <v>42</v>
      </c>
      <c r="B15" s="57">
        <v>40</v>
      </c>
      <c r="C15" s="58">
        <v>2332</v>
      </c>
      <c r="D15" s="59">
        <v>205</v>
      </c>
      <c r="E15" s="59">
        <v>2031</v>
      </c>
      <c r="F15" s="60">
        <v>0</v>
      </c>
      <c r="G15" s="59">
        <v>96</v>
      </c>
      <c r="H15" s="59">
        <f t="shared" si="42"/>
        <v>1679</v>
      </c>
      <c r="I15" s="59">
        <v>182</v>
      </c>
      <c r="J15" s="59">
        <v>1472</v>
      </c>
      <c r="K15" s="60">
        <v>0</v>
      </c>
      <c r="L15" s="59">
        <v>25</v>
      </c>
      <c r="M15" s="59">
        <v>1</v>
      </c>
      <c r="N15" s="59">
        <v>32</v>
      </c>
      <c r="O15" s="60">
        <v>0</v>
      </c>
      <c r="P15" s="60">
        <v>0</v>
      </c>
      <c r="Q15" s="60">
        <v>0</v>
      </c>
      <c r="R15" s="59">
        <v>31</v>
      </c>
      <c r="S15" s="60">
        <v>0</v>
      </c>
      <c r="T15" s="60">
        <v>0</v>
      </c>
      <c r="U15" s="60">
        <v>0</v>
      </c>
      <c r="V15" s="59">
        <v>37</v>
      </c>
      <c r="W15" s="59">
        <v>173</v>
      </c>
      <c r="X15" s="59">
        <v>2031</v>
      </c>
      <c r="Y15" s="60">
        <v>0</v>
      </c>
      <c r="Z15" s="60">
        <v>0</v>
      </c>
      <c r="AA15" s="59">
        <v>151</v>
      </c>
      <c r="AB15" s="59">
        <v>1472</v>
      </c>
      <c r="AC15" s="60">
        <v>0</v>
      </c>
      <c r="AD15" s="60">
        <v>0</v>
      </c>
      <c r="AE15" s="60">
        <v>0</v>
      </c>
      <c r="AF15" s="60">
        <v>0</v>
      </c>
      <c r="AG15" s="60">
        <v>0</v>
      </c>
      <c r="AH15" s="60">
        <v>0</v>
      </c>
      <c r="AI15" s="60">
        <v>0</v>
      </c>
      <c r="AJ15" s="60">
        <v>0</v>
      </c>
      <c r="AK15" s="60">
        <v>0</v>
      </c>
      <c r="AL15" s="60">
        <v>0</v>
      </c>
      <c r="AM15" s="60">
        <v>0</v>
      </c>
      <c r="AN15" s="59">
        <v>2</v>
      </c>
      <c r="AO15" s="60">
        <v>0</v>
      </c>
      <c r="AP15" s="60">
        <v>0</v>
      </c>
      <c r="AQ15" s="60">
        <v>0</v>
      </c>
      <c r="AR15" s="59">
        <v>96</v>
      </c>
      <c r="AS15" s="60">
        <v>0</v>
      </c>
      <c r="AT15" s="60">
        <v>0</v>
      </c>
      <c r="AU15" s="63">
        <v>0</v>
      </c>
      <c r="AV15" s="62">
        <v>25</v>
      </c>
    </row>
    <row r="16" spans="1:49" s="1" customFormat="1" ht="31.5" customHeight="1">
      <c r="A16" s="20" t="s">
        <v>17</v>
      </c>
      <c r="B16" s="57">
        <v>19</v>
      </c>
      <c r="C16" s="58">
        <v>1254</v>
      </c>
      <c r="D16" s="59">
        <v>60</v>
      </c>
      <c r="E16" s="59">
        <v>1098</v>
      </c>
      <c r="F16" s="59">
        <v>71</v>
      </c>
      <c r="G16" s="59">
        <v>25</v>
      </c>
      <c r="H16" s="59">
        <f t="shared" si="42"/>
        <v>868</v>
      </c>
      <c r="I16" s="60">
        <v>0</v>
      </c>
      <c r="J16" s="59">
        <v>850</v>
      </c>
      <c r="K16" s="60">
        <v>0</v>
      </c>
      <c r="L16" s="59">
        <v>18</v>
      </c>
      <c r="M16" s="60">
        <v>0</v>
      </c>
      <c r="N16" s="60">
        <v>0</v>
      </c>
      <c r="O16" s="60">
        <v>0</v>
      </c>
      <c r="P16" s="60">
        <v>0</v>
      </c>
      <c r="Q16" s="60">
        <v>0</v>
      </c>
      <c r="R16" s="60">
        <v>0</v>
      </c>
      <c r="S16" s="60">
        <v>0</v>
      </c>
      <c r="T16" s="60">
        <v>0</v>
      </c>
      <c r="U16" s="60">
        <v>0</v>
      </c>
      <c r="V16" s="59">
        <v>19</v>
      </c>
      <c r="W16" s="59">
        <v>60</v>
      </c>
      <c r="X16" s="59">
        <v>1098</v>
      </c>
      <c r="Y16" s="59">
        <v>71</v>
      </c>
      <c r="Z16" s="59">
        <v>25</v>
      </c>
      <c r="AA16" s="60">
        <v>0</v>
      </c>
      <c r="AB16" s="59">
        <v>850</v>
      </c>
      <c r="AC16" s="60">
        <v>0</v>
      </c>
      <c r="AD16" s="59">
        <v>18</v>
      </c>
      <c r="AE16" s="60">
        <v>0</v>
      </c>
      <c r="AF16" s="60">
        <v>0</v>
      </c>
      <c r="AG16" s="60">
        <v>0</v>
      </c>
      <c r="AH16" s="60">
        <v>0</v>
      </c>
      <c r="AI16" s="60">
        <v>0</v>
      </c>
      <c r="AJ16" s="60">
        <v>0</v>
      </c>
      <c r="AK16" s="60">
        <v>0</v>
      </c>
      <c r="AL16" s="60">
        <v>0</v>
      </c>
      <c r="AM16" s="60">
        <v>0</v>
      </c>
      <c r="AN16" s="60">
        <v>0</v>
      </c>
      <c r="AO16" s="60">
        <v>0</v>
      </c>
      <c r="AP16" s="60">
        <v>0</v>
      </c>
      <c r="AQ16" s="60">
        <v>0</v>
      </c>
      <c r="AR16" s="60">
        <v>0</v>
      </c>
      <c r="AS16" s="60">
        <v>0</v>
      </c>
      <c r="AT16" s="60">
        <v>0</v>
      </c>
      <c r="AU16" s="63">
        <v>0</v>
      </c>
      <c r="AV16" s="64">
        <v>0</v>
      </c>
    </row>
    <row r="17" spans="1:48" s="1" customFormat="1" ht="31.5" customHeight="1">
      <c r="A17" s="20" t="s">
        <v>18</v>
      </c>
      <c r="B17" s="57">
        <v>16</v>
      </c>
      <c r="C17" s="58">
        <v>1084</v>
      </c>
      <c r="D17" s="59">
        <v>109</v>
      </c>
      <c r="E17" s="59">
        <v>972</v>
      </c>
      <c r="F17" s="60">
        <v>0</v>
      </c>
      <c r="G17" s="59">
        <v>3</v>
      </c>
      <c r="H17" s="59">
        <f t="shared" si="42"/>
        <v>813</v>
      </c>
      <c r="I17" s="59">
        <v>69</v>
      </c>
      <c r="J17" s="59">
        <v>744</v>
      </c>
      <c r="K17" s="60">
        <v>0</v>
      </c>
      <c r="L17" s="60">
        <v>0</v>
      </c>
      <c r="M17" s="59">
        <v>2</v>
      </c>
      <c r="N17" s="59">
        <v>74</v>
      </c>
      <c r="O17" s="60">
        <v>0</v>
      </c>
      <c r="P17" s="60">
        <v>0</v>
      </c>
      <c r="Q17" s="60">
        <v>0</v>
      </c>
      <c r="R17" s="59">
        <v>45</v>
      </c>
      <c r="S17" s="60">
        <v>0</v>
      </c>
      <c r="T17" s="60">
        <v>0</v>
      </c>
      <c r="U17" s="60">
        <v>0</v>
      </c>
      <c r="V17" s="59">
        <v>14</v>
      </c>
      <c r="W17" s="59">
        <v>35</v>
      </c>
      <c r="X17" s="59">
        <v>972</v>
      </c>
      <c r="Y17" s="60">
        <v>0</v>
      </c>
      <c r="Z17" s="59">
        <v>3</v>
      </c>
      <c r="AA17" s="59">
        <v>24</v>
      </c>
      <c r="AB17" s="59">
        <v>744</v>
      </c>
      <c r="AC17" s="60">
        <v>0</v>
      </c>
      <c r="AD17" s="60">
        <v>0</v>
      </c>
      <c r="AE17" s="60">
        <v>0</v>
      </c>
      <c r="AF17" s="60">
        <v>0</v>
      </c>
      <c r="AG17" s="60">
        <v>0</v>
      </c>
      <c r="AH17" s="60">
        <v>0</v>
      </c>
      <c r="AI17" s="60">
        <v>0</v>
      </c>
      <c r="AJ17" s="60">
        <v>0</v>
      </c>
      <c r="AK17" s="60">
        <v>0</v>
      </c>
      <c r="AL17" s="60">
        <v>0</v>
      </c>
      <c r="AM17" s="60">
        <v>0</v>
      </c>
      <c r="AN17" s="60">
        <v>0</v>
      </c>
      <c r="AO17" s="60">
        <v>0</v>
      </c>
      <c r="AP17" s="60">
        <v>0</v>
      </c>
      <c r="AQ17" s="60">
        <v>0</v>
      </c>
      <c r="AR17" s="60">
        <v>0</v>
      </c>
      <c r="AS17" s="60">
        <v>0</v>
      </c>
      <c r="AT17" s="60">
        <v>0</v>
      </c>
      <c r="AU17" s="63">
        <v>0</v>
      </c>
      <c r="AV17" s="64">
        <v>0</v>
      </c>
    </row>
    <row r="18" spans="1:48" s="1" customFormat="1" ht="31.5" customHeight="1">
      <c r="A18" s="20" t="s">
        <v>19</v>
      </c>
      <c r="B18" s="57">
        <v>56</v>
      </c>
      <c r="C18" s="58">
        <v>3578</v>
      </c>
      <c r="D18" s="59">
        <v>1063</v>
      </c>
      <c r="E18" s="59">
        <v>2284</v>
      </c>
      <c r="F18" s="60">
        <v>0</v>
      </c>
      <c r="G18" s="59">
        <v>231</v>
      </c>
      <c r="H18" s="59">
        <f t="shared" si="42"/>
        <v>2573</v>
      </c>
      <c r="I18" s="59">
        <v>787</v>
      </c>
      <c r="J18" s="59">
        <v>1614</v>
      </c>
      <c r="K18" s="60">
        <v>0</v>
      </c>
      <c r="L18" s="59">
        <v>172</v>
      </c>
      <c r="M18" s="59">
        <v>12</v>
      </c>
      <c r="N18" s="59">
        <v>605</v>
      </c>
      <c r="O18" s="60">
        <v>0</v>
      </c>
      <c r="P18" s="60">
        <v>0</v>
      </c>
      <c r="Q18" s="60">
        <v>0</v>
      </c>
      <c r="R18" s="59">
        <v>451</v>
      </c>
      <c r="S18" s="60">
        <v>0</v>
      </c>
      <c r="T18" s="60">
        <v>0</v>
      </c>
      <c r="U18" s="60">
        <v>0</v>
      </c>
      <c r="V18" s="59">
        <v>42</v>
      </c>
      <c r="W18" s="59">
        <v>443</v>
      </c>
      <c r="X18" s="59">
        <v>2089</v>
      </c>
      <c r="Y18" s="60">
        <v>0</v>
      </c>
      <c r="Z18" s="60">
        <v>0</v>
      </c>
      <c r="AA18" s="59">
        <v>321</v>
      </c>
      <c r="AB18" s="59">
        <v>1473</v>
      </c>
      <c r="AC18" s="60">
        <v>0</v>
      </c>
      <c r="AD18" s="60">
        <v>0</v>
      </c>
      <c r="AE18" s="60">
        <v>0</v>
      </c>
      <c r="AF18" s="60">
        <v>0</v>
      </c>
      <c r="AG18" s="60">
        <v>0</v>
      </c>
      <c r="AH18" s="60">
        <v>0</v>
      </c>
      <c r="AI18" s="60">
        <v>0</v>
      </c>
      <c r="AJ18" s="60">
        <v>0</v>
      </c>
      <c r="AK18" s="60">
        <v>0</v>
      </c>
      <c r="AL18" s="60">
        <v>0</v>
      </c>
      <c r="AM18" s="60">
        <v>0</v>
      </c>
      <c r="AN18" s="59">
        <v>2</v>
      </c>
      <c r="AO18" s="59">
        <v>15</v>
      </c>
      <c r="AP18" s="59">
        <v>195</v>
      </c>
      <c r="AQ18" s="60">
        <v>0</v>
      </c>
      <c r="AR18" s="59">
        <v>231</v>
      </c>
      <c r="AS18" s="59">
        <v>15</v>
      </c>
      <c r="AT18" s="59">
        <v>141</v>
      </c>
      <c r="AU18" s="63">
        <v>0</v>
      </c>
      <c r="AV18" s="62">
        <v>172</v>
      </c>
    </row>
    <row r="19" spans="1:48" s="1" customFormat="1" ht="31.5" customHeight="1">
      <c r="A19" s="20" t="s">
        <v>20</v>
      </c>
      <c r="B19" s="57">
        <v>17</v>
      </c>
      <c r="C19" s="58">
        <v>1497</v>
      </c>
      <c r="D19" s="59">
        <v>253</v>
      </c>
      <c r="E19" s="59">
        <v>968</v>
      </c>
      <c r="F19" s="60">
        <v>0</v>
      </c>
      <c r="G19" s="59">
        <v>276</v>
      </c>
      <c r="H19" s="59">
        <f t="shared" si="42"/>
        <v>1072</v>
      </c>
      <c r="I19" s="59">
        <v>202</v>
      </c>
      <c r="J19" s="59">
        <v>757</v>
      </c>
      <c r="K19" s="60">
        <v>0</v>
      </c>
      <c r="L19" s="59">
        <v>113</v>
      </c>
      <c r="M19" s="59">
        <v>5</v>
      </c>
      <c r="N19" s="59">
        <v>123</v>
      </c>
      <c r="O19" s="59">
        <v>96</v>
      </c>
      <c r="P19" s="60">
        <v>0</v>
      </c>
      <c r="Q19" s="60">
        <v>0</v>
      </c>
      <c r="R19" s="59">
        <v>123</v>
      </c>
      <c r="S19" s="59">
        <v>64</v>
      </c>
      <c r="T19" s="60">
        <v>0</v>
      </c>
      <c r="U19" s="60">
        <v>0</v>
      </c>
      <c r="V19" s="59">
        <v>10</v>
      </c>
      <c r="W19" s="59">
        <v>58</v>
      </c>
      <c r="X19" s="59">
        <v>498</v>
      </c>
      <c r="Y19" s="60">
        <v>0</v>
      </c>
      <c r="Z19" s="59">
        <v>77</v>
      </c>
      <c r="AA19" s="59">
        <v>52</v>
      </c>
      <c r="AB19" s="59">
        <v>394</v>
      </c>
      <c r="AC19" s="60">
        <v>0</v>
      </c>
      <c r="AD19" s="59">
        <v>24</v>
      </c>
      <c r="AE19" s="60">
        <v>0</v>
      </c>
      <c r="AF19" s="60">
        <v>0</v>
      </c>
      <c r="AG19" s="60">
        <v>0</v>
      </c>
      <c r="AH19" s="60">
        <v>0</v>
      </c>
      <c r="AI19" s="60">
        <v>0</v>
      </c>
      <c r="AJ19" s="60">
        <v>0</v>
      </c>
      <c r="AK19" s="60">
        <v>0</v>
      </c>
      <c r="AL19" s="60">
        <v>0</v>
      </c>
      <c r="AM19" s="60">
        <v>0</v>
      </c>
      <c r="AN19" s="59">
        <v>2</v>
      </c>
      <c r="AO19" s="59">
        <v>72</v>
      </c>
      <c r="AP19" s="59">
        <v>374</v>
      </c>
      <c r="AQ19" s="60">
        <v>0</v>
      </c>
      <c r="AR19" s="59">
        <v>199</v>
      </c>
      <c r="AS19" s="59">
        <v>27</v>
      </c>
      <c r="AT19" s="59">
        <v>299</v>
      </c>
      <c r="AU19" s="63">
        <v>0</v>
      </c>
      <c r="AV19" s="62">
        <v>89</v>
      </c>
    </row>
    <row r="20" spans="1:48" s="1" customFormat="1" ht="31.5" customHeight="1">
      <c r="A20" s="20" t="s">
        <v>21</v>
      </c>
      <c r="B20" s="57">
        <v>39</v>
      </c>
      <c r="C20" s="58">
        <v>1908</v>
      </c>
      <c r="D20" s="59">
        <v>343</v>
      </c>
      <c r="E20" s="59">
        <v>1565</v>
      </c>
      <c r="F20" s="60">
        <v>0</v>
      </c>
      <c r="G20" s="60">
        <v>0</v>
      </c>
      <c r="H20" s="59">
        <f t="shared" si="42"/>
        <v>1474</v>
      </c>
      <c r="I20" s="59">
        <v>289</v>
      </c>
      <c r="J20" s="59">
        <v>1185</v>
      </c>
      <c r="K20" s="60">
        <v>0</v>
      </c>
      <c r="L20" s="60">
        <v>0</v>
      </c>
      <c r="M20" s="59">
        <v>7</v>
      </c>
      <c r="N20" s="59">
        <v>293</v>
      </c>
      <c r="O20" s="60">
        <v>0</v>
      </c>
      <c r="P20" s="60">
        <v>0</v>
      </c>
      <c r="Q20" s="60">
        <v>0</v>
      </c>
      <c r="R20" s="59">
        <v>240</v>
      </c>
      <c r="S20" s="60">
        <v>0</v>
      </c>
      <c r="T20" s="60">
        <v>0</v>
      </c>
      <c r="U20" s="60">
        <v>0</v>
      </c>
      <c r="V20" s="59">
        <v>32</v>
      </c>
      <c r="W20" s="59">
        <v>50</v>
      </c>
      <c r="X20" s="59">
        <v>1565</v>
      </c>
      <c r="Y20" s="60">
        <v>0</v>
      </c>
      <c r="Z20" s="60">
        <v>0</v>
      </c>
      <c r="AA20" s="59">
        <v>49</v>
      </c>
      <c r="AB20" s="59">
        <v>1185</v>
      </c>
      <c r="AC20" s="60">
        <v>0</v>
      </c>
      <c r="AD20" s="60">
        <v>0</v>
      </c>
      <c r="AE20" s="60">
        <v>0</v>
      </c>
      <c r="AF20" s="60">
        <v>0</v>
      </c>
      <c r="AG20" s="60">
        <v>0</v>
      </c>
      <c r="AH20" s="60">
        <v>0</v>
      </c>
      <c r="AI20" s="60">
        <v>0</v>
      </c>
      <c r="AJ20" s="60">
        <v>0</v>
      </c>
      <c r="AK20" s="60">
        <v>0</v>
      </c>
      <c r="AL20" s="60">
        <v>0</v>
      </c>
      <c r="AM20" s="60">
        <v>0</v>
      </c>
      <c r="AN20" s="60">
        <v>0</v>
      </c>
      <c r="AO20" s="60">
        <v>0</v>
      </c>
      <c r="AP20" s="60">
        <v>0</v>
      </c>
      <c r="AQ20" s="60">
        <v>0</v>
      </c>
      <c r="AR20" s="60">
        <v>0</v>
      </c>
      <c r="AS20" s="60">
        <v>0</v>
      </c>
      <c r="AT20" s="60">
        <v>0</v>
      </c>
      <c r="AU20" s="63">
        <v>0</v>
      </c>
      <c r="AV20" s="64">
        <v>0</v>
      </c>
    </row>
    <row r="21" spans="1:48" s="1" customFormat="1" ht="31.5" customHeight="1">
      <c r="A21" s="20" t="s">
        <v>22</v>
      </c>
      <c r="B21" s="57">
        <v>25</v>
      </c>
      <c r="C21" s="58">
        <v>1226</v>
      </c>
      <c r="D21" s="59">
        <v>11</v>
      </c>
      <c r="E21" s="59">
        <v>1213</v>
      </c>
      <c r="F21" s="60">
        <v>0</v>
      </c>
      <c r="G21" s="59">
        <v>2</v>
      </c>
      <c r="H21" s="59">
        <f t="shared" si="42"/>
        <v>956</v>
      </c>
      <c r="I21" s="59">
        <v>8</v>
      </c>
      <c r="J21" s="59">
        <v>946</v>
      </c>
      <c r="K21" s="60">
        <v>0</v>
      </c>
      <c r="L21" s="59">
        <v>2</v>
      </c>
      <c r="M21" s="60">
        <v>0</v>
      </c>
      <c r="N21" s="60">
        <v>0</v>
      </c>
      <c r="O21" s="60">
        <v>0</v>
      </c>
      <c r="P21" s="60">
        <v>0</v>
      </c>
      <c r="Q21" s="60">
        <v>0</v>
      </c>
      <c r="R21" s="60">
        <v>0</v>
      </c>
      <c r="S21" s="60">
        <v>0</v>
      </c>
      <c r="T21" s="60">
        <v>0</v>
      </c>
      <c r="U21" s="60">
        <v>0</v>
      </c>
      <c r="V21" s="59">
        <v>25</v>
      </c>
      <c r="W21" s="59">
        <v>11</v>
      </c>
      <c r="X21" s="59">
        <v>1213</v>
      </c>
      <c r="Y21" s="60">
        <v>0</v>
      </c>
      <c r="Z21" s="59">
        <v>2</v>
      </c>
      <c r="AA21" s="59">
        <v>8</v>
      </c>
      <c r="AB21" s="59">
        <v>946</v>
      </c>
      <c r="AC21" s="60">
        <v>0</v>
      </c>
      <c r="AD21" s="59">
        <v>2</v>
      </c>
      <c r="AE21" s="60">
        <v>0</v>
      </c>
      <c r="AF21" s="60">
        <v>0</v>
      </c>
      <c r="AG21" s="60">
        <v>0</v>
      </c>
      <c r="AH21" s="60">
        <v>0</v>
      </c>
      <c r="AI21" s="60">
        <v>0</v>
      </c>
      <c r="AJ21" s="60">
        <v>0</v>
      </c>
      <c r="AK21" s="60">
        <v>0</v>
      </c>
      <c r="AL21" s="60">
        <v>0</v>
      </c>
      <c r="AM21" s="60">
        <v>0</v>
      </c>
      <c r="AN21" s="60">
        <v>0</v>
      </c>
      <c r="AO21" s="60">
        <v>0</v>
      </c>
      <c r="AP21" s="60">
        <v>0</v>
      </c>
      <c r="AQ21" s="60">
        <v>0</v>
      </c>
      <c r="AR21" s="60">
        <v>0</v>
      </c>
      <c r="AS21" s="60">
        <v>0</v>
      </c>
      <c r="AT21" s="60">
        <v>0</v>
      </c>
      <c r="AU21" s="63">
        <v>0</v>
      </c>
      <c r="AV21" s="64">
        <v>0</v>
      </c>
    </row>
    <row r="22" spans="1:48" s="1" customFormat="1" ht="31.5" customHeight="1">
      <c r="A22" s="20" t="s">
        <v>23</v>
      </c>
      <c r="B22" s="57">
        <v>60</v>
      </c>
      <c r="C22" s="58">
        <v>3384</v>
      </c>
      <c r="D22" s="59">
        <v>146</v>
      </c>
      <c r="E22" s="59">
        <v>3058</v>
      </c>
      <c r="F22" s="59">
        <v>84</v>
      </c>
      <c r="G22" s="59">
        <v>96</v>
      </c>
      <c r="H22" s="59">
        <f t="shared" si="42"/>
        <v>2418</v>
      </c>
      <c r="I22" s="59">
        <v>27</v>
      </c>
      <c r="J22" s="59">
        <v>2263</v>
      </c>
      <c r="K22" s="59">
        <v>41</v>
      </c>
      <c r="L22" s="59">
        <v>87</v>
      </c>
      <c r="M22" s="60">
        <v>0</v>
      </c>
      <c r="N22" s="60">
        <v>0</v>
      </c>
      <c r="O22" s="60">
        <v>0</v>
      </c>
      <c r="P22" s="60">
        <v>0</v>
      </c>
      <c r="Q22" s="60">
        <v>0</v>
      </c>
      <c r="R22" s="60">
        <v>0</v>
      </c>
      <c r="S22" s="60">
        <v>0</v>
      </c>
      <c r="T22" s="60">
        <v>0</v>
      </c>
      <c r="U22" s="60">
        <v>0</v>
      </c>
      <c r="V22" s="59">
        <v>60</v>
      </c>
      <c r="W22" s="59">
        <v>146</v>
      </c>
      <c r="X22" s="59">
        <v>3058</v>
      </c>
      <c r="Y22" s="59">
        <v>84</v>
      </c>
      <c r="Z22" s="59">
        <v>96</v>
      </c>
      <c r="AA22" s="59">
        <v>27</v>
      </c>
      <c r="AB22" s="59">
        <v>2263</v>
      </c>
      <c r="AC22" s="59">
        <v>41</v>
      </c>
      <c r="AD22" s="59">
        <v>87</v>
      </c>
      <c r="AE22" s="60">
        <v>0</v>
      </c>
      <c r="AF22" s="60">
        <v>0</v>
      </c>
      <c r="AG22" s="60">
        <v>0</v>
      </c>
      <c r="AH22" s="60">
        <v>0</v>
      </c>
      <c r="AI22" s="60">
        <v>0</v>
      </c>
      <c r="AJ22" s="60">
        <v>0</v>
      </c>
      <c r="AK22" s="60">
        <v>0</v>
      </c>
      <c r="AL22" s="60">
        <v>0</v>
      </c>
      <c r="AM22" s="60">
        <v>0</v>
      </c>
      <c r="AN22" s="60">
        <v>0</v>
      </c>
      <c r="AO22" s="60">
        <v>0</v>
      </c>
      <c r="AP22" s="60">
        <v>0</v>
      </c>
      <c r="AQ22" s="60">
        <v>0</v>
      </c>
      <c r="AR22" s="60">
        <v>0</v>
      </c>
      <c r="AS22" s="60">
        <v>0</v>
      </c>
      <c r="AT22" s="60">
        <v>0</v>
      </c>
      <c r="AU22" s="63">
        <v>0</v>
      </c>
      <c r="AV22" s="64">
        <v>0</v>
      </c>
    </row>
    <row r="23" spans="1:48" s="1" customFormat="1" ht="31.5" customHeight="1">
      <c r="A23" s="20" t="s">
        <v>43</v>
      </c>
      <c r="B23" s="57">
        <v>13</v>
      </c>
      <c r="C23" s="58">
        <v>730</v>
      </c>
      <c r="D23" s="59">
        <v>30</v>
      </c>
      <c r="E23" s="59">
        <v>700</v>
      </c>
      <c r="F23" s="60">
        <v>0</v>
      </c>
      <c r="G23" s="60">
        <v>0</v>
      </c>
      <c r="H23" s="59">
        <f t="shared" si="42"/>
        <v>632</v>
      </c>
      <c r="I23" s="59">
        <v>30</v>
      </c>
      <c r="J23" s="59">
        <v>602</v>
      </c>
      <c r="K23" s="60">
        <v>0</v>
      </c>
      <c r="L23" s="60">
        <v>0</v>
      </c>
      <c r="M23" s="60">
        <v>0</v>
      </c>
      <c r="N23" s="60">
        <v>0</v>
      </c>
      <c r="O23" s="60">
        <v>0</v>
      </c>
      <c r="P23" s="60">
        <v>0</v>
      </c>
      <c r="Q23" s="60">
        <v>0</v>
      </c>
      <c r="R23" s="60">
        <v>0</v>
      </c>
      <c r="S23" s="60">
        <v>0</v>
      </c>
      <c r="T23" s="60">
        <v>0</v>
      </c>
      <c r="U23" s="60">
        <v>0</v>
      </c>
      <c r="V23" s="59">
        <v>13</v>
      </c>
      <c r="W23" s="59">
        <v>30</v>
      </c>
      <c r="X23" s="59">
        <v>700</v>
      </c>
      <c r="Y23" s="60">
        <v>0</v>
      </c>
      <c r="Z23" s="60">
        <v>0</v>
      </c>
      <c r="AA23" s="59">
        <v>30</v>
      </c>
      <c r="AB23" s="59">
        <v>602</v>
      </c>
      <c r="AC23" s="60">
        <v>0</v>
      </c>
      <c r="AD23" s="60">
        <v>0</v>
      </c>
      <c r="AE23" s="60">
        <v>0</v>
      </c>
      <c r="AF23" s="60">
        <v>0</v>
      </c>
      <c r="AG23" s="60">
        <v>0</v>
      </c>
      <c r="AH23" s="60">
        <v>0</v>
      </c>
      <c r="AI23" s="60">
        <v>0</v>
      </c>
      <c r="AJ23" s="60">
        <v>0</v>
      </c>
      <c r="AK23" s="60">
        <v>0</v>
      </c>
      <c r="AL23" s="60">
        <v>0</v>
      </c>
      <c r="AM23" s="60">
        <v>0</v>
      </c>
      <c r="AN23" s="60">
        <v>0</v>
      </c>
      <c r="AO23" s="60">
        <v>0</v>
      </c>
      <c r="AP23" s="60">
        <v>0</v>
      </c>
      <c r="AQ23" s="60">
        <v>0</v>
      </c>
      <c r="AR23" s="60">
        <v>0</v>
      </c>
      <c r="AS23" s="60">
        <v>0</v>
      </c>
      <c r="AT23" s="60">
        <v>0</v>
      </c>
      <c r="AU23" s="63">
        <v>0</v>
      </c>
      <c r="AV23" s="64">
        <v>0</v>
      </c>
    </row>
    <row r="24" spans="1:48" s="1" customFormat="1" ht="31.5" customHeight="1">
      <c r="A24" s="20" t="s">
        <v>24</v>
      </c>
      <c r="B24" s="57">
        <v>14</v>
      </c>
      <c r="C24" s="58">
        <v>1134</v>
      </c>
      <c r="D24" s="59">
        <v>117</v>
      </c>
      <c r="E24" s="59">
        <v>865</v>
      </c>
      <c r="F24" s="59">
        <v>12</v>
      </c>
      <c r="G24" s="59">
        <v>140</v>
      </c>
      <c r="H24" s="59">
        <f t="shared" si="42"/>
        <v>778</v>
      </c>
      <c r="I24" s="59">
        <v>89</v>
      </c>
      <c r="J24" s="59">
        <v>632</v>
      </c>
      <c r="K24" s="59">
        <v>7</v>
      </c>
      <c r="L24" s="59">
        <v>50</v>
      </c>
      <c r="M24" s="59">
        <v>3</v>
      </c>
      <c r="N24" s="59">
        <v>109</v>
      </c>
      <c r="O24" s="60">
        <v>0</v>
      </c>
      <c r="P24" s="60">
        <v>0</v>
      </c>
      <c r="Q24" s="60">
        <v>0</v>
      </c>
      <c r="R24" s="59">
        <v>81</v>
      </c>
      <c r="S24" s="60">
        <v>0</v>
      </c>
      <c r="T24" s="60">
        <v>0</v>
      </c>
      <c r="U24" s="60">
        <v>0</v>
      </c>
      <c r="V24" s="59">
        <v>11</v>
      </c>
      <c r="W24" s="59">
        <v>8</v>
      </c>
      <c r="X24" s="59">
        <v>865</v>
      </c>
      <c r="Y24" s="59">
        <v>12</v>
      </c>
      <c r="Z24" s="59">
        <v>140</v>
      </c>
      <c r="AA24" s="59">
        <v>8</v>
      </c>
      <c r="AB24" s="59">
        <v>632</v>
      </c>
      <c r="AC24" s="59">
        <v>7</v>
      </c>
      <c r="AD24" s="59">
        <v>50</v>
      </c>
      <c r="AE24" s="60">
        <v>0</v>
      </c>
      <c r="AF24" s="60">
        <v>0</v>
      </c>
      <c r="AG24" s="60">
        <v>0</v>
      </c>
      <c r="AH24" s="60">
        <v>0</v>
      </c>
      <c r="AI24" s="60">
        <v>0</v>
      </c>
      <c r="AJ24" s="60">
        <v>0</v>
      </c>
      <c r="AK24" s="60">
        <v>0</v>
      </c>
      <c r="AL24" s="60">
        <v>0</v>
      </c>
      <c r="AM24" s="60">
        <v>0</v>
      </c>
      <c r="AN24" s="60">
        <v>0</v>
      </c>
      <c r="AO24" s="60">
        <v>0</v>
      </c>
      <c r="AP24" s="60">
        <v>0</v>
      </c>
      <c r="AQ24" s="60">
        <v>0</v>
      </c>
      <c r="AR24" s="60">
        <v>0</v>
      </c>
      <c r="AS24" s="60">
        <v>0</v>
      </c>
      <c r="AT24" s="60">
        <v>0</v>
      </c>
      <c r="AU24" s="63">
        <v>0</v>
      </c>
      <c r="AV24" s="64">
        <v>0</v>
      </c>
    </row>
    <row r="25" spans="1:48" s="1" customFormat="1" ht="31.5" customHeight="1">
      <c r="A25" s="20" t="s">
        <v>25</v>
      </c>
      <c r="B25" s="57">
        <v>3</v>
      </c>
      <c r="C25" s="58">
        <v>155</v>
      </c>
      <c r="D25" s="60">
        <v>0</v>
      </c>
      <c r="E25" s="59">
        <v>131</v>
      </c>
      <c r="F25" s="60">
        <v>0</v>
      </c>
      <c r="G25" s="59">
        <v>24</v>
      </c>
      <c r="H25" s="59">
        <f t="shared" si="42"/>
        <v>127</v>
      </c>
      <c r="I25" s="60">
        <v>0</v>
      </c>
      <c r="J25" s="59">
        <v>111</v>
      </c>
      <c r="K25" s="60">
        <v>0</v>
      </c>
      <c r="L25" s="59">
        <v>16</v>
      </c>
      <c r="M25" s="60">
        <v>0</v>
      </c>
      <c r="N25" s="60">
        <v>0</v>
      </c>
      <c r="O25" s="60">
        <v>0</v>
      </c>
      <c r="P25" s="60">
        <v>0</v>
      </c>
      <c r="Q25" s="60">
        <v>0</v>
      </c>
      <c r="R25" s="60">
        <v>0</v>
      </c>
      <c r="S25" s="60">
        <v>0</v>
      </c>
      <c r="T25" s="60">
        <v>0</v>
      </c>
      <c r="U25" s="60">
        <v>0</v>
      </c>
      <c r="V25" s="59">
        <v>3</v>
      </c>
      <c r="W25" s="60">
        <v>0</v>
      </c>
      <c r="X25" s="59">
        <v>131</v>
      </c>
      <c r="Y25" s="60">
        <v>0</v>
      </c>
      <c r="Z25" s="59">
        <v>24</v>
      </c>
      <c r="AA25" s="60">
        <v>0</v>
      </c>
      <c r="AB25" s="59">
        <v>111</v>
      </c>
      <c r="AC25" s="60">
        <v>0</v>
      </c>
      <c r="AD25" s="59">
        <v>16</v>
      </c>
      <c r="AE25" s="60">
        <v>0</v>
      </c>
      <c r="AF25" s="60">
        <v>0</v>
      </c>
      <c r="AG25" s="60">
        <v>0</v>
      </c>
      <c r="AH25" s="60">
        <v>0</v>
      </c>
      <c r="AI25" s="60">
        <v>0</v>
      </c>
      <c r="AJ25" s="60">
        <v>0</v>
      </c>
      <c r="AK25" s="60">
        <v>0</v>
      </c>
      <c r="AL25" s="60">
        <v>0</v>
      </c>
      <c r="AM25" s="60">
        <v>0</v>
      </c>
      <c r="AN25" s="60">
        <v>0</v>
      </c>
      <c r="AO25" s="60">
        <v>0</v>
      </c>
      <c r="AP25" s="60">
        <v>0</v>
      </c>
      <c r="AQ25" s="60">
        <v>0</v>
      </c>
      <c r="AR25" s="60">
        <v>0</v>
      </c>
      <c r="AS25" s="60">
        <v>0</v>
      </c>
      <c r="AT25" s="60">
        <v>0</v>
      </c>
      <c r="AU25" s="63">
        <v>0</v>
      </c>
      <c r="AV25" s="64">
        <v>0</v>
      </c>
    </row>
    <row r="26" spans="1:48" s="1" customFormat="1" ht="31.5" customHeight="1">
      <c r="A26" s="20" t="s">
        <v>26</v>
      </c>
      <c r="B26" s="57">
        <v>30</v>
      </c>
      <c r="C26" s="58">
        <v>1892</v>
      </c>
      <c r="D26" s="60">
        <v>0</v>
      </c>
      <c r="E26" s="59">
        <v>1229</v>
      </c>
      <c r="F26" s="60">
        <v>0</v>
      </c>
      <c r="G26" s="59">
        <v>663</v>
      </c>
      <c r="H26" s="59">
        <f t="shared" si="42"/>
        <v>1333</v>
      </c>
      <c r="I26" s="60">
        <v>0</v>
      </c>
      <c r="J26" s="59">
        <v>1069</v>
      </c>
      <c r="K26" s="60">
        <v>0</v>
      </c>
      <c r="L26" s="59">
        <v>264</v>
      </c>
      <c r="M26" s="60">
        <v>0</v>
      </c>
      <c r="N26" s="60">
        <v>0</v>
      </c>
      <c r="O26" s="60">
        <v>0</v>
      </c>
      <c r="P26" s="60">
        <v>0</v>
      </c>
      <c r="Q26" s="60">
        <v>0</v>
      </c>
      <c r="R26" s="60">
        <v>0</v>
      </c>
      <c r="S26" s="60">
        <v>0</v>
      </c>
      <c r="T26" s="60">
        <v>0</v>
      </c>
      <c r="U26" s="60">
        <v>0</v>
      </c>
      <c r="V26" s="59">
        <v>28</v>
      </c>
      <c r="W26" s="60">
        <v>0</v>
      </c>
      <c r="X26" s="59">
        <v>1181</v>
      </c>
      <c r="Y26" s="60">
        <v>0</v>
      </c>
      <c r="Z26" s="60">
        <v>0</v>
      </c>
      <c r="AA26" s="60">
        <v>0</v>
      </c>
      <c r="AB26" s="59">
        <v>1028</v>
      </c>
      <c r="AC26" s="60">
        <v>0</v>
      </c>
      <c r="AD26" s="60">
        <v>0</v>
      </c>
      <c r="AE26" s="60">
        <v>0</v>
      </c>
      <c r="AF26" s="60">
        <v>0</v>
      </c>
      <c r="AG26" s="60">
        <v>0</v>
      </c>
      <c r="AH26" s="60">
        <v>0</v>
      </c>
      <c r="AI26" s="60">
        <v>0</v>
      </c>
      <c r="AJ26" s="60">
        <v>0</v>
      </c>
      <c r="AK26" s="60">
        <v>0</v>
      </c>
      <c r="AL26" s="60">
        <v>0</v>
      </c>
      <c r="AM26" s="60">
        <v>0</v>
      </c>
      <c r="AN26" s="59">
        <v>2</v>
      </c>
      <c r="AO26" s="60">
        <v>0</v>
      </c>
      <c r="AP26" s="59">
        <v>48</v>
      </c>
      <c r="AQ26" s="60">
        <v>0</v>
      </c>
      <c r="AR26" s="59">
        <v>663</v>
      </c>
      <c r="AS26" s="60">
        <v>0</v>
      </c>
      <c r="AT26" s="59">
        <v>41</v>
      </c>
      <c r="AU26" s="63">
        <v>0</v>
      </c>
      <c r="AV26" s="62">
        <v>264</v>
      </c>
    </row>
    <row r="27" spans="1:48" s="1" customFormat="1" ht="31.5" customHeight="1">
      <c r="A27" s="20" t="s">
        <v>27</v>
      </c>
      <c r="B27" s="57">
        <v>11</v>
      </c>
      <c r="C27" s="58">
        <v>574</v>
      </c>
      <c r="D27" s="60">
        <v>0</v>
      </c>
      <c r="E27" s="59">
        <v>574</v>
      </c>
      <c r="F27" s="60">
        <v>0</v>
      </c>
      <c r="G27" s="60">
        <v>0</v>
      </c>
      <c r="H27" s="59">
        <f t="shared" si="42"/>
        <v>486</v>
      </c>
      <c r="I27" s="60">
        <v>0</v>
      </c>
      <c r="J27" s="59">
        <v>486</v>
      </c>
      <c r="K27" s="60">
        <v>0</v>
      </c>
      <c r="L27" s="60">
        <v>0</v>
      </c>
      <c r="M27" s="60">
        <v>0</v>
      </c>
      <c r="N27" s="60">
        <v>0</v>
      </c>
      <c r="O27" s="60">
        <v>0</v>
      </c>
      <c r="P27" s="60">
        <v>0</v>
      </c>
      <c r="Q27" s="60">
        <v>0</v>
      </c>
      <c r="R27" s="60">
        <v>0</v>
      </c>
      <c r="S27" s="60">
        <v>0</v>
      </c>
      <c r="T27" s="60">
        <v>0</v>
      </c>
      <c r="U27" s="60">
        <v>0</v>
      </c>
      <c r="V27" s="59">
        <v>11</v>
      </c>
      <c r="W27" s="60">
        <v>0</v>
      </c>
      <c r="X27" s="59">
        <v>574</v>
      </c>
      <c r="Y27" s="60">
        <v>0</v>
      </c>
      <c r="Z27" s="60">
        <v>0</v>
      </c>
      <c r="AA27" s="60">
        <v>0</v>
      </c>
      <c r="AB27" s="59">
        <v>486</v>
      </c>
      <c r="AC27" s="60">
        <v>0</v>
      </c>
      <c r="AD27" s="60">
        <v>0</v>
      </c>
      <c r="AE27" s="60">
        <v>0</v>
      </c>
      <c r="AF27" s="60">
        <v>0</v>
      </c>
      <c r="AG27" s="60">
        <v>0</v>
      </c>
      <c r="AH27" s="60">
        <v>0</v>
      </c>
      <c r="AI27" s="60">
        <v>0</v>
      </c>
      <c r="AJ27" s="60">
        <v>0</v>
      </c>
      <c r="AK27" s="60">
        <v>0</v>
      </c>
      <c r="AL27" s="60">
        <v>0</v>
      </c>
      <c r="AM27" s="60">
        <v>0</v>
      </c>
      <c r="AN27" s="60">
        <v>0</v>
      </c>
      <c r="AO27" s="60">
        <v>0</v>
      </c>
      <c r="AP27" s="60">
        <v>0</v>
      </c>
      <c r="AQ27" s="60">
        <v>0</v>
      </c>
      <c r="AR27" s="60">
        <v>0</v>
      </c>
      <c r="AS27" s="60">
        <v>0</v>
      </c>
      <c r="AT27" s="60">
        <v>0</v>
      </c>
      <c r="AU27" s="63">
        <v>0</v>
      </c>
      <c r="AV27" s="64">
        <v>0</v>
      </c>
    </row>
    <row r="28" spans="1:48" s="1" customFormat="1" ht="31.5" customHeight="1">
      <c r="A28" s="20" t="s">
        <v>28</v>
      </c>
      <c r="B28" s="57">
        <v>18</v>
      </c>
      <c r="C28" s="58">
        <v>1431</v>
      </c>
      <c r="D28" s="59">
        <v>468</v>
      </c>
      <c r="E28" s="59">
        <v>800</v>
      </c>
      <c r="F28" s="59">
        <v>18</v>
      </c>
      <c r="G28" s="59">
        <v>145</v>
      </c>
      <c r="H28" s="59">
        <f t="shared" si="42"/>
        <v>1060</v>
      </c>
      <c r="I28" s="59">
        <v>401</v>
      </c>
      <c r="J28" s="59">
        <v>544</v>
      </c>
      <c r="K28" s="59">
        <v>11</v>
      </c>
      <c r="L28" s="59">
        <v>104</v>
      </c>
      <c r="M28" s="59">
        <v>6</v>
      </c>
      <c r="N28" s="59">
        <v>418</v>
      </c>
      <c r="O28" s="60">
        <v>0</v>
      </c>
      <c r="P28" s="59">
        <v>18</v>
      </c>
      <c r="Q28" s="60">
        <v>0</v>
      </c>
      <c r="R28" s="59">
        <v>368</v>
      </c>
      <c r="S28" s="60">
        <v>0</v>
      </c>
      <c r="T28" s="59">
        <v>11</v>
      </c>
      <c r="U28" s="60">
        <v>0</v>
      </c>
      <c r="V28" s="59">
        <v>12</v>
      </c>
      <c r="W28" s="59">
        <v>50</v>
      </c>
      <c r="X28" s="59">
        <v>800</v>
      </c>
      <c r="Y28" s="60">
        <v>0</v>
      </c>
      <c r="Z28" s="59">
        <v>145</v>
      </c>
      <c r="AA28" s="59">
        <v>33</v>
      </c>
      <c r="AB28" s="59">
        <v>544</v>
      </c>
      <c r="AC28" s="60">
        <v>0</v>
      </c>
      <c r="AD28" s="59">
        <v>104</v>
      </c>
      <c r="AE28" s="60">
        <v>0</v>
      </c>
      <c r="AF28" s="60">
        <v>0</v>
      </c>
      <c r="AG28" s="60">
        <v>0</v>
      </c>
      <c r="AH28" s="60">
        <v>0</v>
      </c>
      <c r="AI28" s="60">
        <v>0</v>
      </c>
      <c r="AJ28" s="60">
        <v>0</v>
      </c>
      <c r="AK28" s="60">
        <v>0</v>
      </c>
      <c r="AL28" s="60">
        <v>0</v>
      </c>
      <c r="AM28" s="60">
        <v>0</v>
      </c>
      <c r="AN28" s="60">
        <v>0</v>
      </c>
      <c r="AO28" s="60">
        <v>0</v>
      </c>
      <c r="AP28" s="60">
        <v>0</v>
      </c>
      <c r="AQ28" s="60">
        <v>0</v>
      </c>
      <c r="AR28" s="60">
        <v>0</v>
      </c>
      <c r="AS28" s="60">
        <v>0</v>
      </c>
      <c r="AT28" s="60">
        <v>0</v>
      </c>
      <c r="AU28" s="63">
        <v>0</v>
      </c>
      <c r="AV28" s="64">
        <v>0</v>
      </c>
    </row>
    <row r="29" spans="1:48" s="1" customFormat="1" ht="31.5" customHeight="1">
      <c r="A29" s="20" t="s">
        <v>4</v>
      </c>
      <c r="B29" s="57">
        <v>2</v>
      </c>
      <c r="C29" s="58">
        <v>294</v>
      </c>
      <c r="D29" s="59">
        <v>57</v>
      </c>
      <c r="E29" s="59">
        <v>111</v>
      </c>
      <c r="F29" s="59">
        <v>36</v>
      </c>
      <c r="G29" s="59">
        <v>90</v>
      </c>
      <c r="H29" s="59">
        <f t="shared" si="42"/>
        <v>195</v>
      </c>
      <c r="I29" s="59">
        <v>8</v>
      </c>
      <c r="J29" s="59">
        <v>102</v>
      </c>
      <c r="K29" s="60">
        <v>0</v>
      </c>
      <c r="L29" s="59">
        <v>85</v>
      </c>
      <c r="M29" s="60">
        <v>0</v>
      </c>
      <c r="N29" s="60">
        <v>0</v>
      </c>
      <c r="O29" s="60">
        <v>0</v>
      </c>
      <c r="P29" s="60">
        <v>0</v>
      </c>
      <c r="Q29" s="60">
        <v>0</v>
      </c>
      <c r="R29" s="60">
        <v>0</v>
      </c>
      <c r="S29" s="60">
        <v>0</v>
      </c>
      <c r="T29" s="60">
        <v>0</v>
      </c>
      <c r="U29" s="60">
        <v>0</v>
      </c>
      <c r="V29" s="59">
        <v>1</v>
      </c>
      <c r="W29" s="59">
        <v>57</v>
      </c>
      <c r="X29" s="59">
        <v>81</v>
      </c>
      <c r="Y29" s="59">
        <v>36</v>
      </c>
      <c r="Z29" s="60">
        <v>0</v>
      </c>
      <c r="AA29" s="59">
        <v>8</v>
      </c>
      <c r="AB29" s="59">
        <v>80</v>
      </c>
      <c r="AC29" s="60">
        <v>0</v>
      </c>
      <c r="AD29" s="60">
        <v>0</v>
      </c>
      <c r="AE29" s="60">
        <v>0</v>
      </c>
      <c r="AF29" s="60">
        <v>0</v>
      </c>
      <c r="AG29" s="60">
        <v>0</v>
      </c>
      <c r="AH29" s="60">
        <v>0</v>
      </c>
      <c r="AI29" s="60">
        <v>0</v>
      </c>
      <c r="AJ29" s="60">
        <v>0</v>
      </c>
      <c r="AK29" s="60">
        <v>0</v>
      </c>
      <c r="AL29" s="60">
        <v>0</v>
      </c>
      <c r="AM29" s="60">
        <v>0</v>
      </c>
      <c r="AN29" s="59">
        <v>1</v>
      </c>
      <c r="AO29" s="60">
        <v>0</v>
      </c>
      <c r="AP29" s="59">
        <v>30</v>
      </c>
      <c r="AQ29" s="60">
        <v>0</v>
      </c>
      <c r="AR29" s="59">
        <v>90</v>
      </c>
      <c r="AS29" s="60">
        <v>0</v>
      </c>
      <c r="AT29" s="59">
        <v>22</v>
      </c>
      <c r="AU29" s="63">
        <v>0</v>
      </c>
      <c r="AV29" s="62">
        <v>85</v>
      </c>
    </row>
    <row r="30" spans="1:48" s="1" customFormat="1" ht="31.5" customHeight="1" thickBot="1">
      <c r="A30" s="20" t="s">
        <v>44</v>
      </c>
      <c r="B30" s="57">
        <v>1</v>
      </c>
      <c r="C30" s="58">
        <v>34</v>
      </c>
      <c r="D30" s="60">
        <v>0</v>
      </c>
      <c r="E30" s="59">
        <v>18</v>
      </c>
      <c r="F30" s="60">
        <v>0</v>
      </c>
      <c r="G30" s="59">
        <v>16</v>
      </c>
      <c r="H30" s="59">
        <f t="shared" si="42"/>
        <v>18</v>
      </c>
      <c r="I30" s="60">
        <v>0</v>
      </c>
      <c r="J30" s="59">
        <v>6</v>
      </c>
      <c r="K30" s="60">
        <v>0</v>
      </c>
      <c r="L30" s="59">
        <v>12</v>
      </c>
      <c r="M30" s="60">
        <v>0</v>
      </c>
      <c r="N30" s="60">
        <v>0</v>
      </c>
      <c r="O30" s="60">
        <v>0</v>
      </c>
      <c r="P30" s="60">
        <v>0</v>
      </c>
      <c r="Q30" s="60">
        <v>0</v>
      </c>
      <c r="R30" s="60">
        <v>0</v>
      </c>
      <c r="S30" s="60">
        <v>0</v>
      </c>
      <c r="T30" s="60">
        <v>0</v>
      </c>
      <c r="U30" s="60">
        <v>0</v>
      </c>
      <c r="V30" s="60">
        <v>0</v>
      </c>
      <c r="W30" s="60">
        <v>0</v>
      </c>
      <c r="X30" s="60">
        <v>0</v>
      </c>
      <c r="Y30" s="60">
        <v>0</v>
      </c>
      <c r="Z30" s="60">
        <v>0</v>
      </c>
      <c r="AA30" s="60">
        <v>0</v>
      </c>
      <c r="AB30" s="60">
        <v>0</v>
      </c>
      <c r="AC30" s="60">
        <v>0</v>
      </c>
      <c r="AD30" s="60">
        <v>0</v>
      </c>
      <c r="AE30" s="60">
        <v>0</v>
      </c>
      <c r="AF30" s="60">
        <v>0</v>
      </c>
      <c r="AG30" s="60">
        <v>0</v>
      </c>
      <c r="AH30" s="60">
        <v>0</v>
      </c>
      <c r="AI30" s="60">
        <v>0</v>
      </c>
      <c r="AJ30" s="60">
        <v>0</v>
      </c>
      <c r="AK30" s="60">
        <v>0</v>
      </c>
      <c r="AL30" s="60">
        <v>0</v>
      </c>
      <c r="AM30" s="60">
        <v>0</v>
      </c>
      <c r="AN30" s="59">
        <v>1</v>
      </c>
      <c r="AO30" s="60">
        <v>0</v>
      </c>
      <c r="AP30" s="59">
        <v>18</v>
      </c>
      <c r="AQ30" s="60">
        <v>0</v>
      </c>
      <c r="AR30" s="59">
        <v>16</v>
      </c>
      <c r="AS30" s="60">
        <v>0</v>
      </c>
      <c r="AT30" s="59">
        <v>6</v>
      </c>
      <c r="AU30" s="63">
        <v>0</v>
      </c>
      <c r="AV30" s="62">
        <v>12</v>
      </c>
    </row>
    <row r="31" spans="1:48" s="3" customFormat="1" ht="36"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row>
    <row r="32" spans="1:48" ht="18"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row>
    <row r="33" spans="1:48" s="6" customFormat="1" ht="18" customHeight="1">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row>
  </sheetData>
  <mergeCells count="28">
    <mergeCell ref="A2:AV2"/>
    <mergeCell ref="A3:AV3"/>
    <mergeCell ref="I6:L6"/>
    <mergeCell ref="N6:Q6"/>
    <mergeCell ref="R6:U6"/>
    <mergeCell ref="AF6:AI6"/>
    <mergeCell ref="A4:A7"/>
    <mergeCell ref="M4:U5"/>
    <mergeCell ref="AE4:AM5"/>
    <mergeCell ref="AN4:AV5"/>
    <mergeCell ref="AO6:AR6"/>
    <mergeCell ref="AS6:AV6"/>
    <mergeCell ref="C6:C7"/>
    <mergeCell ref="H6:H7"/>
    <mergeCell ref="V4:AD5"/>
    <mergeCell ref="B4:L5"/>
    <mergeCell ref="A33:AV33"/>
    <mergeCell ref="A32:AV32"/>
    <mergeCell ref="A31:AV31"/>
    <mergeCell ref="B6:B7"/>
    <mergeCell ref="AE6:AE7"/>
    <mergeCell ref="AN6:AN7"/>
    <mergeCell ref="AJ6:AM6"/>
    <mergeCell ref="M6:M7"/>
    <mergeCell ref="D6:G6"/>
    <mergeCell ref="W6:Z6"/>
    <mergeCell ref="AA6:AD6"/>
    <mergeCell ref="V6:V7"/>
  </mergeCells>
  <phoneticPr fontId="3" type="noConversion"/>
  <pageMargins left="0" right="0" top="0" bottom="0" header="0.31496062992125984" footer="0.19685039370078741"/>
  <pageSetup paperSize="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pane xSplit="1" ySplit="4" topLeftCell="B5" activePane="bottomRight" state="frozen"/>
      <selection pane="topRight" activeCell="B1" sqref="B1"/>
      <selection pane="bottomLeft" activeCell="A5" sqref="A5"/>
      <selection pane="bottomRight" activeCell="K6" sqref="K6"/>
    </sheetView>
  </sheetViews>
  <sheetFormatPr defaultColWidth="9.109375" defaultRowHeight="13.5"/>
  <cols>
    <col min="1" max="1" width="12.77734375" style="45" customWidth="1"/>
    <col min="2" max="10" width="12.33203125" style="45" customWidth="1"/>
    <col min="11" max="11" width="12.6640625" style="45" customWidth="1"/>
    <col min="12" max="13" width="9.109375" style="45"/>
    <col min="14" max="14" width="10.109375" style="45" bestFit="1" customWidth="1"/>
    <col min="15" max="16384" width="9.109375" style="45"/>
  </cols>
  <sheetData>
    <row r="1" spans="1:16" ht="22" thickBot="1">
      <c r="A1" s="164" t="s">
        <v>87</v>
      </c>
      <c r="B1" s="165"/>
      <c r="C1" s="165"/>
      <c r="D1" s="165"/>
      <c r="E1" s="165"/>
      <c r="F1" s="165"/>
      <c r="G1" s="165"/>
      <c r="H1" s="165"/>
      <c r="I1" s="165"/>
      <c r="J1" s="165"/>
      <c r="K1" s="81">
        <v>104.4</v>
      </c>
    </row>
    <row r="2" spans="1:16" ht="35.5" customHeight="1" thickTop="1">
      <c r="A2" s="170" t="s">
        <v>75</v>
      </c>
      <c r="B2" s="172" t="s">
        <v>45</v>
      </c>
      <c r="C2" s="173"/>
      <c r="D2" s="172" t="s">
        <v>46</v>
      </c>
      <c r="E2" s="173"/>
      <c r="F2" s="172" t="s">
        <v>47</v>
      </c>
      <c r="G2" s="172"/>
      <c r="H2" s="175"/>
      <c r="I2" s="173"/>
      <c r="J2" s="176" t="s">
        <v>76</v>
      </c>
      <c r="K2" s="179" t="s">
        <v>77</v>
      </c>
      <c r="M2" s="68"/>
      <c r="N2" s="69"/>
      <c r="O2" s="68"/>
      <c r="P2" s="68"/>
    </row>
    <row r="3" spans="1:16" ht="23.5" customHeight="1">
      <c r="A3" s="171"/>
      <c r="B3" s="174"/>
      <c r="C3" s="174"/>
      <c r="D3" s="174"/>
      <c r="E3" s="174"/>
      <c r="F3" s="181" t="s">
        <v>78</v>
      </c>
      <c r="G3" s="174"/>
      <c r="H3" s="181" t="s">
        <v>48</v>
      </c>
      <c r="I3" s="174"/>
      <c r="J3" s="177"/>
      <c r="K3" s="180"/>
      <c r="M3" s="69"/>
      <c r="N3" s="69"/>
      <c r="O3" s="68"/>
      <c r="P3" s="68"/>
    </row>
    <row r="4" spans="1:16" ht="22.15" customHeight="1">
      <c r="A4" s="171"/>
      <c r="B4" s="82" t="s">
        <v>79</v>
      </c>
      <c r="C4" s="82" t="s">
        <v>74</v>
      </c>
      <c r="D4" s="82" t="s">
        <v>79</v>
      </c>
      <c r="E4" s="82" t="s">
        <v>74</v>
      </c>
      <c r="F4" s="82" t="s">
        <v>79</v>
      </c>
      <c r="G4" s="82" t="s">
        <v>74</v>
      </c>
      <c r="H4" s="82" t="s">
        <v>79</v>
      </c>
      <c r="I4" s="82" t="s">
        <v>74</v>
      </c>
      <c r="J4" s="178"/>
      <c r="K4" s="180"/>
      <c r="M4" s="67"/>
      <c r="N4" s="67"/>
      <c r="O4" s="67"/>
      <c r="P4" s="67"/>
    </row>
    <row r="5" spans="1:16" ht="21" customHeight="1">
      <c r="A5" s="83" t="s">
        <v>80</v>
      </c>
      <c r="B5" s="84">
        <v>15</v>
      </c>
      <c r="C5" s="84">
        <v>4690</v>
      </c>
      <c r="D5" s="84">
        <v>12</v>
      </c>
      <c r="E5" s="84">
        <v>2253</v>
      </c>
      <c r="F5" s="84">
        <v>110</v>
      </c>
      <c r="G5" s="84">
        <v>15866</v>
      </c>
      <c r="H5" s="84">
        <v>925</v>
      </c>
      <c r="I5" s="84">
        <v>36711</v>
      </c>
      <c r="J5" s="85">
        <v>1062</v>
      </c>
      <c r="K5" s="85">
        <v>59520</v>
      </c>
      <c r="M5" s="65"/>
      <c r="N5" s="65"/>
      <c r="O5" s="65"/>
      <c r="P5" s="65"/>
    </row>
    <row r="6" spans="1:16" ht="21" customHeight="1">
      <c r="A6" s="86" t="s">
        <v>81</v>
      </c>
      <c r="B6" s="87">
        <v>6</v>
      </c>
      <c r="C6" s="87">
        <v>1924</v>
      </c>
      <c r="D6" s="87">
        <v>0</v>
      </c>
      <c r="E6" s="87">
        <v>0</v>
      </c>
      <c r="F6" s="87">
        <v>17</v>
      </c>
      <c r="G6" s="87">
        <v>3468</v>
      </c>
      <c r="H6" s="87">
        <v>0</v>
      </c>
      <c r="I6" s="87">
        <v>0</v>
      </c>
      <c r="J6" s="88">
        <v>23</v>
      </c>
      <c r="K6" s="89">
        <v>5392</v>
      </c>
      <c r="M6" s="65"/>
      <c r="N6" s="65"/>
      <c r="O6" s="65"/>
      <c r="P6" s="65"/>
    </row>
    <row r="7" spans="1:16" ht="22.15" customHeight="1">
      <c r="A7" s="86" t="s">
        <v>49</v>
      </c>
      <c r="B7" s="87">
        <v>1</v>
      </c>
      <c r="C7" s="87">
        <v>416</v>
      </c>
      <c r="D7" s="87">
        <v>0</v>
      </c>
      <c r="E7" s="87">
        <v>0</v>
      </c>
      <c r="F7" s="87">
        <v>8</v>
      </c>
      <c r="G7" s="87">
        <v>1864</v>
      </c>
      <c r="H7" s="87">
        <v>197</v>
      </c>
      <c r="I7" s="87">
        <v>7857</v>
      </c>
      <c r="J7" s="88">
        <v>206</v>
      </c>
      <c r="K7" s="89">
        <v>10137</v>
      </c>
      <c r="M7" s="66"/>
      <c r="N7" s="66"/>
      <c r="O7" s="66"/>
      <c r="P7" s="66"/>
    </row>
    <row r="8" spans="1:16" ht="22.15" customHeight="1">
      <c r="A8" s="86" t="s">
        <v>50</v>
      </c>
      <c r="B8" s="87">
        <v>2</v>
      </c>
      <c r="C8" s="87">
        <v>778</v>
      </c>
      <c r="D8" s="87">
        <v>3</v>
      </c>
      <c r="E8" s="87">
        <v>974</v>
      </c>
      <c r="F8" s="87">
        <v>4</v>
      </c>
      <c r="G8" s="87">
        <v>430</v>
      </c>
      <c r="H8" s="87">
        <v>101</v>
      </c>
      <c r="I8" s="87">
        <v>3384</v>
      </c>
      <c r="J8" s="88">
        <v>110</v>
      </c>
      <c r="K8" s="89">
        <v>5566</v>
      </c>
      <c r="M8" s="65"/>
      <c r="N8" s="65"/>
      <c r="O8" s="66"/>
      <c r="P8" s="66"/>
    </row>
    <row r="9" spans="1:16" ht="22.15" customHeight="1">
      <c r="A9" s="86" t="s">
        <v>86</v>
      </c>
      <c r="B9" s="87">
        <v>0</v>
      </c>
      <c r="C9" s="87">
        <v>0</v>
      </c>
      <c r="D9" s="87">
        <v>1</v>
      </c>
      <c r="E9" s="87">
        <v>200</v>
      </c>
      <c r="F9" s="87">
        <v>4</v>
      </c>
      <c r="G9" s="87">
        <v>613</v>
      </c>
      <c r="H9" s="87">
        <v>53</v>
      </c>
      <c r="I9" s="87">
        <v>2002</v>
      </c>
      <c r="J9" s="88">
        <v>58</v>
      </c>
      <c r="K9" s="89">
        <v>2815</v>
      </c>
      <c r="M9" s="65"/>
      <c r="N9" s="65"/>
      <c r="O9" s="66"/>
      <c r="P9" s="66"/>
    </row>
    <row r="10" spans="1:16" ht="22.15" customHeight="1">
      <c r="A10" s="86" t="s">
        <v>51</v>
      </c>
      <c r="B10" s="87">
        <v>1</v>
      </c>
      <c r="C10" s="87">
        <v>500</v>
      </c>
      <c r="D10" s="87">
        <v>0</v>
      </c>
      <c r="E10" s="87">
        <v>0</v>
      </c>
      <c r="F10" s="87">
        <v>8</v>
      </c>
      <c r="G10" s="87">
        <v>1056</v>
      </c>
      <c r="H10" s="87">
        <v>55</v>
      </c>
      <c r="I10" s="87">
        <v>2323</v>
      </c>
      <c r="J10" s="88">
        <v>64</v>
      </c>
      <c r="K10" s="89">
        <v>3879</v>
      </c>
      <c r="M10" s="65"/>
      <c r="N10" s="65"/>
      <c r="O10" s="66"/>
      <c r="P10" s="66"/>
    </row>
    <row r="11" spans="1:16" ht="22.15" customHeight="1">
      <c r="A11" s="86" t="s">
        <v>71</v>
      </c>
      <c r="B11" s="87">
        <v>1</v>
      </c>
      <c r="C11" s="87">
        <v>100</v>
      </c>
      <c r="D11" s="87">
        <v>1</v>
      </c>
      <c r="E11" s="87">
        <v>152</v>
      </c>
      <c r="F11" s="87">
        <v>9</v>
      </c>
      <c r="G11" s="87">
        <v>877</v>
      </c>
      <c r="H11" s="87">
        <v>97</v>
      </c>
      <c r="I11" s="87">
        <v>3977</v>
      </c>
      <c r="J11" s="88">
        <v>108</v>
      </c>
      <c r="K11" s="89">
        <v>5106</v>
      </c>
      <c r="M11" s="65"/>
      <c r="N11" s="65"/>
      <c r="O11" s="66"/>
      <c r="P11" s="66"/>
    </row>
    <row r="12" spans="1:16" ht="22.15" customHeight="1">
      <c r="A12" s="86" t="s">
        <v>72</v>
      </c>
      <c r="B12" s="87">
        <v>1</v>
      </c>
      <c r="C12" s="87">
        <v>424</v>
      </c>
      <c r="D12" s="87">
        <v>1</v>
      </c>
      <c r="E12" s="87">
        <v>90</v>
      </c>
      <c r="F12" s="87">
        <v>11</v>
      </c>
      <c r="G12" s="87">
        <v>1179</v>
      </c>
      <c r="H12" s="87">
        <v>129</v>
      </c>
      <c r="I12" s="87">
        <v>5221</v>
      </c>
      <c r="J12" s="88">
        <v>142</v>
      </c>
      <c r="K12" s="89">
        <v>6914</v>
      </c>
      <c r="M12" s="65"/>
      <c r="N12" s="65"/>
      <c r="O12" s="66"/>
      <c r="P12" s="66"/>
    </row>
    <row r="13" spans="1:16" ht="22.15" customHeight="1">
      <c r="A13" s="86" t="s">
        <v>89</v>
      </c>
      <c r="B13" s="87">
        <v>0</v>
      </c>
      <c r="C13" s="87">
        <v>0</v>
      </c>
      <c r="D13" s="87">
        <v>1</v>
      </c>
      <c r="E13" s="87">
        <v>176</v>
      </c>
      <c r="F13" s="87">
        <v>10</v>
      </c>
      <c r="G13" s="87">
        <v>996</v>
      </c>
      <c r="H13" s="87">
        <v>29</v>
      </c>
      <c r="I13" s="87">
        <v>1160</v>
      </c>
      <c r="J13" s="88">
        <v>40</v>
      </c>
      <c r="K13" s="89">
        <v>2332</v>
      </c>
      <c r="M13" s="65"/>
      <c r="N13" s="65"/>
      <c r="O13" s="65"/>
      <c r="P13" s="65"/>
    </row>
    <row r="14" spans="1:16" ht="22.15" customHeight="1">
      <c r="A14" s="86" t="s">
        <v>88</v>
      </c>
      <c r="B14" s="87">
        <v>0</v>
      </c>
      <c r="C14" s="87">
        <v>0</v>
      </c>
      <c r="D14" s="87">
        <v>1</v>
      </c>
      <c r="E14" s="87">
        <v>49</v>
      </c>
      <c r="F14" s="87">
        <v>3</v>
      </c>
      <c r="G14" s="87">
        <v>550</v>
      </c>
      <c r="H14" s="87">
        <v>15</v>
      </c>
      <c r="I14" s="87">
        <v>655</v>
      </c>
      <c r="J14" s="88">
        <v>19</v>
      </c>
      <c r="K14" s="89">
        <v>1254</v>
      </c>
      <c r="M14" s="65"/>
      <c r="N14" s="65"/>
      <c r="O14" s="65"/>
      <c r="P14" s="65"/>
    </row>
    <row r="15" spans="1:16" ht="22.15" customHeight="1">
      <c r="A15" s="86" t="s">
        <v>90</v>
      </c>
      <c r="B15" s="87">
        <v>0</v>
      </c>
      <c r="C15" s="87">
        <v>0</v>
      </c>
      <c r="D15" s="87">
        <v>2</v>
      </c>
      <c r="E15" s="87">
        <v>208</v>
      </c>
      <c r="F15" s="87">
        <v>2</v>
      </c>
      <c r="G15" s="87">
        <v>175</v>
      </c>
      <c r="H15" s="87">
        <v>11</v>
      </c>
      <c r="I15" s="87">
        <v>537</v>
      </c>
      <c r="J15" s="88">
        <v>15</v>
      </c>
      <c r="K15" s="89">
        <v>920</v>
      </c>
      <c r="M15" s="65"/>
      <c r="N15" s="65"/>
      <c r="O15" s="66"/>
      <c r="P15" s="66"/>
    </row>
    <row r="16" spans="1:16" ht="22.15" customHeight="1">
      <c r="A16" s="86" t="s">
        <v>91</v>
      </c>
      <c r="B16" s="87">
        <v>0</v>
      </c>
      <c r="C16" s="87">
        <v>0</v>
      </c>
      <c r="D16" s="87">
        <v>0</v>
      </c>
      <c r="E16" s="87">
        <v>0</v>
      </c>
      <c r="F16" s="87">
        <v>7</v>
      </c>
      <c r="G16" s="90">
        <v>1017</v>
      </c>
      <c r="H16" s="87">
        <v>47</v>
      </c>
      <c r="I16" s="87">
        <v>1861</v>
      </c>
      <c r="J16" s="88">
        <v>54</v>
      </c>
      <c r="K16" s="89">
        <v>2878</v>
      </c>
      <c r="M16" s="66"/>
      <c r="N16" s="66"/>
      <c r="O16" s="65"/>
      <c r="P16" s="65"/>
    </row>
    <row r="17" spans="1:16" ht="22.15" customHeight="1">
      <c r="A17" s="86" t="s">
        <v>92</v>
      </c>
      <c r="B17" s="87">
        <v>0</v>
      </c>
      <c r="C17" s="87">
        <v>0</v>
      </c>
      <c r="D17" s="87">
        <v>0</v>
      </c>
      <c r="E17" s="87">
        <v>0</v>
      </c>
      <c r="F17" s="87">
        <v>2</v>
      </c>
      <c r="G17" s="87">
        <v>645</v>
      </c>
      <c r="H17" s="87">
        <v>13</v>
      </c>
      <c r="I17" s="87">
        <v>512</v>
      </c>
      <c r="J17" s="88">
        <v>15</v>
      </c>
      <c r="K17" s="89">
        <v>1157</v>
      </c>
      <c r="M17" s="65"/>
      <c r="N17" s="65"/>
      <c r="O17" s="66"/>
      <c r="P17" s="66"/>
    </row>
    <row r="18" spans="1:16" ht="22.15" customHeight="1">
      <c r="A18" s="86" t="s">
        <v>93</v>
      </c>
      <c r="B18" s="87">
        <v>0</v>
      </c>
      <c r="C18" s="87">
        <v>0</v>
      </c>
      <c r="D18" s="87">
        <v>0</v>
      </c>
      <c r="E18" s="87">
        <v>0</v>
      </c>
      <c r="F18" s="87">
        <v>2</v>
      </c>
      <c r="G18" s="87">
        <v>299</v>
      </c>
      <c r="H18" s="87">
        <v>37</v>
      </c>
      <c r="I18" s="87">
        <v>1609</v>
      </c>
      <c r="J18" s="88">
        <v>39</v>
      </c>
      <c r="K18" s="89">
        <v>1908</v>
      </c>
      <c r="M18" s="65"/>
      <c r="N18" s="65"/>
      <c r="O18" s="65"/>
      <c r="P18" s="65"/>
    </row>
    <row r="19" spans="1:16" ht="22.15" customHeight="1">
      <c r="A19" s="86" t="s">
        <v>94</v>
      </c>
      <c r="B19" s="87">
        <v>0</v>
      </c>
      <c r="C19" s="87">
        <v>0</v>
      </c>
      <c r="D19" s="87">
        <v>0</v>
      </c>
      <c r="E19" s="87">
        <v>0</v>
      </c>
      <c r="F19" s="87">
        <v>3</v>
      </c>
      <c r="G19" s="87">
        <v>298</v>
      </c>
      <c r="H19" s="87">
        <v>22</v>
      </c>
      <c r="I19" s="87">
        <v>928</v>
      </c>
      <c r="J19" s="88">
        <v>25</v>
      </c>
      <c r="K19" s="89">
        <v>1226</v>
      </c>
      <c r="M19" s="65"/>
      <c r="N19" s="65"/>
      <c r="O19" s="66"/>
      <c r="P19" s="66"/>
    </row>
    <row r="20" spans="1:16" ht="22.15" customHeight="1">
      <c r="A20" s="86" t="s">
        <v>95</v>
      </c>
      <c r="B20" s="87">
        <v>0</v>
      </c>
      <c r="C20" s="87">
        <v>0</v>
      </c>
      <c r="D20" s="87">
        <v>0</v>
      </c>
      <c r="E20" s="87">
        <v>0</v>
      </c>
      <c r="F20" s="87">
        <v>8</v>
      </c>
      <c r="G20" s="87">
        <v>903</v>
      </c>
      <c r="H20" s="87">
        <v>50</v>
      </c>
      <c r="I20" s="87">
        <v>2107</v>
      </c>
      <c r="J20" s="88">
        <v>58</v>
      </c>
      <c r="K20" s="89">
        <v>3010</v>
      </c>
      <c r="M20" s="66"/>
      <c r="N20" s="66"/>
      <c r="O20" s="66"/>
      <c r="P20" s="66"/>
    </row>
    <row r="21" spans="1:16" ht="22.15" customHeight="1">
      <c r="A21" s="86" t="s">
        <v>96</v>
      </c>
      <c r="B21" s="87">
        <v>0</v>
      </c>
      <c r="C21" s="87">
        <v>0</v>
      </c>
      <c r="D21" s="87">
        <v>0</v>
      </c>
      <c r="E21" s="87">
        <v>0</v>
      </c>
      <c r="F21" s="87">
        <v>4</v>
      </c>
      <c r="G21" s="87">
        <v>421</v>
      </c>
      <c r="H21" s="87">
        <v>9</v>
      </c>
      <c r="I21" s="87">
        <v>309</v>
      </c>
      <c r="J21" s="88">
        <v>13</v>
      </c>
      <c r="K21" s="89">
        <v>730</v>
      </c>
      <c r="M21" s="65"/>
      <c r="N21" s="65"/>
      <c r="O21" s="65"/>
      <c r="P21" s="65"/>
    </row>
    <row r="22" spans="1:16" ht="22.15" customHeight="1">
      <c r="A22" s="86" t="s">
        <v>97</v>
      </c>
      <c r="B22" s="87">
        <v>0</v>
      </c>
      <c r="C22" s="87">
        <v>0</v>
      </c>
      <c r="D22" s="87">
        <v>0</v>
      </c>
      <c r="E22" s="87">
        <v>0</v>
      </c>
      <c r="F22" s="87">
        <v>4</v>
      </c>
      <c r="G22" s="87">
        <v>424</v>
      </c>
      <c r="H22" s="87">
        <v>9</v>
      </c>
      <c r="I22" s="87">
        <v>390</v>
      </c>
      <c r="J22" s="88">
        <v>13</v>
      </c>
      <c r="K22" s="89">
        <v>814</v>
      </c>
      <c r="M22" s="66"/>
      <c r="N22" s="66"/>
      <c r="O22" s="65"/>
      <c r="P22" s="65"/>
    </row>
    <row r="23" spans="1:16" ht="22.15" customHeight="1">
      <c r="A23" s="86" t="s">
        <v>98</v>
      </c>
      <c r="B23" s="87">
        <v>0</v>
      </c>
      <c r="C23" s="87">
        <v>0</v>
      </c>
      <c r="D23" s="87">
        <v>0</v>
      </c>
      <c r="E23" s="87">
        <v>0</v>
      </c>
      <c r="F23" s="87">
        <v>0</v>
      </c>
      <c r="G23" s="87">
        <v>0</v>
      </c>
      <c r="H23" s="87">
        <v>2</v>
      </c>
      <c r="I23" s="87">
        <v>83</v>
      </c>
      <c r="J23" s="88">
        <v>2</v>
      </c>
      <c r="K23" s="89">
        <v>83</v>
      </c>
      <c r="M23" s="66"/>
      <c r="N23" s="66"/>
      <c r="O23" s="65"/>
      <c r="P23" s="65"/>
    </row>
    <row r="24" spans="1:16" ht="22.15" customHeight="1">
      <c r="A24" s="86" t="s">
        <v>99</v>
      </c>
      <c r="B24" s="87">
        <v>1</v>
      </c>
      <c r="C24" s="87">
        <v>394</v>
      </c>
      <c r="D24" s="87">
        <v>1</v>
      </c>
      <c r="E24" s="87">
        <v>230</v>
      </c>
      <c r="F24" s="87">
        <v>1</v>
      </c>
      <c r="G24" s="87">
        <v>317</v>
      </c>
      <c r="H24" s="87">
        <v>27</v>
      </c>
      <c r="I24" s="87">
        <v>951</v>
      </c>
      <c r="J24" s="88">
        <v>30</v>
      </c>
      <c r="K24" s="89">
        <v>1892</v>
      </c>
      <c r="M24" s="65"/>
      <c r="N24" s="65"/>
      <c r="O24" s="65"/>
      <c r="P24" s="65"/>
    </row>
    <row r="25" spans="1:16" ht="22.15" customHeight="1">
      <c r="A25" s="86" t="s">
        <v>100</v>
      </c>
      <c r="B25" s="87">
        <v>0</v>
      </c>
      <c r="C25" s="87">
        <v>0</v>
      </c>
      <c r="D25" s="87">
        <v>0</v>
      </c>
      <c r="E25" s="87">
        <v>0</v>
      </c>
      <c r="F25" s="87">
        <v>1</v>
      </c>
      <c r="G25" s="87">
        <v>48</v>
      </c>
      <c r="H25" s="87">
        <v>9</v>
      </c>
      <c r="I25" s="87">
        <v>326</v>
      </c>
      <c r="J25" s="88">
        <v>10</v>
      </c>
      <c r="K25" s="89">
        <v>374</v>
      </c>
      <c r="M25" s="65"/>
      <c r="N25" s="65"/>
      <c r="O25" s="66"/>
      <c r="P25" s="66"/>
    </row>
    <row r="26" spans="1:16" ht="22.15" customHeight="1">
      <c r="A26" s="86" t="s">
        <v>101</v>
      </c>
      <c r="B26" s="87">
        <v>0</v>
      </c>
      <c r="C26" s="87">
        <v>0</v>
      </c>
      <c r="D26" s="87">
        <v>0</v>
      </c>
      <c r="E26" s="87">
        <v>0</v>
      </c>
      <c r="F26" s="87">
        <v>2</v>
      </c>
      <c r="G26" s="87">
        <v>286</v>
      </c>
      <c r="H26" s="87">
        <v>13</v>
      </c>
      <c r="I26" s="87">
        <v>519</v>
      </c>
      <c r="J26" s="88">
        <v>15</v>
      </c>
      <c r="K26" s="89">
        <v>805</v>
      </c>
      <c r="M26" s="65"/>
      <c r="N26" s="65"/>
      <c r="O26" s="66"/>
      <c r="P26" s="66"/>
    </row>
    <row r="27" spans="1:16" ht="22.15" customHeight="1">
      <c r="A27" s="86" t="s">
        <v>102</v>
      </c>
      <c r="B27" s="87">
        <v>1</v>
      </c>
      <c r="C27" s="87">
        <v>120</v>
      </c>
      <c r="D27" s="87">
        <v>1</v>
      </c>
      <c r="E27" s="87">
        <v>174</v>
      </c>
      <c r="F27" s="87">
        <v>0</v>
      </c>
      <c r="G27" s="87">
        <v>0</v>
      </c>
      <c r="H27" s="87">
        <v>0</v>
      </c>
      <c r="I27" s="87">
        <v>0</v>
      </c>
      <c r="J27" s="88">
        <v>2</v>
      </c>
      <c r="K27" s="89">
        <v>294</v>
      </c>
      <c r="M27" s="65"/>
      <c r="N27" s="65"/>
      <c r="O27" s="65"/>
      <c r="P27" s="65"/>
    </row>
    <row r="28" spans="1:16" ht="22.15" customHeight="1">
      <c r="A28" s="86" t="s">
        <v>103</v>
      </c>
      <c r="B28" s="87">
        <v>1</v>
      </c>
      <c r="C28" s="87">
        <v>34</v>
      </c>
      <c r="D28" s="87">
        <v>0</v>
      </c>
      <c r="E28" s="87">
        <v>0</v>
      </c>
      <c r="F28" s="87">
        <v>0</v>
      </c>
      <c r="G28" s="87">
        <v>0</v>
      </c>
      <c r="H28" s="87">
        <v>0</v>
      </c>
      <c r="I28" s="87">
        <v>0</v>
      </c>
      <c r="J28" s="88">
        <v>1</v>
      </c>
      <c r="K28" s="89">
        <v>34</v>
      </c>
    </row>
    <row r="29" spans="1:16" ht="35.5" customHeight="1" thickBot="1">
      <c r="A29" s="166" t="s">
        <v>111</v>
      </c>
      <c r="B29" s="167"/>
      <c r="C29" s="167"/>
      <c r="D29" s="167"/>
      <c r="E29" s="167"/>
      <c r="F29" s="167"/>
      <c r="G29" s="168"/>
      <c r="H29" s="168"/>
      <c r="I29" s="168"/>
      <c r="J29" s="168"/>
      <c r="K29" s="169"/>
    </row>
    <row r="30" spans="1:16" ht="14" thickTop="1"/>
  </sheetData>
  <mergeCells count="10">
    <mergeCell ref="A1:J1"/>
    <mergeCell ref="A29:K29"/>
    <mergeCell ref="A2:A4"/>
    <mergeCell ref="B2:C3"/>
    <mergeCell ref="D2:E3"/>
    <mergeCell ref="F2:I2"/>
    <mergeCell ref="J2:J4"/>
    <mergeCell ref="K2:K4"/>
    <mergeCell ref="F3:G3"/>
    <mergeCell ref="H3:I3"/>
  </mergeCells>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3"/>
  <sheetViews>
    <sheetView workbookViewId="0">
      <selection activeCell="G9" sqref="G9"/>
    </sheetView>
  </sheetViews>
  <sheetFormatPr defaultRowHeight="11.5"/>
  <cols>
    <col min="1" max="2" width="12" customWidth="1"/>
  </cols>
  <sheetData>
    <row r="2" spans="1:2" ht="19.5">
      <c r="A2" s="23" t="s">
        <v>37</v>
      </c>
      <c r="B2" s="22">
        <v>207</v>
      </c>
    </row>
    <row r="3" spans="1:2" ht="19.5">
      <c r="A3" s="24" t="s">
        <v>41</v>
      </c>
      <c r="B3" s="22">
        <v>141</v>
      </c>
    </row>
    <row r="4" spans="1:2" ht="19.5">
      <c r="A4" s="23" t="s">
        <v>38</v>
      </c>
      <c r="B4" s="22">
        <v>112</v>
      </c>
    </row>
    <row r="5" spans="1:2" ht="19.5">
      <c r="A5" s="24" t="s">
        <v>40</v>
      </c>
      <c r="B5" s="22">
        <v>112</v>
      </c>
    </row>
    <row r="6" spans="1:2" ht="19.5">
      <c r="A6" s="25" t="s">
        <v>39</v>
      </c>
      <c r="B6" s="22">
        <v>64</v>
      </c>
    </row>
    <row r="7" spans="1:2" ht="19.5">
      <c r="A7" s="24" t="s">
        <v>23</v>
      </c>
      <c r="B7" s="22">
        <v>58</v>
      </c>
    </row>
    <row r="8" spans="1:2" ht="19.5">
      <c r="A8" s="23" t="s">
        <v>16</v>
      </c>
      <c r="B8" s="22">
        <v>58</v>
      </c>
    </row>
    <row r="9" spans="1:2" ht="19.5">
      <c r="A9" s="25" t="s">
        <v>19</v>
      </c>
      <c r="B9" s="22">
        <v>56</v>
      </c>
    </row>
    <row r="10" spans="1:2" ht="19.5">
      <c r="A10" s="21" t="s">
        <v>42</v>
      </c>
      <c r="B10" s="22">
        <v>39</v>
      </c>
    </row>
    <row r="11" spans="1:2" ht="19.5">
      <c r="A11" s="21" t="s">
        <v>21</v>
      </c>
      <c r="B11" s="22">
        <v>36</v>
      </c>
    </row>
    <row r="12" spans="1:2" ht="19.5">
      <c r="A12" s="21" t="s">
        <v>26</v>
      </c>
      <c r="B12" s="22">
        <v>30</v>
      </c>
    </row>
    <row r="13" spans="1:2" ht="19.5">
      <c r="A13" s="21" t="s">
        <v>22</v>
      </c>
      <c r="B13" s="22">
        <v>25</v>
      </c>
    </row>
    <row r="14" spans="1:2" ht="19.5">
      <c r="A14" s="21" t="s">
        <v>17</v>
      </c>
      <c r="B14" s="22">
        <v>19</v>
      </c>
    </row>
    <row r="15" spans="1:2" ht="19.5">
      <c r="A15" s="21" t="s">
        <v>28</v>
      </c>
      <c r="B15" s="22">
        <v>18</v>
      </c>
    </row>
    <row r="16" spans="1:2" ht="19.5">
      <c r="A16" s="21" t="s">
        <v>20</v>
      </c>
      <c r="B16" s="22">
        <v>17</v>
      </c>
    </row>
    <row r="17" spans="1:2" ht="19.5">
      <c r="A17" s="21" t="s">
        <v>18</v>
      </c>
      <c r="B17" s="22">
        <v>17</v>
      </c>
    </row>
    <row r="18" spans="1:2" ht="19.5">
      <c r="A18" s="21" t="s">
        <v>24</v>
      </c>
      <c r="B18" s="22">
        <v>14</v>
      </c>
    </row>
    <row r="19" spans="1:2" ht="19.5">
      <c r="A19" s="21" t="s">
        <v>43</v>
      </c>
      <c r="B19" s="22">
        <v>13</v>
      </c>
    </row>
    <row r="20" spans="1:2" ht="19.5">
      <c r="A20" s="21" t="s">
        <v>27</v>
      </c>
      <c r="B20" s="22">
        <v>11</v>
      </c>
    </row>
    <row r="21" spans="1:2" ht="19.5">
      <c r="A21" s="21" t="s">
        <v>25</v>
      </c>
      <c r="B21" s="22">
        <v>3</v>
      </c>
    </row>
    <row r="22" spans="1:2" ht="19.5">
      <c r="A22" s="21" t="s">
        <v>4</v>
      </c>
      <c r="B22" s="22">
        <v>2</v>
      </c>
    </row>
    <row r="23" spans="1:2" ht="19.5">
      <c r="A23" s="21" t="s">
        <v>44</v>
      </c>
      <c r="B23" s="22">
        <v>1</v>
      </c>
    </row>
  </sheetData>
  <sortState ref="A2:B23">
    <sortCondition descending="1" ref="B2:B23"/>
    <sortCondition ref="A2:A23"/>
  </sortState>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供需統計</vt:lpstr>
      <vt:lpstr>機構資源分布表</vt:lpstr>
      <vt:lpstr>機構概況表</vt:lpstr>
      <vt:lpstr>公立、公設民營、私立機構統計</vt:lpstr>
      <vt:lpstr>機構數排序</vt:lpstr>
      <vt:lpstr>pp</vt:lpstr>
      <vt:lpstr>機構概況表!Print_Area</vt:lpstr>
    </vt:vector>
  </TitlesOfParts>
  <Company>金諄資訊(股)公司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金諄資訊(股)公司</dc:creator>
  <cp:lastModifiedBy>vanessa huang</cp:lastModifiedBy>
  <cp:lastPrinted>2015-06-11T08:55:01Z</cp:lastPrinted>
  <dcterms:created xsi:type="dcterms:W3CDTF">2001-02-06T07:45:53Z</dcterms:created>
  <dcterms:modified xsi:type="dcterms:W3CDTF">2017-06-13T21:04:22Z</dcterms:modified>
</cp:coreProperties>
</file>