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<sst xmlns="http://schemas.openxmlformats.org/spreadsheetml/2006/main" count="111" uniqueCount="87">
  <si>
    <t>Email</t>
  </si>
  <si>
    <t>Type</t>
  </si>
  <si>
    <t>URL</t>
  </si>
  <si>
    <t>RECIPE NAME</t>
  </si>
  <si>
    <t>Form of the Data</t>
  </si>
  <si>
    <t>TOTAL VOLUME</t>
  </si>
  <si>
    <t>Flour</t>
  </si>
  <si>
    <t>Milk</t>
  </si>
  <si>
    <t>Sugar</t>
  </si>
  <si>
    <t>Butter or Margarine</t>
  </si>
  <si>
    <t>Egg</t>
  </si>
  <si>
    <t>Baking Powder</t>
  </si>
  <si>
    <t>Vanilla</t>
  </si>
  <si>
    <t>Salt</t>
  </si>
  <si>
    <t>Baking Soda</t>
  </si>
  <si>
    <t>Cream of tartar</t>
  </si>
  <si>
    <t>cinnamon</t>
  </si>
  <si>
    <t>allspice</t>
  </si>
  <si>
    <t>molassas</t>
  </si>
  <si>
    <t>nutmeg</t>
  </si>
  <si>
    <t>ginger</t>
  </si>
  <si>
    <t>cloves</t>
  </si>
  <si>
    <t>Canned Pumpkin</t>
  </si>
  <si>
    <t>Apple Pie Spice</t>
  </si>
  <si>
    <t>Pumpkin Spice</t>
  </si>
  <si>
    <t>Peeled Sweet Potatoes</t>
  </si>
  <si>
    <t>Raisins</t>
  </si>
  <si>
    <t>Currants</t>
  </si>
  <si>
    <t>Craisins</t>
  </si>
  <si>
    <t>Berries</t>
  </si>
  <si>
    <t>Cranberries</t>
  </si>
  <si>
    <t>Choc. Chips</t>
  </si>
  <si>
    <t>Dried Cranberries</t>
  </si>
  <si>
    <t>Almond Milk</t>
  </si>
  <si>
    <t>Cornmeal</t>
  </si>
  <si>
    <t>Eggnog</t>
  </si>
  <si>
    <t>Lemon Rind Zest</t>
  </si>
  <si>
    <t>Orange Peel</t>
  </si>
  <si>
    <t>Chopped Walnuts</t>
  </si>
  <si>
    <t>Buttermilk</t>
  </si>
  <si>
    <t>Shortening</t>
  </si>
  <si>
    <t>half-and-half</t>
  </si>
  <si>
    <t>Maple Extract</t>
  </si>
  <si>
    <t>Sour Cream</t>
  </si>
  <si>
    <t>Brown Sugar</t>
  </si>
  <si>
    <t>Chopped Pears</t>
  </si>
  <si>
    <t>Sourdough Starter</t>
  </si>
  <si>
    <t>Other Things</t>
  </si>
  <si>
    <t>Bourbon</t>
  </si>
  <si>
    <t>Canola oil</t>
  </si>
  <si>
    <t>Greek yogurt</t>
  </si>
  <si>
    <t>Unsweetened cocoa powder</t>
  </si>
  <si>
    <t>Cornstarch</t>
  </si>
  <si>
    <t>Cold Water</t>
  </si>
  <si>
    <t>Corn syrup</t>
  </si>
  <si>
    <t>Pecans</t>
  </si>
  <si>
    <t>Yeast</t>
  </si>
  <si>
    <t>jv6891</t>
  </si>
  <si>
    <t>Cupcake</t>
  </si>
  <si>
    <t>https://www.halfbakedharvest.com/chocolate-bourbon-pecan-pie-cupcakes-butter-pecan-frosting/</t>
  </si>
  <si>
    <t>BOURBON CHOCOLATE CUPCAKES</t>
  </si>
  <si>
    <t>Raw Recipe</t>
  </si>
  <si>
    <t>2 C</t>
  </si>
  <si>
    <t>1.25 C</t>
  </si>
  <si>
    <t>5 egg</t>
  </si>
  <si>
    <t>1.5 t</t>
  </si>
  <si>
    <t>1 t</t>
  </si>
  <si>
    <t>0.5 C</t>
  </si>
  <si>
    <t>1 C + 2 T</t>
  </si>
  <si>
    <t>1 C</t>
  </si>
  <si>
    <t>2/3 C</t>
  </si>
  <si>
    <t>3/4 C</t>
  </si>
  <si>
    <t>2 T</t>
  </si>
  <si>
    <t>0.25 C</t>
  </si>
  <si>
    <t>0.75 C</t>
  </si>
  <si>
    <t>In teaspoons</t>
  </si>
  <si>
    <t>Normalized to percent</t>
  </si>
  <si>
    <t>Muffin</t>
  </si>
  <si>
    <t>http://www.delish.com/cooking/recipe-ideas/recipes/a57270/french-toast-muffins-recipe/</t>
  </si>
  <si>
    <t>French Toast Muffins</t>
  </si>
  <si>
    <t>3.25 C + 1 T</t>
  </si>
  <si>
    <t>1.5 C</t>
  </si>
  <si>
    <t>1 T + 2 t</t>
  </si>
  <si>
    <t>6 egg</t>
  </si>
  <si>
    <t>2 t</t>
  </si>
  <si>
    <t>1.25 t</t>
  </si>
  <si>
    <t>.25 Ounces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</si>
</sst>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</font>
    <font>
      <sz val="12.0"/>
      <color rgb="FF000000"/>
      <name val="Calibri"/>
    </font>
    <font>
      <color rgb="FF000000"/>
      <name val="Arial"/>
    </font>
    <font/>
    <font>
      <sz val="11.0"/>
      <color rgb="FF000000"/>
      <name val="Inconsolata"/>
    </font>
    <font>
      <u/>
      <sz val="12.0"/>
      <color rgb="FF000000"/>
      <name val="Calibri"/>
    </font>
    <font>
      <sz val="11.0"/>
      <color rgb="FF000000"/>
      <name val="Calibri"/>
    </font>
    <font>
      <sz val="15.0"/>
      <name val="Sans-serif"/>
    </font>
    <font>
      <color rgb="FF1A1A1A"/>
      <name val="DIN-Next-Slab-W01-Medium"/>
    </font>
    <font>
      <strike/>
      <color rgb="FF333333"/>
      <name val="&quot;Open Sans&quot;"/>
    </font>
    <font>
      <strike/>
    </font>
    <font>
      <color rgb="FF333333"/>
      <name val="&quot;Open Sans&quot;"/>
    </font>
    <font>
      <strike/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2" fontId="2" numFmtId="0" xfId="0" applyAlignment="1" applyFill="1" applyFont="1">
      <alignment readingOrder="0"/>
    </xf>
    <xf borderId="0" fillId="0" fontId="3" numFmtId="0" xfId="0" applyAlignment="1" applyFont="1">
      <alignment readingOrder="0"/>
    </xf>
    <xf borderId="0" fillId="2" fontId="4" numFmtId="0" xfId="0" applyAlignment="1" applyFont="1">
      <alignment readingOrder="0"/>
    </xf>
    <xf borderId="0" fillId="0" fontId="5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horizontal="right" readingOrder="0" shrinkToFit="0" vertical="bottom" wrapText="0"/>
    </xf>
    <xf borderId="0" fillId="2" fontId="6" numFmtId="0" xfId="0" applyAlignment="1" applyFont="1">
      <alignment readingOrder="0"/>
    </xf>
    <xf borderId="0" fillId="2" fontId="7" numFmtId="0" xfId="0" applyAlignment="1" applyFont="1">
      <alignment readingOrder="0"/>
    </xf>
    <xf borderId="0" fillId="2" fontId="8" numFmtId="0" xfId="0" applyAlignment="1" applyFont="1">
      <alignment readingOrder="0"/>
    </xf>
    <xf borderId="0" fillId="2" fontId="9" numFmtId="0" xfId="0" applyAlignment="1" applyFont="1">
      <alignment readingOrder="0"/>
    </xf>
    <xf borderId="0" fillId="0" fontId="10" numFmtId="0" xfId="0" applyAlignment="1" applyFont="1">
      <alignment readingOrder="0"/>
    </xf>
    <xf borderId="0" fillId="2" fontId="11" numFmtId="0" xfId="0" applyAlignment="1" applyFont="1">
      <alignment readingOrder="0"/>
    </xf>
    <xf borderId="0" fillId="2" fontId="12" numFmtId="0" xfId="0" applyAlignment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halfbakedharvest.com/chocolate-bourbon-pecan-pie-cupcakes-butter-pecan-frosting/" TargetMode="External"/><Relationship Id="rId2" Type="http://schemas.openxmlformats.org/officeDocument/2006/relationships/hyperlink" Target="https://www.halfbakedharvest.com/chocolate-bourbon-pecan-pie-cupcakes-butter-pecan-frosting/" TargetMode="External"/><Relationship Id="rId3" Type="http://schemas.openxmlformats.org/officeDocument/2006/relationships/hyperlink" Target="https://www.halfbakedharvest.com/chocolate-bourbon-pecan-pie-cupcakes-butter-pecan-frosting/" TargetMode="External"/><Relationship Id="rId4" Type="http://schemas.openxmlformats.org/officeDocument/2006/relationships/hyperlink" Target="http://www.delish.com/cooking/recipe-ideas/recipes/a57270/french-toast-muffins-recipe/" TargetMode="External"/><Relationship Id="rId5" Type="http://schemas.openxmlformats.org/officeDocument/2006/relationships/hyperlink" Target="http://www.delish.com/cooking/recipe-ideas/recipes/a57270/french-toast-muffins-recipe/" TargetMode="External"/><Relationship Id="rId6" Type="http://schemas.openxmlformats.org/officeDocument/2006/relationships/hyperlink" Target="http://www.delish.com/cooking/recipe-ideas/recipes/a57270/french-toast-muffins-recipe/" TargetMode="External"/><Relationship Id="rId7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4" max="4" width="32.0"/>
    <col customWidth="1" min="5" max="5" width="21.57"/>
    <col customWidth="1" min="6" max="6" width="15.57"/>
    <col customWidth="1" min="52" max="52" width="24.57"/>
  </cols>
  <sheetData>
    <row r="1" ht="18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3" t="s">
        <v>53</v>
      </c>
      <c r="BC1" s="2" t="s">
        <v>54</v>
      </c>
      <c r="BD1" s="3" t="s">
        <v>55</v>
      </c>
      <c r="BE1" s="4" t="s">
        <v>56</v>
      </c>
    </row>
    <row r="2" ht="18.75">
      <c r="A2" s="1" t="s">
        <v>57</v>
      </c>
      <c r="B2" s="1" t="s">
        <v>58</v>
      </c>
      <c r="C2" s="5" t="s">
        <v>59</v>
      </c>
      <c r="D2" s="1" t="s">
        <v>60</v>
      </c>
      <c r="E2" s="1" t="s">
        <v>61</v>
      </c>
      <c r="F2" s="6"/>
      <c r="G2" s="1" t="s">
        <v>62</v>
      </c>
      <c r="H2" s="1"/>
      <c r="I2" s="1" t="s">
        <v>63</v>
      </c>
      <c r="J2" s="1"/>
      <c r="K2" s="1" t="s">
        <v>64</v>
      </c>
      <c r="L2" s="1" t="s">
        <v>65</v>
      </c>
      <c r="M2" s="1" t="s">
        <v>66</v>
      </c>
      <c r="N2" s="1" t="s">
        <v>66</v>
      </c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1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1" t="s">
        <v>67</v>
      </c>
      <c r="AT2" s="6"/>
      <c r="AU2" s="6"/>
      <c r="AV2" s="6"/>
      <c r="AW2" s="1" t="s">
        <v>68</v>
      </c>
      <c r="AX2" s="1" t="s">
        <v>69</v>
      </c>
      <c r="AY2" s="3" t="s">
        <v>70</v>
      </c>
      <c r="AZ2" s="3" t="s">
        <v>71</v>
      </c>
      <c r="BA2" s="3" t="s">
        <v>72</v>
      </c>
      <c r="BB2" s="3" t="s">
        <v>73</v>
      </c>
      <c r="BC2" s="3" t="s">
        <v>74</v>
      </c>
      <c r="BD2" s="3" t="s">
        <v>69</v>
      </c>
      <c r="BE2" s="3"/>
    </row>
    <row r="3" ht="18.75">
      <c r="A3" s="1" t="s">
        <v>57</v>
      </c>
      <c r="B3" s="1" t="s">
        <v>58</v>
      </c>
      <c r="C3" s="5" t="s">
        <v>59</v>
      </c>
      <c r="D3" s="1" t="s">
        <v>60</v>
      </c>
      <c r="E3" s="1" t="s">
        <v>75</v>
      </c>
      <c r="F3" s="1">
        <f t="shared" ref="F3:F4" si="1">sum(G3:BD3)</f>
        <v>515.5</v>
      </c>
      <c r="G3" s="7">
        <f>2*48</f>
        <v>96</v>
      </c>
      <c r="H3" s="7"/>
      <c r="I3" s="7">
        <f>1.25*48</f>
        <v>60</v>
      </c>
      <c r="J3" s="7"/>
      <c r="K3" s="7">
        <f>5*0.25*48</f>
        <v>60</v>
      </c>
      <c r="L3" s="7">
        <v>1.5</v>
      </c>
      <c r="M3" s="7">
        <v>1.0</v>
      </c>
      <c r="N3" s="7">
        <v>1.0</v>
      </c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7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>
        <f>0.5*48</f>
        <v>24</v>
      </c>
      <c r="AT3" s="6"/>
      <c r="AU3" s="6"/>
      <c r="AV3" s="6"/>
      <c r="AW3" s="6">
        <f>48+ (2*3)</f>
        <v>54</v>
      </c>
      <c r="AX3" s="1">
        <v>48.0</v>
      </c>
      <c r="AY3" s="1">
        <f>48 *2/3</f>
        <v>32</v>
      </c>
      <c r="AZ3" s="6">
        <f>48 *3/4</f>
        <v>36</v>
      </c>
      <c r="BA3" s="1">
        <f>2*3</f>
        <v>6</v>
      </c>
      <c r="BB3" s="1">
        <v>12.0</v>
      </c>
      <c r="BC3" s="1">
        <v>36.0</v>
      </c>
      <c r="BD3" s="1">
        <v>48.0</v>
      </c>
      <c r="BE3" s="1"/>
    </row>
    <row r="4" ht="18.75">
      <c r="A4" s="1" t="s">
        <v>57</v>
      </c>
      <c r="B4" s="1" t="s">
        <v>58</v>
      </c>
      <c r="C4" s="5" t="s">
        <v>59</v>
      </c>
      <c r="D4" s="1" t="s">
        <v>60</v>
      </c>
      <c r="E4" s="1" t="s">
        <v>76</v>
      </c>
      <c r="F4" s="1">
        <f t="shared" si="1"/>
        <v>100</v>
      </c>
      <c r="G4" s="7">
        <f t="shared" ref="G4:BD4" si="2">G3*100/515.5</f>
        <v>18.62269641</v>
      </c>
      <c r="H4" s="7">
        <f t="shared" si="2"/>
        <v>0</v>
      </c>
      <c r="I4" s="7">
        <f t="shared" si="2"/>
        <v>11.63918526</v>
      </c>
      <c r="J4" s="7">
        <f t="shared" si="2"/>
        <v>0</v>
      </c>
      <c r="K4" s="7">
        <f t="shared" si="2"/>
        <v>11.63918526</v>
      </c>
      <c r="L4" s="7">
        <f t="shared" si="2"/>
        <v>0.2909796314</v>
      </c>
      <c r="M4" s="7">
        <f t="shared" si="2"/>
        <v>0.193986421</v>
      </c>
      <c r="N4" s="7">
        <f t="shared" si="2"/>
        <v>0.193986421</v>
      </c>
      <c r="O4" s="7">
        <f t="shared" si="2"/>
        <v>0</v>
      </c>
      <c r="P4" s="7">
        <f t="shared" si="2"/>
        <v>0</v>
      </c>
      <c r="Q4" s="7">
        <f t="shared" si="2"/>
        <v>0</v>
      </c>
      <c r="R4" s="7">
        <f t="shared" si="2"/>
        <v>0</v>
      </c>
      <c r="S4" s="7">
        <f t="shared" si="2"/>
        <v>0</v>
      </c>
      <c r="T4" s="7">
        <f t="shared" si="2"/>
        <v>0</v>
      </c>
      <c r="U4" s="7">
        <f t="shared" si="2"/>
        <v>0</v>
      </c>
      <c r="V4" s="7">
        <f t="shared" si="2"/>
        <v>0</v>
      </c>
      <c r="W4" s="7">
        <f t="shared" si="2"/>
        <v>0</v>
      </c>
      <c r="X4" s="7">
        <f t="shared" si="2"/>
        <v>0</v>
      </c>
      <c r="Y4" s="7">
        <f t="shared" si="2"/>
        <v>0</v>
      </c>
      <c r="Z4" s="7">
        <f t="shared" si="2"/>
        <v>0</v>
      </c>
      <c r="AA4" s="7">
        <f t="shared" si="2"/>
        <v>0</v>
      </c>
      <c r="AB4" s="7">
        <f t="shared" si="2"/>
        <v>0</v>
      </c>
      <c r="AC4" s="7">
        <f t="shared" si="2"/>
        <v>0</v>
      </c>
      <c r="AD4" s="7">
        <f t="shared" si="2"/>
        <v>0</v>
      </c>
      <c r="AE4" s="7">
        <f t="shared" si="2"/>
        <v>0</v>
      </c>
      <c r="AF4" s="7">
        <f t="shared" si="2"/>
        <v>0</v>
      </c>
      <c r="AG4" s="7">
        <f t="shared" si="2"/>
        <v>0</v>
      </c>
      <c r="AH4" s="7">
        <f t="shared" si="2"/>
        <v>0</v>
      </c>
      <c r="AI4" s="7">
        <f t="shared" si="2"/>
        <v>0</v>
      </c>
      <c r="AJ4" s="7">
        <f t="shared" si="2"/>
        <v>0</v>
      </c>
      <c r="AK4" s="7">
        <f t="shared" si="2"/>
        <v>0</v>
      </c>
      <c r="AL4" s="7">
        <f t="shared" si="2"/>
        <v>0</v>
      </c>
      <c r="AM4" s="7">
        <f t="shared" si="2"/>
        <v>0</v>
      </c>
      <c r="AN4" s="7">
        <f t="shared" si="2"/>
        <v>0</v>
      </c>
      <c r="AO4" s="7">
        <f t="shared" si="2"/>
        <v>0</v>
      </c>
      <c r="AP4" s="7">
        <f t="shared" si="2"/>
        <v>0</v>
      </c>
      <c r="AQ4" s="7">
        <f t="shared" si="2"/>
        <v>0</v>
      </c>
      <c r="AR4" s="7">
        <f t="shared" si="2"/>
        <v>0</v>
      </c>
      <c r="AS4" s="7">
        <f t="shared" si="2"/>
        <v>4.655674103</v>
      </c>
      <c r="AT4" s="7">
        <f t="shared" si="2"/>
        <v>0</v>
      </c>
      <c r="AU4" s="7">
        <f t="shared" si="2"/>
        <v>0</v>
      </c>
      <c r="AV4" s="7">
        <f t="shared" si="2"/>
        <v>0</v>
      </c>
      <c r="AW4" s="7">
        <f t="shared" si="2"/>
        <v>10.47526673</v>
      </c>
      <c r="AX4" s="7">
        <f t="shared" si="2"/>
        <v>9.311348206</v>
      </c>
      <c r="AY4" s="7">
        <f t="shared" si="2"/>
        <v>6.20756547</v>
      </c>
      <c r="AZ4" s="7">
        <f t="shared" si="2"/>
        <v>6.983511154</v>
      </c>
      <c r="BA4" s="7">
        <f t="shared" si="2"/>
        <v>1.163918526</v>
      </c>
      <c r="BB4" s="7">
        <f t="shared" si="2"/>
        <v>2.327837051</v>
      </c>
      <c r="BC4" s="7">
        <f t="shared" si="2"/>
        <v>6.983511154</v>
      </c>
      <c r="BD4" s="7">
        <f t="shared" si="2"/>
        <v>9.311348206</v>
      </c>
      <c r="BE4" s="7"/>
    </row>
    <row r="6" ht="18.75">
      <c r="A6" s="1" t="s">
        <v>57</v>
      </c>
      <c r="B6" s="8" t="s">
        <v>77</v>
      </c>
      <c r="C6" s="5" t="s">
        <v>78</v>
      </c>
      <c r="D6" s="1" t="s">
        <v>79</v>
      </c>
      <c r="E6" s="1" t="s">
        <v>61</v>
      </c>
      <c r="G6" s="3" t="s">
        <v>80</v>
      </c>
      <c r="H6" s="3" t="s">
        <v>81</v>
      </c>
      <c r="I6" s="3" t="s">
        <v>82</v>
      </c>
      <c r="J6" s="3" t="s">
        <v>72</v>
      </c>
      <c r="K6" s="3" t="s">
        <v>83</v>
      </c>
      <c r="M6" s="3" t="s">
        <v>84</v>
      </c>
      <c r="N6" s="3" t="s">
        <v>85</v>
      </c>
      <c r="Q6" s="3" t="s">
        <v>66</v>
      </c>
      <c r="BE6" s="3" t="s">
        <v>86</v>
      </c>
    </row>
    <row r="7" ht="18.75">
      <c r="A7" s="1" t="s">
        <v>57</v>
      </c>
      <c r="B7" s="8" t="s">
        <v>77</v>
      </c>
      <c r="C7" s="5" t="s">
        <v>78</v>
      </c>
      <c r="D7" s="1" t="s">
        <v>79</v>
      </c>
      <c r="E7" s="1" t="s">
        <v>75</v>
      </c>
      <c r="F7">
        <f t="shared" ref="F7:F8" si="3">sum(G7:BE7)</f>
        <v>271.75</v>
      </c>
      <c r="G7">
        <f>48*3.25 + 3</f>
        <v>159</v>
      </c>
      <c r="H7">
        <f>1.5*48</f>
        <v>72</v>
      </c>
      <c r="I7" s="3">
        <v>5.0</v>
      </c>
      <c r="J7" s="3">
        <v>6.0</v>
      </c>
      <c r="K7" s="3">
        <v>24.0</v>
      </c>
      <c r="M7" s="3">
        <v>2.0</v>
      </c>
      <c r="N7" s="3">
        <v>1.25</v>
      </c>
      <c r="Q7" s="3">
        <v>1.0</v>
      </c>
      <c r="BE7">
        <f> 0.03125 * 48</f>
        <v>1.5</v>
      </c>
    </row>
    <row r="8" ht="18.75">
      <c r="A8" s="1" t="s">
        <v>57</v>
      </c>
      <c r="B8" s="8" t="s">
        <v>77</v>
      </c>
      <c r="C8" s="5" t="s">
        <v>78</v>
      </c>
      <c r="D8" s="1" t="s">
        <v>79</v>
      </c>
      <c r="E8" s="1" t="s">
        <v>76</v>
      </c>
      <c r="F8">
        <f t="shared" si="3"/>
        <v>100</v>
      </c>
      <c r="G8">
        <f t="shared" ref="G8:BE8" si="4">(G7/271.75)*100</f>
        <v>58.50965961</v>
      </c>
      <c r="H8">
        <f t="shared" si="4"/>
        <v>26.4949402</v>
      </c>
      <c r="I8">
        <f t="shared" si="4"/>
        <v>1.839926403</v>
      </c>
      <c r="J8">
        <f t="shared" si="4"/>
        <v>2.207911684</v>
      </c>
      <c r="K8">
        <f t="shared" si="4"/>
        <v>8.831646734</v>
      </c>
      <c r="L8">
        <f t="shared" si="4"/>
        <v>0</v>
      </c>
      <c r="M8">
        <f t="shared" si="4"/>
        <v>0.7359705612</v>
      </c>
      <c r="N8">
        <f t="shared" si="4"/>
        <v>0.4599816007</v>
      </c>
      <c r="O8">
        <f t="shared" si="4"/>
        <v>0</v>
      </c>
      <c r="P8">
        <f t="shared" si="4"/>
        <v>0</v>
      </c>
      <c r="Q8">
        <f t="shared" si="4"/>
        <v>0.3679852806</v>
      </c>
      <c r="R8">
        <f t="shared" si="4"/>
        <v>0</v>
      </c>
      <c r="S8">
        <f t="shared" si="4"/>
        <v>0</v>
      </c>
      <c r="T8">
        <f t="shared" si="4"/>
        <v>0</v>
      </c>
      <c r="U8">
        <f t="shared" si="4"/>
        <v>0</v>
      </c>
      <c r="V8">
        <f t="shared" si="4"/>
        <v>0</v>
      </c>
      <c r="W8">
        <f t="shared" si="4"/>
        <v>0</v>
      </c>
      <c r="X8">
        <f t="shared" si="4"/>
        <v>0</v>
      </c>
      <c r="Y8">
        <f t="shared" si="4"/>
        <v>0</v>
      </c>
      <c r="Z8">
        <f t="shared" si="4"/>
        <v>0</v>
      </c>
      <c r="AA8">
        <f t="shared" si="4"/>
        <v>0</v>
      </c>
      <c r="AB8">
        <f t="shared" si="4"/>
        <v>0</v>
      </c>
      <c r="AC8">
        <f t="shared" si="4"/>
        <v>0</v>
      </c>
      <c r="AD8">
        <f t="shared" si="4"/>
        <v>0</v>
      </c>
      <c r="AE8">
        <f t="shared" si="4"/>
        <v>0</v>
      </c>
      <c r="AF8">
        <f t="shared" si="4"/>
        <v>0</v>
      </c>
      <c r="AG8">
        <f t="shared" si="4"/>
        <v>0</v>
      </c>
      <c r="AH8">
        <f t="shared" si="4"/>
        <v>0</v>
      </c>
      <c r="AI8">
        <f t="shared" si="4"/>
        <v>0</v>
      </c>
      <c r="AJ8">
        <f t="shared" si="4"/>
        <v>0</v>
      </c>
      <c r="AK8">
        <f t="shared" si="4"/>
        <v>0</v>
      </c>
      <c r="AL8">
        <f t="shared" si="4"/>
        <v>0</v>
      </c>
      <c r="AM8">
        <f t="shared" si="4"/>
        <v>0</v>
      </c>
      <c r="AN8">
        <f t="shared" si="4"/>
        <v>0</v>
      </c>
      <c r="AO8">
        <f t="shared" si="4"/>
        <v>0</v>
      </c>
      <c r="AP8">
        <f t="shared" si="4"/>
        <v>0</v>
      </c>
      <c r="AQ8">
        <f t="shared" si="4"/>
        <v>0</v>
      </c>
      <c r="AR8">
        <f t="shared" si="4"/>
        <v>0</v>
      </c>
      <c r="AS8">
        <f t="shared" si="4"/>
        <v>0</v>
      </c>
      <c r="AT8">
        <f t="shared" si="4"/>
        <v>0</v>
      </c>
      <c r="AU8">
        <f t="shared" si="4"/>
        <v>0</v>
      </c>
      <c r="AV8">
        <f t="shared" si="4"/>
        <v>0</v>
      </c>
      <c r="AW8">
        <f t="shared" si="4"/>
        <v>0</v>
      </c>
      <c r="AX8">
        <f t="shared" si="4"/>
        <v>0</v>
      </c>
      <c r="AY8">
        <f t="shared" si="4"/>
        <v>0</v>
      </c>
      <c r="AZ8">
        <f t="shared" si="4"/>
        <v>0</v>
      </c>
      <c r="BA8">
        <f t="shared" si="4"/>
        <v>0</v>
      </c>
      <c r="BB8">
        <f t="shared" si="4"/>
        <v>0</v>
      </c>
      <c r="BC8">
        <f t="shared" si="4"/>
        <v>0</v>
      </c>
      <c r="BD8">
        <f t="shared" si="4"/>
        <v>0</v>
      </c>
      <c r="BE8">
        <f t="shared" si="4"/>
        <v>0.5519779209</v>
      </c>
    </row>
    <row r="11">
      <c r="A11" s="9"/>
      <c r="F11" s="10"/>
    </row>
    <row r="12">
      <c r="A12" s="9"/>
    </row>
    <row r="13">
      <c r="A13" s="9"/>
    </row>
    <row r="14">
      <c r="A14" s="9"/>
    </row>
    <row r="15">
      <c r="A15" s="9"/>
    </row>
    <row r="16">
      <c r="A16" s="9"/>
    </row>
    <row r="17">
      <c r="A17" s="3"/>
      <c r="D17" s="11"/>
    </row>
    <row r="18">
      <c r="A18" s="12"/>
      <c r="D18" s="11"/>
    </row>
    <row r="19">
      <c r="A19" s="12"/>
      <c r="D19" s="11"/>
    </row>
    <row r="20">
      <c r="A20" s="12"/>
      <c r="D20" s="11"/>
    </row>
    <row r="21">
      <c r="A21" s="12"/>
      <c r="D21" s="11"/>
    </row>
    <row r="22">
      <c r="A22" s="12"/>
      <c r="D22" s="11"/>
    </row>
    <row r="23">
      <c r="A23" s="12"/>
      <c r="D23" s="11"/>
    </row>
    <row r="24">
      <c r="A24" s="12"/>
      <c r="D24" s="13"/>
    </row>
    <row r="25">
      <c r="A25" s="12"/>
      <c r="D25" s="13"/>
    </row>
    <row r="26">
      <c r="A26" s="12"/>
      <c r="D26" s="3"/>
    </row>
    <row r="27">
      <c r="A27" s="3"/>
      <c r="D27" s="3"/>
    </row>
    <row r="28">
      <c r="A28" s="12"/>
      <c r="D28" s="14"/>
    </row>
    <row r="29">
      <c r="A29" s="12"/>
      <c r="D29" s="14"/>
    </row>
    <row r="30">
      <c r="A30" s="12"/>
      <c r="D30" s="14"/>
    </row>
    <row r="31">
      <c r="A31" s="12"/>
      <c r="D31" s="14"/>
    </row>
    <row r="32">
      <c r="A32" s="12"/>
    </row>
    <row r="33">
      <c r="A33" s="12"/>
      <c r="D33" s="14"/>
    </row>
    <row r="34">
      <c r="A34" s="12"/>
    </row>
    <row r="35">
      <c r="A35" s="12"/>
    </row>
    <row r="36">
      <c r="A36" s="12"/>
    </row>
    <row r="37">
      <c r="A37" s="3"/>
    </row>
    <row r="38">
      <c r="A38" s="3"/>
    </row>
    <row r="39">
      <c r="A39" s="3"/>
    </row>
    <row r="40">
      <c r="A40" s="3"/>
    </row>
    <row r="41">
      <c r="A41" s="3"/>
    </row>
    <row r="42">
      <c r="A42" s="3"/>
    </row>
    <row r="43">
      <c r="A43" s="3"/>
    </row>
    <row r="44">
      <c r="A44" s="3"/>
    </row>
    <row r="45">
      <c r="A45" s="3"/>
    </row>
    <row r="46">
      <c r="A46" s="3"/>
    </row>
  </sheetData>
  <conditionalFormatting sqref="A24">
    <cfRule type="notContainsBlanks" dxfId="0" priority="1">
      <formula>LEN(TRIM(A24))&gt;0</formula>
    </cfRule>
  </conditionalFormatting>
  <conditionalFormatting sqref="A24">
    <cfRule type="colorScale" priority="2">
      <colorScale>
        <cfvo type="min"/>
        <cfvo type="max"/>
        <color rgb="FFFFD666"/>
        <color rgb="FFFFFFFF"/>
      </colorScale>
    </cfRule>
  </conditionalFormatting>
  <hyperlinks>
    <hyperlink r:id="rId1" ref="C2"/>
    <hyperlink r:id="rId2" ref="C3"/>
    <hyperlink r:id="rId3" ref="C4"/>
    <hyperlink r:id="rId4" ref="C6"/>
    <hyperlink r:id="rId5" ref="C7"/>
    <hyperlink r:id="rId6" ref="C8"/>
  </hyperlinks>
  <drawing r:id="rId7"/>
</worksheet>
</file>