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08E3126-CE37-4B37-B721-0A6E5E8544FA}" xr6:coauthVersionLast="47" xr6:coauthVersionMax="47" xr10:uidLastSave="{00000000-0000-0000-0000-000000000000}"/>
  <bookViews>
    <workbookView xWindow="-120" yWindow="-120" windowWidth="20730" windowHeight="11160" activeTab="2" xr2:uid="{5EA44D8F-79D3-45F5-A0F6-C7F47358B7ED}"/>
  </bookViews>
  <sheets>
    <sheet name="XLookUp" sheetId="1" r:id="rId1"/>
    <sheet name="XLookUp Horizontal" sheetId="4" r:id="rId2"/>
    <sheet name="VLook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C4" i="2"/>
  <c r="C5" i="2"/>
  <c r="C3" i="2"/>
  <c r="G15" i="4"/>
  <c r="C15" i="4"/>
  <c r="C4" i="4"/>
  <c r="C5" i="4" s="1"/>
  <c r="T3" i="4"/>
  <c r="T4" i="4"/>
  <c r="T5" i="4"/>
  <c r="T2" i="4"/>
  <c r="I5" i="4"/>
  <c r="J5" i="4"/>
  <c r="K5" i="4"/>
  <c r="L5" i="4"/>
  <c r="M5" i="4"/>
  <c r="N5" i="4"/>
  <c r="O5" i="4"/>
  <c r="P5" i="4"/>
  <c r="Q5" i="4"/>
  <c r="R5" i="4"/>
  <c r="S5" i="4"/>
  <c r="H5" i="4"/>
  <c r="C10" i="4"/>
  <c r="C9" i="4"/>
  <c r="C3" i="4"/>
  <c r="D20" i="1"/>
  <c r="D19" i="1"/>
  <c r="D18" i="1"/>
  <c r="D17" i="1"/>
  <c r="G19" i="1"/>
  <c r="G17" i="1"/>
  <c r="G18" i="1"/>
  <c r="C11" i="1" a="1"/>
  <c r="C11" i="1" s="1"/>
  <c r="C12" i="1" a="1"/>
  <c r="C12" i="1" s="1"/>
  <c r="C13" i="1" a="1"/>
  <c r="C13" i="1" s="1"/>
  <c r="C10" i="1" a="1"/>
  <c r="C10" i="1" s="1"/>
  <c r="D4" i="1"/>
  <c r="D5" i="1"/>
  <c r="D6" i="1"/>
  <c r="D3" i="1"/>
  <c r="I22" i="1"/>
  <c r="I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<sst xmlns="http://schemas.openxmlformats.org/spreadsheetml/2006/main" count="233" uniqueCount="101">
  <si>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</si>
  <si>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</si>
  <si>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</si>
  <si>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</si>
  <si>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</si>
  <si>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</si>
  <si>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</si>
  <si>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</si>
  <si>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</si>
  <si>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</si>
  <si>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</si>
  <si>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</si>
  <si>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</si>
  <si>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</si>
  <si>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</si>
  <si>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</si>
  <si>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</si>
  <si>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</si>
  <si>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</si>
  <si>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</si>
  <si>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</si>
  <si>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</si>
  <si>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</si>
  <si>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</si>
  <si>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</si>
  <si>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</si>
  <si>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</si>
  <si>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</si>
  <si>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</si>
  <si>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</si>
  <si>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</si>
  <si>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</si>
  <si>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</si>
  <si>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</si>
  <si>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</si>
  <si>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</si>
  <si>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</si>
  <si>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</si>
  <si>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</si>
  <si>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</si>
  <si>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</si>
  <si>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</si>
  <si>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</si>
  <si>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</si>
  <si>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</si>
  <si>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</si>
  <si>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</si>
  <si>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</si>
  <si>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</si>
  <si>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</si>
  <si>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</si>
  <si>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</si>
  <si>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</si>
  <si>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</si>
  <si>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</si>
  <si>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</si>
  <si>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</si>
  <si>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</si>
  <si>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</si>
  <si>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</si>
  <si>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</si>
  <si>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</si>
  <si>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</si>
  <si>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</si>
  <si>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</si>
  <si>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</si>
  <si>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</si>
  <si>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</si>
  <si>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</si>
  <si>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</si>
  <si>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</si>
  <si>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</si>
  <si>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</si>
  <si>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</si>
  <si>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</si>
  <si>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</si>
  <si>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</si>
  <si>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</si>
  <si>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</si>
  <si>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</si>
  <si>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</si>
  <si>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</si>
  <si>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</si>
  <si>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</si>
  <si>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</si>
  <si>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</si>
  <si>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</si>
  <si>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</si>
  <si>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</si>
  <si>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</si>
  <si>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</si>
  <si>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</si>
  <si>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Multiple Rows</t>
  </si>
  <si>
    <t>XLookUp Exact Match</t>
  </si>
  <si>
    <t>XLookUp Search Order</t>
  </si>
  <si>
    <t>XLOOKUP(F17,O2:O10,I2:I10,,1----- WILL GIVE NEXT RECORD,</t>
  </si>
  <si>
    <t>XLOOKUP(F17,O2:O10,I2:I10,,1)----------TOP TO BOTTOM</t>
  </si>
  <si>
    <t>XLOOKUP(F17,O2:O10,I2:I10,,,-1)------- BOTTOM TO TOP</t>
  </si>
  <si>
    <t>ALL</t>
  </si>
  <si>
    <t>TOTAL</t>
  </si>
  <si>
    <t>SUM WITH  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</si>
</sst>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49" fontId="0" fillId="0" borderId="1" xfId="0" applyNumberFormat="1" applyBorder="1"/>
    <xf numFmtId="14" fontId="0" fillId="0" borderId="1" xfId="0" applyNumberFormat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0" fillId="0" borderId="0" xfId="0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B1:Q23"/>
  <sheetViews>
    <sheetView zoomScale="98" workbookViewId="0">
      <selection activeCell="D20" sqref="D20"/>
    </sheetView>
  </sheetViews>
  <sheetFormatPr defaultRowHeight="15" x14ac:dyDescent="0.25"/>
  <cols>
    <col min="2" max="3" width="16.140625" bestFit="1" customWidth="1"/>
    <col min="4" max="4" width="44.5703125" bestFit="1" customWidth="1"/>
    <col min="6" max="6" width="11.7109375" bestFit="1" customWidth="1"/>
    <col min="7" max="7" width="15.85546875" bestFit="1" customWidth="1"/>
    <col min="9" max="9" width="14.7109375" bestFit="1" customWidth="1"/>
    <col min="13" max="13" width="15.7109375" bestFit="1" customWidth="1"/>
    <col min="17" max="17" width="40.7109375" bestFit="1" customWidth="1"/>
  </cols>
  <sheetData>
    <row r="1" spans="2:17" x14ac:dyDescent="0.25">
      <c r="F1" s="6" t="s">
        <v>0</v>
      </c>
      <c r="G1" s="6" t="s">
        <v>1</v>
      </c>
      <c r="H1" s="6" t="s">
        <v>2</v>
      </c>
      <c r="I1" s="6" t="s">
        <v>60</v>
      </c>
      <c r="J1" s="6" t="s">
        <v>3</v>
      </c>
      <c r="K1" s="6" t="s">
        <v>91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</row>
    <row r="2" spans="2:17" x14ac:dyDescent="0.25">
      <c r="C2" s="4" t="s">
        <v>60</v>
      </c>
      <c r="D2" s="4" t="s">
        <v>9</v>
      </c>
      <c r="F2" s="3">
        <v>1001</v>
      </c>
      <c r="G2" s="3" t="s">
        <v>10</v>
      </c>
      <c r="H2" s="3" t="s">
        <v>11</v>
      </c>
      <c r="I2" s="3" t="s">
        <v>61</v>
      </c>
      <c r="J2" s="3">
        <v>30</v>
      </c>
      <c r="K2" s="3"/>
      <c r="L2" s="3" t="s">
        <v>12</v>
      </c>
      <c r="M2" s="3" t="s">
        <v>13</v>
      </c>
      <c r="N2" s="3">
        <v>45000</v>
      </c>
      <c r="O2" s="7" t="s">
        <v>14</v>
      </c>
      <c r="P2" s="7" t="s">
        <v>15</v>
      </c>
      <c r="Q2" s="8" t="s">
        <v>16</v>
      </c>
    </row>
    <row r="3" spans="2:17" x14ac:dyDescent="0.25">
      <c r="C3" s="3" t="s">
        <v>65</v>
      </c>
      <c r="D3" s="3" t="str">
        <f>_xlfn.XLOOKUP(C3,I2:I10,Q2:Q10)</f>
        <v>Toby.Flenderson@DunderMifflinCorporate.com</v>
      </c>
      <c r="F3" s="3">
        <v>1002</v>
      </c>
      <c r="G3" s="3" t="s">
        <v>17</v>
      </c>
      <c r="H3" s="3" t="s">
        <v>18</v>
      </c>
      <c r="I3" s="3" t="s">
        <v>62</v>
      </c>
      <c r="J3" s="3">
        <v>30</v>
      </c>
      <c r="K3" s="3"/>
      <c r="L3" s="3" t="s">
        <v>19</v>
      </c>
      <c r="M3" s="3" t="s">
        <v>20</v>
      </c>
      <c r="N3" s="3">
        <v>36000</v>
      </c>
      <c r="O3" s="7" t="s">
        <v>21</v>
      </c>
      <c r="P3" s="7" t="s">
        <v>22</v>
      </c>
      <c r="Q3" s="8" t="s">
        <v>23</v>
      </c>
    </row>
    <row r="4" spans="2:17" x14ac:dyDescent="0.25">
      <c r="C4" s="3" t="s">
        <v>62</v>
      </c>
      <c r="D4" s="3" t="str">
        <f>_xlfn.XLOOKUP(C4,I3:I11,Q3:Q11)</f>
        <v>Pam.Beasley@DunderMifflin.com</v>
      </c>
      <c r="F4" s="3">
        <v>1003</v>
      </c>
      <c r="G4" s="3" t="s">
        <v>24</v>
      </c>
      <c r="H4" s="3" t="s">
        <v>25</v>
      </c>
      <c r="I4" s="3" t="s">
        <v>63</v>
      </c>
      <c r="J4" s="3">
        <v>29</v>
      </c>
      <c r="K4" s="3"/>
      <c r="L4" s="3" t="s">
        <v>12</v>
      </c>
      <c r="M4" s="3" t="s">
        <v>13</v>
      </c>
      <c r="N4" s="3">
        <v>63000</v>
      </c>
      <c r="O4" s="7" t="s">
        <v>26</v>
      </c>
      <c r="P4" s="7" t="s">
        <v>27</v>
      </c>
      <c r="Q4" s="8" t="s">
        <v>28</v>
      </c>
    </row>
    <row r="5" spans="2:17" x14ac:dyDescent="0.25">
      <c r="C5" s="3" t="s">
        <v>67</v>
      </c>
      <c r="D5" s="3" t="str">
        <f>_xlfn.XLOOKUP(C5,I4:I12,Q4:Q12)</f>
        <v>Meredith.Palmer@Yahoo.com</v>
      </c>
      <c r="F5" s="3">
        <v>1004</v>
      </c>
      <c r="G5" s="3" t="s">
        <v>29</v>
      </c>
      <c r="H5" s="3" t="s">
        <v>30</v>
      </c>
      <c r="I5" s="3" t="s">
        <v>64</v>
      </c>
      <c r="J5" s="3">
        <v>31</v>
      </c>
      <c r="K5" s="3"/>
      <c r="L5" s="3" t="s">
        <v>19</v>
      </c>
      <c r="M5" s="3" t="s">
        <v>31</v>
      </c>
      <c r="N5" s="3">
        <v>47000</v>
      </c>
      <c r="O5" s="7" t="s">
        <v>32</v>
      </c>
      <c r="P5" s="7" t="s">
        <v>33</v>
      </c>
      <c r="Q5" s="8" t="s">
        <v>34</v>
      </c>
    </row>
    <row r="6" spans="2:17" x14ac:dyDescent="0.25">
      <c r="C6" s="3" t="s">
        <v>69</v>
      </c>
      <c r="D6" s="3" t="str">
        <f>_xlfn.XLOOKUP(C6,I5:I13,Q5:Q13)</f>
        <v>Kevin.Malone@DunderMifflin.com</v>
      </c>
      <c r="F6" s="3">
        <v>1005</v>
      </c>
      <c r="G6" s="3" t="s">
        <v>35</v>
      </c>
      <c r="H6" s="3" t="s">
        <v>36</v>
      </c>
      <c r="I6" s="3" t="s">
        <v>65</v>
      </c>
      <c r="J6" s="3">
        <v>32</v>
      </c>
      <c r="K6" s="3"/>
      <c r="L6" s="3" t="s">
        <v>12</v>
      </c>
      <c r="M6" s="3" t="s">
        <v>37</v>
      </c>
      <c r="N6" s="3">
        <v>50000</v>
      </c>
      <c r="O6" s="7" t="s">
        <v>38</v>
      </c>
      <c r="P6" s="7" t="s">
        <v>39</v>
      </c>
      <c r="Q6" s="8" t="s">
        <v>40</v>
      </c>
    </row>
    <row r="7" spans="2:17" x14ac:dyDescent="0.25">
      <c r="F7" s="3">
        <v>1006</v>
      </c>
      <c r="G7" s="3" t="s">
        <v>41</v>
      </c>
      <c r="H7" s="3" t="s">
        <v>42</v>
      </c>
      <c r="I7" s="3" t="s">
        <v>66</v>
      </c>
      <c r="J7" s="3">
        <v>35</v>
      </c>
      <c r="K7" s="3"/>
      <c r="L7" s="3" t="s">
        <v>12</v>
      </c>
      <c r="M7" s="3" t="s">
        <v>43</v>
      </c>
      <c r="N7" s="3">
        <v>65000</v>
      </c>
      <c r="O7" s="7" t="s">
        <v>38</v>
      </c>
      <c r="P7" s="7" t="s">
        <v>44</v>
      </c>
      <c r="Q7" s="8" t="s">
        <v>45</v>
      </c>
    </row>
    <row r="8" spans="2:17" x14ac:dyDescent="0.25">
      <c r="B8" s="12" t="s">
        <v>92</v>
      </c>
      <c r="C8" s="12"/>
      <c r="F8" s="3">
        <v>1007</v>
      </c>
      <c r="G8" s="3" t="s">
        <v>46</v>
      </c>
      <c r="H8" s="3" t="s">
        <v>47</v>
      </c>
      <c r="I8" s="3" t="s">
        <v>67</v>
      </c>
      <c r="J8" s="3">
        <v>32</v>
      </c>
      <c r="K8" s="3"/>
      <c r="L8" s="3" t="s">
        <v>19</v>
      </c>
      <c r="M8" s="3" t="s">
        <v>48</v>
      </c>
      <c r="N8" s="3">
        <v>41000</v>
      </c>
      <c r="O8" s="7" t="s">
        <v>49</v>
      </c>
      <c r="P8" s="7" t="s">
        <v>44</v>
      </c>
      <c r="Q8" s="8" t="s">
        <v>50</v>
      </c>
    </row>
    <row r="9" spans="2:17" x14ac:dyDescent="0.25">
      <c r="B9" s="4" t="s">
        <v>60</v>
      </c>
      <c r="C9" s="4" t="s">
        <v>8</v>
      </c>
      <c r="D9" s="4" t="s">
        <v>9</v>
      </c>
      <c r="F9" s="3">
        <v>1008</v>
      </c>
      <c r="G9" s="3" t="s">
        <v>51</v>
      </c>
      <c r="H9" s="3" t="s">
        <v>52</v>
      </c>
      <c r="I9" s="3" t="s">
        <v>68</v>
      </c>
      <c r="J9" s="3">
        <v>38</v>
      </c>
      <c r="K9" s="3"/>
      <c r="L9" s="3" t="s">
        <v>12</v>
      </c>
      <c r="M9" s="3" t="s">
        <v>13</v>
      </c>
      <c r="N9" s="3">
        <v>48000</v>
      </c>
      <c r="O9" s="7" t="s">
        <v>53</v>
      </c>
      <c r="P9" s="7" t="s">
        <v>54</v>
      </c>
      <c r="Q9" s="8" t="s">
        <v>55</v>
      </c>
    </row>
    <row r="10" spans="2:17" x14ac:dyDescent="0.25">
      <c r="B10" s="3" t="s">
        <v>65</v>
      </c>
      <c r="C10" s="3" t="str" cm="1">
        <f t="array" ref="C10:D10">_xlfn.XLOOKUP(B10,I2:I10,P2:Q10)</f>
        <v>8/30/2017</v>
      </c>
      <c r="D10" s="3" t="str">
        <v>Toby.Flenderson@DunderMifflinCorporate.com</v>
      </c>
      <c r="F10" s="3">
        <v>1009</v>
      </c>
      <c r="G10" s="3" t="s">
        <v>56</v>
      </c>
      <c r="H10" s="3" t="s">
        <v>57</v>
      </c>
      <c r="I10" s="3" t="s">
        <v>69</v>
      </c>
      <c r="J10" s="3">
        <v>31</v>
      </c>
      <c r="K10" s="3"/>
      <c r="L10" s="3" t="s">
        <v>12</v>
      </c>
      <c r="M10" s="3" t="s">
        <v>31</v>
      </c>
      <c r="N10" s="3">
        <v>42000</v>
      </c>
      <c r="O10" s="7" t="s">
        <v>58</v>
      </c>
      <c r="P10" s="7" t="s">
        <v>54</v>
      </c>
      <c r="Q10" s="8" t="s">
        <v>59</v>
      </c>
    </row>
    <row r="11" spans="2:17" x14ac:dyDescent="0.25">
      <c r="B11" s="3" t="s">
        <v>62</v>
      </c>
      <c r="C11" s="3" t="str" cm="1">
        <f t="array" ref="C11:D11">_xlfn.XLOOKUP(B11,I3:I11,P3:Q11)</f>
        <v>10/10/2015</v>
      </c>
      <c r="D11" s="3" t="str">
        <v>Pam.Beasley@DunderMifflin.com</v>
      </c>
    </row>
    <row r="12" spans="2:17" x14ac:dyDescent="0.25">
      <c r="B12" s="3" t="s">
        <v>67</v>
      </c>
      <c r="C12" s="3" t="str" cm="1">
        <f t="array" ref="C12:D12">_xlfn.XLOOKUP(B12,I4:I12,P4:Q12)</f>
        <v>9/11/2013</v>
      </c>
      <c r="D12" s="3" t="str">
        <v>Meredith.Palmer@Yahoo.com</v>
      </c>
    </row>
    <row r="13" spans="2:17" x14ac:dyDescent="0.25">
      <c r="B13" s="3" t="s">
        <v>69</v>
      </c>
      <c r="C13" s="3" t="str" cm="1">
        <f t="array" ref="C13:D13">_xlfn.XLOOKUP(B13,I5:I13,P5:Q13)</f>
        <v>4/22/2015</v>
      </c>
      <c r="D13" s="3" t="str">
        <v>Kevin.Malone@DunderMifflin.com</v>
      </c>
    </row>
    <row r="15" spans="2:17" x14ac:dyDescent="0.25">
      <c r="C15" s="11" t="s">
        <v>93</v>
      </c>
      <c r="D15" s="11"/>
      <c r="F15" s="13" t="s">
        <v>94</v>
      </c>
      <c r="G15" s="13"/>
      <c r="H15" s="13"/>
    </row>
    <row r="16" spans="2:17" x14ac:dyDescent="0.25">
      <c r="C16" s="4" t="s">
        <v>60</v>
      </c>
      <c r="D16" s="4" t="s">
        <v>9</v>
      </c>
      <c r="F16" s="4" t="s">
        <v>88</v>
      </c>
      <c r="G16" s="4" t="s">
        <v>89</v>
      </c>
    </row>
    <row r="17" spans="3:13" x14ac:dyDescent="0.25">
      <c r="C17" s="3" t="s">
        <v>86</v>
      </c>
      <c r="D17" s="3" t="str">
        <f>_xlfn.XLOOKUP(C17,I2:I10,Q2:Q10,"NOT FOUND")</f>
        <v>NOT FOUND</v>
      </c>
      <c r="F17" s="7" t="s">
        <v>90</v>
      </c>
      <c r="G17" s="3" t="str">
        <f>_xlfn.XLOOKUP(F17,O2:O10,I2:I10,,1)</f>
        <v>Angela Martin</v>
      </c>
      <c r="H17" s="15" t="s">
        <v>95</v>
      </c>
      <c r="I17" s="17"/>
      <c r="J17" s="17"/>
      <c r="K17" s="17"/>
      <c r="L17" s="16"/>
      <c r="M17" s="16"/>
    </row>
    <row r="18" spans="3:13" x14ac:dyDescent="0.25">
      <c r="C18" s="3" t="s">
        <v>18</v>
      </c>
      <c r="D18" s="3" t="str">
        <f>_xlfn.XLOOKUP("*"&amp;C18,I2:I10,Q2:Q10,"NOT  FOUND",2)</f>
        <v>Pam.Beasley@DunderMifflin.com</v>
      </c>
      <c r="F18" s="7" t="s">
        <v>38</v>
      </c>
      <c r="G18" s="3" t="str">
        <f>_xlfn.XLOOKUP(F18,O2:O10,I2:I10,,1)</f>
        <v>Toby Flenderson</v>
      </c>
      <c r="H18" s="14" t="s">
        <v>96</v>
      </c>
      <c r="I18" s="10"/>
      <c r="J18" s="10"/>
      <c r="K18" s="10"/>
      <c r="L18" s="10"/>
      <c r="M18" s="10"/>
    </row>
    <row r="19" spans="3:13" x14ac:dyDescent="0.25">
      <c r="C19" s="3" t="s">
        <v>46</v>
      </c>
      <c r="D19" s="3" t="str">
        <f>_xlfn.XLOOKUP(C19&amp;"*",I3:I11,Q3:Q11,"NOT  FOUND",2)</f>
        <v>Meredith.Palmer@Yahoo.com</v>
      </c>
      <c r="F19" s="7" t="s">
        <v>38</v>
      </c>
      <c r="G19" s="3" t="str">
        <f>_xlfn.XLOOKUP(F19,O2:O10,I2:I10,,,-1)</f>
        <v>Michael Scott</v>
      </c>
      <c r="H19" s="14" t="s">
        <v>97</v>
      </c>
      <c r="I19" s="10"/>
      <c r="J19" s="10"/>
      <c r="K19" s="10"/>
      <c r="L19" s="10"/>
      <c r="M19" s="10"/>
    </row>
    <row r="20" spans="3:13" x14ac:dyDescent="0.25">
      <c r="C20" s="3" t="s">
        <v>87</v>
      </c>
      <c r="D20" s="3" t="str">
        <f>_xlfn.XLOOKUP(C20&amp;"*",I4:I12,Q4:Q12,"NOT  FOUND",2)</f>
        <v>Kevin.Malone@DunderMifflin.com</v>
      </c>
    </row>
    <row r="22" spans="3:13" x14ac:dyDescent="0.25">
      <c r="I22" t="str">
        <f t="shared" ref="I22:I23" si="0">CONCATENATE(G12," ",H12)</f>
        <v xml:space="preserve"> </v>
      </c>
    </row>
    <row r="23" spans="3:13" x14ac:dyDescent="0.25">
      <c r="I23" t="str">
        <f t="shared" si="0"/>
        <v xml:space="preserve"> </v>
      </c>
    </row>
  </sheetData>
  <mergeCells count="5">
    <mergeCell ref="H18:M18"/>
    <mergeCell ref="H19:M19"/>
    <mergeCell ref="B8:C8"/>
    <mergeCell ref="C15:D15"/>
    <mergeCell ref="F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B1:T15"/>
  <sheetViews>
    <sheetView workbookViewId="0">
      <selection activeCell="B8" sqref="B8"/>
    </sheetView>
  </sheetViews>
  <sheetFormatPr defaultColWidth="10.140625" defaultRowHeight="15" x14ac:dyDescent="0.25"/>
  <cols>
    <col min="1" max="1" width="13.28515625" bestFit="1" customWidth="1"/>
    <col min="3" max="3" width="9.28515625" bestFit="1" customWidth="1"/>
    <col min="7" max="7" width="12.140625" bestFit="1" customWidth="1"/>
  </cols>
  <sheetData>
    <row r="1" spans="2:20" x14ac:dyDescent="0.25">
      <c r="G1" s="18" t="s">
        <v>98</v>
      </c>
      <c r="H1" s="18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8" t="s">
        <v>78</v>
      </c>
      <c r="O1" s="18" t="s">
        <v>79</v>
      </c>
      <c r="P1" s="18" t="s">
        <v>80</v>
      </c>
      <c r="Q1" s="18" t="s">
        <v>81</v>
      </c>
      <c r="R1" s="18" t="s">
        <v>82</v>
      </c>
      <c r="S1" s="18" t="s">
        <v>83</v>
      </c>
      <c r="T1" s="5" t="s">
        <v>99</v>
      </c>
    </row>
    <row r="2" spans="2:20" x14ac:dyDescent="0.25">
      <c r="B2" s="18"/>
      <c r="C2" s="18" t="s">
        <v>73</v>
      </c>
      <c r="G2" s="3" t="s">
        <v>70</v>
      </c>
      <c r="H2" s="3">
        <v>450</v>
      </c>
      <c r="I2" s="3">
        <v>310</v>
      </c>
      <c r="J2" s="3">
        <v>150</v>
      </c>
      <c r="K2" s="3">
        <v>750</v>
      </c>
      <c r="L2" s="3">
        <v>440</v>
      </c>
      <c r="M2" s="3">
        <v>485</v>
      </c>
      <c r="N2" s="3">
        <v>510</v>
      </c>
      <c r="O2" s="3">
        <v>347</v>
      </c>
      <c r="P2" s="3">
        <v>736</v>
      </c>
      <c r="Q2" s="3">
        <v>155</v>
      </c>
      <c r="R2" s="3">
        <v>450</v>
      </c>
      <c r="S2" s="3">
        <v>288</v>
      </c>
      <c r="T2" s="5">
        <f>SUM(H2:S2)</f>
        <v>5071</v>
      </c>
    </row>
    <row r="3" spans="2:20" x14ac:dyDescent="0.25">
      <c r="B3" s="18" t="s">
        <v>70</v>
      </c>
      <c r="C3" s="3">
        <f>_xlfn.XLOOKUP(C2,H1:S1,H2:S2)</f>
        <v>310</v>
      </c>
      <c r="G3" s="3" t="s">
        <v>71</v>
      </c>
      <c r="H3" s="3">
        <v>75</v>
      </c>
      <c r="I3" s="3">
        <v>40</v>
      </c>
      <c r="J3" s="3">
        <v>65</v>
      </c>
      <c r="K3" s="3">
        <v>50</v>
      </c>
      <c r="L3" s="3">
        <v>24</v>
      </c>
      <c r="M3" s="3">
        <v>71</v>
      </c>
      <c r="N3" s="3">
        <v>57</v>
      </c>
      <c r="O3" s="3">
        <v>61</v>
      </c>
      <c r="P3" s="3">
        <v>34</v>
      </c>
      <c r="Q3" s="3">
        <v>41</v>
      </c>
      <c r="R3" s="3">
        <v>58</v>
      </c>
      <c r="S3" s="3">
        <v>91</v>
      </c>
      <c r="T3" s="5">
        <f t="shared" ref="T3:T5" si="0">SUM(H3:S3)</f>
        <v>667</v>
      </c>
    </row>
    <row r="4" spans="2:20" x14ac:dyDescent="0.25">
      <c r="B4" s="18" t="s">
        <v>71</v>
      </c>
      <c r="C4" s="3">
        <f>_xlfn.XLOOKUP(C3,H2:S2,H3:S3)</f>
        <v>40</v>
      </c>
      <c r="G4" s="3" t="s">
        <v>84</v>
      </c>
      <c r="H4" s="3">
        <v>200</v>
      </c>
      <c r="I4" s="3">
        <v>118</v>
      </c>
      <c r="J4" s="3">
        <v>145</v>
      </c>
      <c r="K4" s="3">
        <v>210</v>
      </c>
      <c r="L4" s="3">
        <v>45</v>
      </c>
      <c r="M4" s="3">
        <v>170</v>
      </c>
      <c r="N4" s="3">
        <v>130</v>
      </c>
      <c r="O4" s="3">
        <v>90</v>
      </c>
      <c r="P4" s="3">
        <v>55</v>
      </c>
      <c r="Q4" s="3">
        <v>110</v>
      </c>
      <c r="R4" s="3">
        <v>130</v>
      </c>
      <c r="S4" s="3">
        <v>180</v>
      </c>
      <c r="T4" s="5">
        <f t="shared" si="0"/>
        <v>1583</v>
      </c>
    </row>
    <row r="5" spans="2:20" x14ac:dyDescent="0.25">
      <c r="B5" s="18" t="s">
        <v>84</v>
      </c>
      <c r="C5" s="3">
        <f>_xlfn.XLOOKUP(C4,H3:S3,H4:S4)</f>
        <v>118</v>
      </c>
      <c r="G5" s="19" t="s">
        <v>99</v>
      </c>
      <c r="H5" s="19">
        <f>SUM(H2:H4)</f>
        <v>725</v>
      </c>
      <c r="I5" s="19">
        <f t="shared" ref="I5:S5" si="1">SUM(I2:I4)</f>
        <v>468</v>
      </c>
      <c r="J5" s="19">
        <f t="shared" si="1"/>
        <v>360</v>
      </c>
      <c r="K5" s="19">
        <f t="shared" si="1"/>
        <v>1010</v>
      </c>
      <c r="L5" s="19">
        <f t="shared" si="1"/>
        <v>509</v>
      </c>
      <c r="M5" s="19">
        <f t="shared" si="1"/>
        <v>726</v>
      </c>
      <c r="N5" s="19">
        <f t="shared" si="1"/>
        <v>697</v>
      </c>
      <c r="O5" s="19">
        <f t="shared" si="1"/>
        <v>498</v>
      </c>
      <c r="P5" s="19">
        <f t="shared" si="1"/>
        <v>825</v>
      </c>
      <c r="Q5" s="19">
        <f t="shared" si="1"/>
        <v>306</v>
      </c>
      <c r="R5" s="19">
        <f t="shared" si="1"/>
        <v>638</v>
      </c>
      <c r="S5" s="19">
        <f t="shared" si="1"/>
        <v>559</v>
      </c>
      <c r="T5" s="5">
        <f t="shared" si="0"/>
        <v>7321</v>
      </c>
    </row>
    <row r="8" spans="2:20" x14ac:dyDescent="0.25">
      <c r="B8" s="18"/>
      <c r="C8" s="18" t="s">
        <v>98</v>
      </c>
    </row>
    <row r="9" spans="2:20" x14ac:dyDescent="0.25">
      <c r="B9" s="18" t="s">
        <v>73</v>
      </c>
      <c r="C9">
        <f>SUM(_xlfn.XLOOKUP(B9,H1:S1,H2:S4))</f>
        <v>468</v>
      </c>
    </row>
    <row r="10" spans="2:20" x14ac:dyDescent="0.25">
      <c r="B10" s="18" t="s">
        <v>74</v>
      </c>
      <c r="C10">
        <f>SUM(_xlfn.XLOOKUP(B10,H1:S1,H2:S4))</f>
        <v>360</v>
      </c>
    </row>
    <row r="13" spans="2:20" x14ac:dyDescent="0.25">
      <c r="B13" s="20" t="s">
        <v>100</v>
      </c>
      <c r="C13" s="20"/>
    </row>
    <row r="14" spans="2:20" x14ac:dyDescent="0.25">
      <c r="B14" s="18" t="s">
        <v>85</v>
      </c>
      <c r="C14" s="18"/>
      <c r="E14" s="18" t="s">
        <v>73</v>
      </c>
      <c r="F14" s="18" t="s">
        <v>74</v>
      </c>
    </row>
    <row r="15" spans="2:20" x14ac:dyDescent="0.25">
      <c r="B15" s="18" t="s">
        <v>70</v>
      </c>
      <c r="C15">
        <f>SUM(_xlfn.XLOOKUP(B9,H1:S1,H2:S2):_xlfn.XLOOKUP(B10,H1:S1,H2:S2))</f>
        <v>460</v>
      </c>
      <c r="E15" s="3">
        <v>310</v>
      </c>
      <c r="F15" s="3">
        <v>150</v>
      </c>
      <c r="G15">
        <f>SUM(E15:F15)</f>
        <v>460</v>
      </c>
    </row>
  </sheetData>
  <mergeCells count="1"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16" sqref="B16"/>
    </sheetView>
  </sheetViews>
  <sheetFormatPr defaultRowHeight="15" x14ac:dyDescent="0.25"/>
  <cols>
    <col min="1" max="1" width="14.42578125" customWidth="1"/>
    <col min="2" max="2" width="32.4257812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s="9" t="s">
        <v>60</v>
      </c>
      <c r="B2" s="9" t="s">
        <v>9</v>
      </c>
      <c r="C2" s="9" t="s">
        <v>6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s="3" t="s">
        <v>63</v>
      </c>
      <c r="B3" s="3" t="str">
        <f>VLOOKUP(A3,H2:O10,8,FALSE)</f>
        <v>Dwight.Schrute@AOL.com</v>
      </c>
      <c r="C3" s="3">
        <f>VLOOKUP(A3,H2:O10,5,FALSE)</f>
        <v>63000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s="3" t="s">
        <v>66</v>
      </c>
      <c r="B4" s="3" t="str">
        <f t="shared" ref="B4:B5" si="0">VLOOKUP(A4,H3:O11,8,FALSE)</f>
        <v>Michael.Scott@DunderMifflin.com</v>
      </c>
      <c r="C4" s="3">
        <f t="shared" ref="C4:C5" si="1">VLOOKUP(A4,H3:O11,5,FALSE)</f>
        <v>65000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s="3" t="s">
        <v>68</v>
      </c>
      <c r="B5" s="3" t="str">
        <f t="shared" si="0"/>
        <v>Stanley.Hudson@gmail.com</v>
      </c>
      <c r="C5" s="3">
        <f t="shared" si="1"/>
        <v>48000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XLookUp Horizontal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DELL</cp:lastModifiedBy>
  <dcterms:created xsi:type="dcterms:W3CDTF">2021-12-20T02:45:32Z</dcterms:created>
  <dcterms:modified xsi:type="dcterms:W3CDTF">2022-11-12T12:19:31Z</dcterms:modified>
</cp:coreProperties>
</file>