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14880" windowHeight="784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8" i="2" l="1"/>
  <c r="F27" i="2"/>
  <c r="F26" i="2"/>
  <c r="F25" i="2"/>
  <c r="F50" i="2"/>
  <c r="F14" i="2" l="1"/>
  <c r="F15" i="2"/>
  <c r="F16" i="2"/>
  <c r="F17" i="2"/>
  <c r="F18" i="2"/>
  <c r="F19" i="2"/>
  <c r="F20" i="2"/>
  <c r="F21" i="2"/>
  <c r="F22" i="2"/>
  <c r="F23" i="2"/>
  <c r="F24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130" i="2"/>
  <c r="F126" i="2"/>
  <c r="F127" i="2"/>
  <c r="F128" i="2"/>
  <c r="F129" i="2"/>
  <c r="F125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99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66" i="2"/>
  <c r="F122" i="2" l="1"/>
  <c r="F95" i="2"/>
  <c r="F63" i="2"/>
  <c r="F13" i="2"/>
  <c r="F131" i="2" l="1"/>
  <c r="F132" i="2" s="1"/>
  <c r="F133" i="2" s="1"/>
  <c r="F69" i="1"/>
  <c r="F72" i="1"/>
  <c r="F66" i="1"/>
  <c r="F64" i="1"/>
  <c r="F58" i="1"/>
  <c r="F63" i="1"/>
  <c r="F61" i="1"/>
  <c r="F56" i="1"/>
  <c r="F46" i="1" l="1"/>
  <c r="F42" i="1"/>
  <c r="F40" i="1"/>
  <c r="F38" i="1" l="1"/>
  <c r="F14" i="1" l="1"/>
  <c r="F34" i="1"/>
  <c r="F19" i="1"/>
  <c r="F12" i="1"/>
  <c r="F10" i="1"/>
  <c r="H14" i="1" l="1"/>
  <c r="H12" i="1"/>
  <c r="H10" i="1"/>
  <c r="H8" i="1"/>
  <c r="H73" i="1" l="1"/>
  <c r="H37" i="1" l="1"/>
  <c r="H16" i="1" l="1"/>
  <c r="H19" i="1"/>
  <c r="H21" i="1"/>
  <c r="H23" i="1"/>
  <c r="H25" i="1"/>
  <c r="H27" i="1"/>
  <c r="H29" i="1"/>
  <c r="H31" i="1"/>
  <c r="H33" i="1"/>
  <c r="H35" i="1"/>
  <c r="H39" i="1"/>
  <c r="H41" i="1"/>
  <c r="H43" i="1"/>
  <c r="H45" i="1"/>
  <c r="H47" i="1"/>
  <c r="H50" i="1"/>
  <c r="H52" i="1"/>
  <c r="H54" i="1"/>
  <c r="H56" i="1"/>
  <c r="H58" i="1"/>
  <c r="H60" i="1"/>
  <c r="H62" i="1"/>
  <c r="H64" i="1"/>
  <c r="H66" i="1"/>
  <c r="H68" i="1"/>
  <c r="H71" i="1"/>
  <c r="H75" i="1" l="1"/>
  <c r="H76" i="1" s="1"/>
  <c r="H77" i="1" s="1"/>
</calcChain>
</file>

<file path=xl/sharedStrings.xml><?xml version="1.0" encoding="utf-8"?>
<sst xmlns="http://schemas.openxmlformats.org/spreadsheetml/2006/main" count="388" uniqueCount="185">
  <si>
    <t>Подмазване на ръбове и била на покрив</t>
  </si>
  <si>
    <t>Обшивка на комини и улами  с поцинкована ламарина</t>
  </si>
  <si>
    <t>Изчистване на тавана, изнасяне на отпадъци</t>
  </si>
  <si>
    <t>Поставяне на ОСБ плоскости  18мм с каменна вата 70мм върху гредореда на тавана , за да може да се стъпва.</t>
  </si>
  <si>
    <t>Почистване на мазетата/изхвърляне на боклука.</t>
  </si>
  <si>
    <t>Демонтаж на парния котел, радиатори и тръби от парното и изнасянето им</t>
  </si>
  <si>
    <t>Демонтаж на старата дограма (прозорци, врати) и решетките и изхвърлянето им.</t>
  </si>
  <si>
    <t>Демонтаж на дюшеме на двата етажа и изнасянето  им.</t>
  </si>
  <si>
    <t>Махане на компрометираната мазилка по стените и таваните и изнасянето им</t>
  </si>
  <si>
    <t>Санитарна сеч около сградата.</t>
  </si>
  <si>
    <t>Оправяне на централната пътека (нова наст. от бетонни плочи с бордюри 32м)</t>
  </si>
  <si>
    <t>Озеленяване на вход</t>
  </si>
  <si>
    <t>Две тоалетни и една душ кабина в изградената пристройка. На етаж</t>
  </si>
  <si>
    <t>Събаряне на старата тоалетна и възстановяване на първоначалния вид на стаята.</t>
  </si>
  <si>
    <t>Събаряне на стената в семинарната зала и изнасяне на боклука.</t>
  </si>
  <si>
    <t>Шпакловане на стълбището на втория вход.</t>
  </si>
  <si>
    <t>Шпакловане и боядисване на всички стени (без кнауф) без направа и замазване на стр. канали</t>
  </si>
  <si>
    <t>Поставяне на ламиниран паркет във всички офиси (труд + материал).</t>
  </si>
  <si>
    <t>Поставяне на под гранитогрес в коридорите и стълбището (труд + материал).</t>
  </si>
  <si>
    <t>Поставяне на под от саморазливаща се устойчива настилка в лабораториите (труд + материал).</t>
  </si>
  <si>
    <r>
      <t>Пълна подмяна на ел. инсталацията (обща цена на материали и труд).</t>
    </r>
    <r>
      <rPr>
        <vertAlign val="superscript"/>
        <sz val="16"/>
        <color theme="1"/>
        <rFont val="Calibri"/>
        <family val="2"/>
        <charset val="204"/>
        <scheme val="minor"/>
      </rPr>
      <t>2 + 2 табла</t>
    </r>
  </si>
  <si>
    <r>
      <t>Пълна подмяна на ВиК инсталацията (обща цена на материали и труд).</t>
    </r>
    <r>
      <rPr>
        <vertAlign val="superscript"/>
        <sz val="16"/>
        <color theme="1"/>
        <rFont val="Calibri"/>
        <family val="2"/>
        <charset val="204"/>
        <scheme val="minor"/>
      </rPr>
      <t>3</t>
    </r>
  </si>
  <si>
    <t>Количество</t>
  </si>
  <si>
    <t>Ед. мярка</t>
  </si>
  <si>
    <t>Вид СМР</t>
  </si>
  <si>
    <t>№</t>
  </si>
  <si>
    <t>Стойност (лв)</t>
  </si>
  <si>
    <t xml:space="preserve">Цена </t>
  </si>
  <si>
    <r>
      <t>м</t>
    </r>
    <r>
      <rPr>
        <sz val="16"/>
        <color theme="1"/>
        <rFont val="Cambria"/>
        <family val="1"/>
        <charset val="204"/>
      </rPr>
      <t>²</t>
    </r>
  </si>
  <si>
    <t>м²</t>
  </si>
  <si>
    <t>м</t>
  </si>
  <si>
    <t>бр</t>
  </si>
  <si>
    <r>
      <t>м</t>
    </r>
    <r>
      <rPr>
        <sz val="16"/>
        <color theme="1"/>
        <rFont val="Cambria"/>
        <family val="1"/>
        <charset val="204"/>
      </rPr>
      <t>³</t>
    </r>
  </si>
  <si>
    <t xml:space="preserve"> Изграждане на основи +1м  етаж 3,3м за тоалетни</t>
  </si>
  <si>
    <t xml:space="preserve">Изграждане на пристройка за тоалетни на един етаж, като покрива стане на тераса, където да се влиза от коридора на 2 етаж (вариант 1).   </t>
  </si>
  <si>
    <t>Изграждане на втори етаж за тоалетни (вариант 2).</t>
  </si>
  <si>
    <t xml:space="preserve">Претърсване на покрива. </t>
  </si>
  <si>
    <t xml:space="preserve">кг </t>
  </si>
  <si>
    <t>Подмяна на счупени керемиди - 10%</t>
  </si>
  <si>
    <t>Доставка и монтаж на дограма вклячваща AL врати, PVC прозорци и външни врати AL термомост всицки в цвят - бяло</t>
  </si>
  <si>
    <t>Поставяне на кнауф с изолация от вата на конструкция на всички стени + боядисване.</t>
  </si>
  <si>
    <t>Външна изолация + боядисване с монтаж на скеле (труд + материал).</t>
  </si>
  <si>
    <t xml:space="preserve">Натоварване и извозване на строителни отпадъци на депо </t>
  </si>
  <si>
    <r>
      <rPr>
        <b/>
        <sz val="18"/>
        <color theme="1"/>
        <rFont val="Calibri"/>
        <family val="2"/>
        <charset val="204"/>
        <scheme val="minor"/>
      </rPr>
      <t>Забележка:</t>
    </r>
    <r>
      <rPr>
        <b/>
        <sz val="16"/>
        <color theme="1"/>
        <rFont val="Calibri"/>
        <family val="2"/>
        <charset val="204"/>
        <scheme val="minor"/>
      </rPr>
      <t xml:space="preserve"> </t>
    </r>
  </si>
  <si>
    <t>3. Срок за изпълнение - 100 работни дни;</t>
  </si>
  <si>
    <t>5 Валидност на офертата - 30 дни.</t>
  </si>
  <si>
    <t>1. Изграждането на частична външна канализационна мрежа не е включено в цената;</t>
  </si>
  <si>
    <t>ОБЕКТ: Ремонт на сградата на ЦРСББ</t>
  </si>
  <si>
    <t>гр.Раковски ул."Чирпан" 13 тел.0887407572 email:energo_br@abv.bg</t>
  </si>
  <si>
    <t>гр. Раковски</t>
  </si>
  <si>
    <t>12.07.20017г.</t>
  </si>
  <si>
    <t>Изготвил</t>
  </si>
  <si>
    <t>инж. Бойко Романов</t>
  </si>
  <si>
    <t>О Ф Е Р Т А</t>
  </si>
  <si>
    <t>Данъна основа</t>
  </si>
  <si>
    <t>ДДС - 20%</t>
  </si>
  <si>
    <t>Сума за плащане</t>
  </si>
  <si>
    <t>4. Гаранция - 36 месеца;</t>
  </si>
  <si>
    <t>5. Непредвидени СМР се договарят отделно;</t>
  </si>
  <si>
    <t>6. Начин на плащане - по договаряне;</t>
  </si>
  <si>
    <t>2. Осветителните тела, ключове и контакти не са включени в цената;</t>
  </si>
  <si>
    <t>труд</t>
  </si>
  <si>
    <t>материали</t>
  </si>
  <si>
    <t>Направа на окачен таван от плоскости 0,6 х0,6 м с изолация от 10 см. вата</t>
  </si>
  <si>
    <t>м*2</t>
  </si>
  <si>
    <t>Доставка и монтаж на ОСБ плоскости  18мм над дървен таван</t>
  </si>
  <si>
    <t>Доставка и полагане на бетонови бордюри</t>
  </si>
  <si>
    <t>Настилка от тротоарни плочи</t>
  </si>
  <si>
    <t>м2</t>
  </si>
  <si>
    <t xml:space="preserve">Пясъчна подложка </t>
  </si>
  <si>
    <t>м3</t>
  </si>
  <si>
    <t>Вароциментов разтвор</t>
  </si>
  <si>
    <t>Полагане бетон клас В 12.5</t>
  </si>
  <si>
    <t>Двойна розетка телефон-компютър</t>
  </si>
  <si>
    <t>Доставка и полагане на ПВЦ тръба ф 19</t>
  </si>
  <si>
    <t xml:space="preserve">Доставка и монтаж на LED панел 600/600/9 за вграждане 45W 4000K </t>
  </si>
  <si>
    <t>Доставка и монтаж на влагозащитен аплик 60W/220V</t>
  </si>
  <si>
    <t>Поцинкована шина 40/4мм</t>
  </si>
  <si>
    <t>Главна клема</t>
  </si>
  <si>
    <t>Заземителна уредба, комплект – R&lt;10Ω</t>
  </si>
  <si>
    <t>Заземителна уредба, комплект – R&lt;20Ω</t>
  </si>
  <si>
    <t xml:space="preserve">Преходна кутия Н=0,8м </t>
  </si>
  <si>
    <t xml:space="preserve">Led акумулаторно осв. тяло 11W/220V                                            </t>
  </si>
  <si>
    <t>ГРТ по разчетна схема</t>
  </si>
  <si>
    <t>РТ 2 ет по разчетна схема</t>
  </si>
  <si>
    <t>Доставка и монтаж спирателен кран без изпразнител 1" /главна водопроводна мрежа/</t>
  </si>
  <si>
    <t>бр.</t>
  </si>
  <si>
    <t>Доставка и монтаж възвратна клапа 1" / главна водопроводна мрежа/</t>
  </si>
  <si>
    <t>Доставка и монтаж на водомер 5м*3 / 1"</t>
  </si>
  <si>
    <t>Сграден водопровод от тръби PРФ20/Al/</t>
  </si>
  <si>
    <t>Сграден водопровод от тръби PРФ25/Al/</t>
  </si>
  <si>
    <t>Сграден водопровод от тръби PРФ32/Al/</t>
  </si>
  <si>
    <t>Изпитване водопровод</t>
  </si>
  <si>
    <t>Промиване и дезинфекция на водопровод</t>
  </si>
  <si>
    <t>Доставка и монтаж спирателен кран без изпразнител 1/2" /кухненска мивка, тоалетна мивка, клозетно казанче, миялна машина/</t>
  </si>
  <si>
    <t>Доставка и монтаж спирателен кран без изпразнител 1/2" /главна водопроводна мрежа/</t>
  </si>
  <si>
    <t>Доставка и монтаж спирателен кран без изпразнител 1/2" /електрически бойлер 100 л/</t>
  </si>
  <si>
    <t>Доставка и монтаж смесителна батерия стоящ монтаж  – кухненска мивка /технологично оборудване/</t>
  </si>
  <si>
    <t>Доставка и монтаж смесителна батерия – стенен монтаж</t>
  </si>
  <si>
    <t>Доставка и монтаж електрически бойлер 80 л /монтаж на стена/</t>
  </si>
  <si>
    <t>Канализация в сгради от тръби PVC ф110/дебелостенно/</t>
  </si>
  <si>
    <t>Канализация в сгради от тръби PVC ф160/дебелостенно/</t>
  </si>
  <si>
    <t>Изпитване канализация</t>
  </si>
  <si>
    <t>Грундиране с дъблокопроникващ грунд по стени и тавани преди латексово боядисване</t>
  </si>
  <si>
    <t>Доставка и монтаж на ПВЦ перваз при настилка от ламиниран паркет</t>
  </si>
  <si>
    <t>Грундиране с бетон контакт по подове</t>
  </si>
  <si>
    <t>м.</t>
  </si>
  <si>
    <t>Доставка и направа на настилка от плочи гранитогрес</t>
  </si>
  <si>
    <t>Перваз при настилка от гранитогресни плочи</t>
  </si>
  <si>
    <t>Доставка монтаж и демонтаж на фасадно скеле</t>
  </si>
  <si>
    <t>Грундиране с контактен грунд върху фасадна шпакловка</t>
  </si>
  <si>
    <t>Топлоизолационна система вкл. шпакловка с шпакловъчна смес, стъклофибърна мрежа, контактен грунд и мазилка около врати и прозорци</t>
  </si>
  <si>
    <t>Двукратна шпакловка с шпакловъчна смес върху топлоизолация по фасади вкл. стъклофибарна  мрежа,ъгли и водокапи</t>
  </si>
  <si>
    <t>Доставка и направа на фасадна цветна силикатна драскана мазилка със стуктура на зърната 1,5 мм</t>
  </si>
  <si>
    <t>Доставка и монтаж на външна алуминиева подпрозоречна дъска</t>
  </si>
  <si>
    <t xml:space="preserve">Доставка и полагане топлоизолация ЕPS с дебелина 10 см.  и коефицент на топлопреминаване 0,034  включително залепване и дюбелиране по стени </t>
  </si>
  <si>
    <t>Доставка и полагане топлоизолация XPS с дебелина 8 см. по стени</t>
  </si>
  <si>
    <t>Направа цокъл от естествен камък</t>
  </si>
  <si>
    <t>Настилка от граниторгерс противохлъзгащ</t>
  </si>
  <si>
    <t>Част "АС"</t>
  </si>
  <si>
    <t>Общо за част "АС"</t>
  </si>
  <si>
    <t>Част "Електро"</t>
  </si>
  <si>
    <t>Общо за част "Електро"</t>
  </si>
  <si>
    <t>Част "ВиК"</t>
  </si>
  <si>
    <t>Общо за част "ВиК"</t>
  </si>
  <si>
    <t>Част "Вертикална планировка"</t>
  </si>
  <si>
    <t>Общо за част "Вертикална планировка"</t>
  </si>
  <si>
    <t>I</t>
  </si>
  <si>
    <t>II</t>
  </si>
  <si>
    <t>III</t>
  </si>
  <si>
    <t xml:space="preserve">1..ВОДОПРОВОД </t>
  </si>
  <si>
    <t xml:space="preserve">2. КАНАЛИЗАЦИЯ </t>
  </si>
  <si>
    <t>IV</t>
  </si>
  <si>
    <t>м³</t>
  </si>
  <si>
    <t>Доставка и монтаж на каменна вата 70мм с маса над 150кг. /м*3 над дървен таван между гредите</t>
  </si>
  <si>
    <t>Доставка и монтаж на двукрила входна алуминиева врата  термомост с размери 240/160 см.</t>
  </si>
  <si>
    <t>Доставка и монтаж на входна алуминиева врата  термомост с размери 210/85 см.</t>
  </si>
  <si>
    <t>Доставка и монтаж на алуминиева плътна врата студен профил 80/200 см.</t>
  </si>
  <si>
    <t>Доставка и монтаж на алуминиева  врата с 50% матирано стъкло  студен профил 80/200 см</t>
  </si>
  <si>
    <t>Грундиране с дълбоко проникващ грунд при ремонт</t>
  </si>
  <si>
    <t>Гипсова шпакловка върху стени</t>
  </si>
  <si>
    <t>Облицовка на стени с еднослоен 12,5 мм гипсокартон на метална конструкция директно закрепена с топлоизолация 100мм</t>
  </si>
  <si>
    <t>Доставка и монтаж на двуслойни преградни стени от гипсокартон  2х12,5мм на еденична метална конструкция 100мм с топлоизолация 100м</t>
  </si>
  <si>
    <t>Двукратнио  боядисване с цветен латекс по стени</t>
  </si>
  <si>
    <t>Доставка и направа на окачен таван с минерал ватови пана с модул 600/600</t>
  </si>
  <si>
    <t>Доставка и направа на окачен таван с минерал ватови пана с модул 600/600 и топлоизолация 100мм</t>
  </si>
  <si>
    <t>Настилка от ламиниран паркет 8 мм и клас на износоустоичевост АС 4/ 32 вкл. подпаркетна подложка 3мм</t>
  </si>
  <si>
    <t>Облицовка с  гипсофазер 12,5 мм върху готова дървена конструкция при ремонт</t>
  </si>
  <si>
    <t>Направа на лампен/контактен  излаз зад гипсокартон до 6м ( с вкл. материали и проводници )</t>
  </si>
  <si>
    <t>Направа на лампен/контактен  излаз зад гипсокартон до 7м ( с вкл. материали и проводници )</t>
  </si>
  <si>
    <t>Направа на лампен/контактен  излаз зад гипсокартон до 8м ( с вкл. материали и проводници )</t>
  </si>
  <si>
    <t>Направа на лампен/контактен  излаз зад гипсокартон до 10м ( с вкл. материали и проводници )</t>
  </si>
  <si>
    <t xml:space="preserve">Доставка и изтегляне на проводник FTP 4х2х0,5мм2 в ПВЦ тръба                           </t>
  </si>
  <si>
    <t>Доставка и полагане на СВТ 4х 16мм*2</t>
  </si>
  <si>
    <t>Доставка и монтаж на конзолна кутия кръгла за гипсокартон</t>
  </si>
  <si>
    <t xml:space="preserve">Доставка и монтаж на бойлерно табло за вграждане в гипсокартон </t>
  </si>
  <si>
    <t>Доставка и монтаж на ключ обикновен за вграждане - IP 20</t>
  </si>
  <si>
    <t>Доставка и монтаж на ключ девиаторен за вграждане - IP20</t>
  </si>
  <si>
    <t>Доставка и монтаж на ключ кръстат за вграждане -IP 20</t>
  </si>
  <si>
    <t xml:space="preserve">Доставка и монтаж на проводник АlMgSi0.5 Ø8мм изолиран </t>
  </si>
  <si>
    <t>Доставка и монтаж на гръмоотвод с изпреварващо действие</t>
  </si>
  <si>
    <t>Преходно интернет табло</t>
  </si>
  <si>
    <t>Доставка и монтаж спирателен кран с изпразнител 1" /главна водопроводна мрежа/</t>
  </si>
  <si>
    <t>Доставка и монтаж  на мрежест филтър 1" /главна водопроводна мрежа/</t>
  </si>
  <si>
    <t>Топлоизолация за РРФ20</t>
  </si>
  <si>
    <t>Топлоизолация за РРФ25</t>
  </si>
  <si>
    <t>Топлоизолация за РРФ32</t>
  </si>
  <si>
    <t>Доставка и полагане топлоизолация XPS с дебелина 8 см. по подове</t>
  </si>
  <si>
    <t>Доставка и направа на пердашена армирана цементова замазка до 10см,</t>
  </si>
  <si>
    <t>Доставка и монтаж на двукрила  алуминиева врата  с размери 240/160 см.</t>
  </si>
  <si>
    <t xml:space="preserve">Доставка и монтаж на четрикамерен ПВЦ прозорец с размер 175/125см. с бял стъклопакет четри сезона и 50%  двуосно отваряне + комарник </t>
  </si>
  <si>
    <t>Доставка и монтаж на четрикамерен ПВЦ прозорец с размери 160/60 см с бял стъклопакет четри сезона и 50%  двуосно отваряне + комарник</t>
  </si>
  <si>
    <t>Доставка и монтаж на четрикамерен ПВЦ прозорец с размери 225/175 см.с  бял стъклопакет четри сезона и 50%  двуосно  двукрилно отваряне + комарници</t>
  </si>
  <si>
    <t>Доставка и монтаж на  вътрешна интериорна ПВЦ подпрозоречна дъска</t>
  </si>
  <si>
    <t>Обръщане страници на прозорци и врати с гипсокартон</t>
  </si>
  <si>
    <t>Доставка и монтаж на контакт със заземителен щтифт ( компютърен )2х16 +0  - IP 20</t>
  </si>
  <si>
    <t>Доставка и монтаж на контакт обикновен 2х16 +0 -IP 20</t>
  </si>
  <si>
    <t>количествена сметка</t>
  </si>
  <si>
    <t>Доставка монтаж и свързване на разклонителна кутия кръгла за гипсокартон</t>
  </si>
  <si>
    <t>Доставка и монтаж на четрикамерен ПВЦ прозорец с размери 120/40 см.с  бял стъклопакет четри сезона и 50%  двуосно  двукрилно отваряне + комарници</t>
  </si>
  <si>
    <t>Доставка и монтаж на четрикамерен ПВЦ прозорец с размери 130/55см.с  бял стъклопакет четри сезона и 50%  двуосно  двукрилно отваряне + комарници</t>
  </si>
  <si>
    <t>Доставка и монтаж на четрикамерен ПВЦ прозорец с размери 120/55 см.с  бял стъклопакет четри сезона и 50%  двуосно  двукрилно отваряне + комарници</t>
  </si>
  <si>
    <t>Доставка и монтаж на четрикамерен ПВЦ прозорец с размери 55/45см.с  PVC пълнеж отваряне на 100%</t>
  </si>
  <si>
    <t>Направа на саморазливащ се химически устойчев под</t>
  </si>
  <si>
    <t>Направа на холкер химически устойчев под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</si>
</sst>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vertAlign val="superscript"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6"/>
      <color theme="1"/>
      <name val="Cambria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15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0" xfId="0" applyFont="1"/>
    <xf numFmtId="2" fontId="3" fillId="0" borderId="1" xfId="0" applyNumberFormat="1" applyFont="1" applyBorder="1"/>
    <xf numFmtId="2" fontId="1" fillId="3" borderId="6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top"/>
    </xf>
    <xf numFmtId="0" fontId="10" fillId="2" borderId="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2" fontId="1" fillId="2" borderId="20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27" xfId="0" applyNumberFormat="1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2" borderId="36" xfId="0" applyFont="1" applyFill="1" applyBorder="1" applyAlignment="1">
      <alignment horizontal="center"/>
    </xf>
    <xf numFmtId="0" fontId="1" fillId="2" borderId="1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2" fontId="1" fillId="2" borderId="37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2" fontId="3" fillId="0" borderId="16" xfId="0" applyNumberFormat="1" applyFont="1" applyBorder="1"/>
    <xf numFmtId="2" fontId="1" fillId="0" borderId="23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vertical="center" wrapText="1"/>
    </xf>
    <xf numFmtId="2" fontId="1" fillId="0" borderId="4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0" xfId="0" applyFont="1" applyFill="1"/>
    <xf numFmtId="0" fontId="1" fillId="0" borderId="31" xfId="0" applyFont="1" applyFill="1" applyBorder="1" applyAlignment="1">
      <alignment horizontal="right" vertical="center" wrapText="1"/>
    </xf>
    <xf numFmtId="2" fontId="1" fillId="0" borderId="2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right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2" fontId="3" fillId="0" borderId="0" xfId="0" applyNumberFormat="1" applyFont="1" applyBorder="1"/>
    <xf numFmtId="0" fontId="1" fillId="0" borderId="38" xfId="0" applyFont="1" applyBorder="1" applyAlignment="1">
      <alignment horizontal="center"/>
    </xf>
    <xf numFmtId="0" fontId="3" fillId="0" borderId="38" xfId="0" applyFont="1" applyBorder="1" applyAlignment="1">
      <alignment horizontal="right" vertical="center" wrapText="1"/>
    </xf>
    <xf numFmtId="0" fontId="13" fillId="5" borderId="38" xfId="0" applyFont="1" applyFill="1" applyBorder="1"/>
    <xf numFmtId="0" fontId="14" fillId="0" borderId="38" xfId="0" applyFont="1" applyBorder="1" applyAlignment="1">
      <alignment vertical="top" wrapText="1"/>
    </xf>
    <xf numFmtId="0" fontId="14" fillId="0" borderId="38" xfId="0" applyFont="1" applyBorder="1" applyAlignment="1">
      <alignment horizontal="center" vertical="center" wrapText="1"/>
    </xf>
    <xf numFmtId="0" fontId="14" fillId="0" borderId="38" xfId="0" applyFont="1" applyFill="1" applyBorder="1" applyAlignment="1">
      <alignment vertical="top" wrapText="1"/>
    </xf>
    <xf numFmtId="0" fontId="14" fillId="0" borderId="38" xfId="0" applyFont="1" applyFill="1" applyBorder="1" applyAlignment="1">
      <alignment horizontal="center" vertical="center" wrapText="1"/>
    </xf>
    <xf numFmtId="0" fontId="14" fillId="0" borderId="38" xfId="0" applyFont="1" applyBorder="1"/>
    <xf numFmtId="0" fontId="15" fillId="0" borderId="38" xfId="0" applyFont="1" applyBorder="1" applyAlignment="1">
      <alignment horizontal="left" vertical="center" wrapText="1"/>
    </xf>
    <xf numFmtId="0" fontId="16" fillId="0" borderId="38" xfId="0" applyFont="1" applyFill="1" applyBorder="1" applyAlignment="1">
      <alignment horizontal="center" vertical="center" wrapText="1"/>
    </xf>
    <xf numFmtId="2" fontId="16" fillId="0" borderId="38" xfId="0" applyNumberFormat="1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/>
    </xf>
    <xf numFmtId="0" fontId="17" fillId="0" borderId="38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center" vertical="center" wrapText="1"/>
    </xf>
    <xf numFmtId="2" fontId="17" fillId="0" borderId="38" xfId="0" applyNumberFormat="1" applyFont="1" applyBorder="1" applyAlignment="1">
      <alignment horizontal="center" vertical="center"/>
    </xf>
    <xf numFmtId="0" fontId="17" fillId="0" borderId="38" xfId="0" applyFont="1" applyFill="1" applyBorder="1" applyAlignment="1">
      <alignment horizontal="left" vertical="center" wrapText="1"/>
    </xf>
    <xf numFmtId="0" fontId="17" fillId="0" borderId="38" xfId="0" applyFont="1" applyFill="1" applyBorder="1" applyAlignment="1">
      <alignment horizontal="center" vertical="center" wrapText="1"/>
    </xf>
    <xf numFmtId="2" fontId="17" fillId="0" borderId="38" xfId="0" applyNumberFormat="1" applyFont="1" applyFill="1" applyBorder="1" applyAlignment="1">
      <alignment horizontal="center" vertical="center"/>
    </xf>
    <xf numFmtId="2" fontId="17" fillId="0" borderId="38" xfId="0" applyNumberFormat="1" applyFont="1" applyBorder="1" applyAlignment="1">
      <alignment horizontal="center" vertical="center" wrapText="1"/>
    </xf>
    <xf numFmtId="0" fontId="17" fillId="0" borderId="38" xfId="0" applyFont="1" applyBorder="1" applyAlignment="1">
      <alignment vertical="center" wrapText="1"/>
    </xf>
    <xf numFmtId="2" fontId="17" fillId="0" borderId="38" xfId="0" applyNumberFormat="1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/>
    </xf>
    <xf numFmtId="0" fontId="17" fillId="0" borderId="38" xfId="0" applyFont="1" applyBorder="1" applyAlignment="1"/>
    <xf numFmtId="0" fontId="12" fillId="0" borderId="38" xfId="0" applyFont="1" applyBorder="1" applyAlignment="1">
      <alignment horizontal="left" vertical="center" wrapText="1"/>
    </xf>
    <xf numFmtId="0" fontId="19" fillId="2" borderId="38" xfId="0" applyFont="1" applyFill="1" applyBorder="1" applyAlignment="1">
      <alignment vertical="center"/>
    </xf>
    <xf numFmtId="0" fontId="18" fillId="2" borderId="38" xfId="0" applyFont="1" applyFill="1" applyBorder="1" applyAlignment="1">
      <alignment horizontal="center" vertical="center" wrapText="1"/>
    </xf>
    <xf numFmtId="2" fontId="18" fillId="2" borderId="38" xfId="0" applyNumberFormat="1" applyFont="1" applyFill="1" applyBorder="1" applyAlignment="1">
      <alignment horizontal="center" vertical="center" wrapText="1"/>
    </xf>
    <xf numFmtId="0" fontId="17" fillId="0" borderId="38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2" fontId="14" fillId="0" borderId="38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8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 wrapText="1"/>
    </xf>
    <xf numFmtId="2" fontId="1" fillId="0" borderId="27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 wrapText="1"/>
    </xf>
    <xf numFmtId="2" fontId="1" fillId="0" borderId="2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2" fontId="1" fillId="4" borderId="12" xfId="0" applyNumberFormat="1" applyFont="1" applyFill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7" xfId="0" applyNumberFormat="1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35718</xdr:rowOff>
    </xdr:from>
    <xdr:to>
      <xdr:col>6</xdr:col>
      <xdr:colOff>380999</xdr:colOff>
      <xdr:row>2</xdr:row>
      <xdr:rowOff>-1</xdr:rowOff>
    </xdr:to>
    <xdr:pic>
      <xdr:nvPicPr>
        <xdr:cNvPr id="2" name="Картина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26218"/>
          <a:ext cx="8596312" cy="2083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0"/>
  <sheetViews>
    <sheetView topLeftCell="A73" zoomScale="80" zoomScaleNormal="80" workbookViewId="0">
      <selection activeCell="A7" sqref="A7:H77"/>
    </sheetView>
  </sheetViews>
  <sheetFormatPr defaultRowHeight="15" x14ac:dyDescent="0.25"/>
  <cols>
    <col min="1" max="1" width="5" style="3" customWidth="1"/>
    <col min="2" max="2" width="60.85546875" customWidth="1"/>
    <col min="3" max="3" width="11.140625" customWidth="1"/>
    <col min="4" max="4" width="15" style="1" customWidth="1"/>
    <col min="5" max="5" width="20.5703125" style="1" customWidth="1"/>
    <col min="6" max="6" width="15" style="1" customWidth="1"/>
    <col min="7" max="7" width="16" style="1" customWidth="1"/>
    <col min="8" max="8" width="21.5703125" customWidth="1"/>
    <col min="10" max="10" width="26.42578125" customWidth="1"/>
  </cols>
  <sheetData>
    <row r="2" spans="1:8" ht="167.25" customHeight="1" x14ac:dyDescent="0.25"/>
    <row r="3" spans="1:8" s="10" customFormat="1" ht="40.5" customHeight="1" x14ac:dyDescent="0.25">
      <c r="A3" s="9"/>
      <c r="B3" s="11" t="s">
        <v>48</v>
      </c>
      <c r="D3" s="9"/>
      <c r="E3" s="9"/>
      <c r="F3" s="9"/>
      <c r="G3" s="9"/>
    </row>
    <row r="4" spans="1:8" s="10" customFormat="1" ht="37.5" customHeight="1" x14ac:dyDescent="0.25">
      <c r="A4" s="9"/>
      <c r="B4" s="135" t="s">
        <v>53</v>
      </c>
      <c r="C4" s="135"/>
      <c r="D4" s="135"/>
      <c r="E4" s="135"/>
      <c r="F4" s="135"/>
      <c r="G4" s="135"/>
      <c r="H4" s="135"/>
    </row>
    <row r="5" spans="1:8" ht="48.75" customHeight="1" x14ac:dyDescent="0.5">
      <c r="B5" s="134" t="s">
        <v>47</v>
      </c>
      <c r="C5" s="134"/>
      <c r="D5" s="134"/>
      <c r="E5" s="134"/>
      <c r="F5" s="134"/>
      <c r="G5" s="134"/>
      <c r="H5" s="134"/>
    </row>
    <row r="6" spans="1:8" ht="15.75" thickBot="1" x14ac:dyDescent="0.3"/>
    <row r="7" spans="1:8" s="2" customFormat="1" ht="57" customHeight="1" thickBot="1" x14ac:dyDescent="0.4">
      <c r="A7" s="12" t="s">
        <v>25</v>
      </c>
      <c r="B7" s="13" t="s">
        <v>24</v>
      </c>
      <c r="C7" s="14" t="s">
        <v>23</v>
      </c>
      <c r="D7" s="15" t="s">
        <v>22</v>
      </c>
      <c r="E7" s="122" t="s">
        <v>27</v>
      </c>
      <c r="F7" s="123"/>
      <c r="G7" s="124"/>
      <c r="H7" s="16" t="s">
        <v>26</v>
      </c>
    </row>
    <row r="8" spans="1:8" s="2" customFormat="1" ht="21" x14ac:dyDescent="0.35">
      <c r="A8" s="99">
        <v>1</v>
      </c>
      <c r="B8" s="115" t="s">
        <v>36</v>
      </c>
      <c r="C8" s="113" t="s">
        <v>28</v>
      </c>
      <c r="D8" s="113">
        <v>200</v>
      </c>
      <c r="E8" s="22" t="s">
        <v>61</v>
      </c>
      <c r="F8" s="34">
        <v>2.78</v>
      </c>
      <c r="G8" s="113">
        <v>2.78</v>
      </c>
      <c r="H8" s="111">
        <f>G8*D8</f>
        <v>556</v>
      </c>
    </row>
    <row r="9" spans="1:8" s="2" customFormat="1" ht="21.75" thickBot="1" x14ac:dyDescent="0.4">
      <c r="A9" s="126"/>
      <c r="B9" s="125"/>
      <c r="C9" s="127"/>
      <c r="D9" s="127"/>
      <c r="E9" s="21" t="s">
        <v>62</v>
      </c>
      <c r="F9" s="44">
        <v>0</v>
      </c>
      <c r="G9" s="127"/>
      <c r="H9" s="137"/>
    </row>
    <row r="10" spans="1:8" s="2" customFormat="1" ht="21" x14ac:dyDescent="0.35">
      <c r="A10" s="99">
        <v>2</v>
      </c>
      <c r="B10" s="128" t="s">
        <v>38</v>
      </c>
      <c r="C10" s="130" t="s">
        <v>29</v>
      </c>
      <c r="D10" s="113">
        <v>20</v>
      </c>
      <c r="E10" s="22" t="s">
        <v>61</v>
      </c>
      <c r="F10" s="34">
        <f>G10-F11</f>
        <v>11.700000000000001</v>
      </c>
      <c r="G10" s="130">
        <v>26.8</v>
      </c>
      <c r="H10" s="138">
        <f>G10*D10</f>
        <v>536</v>
      </c>
    </row>
    <row r="11" spans="1:8" s="2" customFormat="1" ht="21.75" thickBot="1" x14ac:dyDescent="0.4">
      <c r="A11" s="100"/>
      <c r="B11" s="129"/>
      <c r="C11" s="131"/>
      <c r="D11" s="114"/>
      <c r="E11" s="20" t="s">
        <v>62</v>
      </c>
      <c r="F11" s="32">
        <v>15.1</v>
      </c>
      <c r="G11" s="131"/>
      <c r="H11" s="139"/>
    </row>
    <row r="12" spans="1:8" s="2" customFormat="1" ht="21" x14ac:dyDescent="0.35">
      <c r="A12" s="99">
        <v>3</v>
      </c>
      <c r="B12" s="115" t="s">
        <v>0</v>
      </c>
      <c r="C12" s="113" t="s">
        <v>30</v>
      </c>
      <c r="D12" s="113">
        <v>50</v>
      </c>
      <c r="E12" s="19" t="s">
        <v>61</v>
      </c>
      <c r="F12" s="30">
        <f>G12-F13</f>
        <v>3.7499999999999991</v>
      </c>
      <c r="G12" s="140">
        <v>8.6999999999999993</v>
      </c>
      <c r="H12" s="141">
        <f>G12*D12</f>
        <v>434.99999999999994</v>
      </c>
    </row>
    <row r="13" spans="1:8" s="2" customFormat="1" ht="21.75" thickBot="1" x14ac:dyDescent="0.4">
      <c r="A13" s="100"/>
      <c r="B13" s="116"/>
      <c r="C13" s="114"/>
      <c r="D13" s="114"/>
      <c r="E13" s="20" t="s">
        <v>62</v>
      </c>
      <c r="F13" s="32">
        <v>4.95</v>
      </c>
      <c r="G13" s="114"/>
      <c r="H13" s="112"/>
    </row>
    <row r="14" spans="1:8" s="52" customFormat="1" ht="21" x14ac:dyDescent="0.35">
      <c r="A14" s="117">
        <v>4</v>
      </c>
      <c r="B14" s="107" t="s">
        <v>1</v>
      </c>
      <c r="C14" s="105" t="s">
        <v>29</v>
      </c>
      <c r="D14" s="105">
        <v>15</v>
      </c>
      <c r="E14" s="51" t="s">
        <v>61</v>
      </c>
      <c r="F14" s="35">
        <f>G14-F15</f>
        <v>21.800000000000004</v>
      </c>
      <c r="G14" s="105">
        <v>33.200000000000003</v>
      </c>
      <c r="H14" s="103">
        <f>G14*D14</f>
        <v>498.00000000000006</v>
      </c>
    </row>
    <row r="15" spans="1:8" s="52" customFormat="1" ht="21.75" thickBot="1" x14ac:dyDescent="0.4">
      <c r="A15" s="118"/>
      <c r="B15" s="119"/>
      <c r="C15" s="132"/>
      <c r="D15" s="106"/>
      <c r="E15" s="53" t="s">
        <v>62</v>
      </c>
      <c r="F15" s="54">
        <v>11.4</v>
      </c>
      <c r="G15" s="132"/>
      <c r="H15" s="142"/>
    </row>
    <row r="16" spans="1:8" s="2" customFormat="1" ht="21" x14ac:dyDescent="0.35">
      <c r="A16" s="120">
        <v>5</v>
      </c>
      <c r="B16" s="115" t="s">
        <v>2</v>
      </c>
      <c r="C16" s="130" t="s">
        <v>29</v>
      </c>
      <c r="D16" s="130">
        <v>200</v>
      </c>
      <c r="E16" s="23" t="s">
        <v>61</v>
      </c>
      <c r="F16" s="34">
        <v>0.98</v>
      </c>
      <c r="G16" s="130">
        <v>0.98</v>
      </c>
      <c r="H16" s="143">
        <f t="shared" ref="H16:H73" si="0">D16*G16</f>
        <v>196</v>
      </c>
    </row>
    <row r="17" spans="1:8" s="2" customFormat="1" ht="21.75" thickBot="1" x14ac:dyDescent="0.4">
      <c r="A17" s="121"/>
      <c r="B17" s="116"/>
      <c r="C17" s="131"/>
      <c r="D17" s="131"/>
      <c r="E17" s="24" t="s">
        <v>62</v>
      </c>
      <c r="F17" s="45">
        <v>0</v>
      </c>
      <c r="G17" s="131"/>
      <c r="H17" s="144"/>
    </row>
    <row r="18" spans="1:8" s="2" customFormat="1" ht="21.75" thickBot="1" x14ac:dyDescent="0.4">
      <c r="A18" s="25"/>
      <c r="B18" s="26"/>
      <c r="C18" s="27"/>
      <c r="D18" s="26"/>
      <c r="E18" s="28"/>
      <c r="F18" s="46"/>
      <c r="G18" s="26"/>
      <c r="H18" s="29"/>
    </row>
    <row r="19" spans="1:8" s="2" customFormat="1" ht="29.25" customHeight="1" x14ac:dyDescent="0.35">
      <c r="A19" s="99">
        <v>1</v>
      </c>
      <c r="B19" s="115" t="s">
        <v>3</v>
      </c>
      <c r="C19" s="113" t="s">
        <v>29</v>
      </c>
      <c r="D19" s="113">
        <v>180</v>
      </c>
      <c r="E19" s="23" t="s">
        <v>61</v>
      </c>
      <c r="F19" s="34">
        <f>G19-F20</f>
        <v>4.6999999999999957</v>
      </c>
      <c r="G19" s="109">
        <v>36.799999999999997</v>
      </c>
      <c r="H19" s="111">
        <f t="shared" si="0"/>
        <v>6623.9999999999991</v>
      </c>
    </row>
    <row r="20" spans="1:8" s="2" customFormat="1" ht="29.25" customHeight="1" thickBot="1" x14ac:dyDescent="0.4">
      <c r="A20" s="100"/>
      <c r="B20" s="116"/>
      <c r="C20" s="114"/>
      <c r="D20" s="114"/>
      <c r="E20" s="24" t="s">
        <v>62</v>
      </c>
      <c r="F20" s="45">
        <v>32.1</v>
      </c>
      <c r="G20" s="110"/>
      <c r="H20" s="112"/>
    </row>
    <row r="21" spans="1:8" s="2" customFormat="1" ht="21" x14ac:dyDescent="0.35">
      <c r="A21" s="99">
        <v>2</v>
      </c>
      <c r="B21" s="115" t="s">
        <v>4</v>
      </c>
      <c r="C21" s="113" t="s">
        <v>29</v>
      </c>
      <c r="D21" s="113">
        <v>200</v>
      </c>
      <c r="E21" s="23" t="s">
        <v>61</v>
      </c>
      <c r="F21" s="34">
        <v>0.98</v>
      </c>
      <c r="G21" s="109">
        <v>0.98</v>
      </c>
      <c r="H21" s="111">
        <f t="shared" si="0"/>
        <v>196</v>
      </c>
    </row>
    <row r="22" spans="1:8" s="2" customFormat="1" ht="21.75" thickBot="1" x14ac:dyDescent="0.4">
      <c r="A22" s="100"/>
      <c r="B22" s="116"/>
      <c r="C22" s="114"/>
      <c r="D22" s="114"/>
      <c r="E22" s="24" t="s">
        <v>62</v>
      </c>
      <c r="F22" s="32">
        <v>0</v>
      </c>
      <c r="G22" s="110"/>
      <c r="H22" s="112"/>
    </row>
    <row r="23" spans="1:8" s="2" customFormat="1" ht="21" x14ac:dyDescent="0.35">
      <c r="A23" s="99">
        <v>3</v>
      </c>
      <c r="B23" s="115" t="s">
        <v>5</v>
      </c>
      <c r="C23" s="113" t="s">
        <v>37</v>
      </c>
      <c r="D23" s="113">
        <v>2500</v>
      </c>
      <c r="E23" s="23" t="s">
        <v>61</v>
      </c>
      <c r="F23" s="34">
        <v>0.3</v>
      </c>
      <c r="G23" s="109">
        <v>0.3</v>
      </c>
      <c r="H23" s="111">
        <f t="shared" si="0"/>
        <v>750</v>
      </c>
    </row>
    <row r="24" spans="1:8" s="2" customFormat="1" ht="21.75" thickBot="1" x14ac:dyDescent="0.4">
      <c r="A24" s="100"/>
      <c r="B24" s="116"/>
      <c r="C24" s="114"/>
      <c r="D24" s="114"/>
      <c r="E24" s="24" t="s">
        <v>62</v>
      </c>
      <c r="F24" s="32">
        <v>0</v>
      </c>
      <c r="G24" s="110"/>
      <c r="H24" s="112"/>
    </row>
    <row r="25" spans="1:8" s="2" customFormat="1" ht="21" x14ac:dyDescent="0.35">
      <c r="A25" s="99">
        <v>4</v>
      </c>
      <c r="B25" s="107" t="s">
        <v>6</v>
      </c>
      <c r="C25" s="105" t="s">
        <v>31</v>
      </c>
      <c r="D25" s="105">
        <v>48</v>
      </c>
      <c r="E25" s="23" t="s">
        <v>61</v>
      </c>
      <c r="F25" s="47">
        <v>12.3</v>
      </c>
      <c r="G25" s="101">
        <v>12.3</v>
      </c>
      <c r="H25" s="103">
        <f t="shared" si="0"/>
        <v>590.40000000000009</v>
      </c>
    </row>
    <row r="26" spans="1:8" s="2" customFormat="1" ht="21.75" thickBot="1" x14ac:dyDescent="0.4">
      <c r="A26" s="100"/>
      <c r="B26" s="108"/>
      <c r="C26" s="106"/>
      <c r="D26" s="106"/>
      <c r="E26" s="24" t="s">
        <v>62</v>
      </c>
      <c r="F26" s="33">
        <v>0</v>
      </c>
      <c r="G26" s="102"/>
      <c r="H26" s="104"/>
    </row>
    <row r="27" spans="1:8" s="2" customFormat="1" ht="21" x14ac:dyDescent="0.35">
      <c r="A27" s="99">
        <v>5</v>
      </c>
      <c r="B27" s="115" t="s">
        <v>7</v>
      </c>
      <c r="C27" s="113" t="s">
        <v>29</v>
      </c>
      <c r="D27" s="113">
        <v>200</v>
      </c>
      <c r="E27" s="23" t="s">
        <v>61</v>
      </c>
      <c r="F27" s="34">
        <v>1.8</v>
      </c>
      <c r="G27" s="109">
        <v>1.8</v>
      </c>
      <c r="H27" s="111">
        <f t="shared" si="0"/>
        <v>360</v>
      </c>
    </row>
    <row r="28" spans="1:8" s="2" customFormat="1" ht="21.75" thickBot="1" x14ac:dyDescent="0.4">
      <c r="A28" s="100"/>
      <c r="B28" s="116"/>
      <c r="C28" s="114"/>
      <c r="D28" s="114"/>
      <c r="E28" s="24" t="s">
        <v>62</v>
      </c>
      <c r="F28" s="32">
        <v>0</v>
      </c>
      <c r="G28" s="110"/>
      <c r="H28" s="112"/>
    </row>
    <row r="29" spans="1:8" s="2" customFormat="1" ht="21" x14ac:dyDescent="0.35">
      <c r="A29" s="99">
        <v>6</v>
      </c>
      <c r="B29" s="115" t="s">
        <v>8</v>
      </c>
      <c r="C29" s="113" t="s">
        <v>29</v>
      </c>
      <c r="D29" s="113">
        <v>100</v>
      </c>
      <c r="E29" s="23" t="s">
        <v>61</v>
      </c>
      <c r="F29" s="34">
        <v>1.9</v>
      </c>
      <c r="G29" s="109">
        <v>1.49</v>
      </c>
      <c r="H29" s="111">
        <f t="shared" si="0"/>
        <v>149</v>
      </c>
    </row>
    <row r="30" spans="1:8" s="2" customFormat="1" ht="21.75" thickBot="1" x14ac:dyDescent="0.4">
      <c r="A30" s="100"/>
      <c r="B30" s="116"/>
      <c r="C30" s="114"/>
      <c r="D30" s="114"/>
      <c r="E30" s="24" t="s">
        <v>62</v>
      </c>
      <c r="F30" s="32">
        <v>0</v>
      </c>
      <c r="G30" s="110"/>
      <c r="H30" s="112"/>
    </row>
    <row r="31" spans="1:8" s="2" customFormat="1" ht="21" x14ac:dyDescent="0.35">
      <c r="A31" s="99">
        <v>7</v>
      </c>
      <c r="B31" s="115" t="s">
        <v>9</v>
      </c>
      <c r="C31" s="113" t="s">
        <v>29</v>
      </c>
      <c r="D31" s="113">
        <v>250</v>
      </c>
      <c r="E31" s="23" t="s">
        <v>61</v>
      </c>
      <c r="F31" s="34">
        <v>0.96</v>
      </c>
      <c r="G31" s="109">
        <v>0.96</v>
      </c>
      <c r="H31" s="111">
        <f t="shared" si="0"/>
        <v>240</v>
      </c>
    </row>
    <row r="32" spans="1:8" s="2" customFormat="1" ht="21.75" thickBot="1" x14ac:dyDescent="0.4">
      <c r="A32" s="100"/>
      <c r="B32" s="116"/>
      <c r="C32" s="114"/>
      <c r="D32" s="114"/>
      <c r="E32" s="24" t="s">
        <v>62</v>
      </c>
      <c r="F32" s="32">
        <v>0</v>
      </c>
      <c r="G32" s="110"/>
      <c r="H32" s="112"/>
    </row>
    <row r="33" spans="1:8" s="2" customFormat="1" ht="21" x14ac:dyDescent="0.35">
      <c r="A33" s="99">
        <v>8</v>
      </c>
      <c r="B33" s="115" t="s">
        <v>10</v>
      </c>
      <c r="C33" s="113" t="s">
        <v>29</v>
      </c>
      <c r="D33" s="113">
        <v>50</v>
      </c>
      <c r="E33" s="23" t="s">
        <v>61</v>
      </c>
      <c r="F33" s="34">
        <v>19.5</v>
      </c>
      <c r="G33" s="101">
        <v>33.1</v>
      </c>
      <c r="H33" s="111">
        <f t="shared" si="0"/>
        <v>1655</v>
      </c>
    </row>
    <row r="34" spans="1:8" s="2" customFormat="1" ht="21.75" thickBot="1" x14ac:dyDescent="0.4">
      <c r="A34" s="100"/>
      <c r="B34" s="116"/>
      <c r="C34" s="114"/>
      <c r="D34" s="114"/>
      <c r="E34" s="24" t="s">
        <v>62</v>
      </c>
      <c r="F34" s="32">
        <f>G33-F33</f>
        <v>13.600000000000001</v>
      </c>
      <c r="G34" s="102"/>
      <c r="H34" s="112"/>
    </row>
    <row r="35" spans="1:8" s="2" customFormat="1" ht="21" x14ac:dyDescent="0.35">
      <c r="A35" s="153">
        <v>9</v>
      </c>
      <c r="B35" s="151" t="s">
        <v>11</v>
      </c>
      <c r="C35" s="149" t="s">
        <v>31</v>
      </c>
      <c r="D35" s="149">
        <v>1</v>
      </c>
      <c r="E35" s="55" t="s">
        <v>61</v>
      </c>
      <c r="F35" s="56"/>
      <c r="G35" s="145">
        <v>800</v>
      </c>
      <c r="H35" s="147">
        <f t="shared" si="0"/>
        <v>800</v>
      </c>
    </row>
    <row r="36" spans="1:8" s="2" customFormat="1" ht="21.75" thickBot="1" x14ac:dyDescent="0.4">
      <c r="A36" s="154"/>
      <c r="B36" s="152"/>
      <c r="C36" s="150"/>
      <c r="D36" s="150"/>
      <c r="E36" s="57" t="s">
        <v>62</v>
      </c>
      <c r="F36" s="58"/>
      <c r="G36" s="146"/>
      <c r="H36" s="148"/>
    </row>
    <row r="37" spans="1:8" s="2" customFormat="1" ht="21" x14ac:dyDescent="0.35">
      <c r="A37" s="99">
        <v>10</v>
      </c>
      <c r="B37" s="107" t="s">
        <v>33</v>
      </c>
      <c r="C37" s="113" t="s">
        <v>29</v>
      </c>
      <c r="D37" s="113">
        <v>22.5</v>
      </c>
      <c r="E37" s="23" t="s">
        <v>61</v>
      </c>
      <c r="F37" s="34">
        <v>75</v>
      </c>
      <c r="G37" s="109">
        <v>295.8</v>
      </c>
      <c r="H37" s="111">
        <f t="shared" si="0"/>
        <v>6655.5</v>
      </c>
    </row>
    <row r="38" spans="1:8" s="2" customFormat="1" ht="21.75" thickBot="1" x14ac:dyDescent="0.4">
      <c r="A38" s="100"/>
      <c r="B38" s="108"/>
      <c r="C38" s="114"/>
      <c r="D38" s="114"/>
      <c r="E38" s="24" t="s">
        <v>62</v>
      </c>
      <c r="F38" s="32">
        <f>G37-F37</f>
        <v>220.8</v>
      </c>
      <c r="G38" s="110"/>
      <c r="H38" s="112"/>
    </row>
    <row r="39" spans="1:8" s="2" customFormat="1" ht="39.75" customHeight="1" x14ac:dyDescent="0.35">
      <c r="A39" s="155">
        <v>11</v>
      </c>
      <c r="B39" s="107" t="s">
        <v>34</v>
      </c>
      <c r="C39" s="113" t="s">
        <v>29</v>
      </c>
      <c r="D39" s="113">
        <v>22.5</v>
      </c>
      <c r="E39" s="23" t="s">
        <v>61</v>
      </c>
      <c r="F39" s="34">
        <v>65</v>
      </c>
      <c r="G39" s="109">
        <v>255.4</v>
      </c>
      <c r="H39" s="111">
        <f t="shared" si="0"/>
        <v>5746.5</v>
      </c>
    </row>
    <row r="40" spans="1:8" s="2" customFormat="1" ht="39.75" customHeight="1" thickBot="1" x14ac:dyDescent="0.4">
      <c r="A40" s="156"/>
      <c r="B40" s="108"/>
      <c r="C40" s="114"/>
      <c r="D40" s="114"/>
      <c r="E40" s="24" t="s">
        <v>62</v>
      </c>
      <c r="F40" s="32">
        <f>G39-F39</f>
        <v>190.4</v>
      </c>
      <c r="G40" s="110"/>
      <c r="H40" s="112"/>
    </row>
    <row r="41" spans="1:8" s="2" customFormat="1" ht="21" x14ac:dyDescent="0.35">
      <c r="A41" s="99">
        <v>12</v>
      </c>
      <c r="B41" s="107" t="s">
        <v>35</v>
      </c>
      <c r="C41" s="113" t="s">
        <v>29</v>
      </c>
      <c r="D41" s="113">
        <v>22.5</v>
      </c>
      <c r="E41" s="23" t="s">
        <v>61</v>
      </c>
      <c r="F41" s="34">
        <v>65</v>
      </c>
      <c r="G41" s="109">
        <v>255.4</v>
      </c>
      <c r="H41" s="111">
        <f t="shared" si="0"/>
        <v>5746.5</v>
      </c>
    </row>
    <row r="42" spans="1:8" s="2" customFormat="1" ht="21.75" thickBot="1" x14ac:dyDescent="0.4">
      <c r="A42" s="100"/>
      <c r="B42" s="108"/>
      <c r="C42" s="114"/>
      <c r="D42" s="114"/>
      <c r="E42" s="24" t="s">
        <v>62</v>
      </c>
      <c r="F42" s="32">
        <f>G41-F41</f>
        <v>190.4</v>
      </c>
      <c r="G42" s="110"/>
      <c r="H42" s="112"/>
    </row>
    <row r="43" spans="1:8" s="2" customFormat="1" ht="21" x14ac:dyDescent="0.35">
      <c r="A43" s="153">
        <v>13</v>
      </c>
      <c r="B43" s="151" t="s">
        <v>12</v>
      </c>
      <c r="C43" s="149" t="s">
        <v>31</v>
      </c>
      <c r="D43" s="149">
        <v>2</v>
      </c>
      <c r="E43" s="55" t="s">
        <v>61</v>
      </c>
      <c r="F43" s="56"/>
      <c r="G43" s="145">
        <v>6956</v>
      </c>
      <c r="H43" s="147">
        <f t="shared" si="0"/>
        <v>13912</v>
      </c>
    </row>
    <row r="44" spans="1:8" s="2" customFormat="1" ht="21.75" thickBot="1" x14ac:dyDescent="0.4">
      <c r="A44" s="154"/>
      <c r="B44" s="152"/>
      <c r="C44" s="150"/>
      <c r="D44" s="150"/>
      <c r="E44" s="57" t="s">
        <v>62</v>
      </c>
      <c r="F44" s="58"/>
      <c r="G44" s="146"/>
      <c r="H44" s="148"/>
    </row>
    <row r="45" spans="1:8" s="2" customFormat="1" ht="28.5" customHeight="1" x14ac:dyDescent="0.35">
      <c r="A45" s="99">
        <v>14</v>
      </c>
      <c r="B45" s="115" t="s">
        <v>13</v>
      </c>
      <c r="C45" s="113" t="s">
        <v>31</v>
      </c>
      <c r="D45" s="113">
        <v>1</v>
      </c>
      <c r="E45" s="23" t="s">
        <v>61</v>
      </c>
      <c r="F45" s="34">
        <v>790</v>
      </c>
      <c r="G45" s="109">
        <v>1020</v>
      </c>
      <c r="H45" s="111">
        <f t="shared" si="0"/>
        <v>1020</v>
      </c>
    </row>
    <row r="46" spans="1:8" s="2" customFormat="1" ht="27.75" customHeight="1" thickBot="1" x14ac:dyDescent="0.4">
      <c r="A46" s="126"/>
      <c r="B46" s="125"/>
      <c r="C46" s="127"/>
      <c r="D46" s="127"/>
      <c r="E46" s="36" t="s">
        <v>62</v>
      </c>
      <c r="F46" s="44">
        <f>G45-F45</f>
        <v>230</v>
      </c>
      <c r="G46" s="157"/>
      <c r="H46" s="137"/>
    </row>
    <row r="47" spans="1:8" s="2" customFormat="1" ht="21" x14ac:dyDescent="0.35">
      <c r="A47" s="99">
        <v>15</v>
      </c>
      <c r="B47" s="160" t="s">
        <v>14</v>
      </c>
      <c r="C47" s="130" t="s">
        <v>32</v>
      </c>
      <c r="D47" s="130">
        <v>3</v>
      </c>
      <c r="E47" s="23" t="s">
        <v>61</v>
      </c>
      <c r="F47" s="34">
        <v>39.200000000000003</v>
      </c>
      <c r="G47" s="158">
        <v>39.200000000000003</v>
      </c>
      <c r="H47" s="111">
        <f t="shared" si="0"/>
        <v>117.60000000000001</v>
      </c>
    </row>
    <row r="48" spans="1:8" s="2" customFormat="1" ht="21.75" thickBot="1" x14ac:dyDescent="0.4">
      <c r="A48" s="100"/>
      <c r="B48" s="161"/>
      <c r="C48" s="131"/>
      <c r="D48" s="131"/>
      <c r="E48" s="24" t="s">
        <v>62</v>
      </c>
      <c r="F48" s="32">
        <v>0</v>
      </c>
      <c r="G48" s="159"/>
      <c r="H48" s="112"/>
    </row>
    <row r="49" spans="1:8" s="2" customFormat="1" ht="21.75" thickBot="1" x14ac:dyDescent="0.4">
      <c r="A49" s="37"/>
      <c r="B49" s="38"/>
      <c r="C49" s="39"/>
      <c r="D49" s="38"/>
      <c r="E49" s="38"/>
      <c r="F49" s="48"/>
      <c r="G49" s="38"/>
      <c r="H49" s="40"/>
    </row>
    <row r="50" spans="1:8" s="2" customFormat="1" ht="30.75" customHeight="1" x14ac:dyDescent="0.35">
      <c r="A50" s="153">
        <v>1</v>
      </c>
      <c r="B50" s="151" t="s">
        <v>39</v>
      </c>
      <c r="C50" s="149" t="s">
        <v>31</v>
      </c>
      <c r="D50" s="149">
        <v>1</v>
      </c>
      <c r="E50" s="55" t="s">
        <v>61</v>
      </c>
      <c r="F50" s="56"/>
      <c r="G50" s="145">
        <v>18925</v>
      </c>
      <c r="H50" s="147">
        <f t="shared" si="0"/>
        <v>18925</v>
      </c>
    </row>
    <row r="51" spans="1:8" s="2" customFormat="1" ht="27.75" customHeight="1" thickBot="1" x14ac:dyDescent="0.4">
      <c r="A51" s="154"/>
      <c r="B51" s="152"/>
      <c r="C51" s="150"/>
      <c r="D51" s="150"/>
      <c r="E51" s="57" t="s">
        <v>62</v>
      </c>
      <c r="F51" s="58"/>
      <c r="G51" s="146"/>
      <c r="H51" s="148"/>
    </row>
    <row r="52" spans="1:8" s="2" customFormat="1" ht="21" x14ac:dyDescent="0.35">
      <c r="A52" s="99">
        <v>2</v>
      </c>
      <c r="B52" s="115" t="s">
        <v>20</v>
      </c>
      <c r="C52" s="113" t="s">
        <v>31</v>
      </c>
      <c r="D52" s="113">
        <v>1</v>
      </c>
      <c r="E52" s="23" t="s">
        <v>61</v>
      </c>
      <c r="F52" s="34">
        <v>11000</v>
      </c>
      <c r="G52" s="109">
        <v>20000</v>
      </c>
      <c r="H52" s="111">
        <f t="shared" si="0"/>
        <v>20000</v>
      </c>
    </row>
    <row r="53" spans="1:8" s="2" customFormat="1" ht="21.75" thickBot="1" x14ac:dyDescent="0.4">
      <c r="A53" s="100"/>
      <c r="B53" s="116"/>
      <c r="C53" s="114"/>
      <c r="D53" s="114"/>
      <c r="E53" s="24" t="s">
        <v>62</v>
      </c>
      <c r="F53" s="45">
        <v>9000</v>
      </c>
      <c r="G53" s="110"/>
      <c r="H53" s="112"/>
    </row>
    <row r="54" spans="1:8" s="2" customFormat="1" ht="21" x14ac:dyDescent="0.35">
      <c r="A54" s="99">
        <v>3</v>
      </c>
      <c r="B54" s="115" t="s">
        <v>21</v>
      </c>
      <c r="C54" s="113" t="s">
        <v>31</v>
      </c>
      <c r="D54" s="113">
        <v>1</v>
      </c>
      <c r="E54" s="23" t="s">
        <v>61</v>
      </c>
      <c r="F54" s="34">
        <v>8000</v>
      </c>
      <c r="G54" s="109">
        <v>15000</v>
      </c>
      <c r="H54" s="111">
        <f t="shared" si="0"/>
        <v>15000</v>
      </c>
    </row>
    <row r="55" spans="1:8" s="2" customFormat="1" ht="21.75" thickBot="1" x14ac:dyDescent="0.4">
      <c r="A55" s="100"/>
      <c r="B55" s="116"/>
      <c r="C55" s="114"/>
      <c r="D55" s="114"/>
      <c r="E55" s="24" t="s">
        <v>62</v>
      </c>
      <c r="F55" s="32">
        <v>7000</v>
      </c>
      <c r="G55" s="110"/>
      <c r="H55" s="112"/>
    </row>
    <row r="56" spans="1:8" s="2" customFormat="1" ht="21" x14ac:dyDescent="0.35">
      <c r="A56" s="99">
        <v>4</v>
      </c>
      <c r="B56" s="115" t="s">
        <v>15</v>
      </c>
      <c r="C56" s="113" t="s">
        <v>29</v>
      </c>
      <c r="D56" s="113">
        <v>150</v>
      </c>
      <c r="E56" s="23" t="s">
        <v>61</v>
      </c>
      <c r="F56" s="34">
        <f>G56-F57</f>
        <v>6.62</v>
      </c>
      <c r="G56" s="109">
        <v>7.57</v>
      </c>
      <c r="H56" s="111">
        <f t="shared" si="0"/>
        <v>1135.5</v>
      </c>
    </row>
    <row r="57" spans="1:8" s="2" customFormat="1" ht="21.75" thickBot="1" x14ac:dyDescent="0.4">
      <c r="A57" s="100"/>
      <c r="B57" s="116"/>
      <c r="C57" s="114"/>
      <c r="D57" s="114"/>
      <c r="E57" s="24" t="s">
        <v>62</v>
      </c>
      <c r="F57" s="32">
        <v>0.95</v>
      </c>
      <c r="G57" s="110"/>
      <c r="H57" s="112"/>
    </row>
    <row r="58" spans="1:8" s="2" customFormat="1" ht="21" x14ac:dyDescent="0.35">
      <c r="A58" s="99">
        <v>5</v>
      </c>
      <c r="B58" s="115" t="s">
        <v>40</v>
      </c>
      <c r="C58" s="113" t="s">
        <v>29</v>
      </c>
      <c r="D58" s="113">
        <v>700</v>
      </c>
      <c r="E58" s="23" t="s">
        <v>61</v>
      </c>
      <c r="F58" s="34">
        <f>G58-F59</f>
        <v>6.6999999999999957</v>
      </c>
      <c r="G58" s="109">
        <v>32.799999999999997</v>
      </c>
      <c r="H58" s="111">
        <f t="shared" si="0"/>
        <v>22959.999999999996</v>
      </c>
    </row>
    <row r="59" spans="1:8" s="2" customFormat="1" ht="21.75" thickBot="1" x14ac:dyDescent="0.4">
      <c r="A59" s="100"/>
      <c r="B59" s="116"/>
      <c r="C59" s="114"/>
      <c r="D59" s="114"/>
      <c r="E59" s="24" t="s">
        <v>62</v>
      </c>
      <c r="F59" s="32">
        <v>26.1</v>
      </c>
      <c r="G59" s="110"/>
      <c r="H59" s="112"/>
    </row>
    <row r="60" spans="1:8" s="2" customFormat="1" ht="30.75" customHeight="1" x14ac:dyDescent="0.35">
      <c r="A60" s="99">
        <v>6</v>
      </c>
      <c r="B60" s="115" t="s">
        <v>16</v>
      </c>
      <c r="C60" s="113" t="s">
        <v>29</v>
      </c>
      <c r="D60" s="113">
        <v>700</v>
      </c>
      <c r="E60" s="23" t="s">
        <v>61</v>
      </c>
      <c r="F60" s="34">
        <v>7.95</v>
      </c>
      <c r="G60" s="109">
        <v>12.2</v>
      </c>
      <c r="H60" s="111">
        <f t="shared" si="0"/>
        <v>8540</v>
      </c>
    </row>
    <row r="61" spans="1:8" s="2" customFormat="1" ht="30.75" customHeight="1" thickBot="1" x14ac:dyDescent="0.4">
      <c r="A61" s="100"/>
      <c r="B61" s="116"/>
      <c r="C61" s="114"/>
      <c r="D61" s="114"/>
      <c r="E61" s="24" t="s">
        <v>62</v>
      </c>
      <c r="F61" s="32">
        <f>G60-F60</f>
        <v>4.2499999999999991</v>
      </c>
      <c r="G61" s="110"/>
      <c r="H61" s="112"/>
    </row>
    <row r="62" spans="1:8" s="2" customFormat="1" ht="21" x14ac:dyDescent="0.35">
      <c r="A62" s="99">
        <v>7</v>
      </c>
      <c r="B62" s="115" t="s">
        <v>63</v>
      </c>
      <c r="C62" s="113" t="s">
        <v>29</v>
      </c>
      <c r="D62" s="113">
        <v>260</v>
      </c>
      <c r="E62" s="23" t="s">
        <v>61</v>
      </c>
      <c r="F62" s="34">
        <v>6.94</v>
      </c>
      <c r="G62" s="109">
        <v>26.8</v>
      </c>
      <c r="H62" s="111">
        <f t="shared" si="0"/>
        <v>6968</v>
      </c>
    </row>
    <row r="63" spans="1:8" s="2" customFormat="1" ht="21.75" thickBot="1" x14ac:dyDescent="0.4">
      <c r="A63" s="100"/>
      <c r="B63" s="116"/>
      <c r="C63" s="114"/>
      <c r="D63" s="114"/>
      <c r="E63" s="24" t="s">
        <v>62</v>
      </c>
      <c r="F63" s="32">
        <f>G62-F62</f>
        <v>19.86</v>
      </c>
      <c r="G63" s="110"/>
      <c r="H63" s="112"/>
    </row>
    <row r="64" spans="1:8" s="2" customFormat="1" ht="21" x14ac:dyDescent="0.35">
      <c r="A64" s="99">
        <v>8</v>
      </c>
      <c r="B64" s="115" t="s">
        <v>17</v>
      </c>
      <c r="C64" s="113" t="s">
        <v>29</v>
      </c>
      <c r="D64" s="113">
        <v>130</v>
      </c>
      <c r="E64" s="23" t="s">
        <v>61</v>
      </c>
      <c r="F64" s="34">
        <f>G64-F65</f>
        <v>8.0499999999999989</v>
      </c>
      <c r="G64" s="109">
        <v>22.4</v>
      </c>
      <c r="H64" s="111">
        <f t="shared" si="0"/>
        <v>2912</v>
      </c>
    </row>
    <row r="65" spans="1:8" s="2" customFormat="1" ht="21.75" thickBot="1" x14ac:dyDescent="0.4">
      <c r="A65" s="100"/>
      <c r="B65" s="116"/>
      <c r="C65" s="114"/>
      <c r="D65" s="114"/>
      <c r="E65" s="24" t="s">
        <v>62</v>
      </c>
      <c r="F65" s="32">
        <v>14.35</v>
      </c>
      <c r="G65" s="110"/>
      <c r="H65" s="112"/>
    </row>
    <row r="66" spans="1:8" s="2" customFormat="1" ht="21" x14ac:dyDescent="0.35">
      <c r="A66" s="99">
        <v>9</v>
      </c>
      <c r="B66" s="115" t="s">
        <v>18</v>
      </c>
      <c r="C66" s="113" t="s">
        <v>29</v>
      </c>
      <c r="D66" s="113">
        <v>80</v>
      </c>
      <c r="E66" s="23" t="s">
        <v>61</v>
      </c>
      <c r="F66" s="34">
        <f>G66-F67</f>
        <v>12.500000000000004</v>
      </c>
      <c r="G66" s="109">
        <v>41.2</v>
      </c>
      <c r="H66" s="111">
        <f t="shared" si="0"/>
        <v>3296</v>
      </c>
    </row>
    <row r="67" spans="1:8" s="2" customFormat="1" ht="21.75" thickBot="1" x14ac:dyDescent="0.4">
      <c r="A67" s="100"/>
      <c r="B67" s="116"/>
      <c r="C67" s="114"/>
      <c r="D67" s="114"/>
      <c r="E67" s="24" t="s">
        <v>62</v>
      </c>
      <c r="F67" s="32">
        <v>28.7</v>
      </c>
      <c r="G67" s="110"/>
      <c r="H67" s="112"/>
    </row>
    <row r="68" spans="1:8" s="2" customFormat="1" ht="32.25" customHeight="1" x14ac:dyDescent="0.35">
      <c r="A68" s="162">
        <v>10</v>
      </c>
      <c r="B68" s="170" t="s">
        <v>19</v>
      </c>
      <c r="C68" s="168" t="s">
        <v>29</v>
      </c>
      <c r="D68" s="168">
        <v>75</v>
      </c>
      <c r="E68" s="41" t="s">
        <v>61</v>
      </c>
      <c r="F68" s="49">
        <v>5.4</v>
      </c>
      <c r="G68" s="166">
        <v>42</v>
      </c>
      <c r="H68" s="164">
        <f t="shared" si="0"/>
        <v>3150</v>
      </c>
    </row>
    <row r="69" spans="1:8" s="2" customFormat="1" ht="27" customHeight="1" thickBot="1" x14ac:dyDescent="0.4">
      <c r="A69" s="163"/>
      <c r="B69" s="171"/>
      <c r="C69" s="169"/>
      <c r="D69" s="169"/>
      <c r="E69" s="42" t="s">
        <v>62</v>
      </c>
      <c r="F69" s="7">
        <f>G68-F68</f>
        <v>36.6</v>
      </c>
      <c r="G69" s="167"/>
      <c r="H69" s="165"/>
    </row>
    <row r="70" spans="1:8" s="2" customFormat="1" ht="21.75" thickBot="1" x14ac:dyDescent="0.4">
      <c r="A70" s="25"/>
      <c r="B70" s="26"/>
      <c r="C70" s="27"/>
      <c r="D70" s="26"/>
      <c r="E70" s="26"/>
      <c r="F70" s="46"/>
      <c r="G70" s="26"/>
      <c r="H70" s="29"/>
    </row>
    <row r="71" spans="1:8" s="2" customFormat="1" ht="21" x14ac:dyDescent="0.35">
      <c r="A71" s="99">
        <v>1</v>
      </c>
      <c r="B71" s="115" t="s">
        <v>41</v>
      </c>
      <c r="C71" s="113" t="s">
        <v>29</v>
      </c>
      <c r="D71" s="113">
        <v>360</v>
      </c>
      <c r="E71" s="23" t="s">
        <v>61</v>
      </c>
      <c r="F71" s="31">
        <v>15.4</v>
      </c>
      <c r="G71" s="101">
        <v>59.2</v>
      </c>
      <c r="H71" s="111">
        <f t="shared" si="0"/>
        <v>21312</v>
      </c>
    </row>
    <row r="72" spans="1:8" s="2" customFormat="1" ht="21.75" thickBot="1" x14ac:dyDescent="0.4">
      <c r="A72" s="100"/>
      <c r="B72" s="116"/>
      <c r="C72" s="114"/>
      <c r="D72" s="114"/>
      <c r="E72" s="24" t="s">
        <v>62</v>
      </c>
      <c r="F72" s="45">
        <f>G71-F71</f>
        <v>43.800000000000004</v>
      </c>
      <c r="G72" s="102"/>
      <c r="H72" s="112"/>
    </row>
    <row r="73" spans="1:8" s="2" customFormat="1" ht="21" x14ac:dyDescent="0.35">
      <c r="A73" s="162">
        <v>2</v>
      </c>
      <c r="B73" s="170" t="s">
        <v>42</v>
      </c>
      <c r="C73" s="168" t="s">
        <v>32</v>
      </c>
      <c r="D73" s="168">
        <v>20</v>
      </c>
      <c r="E73" s="41" t="s">
        <v>61</v>
      </c>
      <c r="F73" s="50">
        <v>81.2</v>
      </c>
      <c r="G73" s="166">
        <v>81.2</v>
      </c>
      <c r="H73" s="164">
        <f t="shared" si="0"/>
        <v>1624</v>
      </c>
    </row>
    <row r="74" spans="1:8" s="2" customFormat="1" ht="21.75" thickBot="1" x14ac:dyDescent="0.4">
      <c r="A74" s="163"/>
      <c r="B74" s="171"/>
      <c r="C74" s="169"/>
      <c r="D74" s="169"/>
      <c r="E74" s="42" t="s">
        <v>62</v>
      </c>
      <c r="F74" s="7">
        <v>0</v>
      </c>
      <c r="G74" s="167"/>
      <c r="H74" s="165"/>
    </row>
    <row r="75" spans="1:8" s="2" customFormat="1" ht="27" thickBot="1" x14ac:dyDescent="0.45">
      <c r="A75" s="4"/>
      <c r="B75" s="133" t="s">
        <v>54</v>
      </c>
      <c r="C75" s="133"/>
      <c r="D75" s="133"/>
      <c r="E75" s="133"/>
      <c r="F75" s="133"/>
      <c r="G75" s="133"/>
      <c r="H75" s="43">
        <f>SUM(H8:H73)</f>
        <v>172606</v>
      </c>
    </row>
    <row r="76" spans="1:8" s="2" customFormat="1" ht="27" thickBot="1" x14ac:dyDescent="0.45">
      <c r="A76" s="18"/>
      <c r="B76" s="136" t="s">
        <v>55</v>
      </c>
      <c r="C76" s="136"/>
      <c r="D76" s="136"/>
      <c r="E76" s="136"/>
      <c r="F76" s="136"/>
      <c r="G76" s="136"/>
      <c r="H76" s="6">
        <f>H75*0.2</f>
        <v>34521.200000000004</v>
      </c>
    </row>
    <row r="77" spans="1:8" s="2" customFormat="1" ht="27" thickBot="1" x14ac:dyDescent="0.45">
      <c r="A77" s="17"/>
      <c r="B77" s="136" t="s">
        <v>56</v>
      </c>
      <c r="C77" s="136"/>
      <c r="D77" s="136"/>
      <c r="E77" s="136"/>
      <c r="F77" s="136"/>
      <c r="G77" s="136"/>
      <c r="H77" s="6">
        <f>H75+H76</f>
        <v>207127.2</v>
      </c>
    </row>
    <row r="79" spans="1:8" ht="23.25" x14ac:dyDescent="0.35">
      <c r="B79" s="5" t="s">
        <v>43</v>
      </c>
    </row>
    <row r="80" spans="1:8" ht="18.75" x14ac:dyDescent="0.3">
      <c r="B80" s="8" t="s">
        <v>46</v>
      </c>
    </row>
    <row r="81" spans="2:7" ht="18.75" x14ac:dyDescent="0.3">
      <c r="B81" s="8" t="s">
        <v>60</v>
      </c>
    </row>
    <row r="82" spans="2:7" ht="18.75" x14ac:dyDescent="0.3">
      <c r="B82" s="8" t="s">
        <v>44</v>
      </c>
    </row>
    <row r="83" spans="2:7" ht="18.75" x14ac:dyDescent="0.3">
      <c r="B83" s="8" t="s">
        <v>57</v>
      </c>
    </row>
    <row r="84" spans="2:7" ht="18.75" x14ac:dyDescent="0.3">
      <c r="B84" s="8" t="s">
        <v>58</v>
      </c>
    </row>
    <row r="85" spans="2:7" ht="18.75" x14ac:dyDescent="0.3">
      <c r="B85" s="8" t="s">
        <v>59</v>
      </c>
    </row>
    <row r="86" spans="2:7" ht="18.75" x14ac:dyDescent="0.3">
      <c r="B86" s="8" t="s">
        <v>45</v>
      </c>
    </row>
    <row r="89" spans="2:7" ht="18.75" x14ac:dyDescent="0.3">
      <c r="B89" s="8" t="s">
        <v>49</v>
      </c>
      <c r="G89" s="8" t="s">
        <v>51</v>
      </c>
    </row>
    <row r="90" spans="2:7" ht="18.75" x14ac:dyDescent="0.3">
      <c r="B90" s="8" t="s">
        <v>50</v>
      </c>
      <c r="G90" s="8" t="s">
        <v>52</v>
      </c>
    </row>
  </sheetData>
  <mergeCells count="198">
    <mergeCell ref="A73:A74"/>
    <mergeCell ref="H73:H74"/>
    <mergeCell ref="G73:G74"/>
    <mergeCell ref="D73:D74"/>
    <mergeCell ref="C73:C74"/>
    <mergeCell ref="B73:B74"/>
    <mergeCell ref="A68:A69"/>
    <mergeCell ref="G71:G72"/>
    <mergeCell ref="H71:H72"/>
    <mergeCell ref="D71:D72"/>
    <mergeCell ref="C71:C72"/>
    <mergeCell ref="B71:B72"/>
    <mergeCell ref="A71:A72"/>
    <mergeCell ref="H68:H69"/>
    <mergeCell ref="G68:G69"/>
    <mergeCell ref="D68:D69"/>
    <mergeCell ref="C68:C69"/>
    <mergeCell ref="B68:B69"/>
    <mergeCell ref="A64:A65"/>
    <mergeCell ref="G66:G67"/>
    <mergeCell ref="H66:H67"/>
    <mergeCell ref="D66:D67"/>
    <mergeCell ref="C66:C67"/>
    <mergeCell ref="B66:B67"/>
    <mergeCell ref="A66:A67"/>
    <mergeCell ref="H64:H65"/>
    <mergeCell ref="G64:G65"/>
    <mergeCell ref="D64:D65"/>
    <mergeCell ref="C64:C65"/>
    <mergeCell ref="B64:B65"/>
    <mergeCell ref="A60:A61"/>
    <mergeCell ref="G62:G63"/>
    <mergeCell ref="H62:H63"/>
    <mergeCell ref="D62:D63"/>
    <mergeCell ref="C62:C63"/>
    <mergeCell ref="B62:B63"/>
    <mergeCell ref="A62:A63"/>
    <mergeCell ref="H60:H61"/>
    <mergeCell ref="G60:G61"/>
    <mergeCell ref="D60:D61"/>
    <mergeCell ref="C60:C61"/>
    <mergeCell ref="B60:B61"/>
    <mergeCell ref="A56:A57"/>
    <mergeCell ref="G58:G59"/>
    <mergeCell ref="H58:H59"/>
    <mergeCell ref="D58:D59"/>
    <mergeCell ref="C58:C59"/>
    <mergeCell ref="B58:B59"/>
    <mergeCell ref="A58:A59"/>
    <mergeCell ref="G56:G57"/>
    <mergeCell ref="H56:H57"/>
    <mergeCell ref="D56:D57"/>
    <mergeCell ref="C56:C57"/>
    <mergeCell ref="B56:B57"/>
    <mergeCell ref="A52:A53"/>
    <mergeCell ref="G54:G55"/>
    <mergeCell ref="H54:H55"/>
    <mergeCell ref="D54:D55"/>
    <mergeCell ref="C54:C55"/>
    <mergeCell ref="B54:B55"/>
    <mergeCell ref="A54:A55"/>
    <mergeCell ref="G52:G53"/>
    <mergeCell ref="H52:H53"/>
    <mergeCell ref="D52:D53"/>
    <mergeCell ref="C52:C53"/>
    <mergeCell ref="B52:B53"/>
    <mergeCell ref="A47:A48"/>
    <mergeCell ref="G50:G51"/>
    <mergeCell ref="H50:H51"/>
    <mergeCell ref="D50:D51"/>
    <mergeCell ref="C50:C51"/>
    <mergeCell ref="B50:B51"/>
    <mergeCell ref="A50:A51"/>
    <mergeCell ref="G47:G48"/>
    <mergeCell ref="H47:H48"/>
    <mergeCell ref="D47:D48"/>
    <mergeCell ref="C47:C48"/>
    <mergeCell ref="B47:B48"/>
    <mergeCell ref="A43:A44"/>
    <mergeCell ref="G45:G46"/>
    <mergeCell ref="H45:H46"/>
    <mergeCell ref="D45:D46"/>
    <mergeCell ref="C45:C46"/>
    <mergeCell ref="B45:B46"/>
    <mergeCell ref="A45:A46"/>
    <mergeCell ref="G43:G44"/>
    <mergeCell ref="H43:H44"/>
    <mergeCell ref="D43:D44"/>
    <mergeCell ref="C43:C44"/>
    <mergeCell ref="B43:B44"/>
    <mergeCell ref="G37:G38"/>
    <mergeCell ref="H37:H38"/>
    <mergeCell ref="D37:D38"/>
    <mergeCell ref="C37:C38"/>
    <mergeCell ref="B37:B38"/>
    <mergeCell ref="A37:A38"/>
    <mergeCell ref="A39:A40"/>
    <mergeCell ref="H41:H42"/>
    <mergeCell ref="G41:G42"/>
    <mergeCell ref="D41:D42"/>
    <mergeCell ref="C41:C42"/>
    <mergeCell ref="B41:B42"/>
    <mergeCell ref="A41:A42"/>
    <mergeCell ref="H39:H40"/>
    <mergeCell ref="G39:G40"/>
    <mergeCell ref="D39:D40"/>
    <mergeCell ref="C39:C40"/>
    <mergeCell ref="B39:B40"/>
    <mergeCell ref="G33:G34"/>
    <mergeCell ref="H33:H34"/>
    <mergeCell ref="G35:G36"/>
    <mergeCell ref="H35:H36"/>
    <mergeCell ref="D35:D36"/>
    <mergeCell ref="C31:C32"/>
    <mergeCell ref="B31:B32"/>
    <mergeCell ref="A31:A32"/>
    <mergeCell ref="B33:B34"/>
    <mergeCell ref="A33:A34"/>
    <mergeCell ref="C33:C34"/>
    <mergeCell ref="C35:C36"/>
    <mergeCell ref="B35:B36"/>
    <mergeCell ref="A35:A36"/>
    <mergeCell ref="A29:A30"/>
    <mergeCell ref="B29:B30"/>
    <mergeCell ref="C29:C30"/>
    <mergeCell ref="D29:D30"/>
    <mergeCell ref="G29:G30"/>
    <mergeCell ref="A27:A28"/>
    <mergeCell ref="B27:B28"/>
    <mergeCell ref="C27:C28"/>
    <mergeCell ref="D27:D28"/>
    <mergeCell ref="G27:G28"/>
    <mergeCell ref="B75:G75"/>
    <mergeCell ref="B5:H5"/>
    <mergeCell ref="B4:H4"/>
    <mergeCell ref="B77:G77"/>
    <mergeCell ref="B76:G76"/>
    <mergeCell ref="G8:G9"/>
    <mergeCell ref="H8:H9"/>
    <mergeCell ref="G10:G11"/>
    <mergeCell ref="H10:H11"/>
    <mergeCell ref="G12:G13"/>
    <mergeCell ref="H12:H13"/>
    <mergeCell ref="H27:H28"/>
    <mergeCell ref="H29:H30"/>
    <mergeCell ref="G31:G32"/>
    <mergeCell ref="H31:H32"/>
    <mergeCell ref="D31:D32"/>
    <mergeCell ref="H14:H15"/>
    <mergeCell ref="H16:H17"/>
    <mergeCell ref="G19:G20"/>
    <mergeCell ref="H19:H20"/>
    <mergeCell ref="C19:C20"/>
    <mergeCell ref="D19:D20"/>
    <mergeCell ref="B19:B20"/>
    <mergeCell ref="D33:D34"/>
    <mergeCell ref="A14:A15"/>
    <mergeCell ref="B14:B15"/>
    <mergeCell ref="B16:B17"/>
    <mergeCell ref="A16:A17"/>
    <mergeCell ref="A19:A20"/>
    <mergeCell ref="E7:G7"/>
    <mergeCell ref="A12:A13"/>
    <mergeCell ref="B12:B13"/>
    <mergeCell ref="C12:C13"/>
    <mergeCell ref="D12:D13"/>
    <mergeCell ref="B8:B9"/>
    <mergeCell ref="A8:A9"/>
    <mergeCell ref="C8:C9"/>
    <mergeCell ref="D8:D9"/>
    <mergeCell ref="B10:B11"/>
    <mergeCell ref="A10:A11"/>
    <mergeCell ref="C10:C11"/>
    <mergeCell ref="D10:D11"/>
    <mergeCell ref="C14:C15"/>
    <mergeCell ref="D14:D15"/>
    <mergeCell ref="G14:G15"/>
    <mergeCell ref="G16:G17"/>
    <mergeCell ref="D16:D17"/>
    <mergeCell ref="C16:C17"/>
    <mergeCell ref="A25:A26"/>
    <mergeCell ref="G25:G26"/>
    <mergeCell ref="H25:H26"/>
    <mergeCell ref="D25:D26"/>
    <mergeCell ref="C25:C26"/>
    <mergeCell ref="B25:B26"/>
    <mergeCell ref="A21:A22"/>
    <mergeCell ref="G23:G24"/>
    <mergeCell ref="H23:H24"/>
    <mergeCell ref="D23:D24"/>
    <mergeCell ref="C23:C24"/>
    <mergeCell ref="B23:B24"/>
    <mergeCell ref="A23:A24"/>
    <mergeCell ref="G21:G22"/>
    <mergeCell ref="H21:H22"/>
    <mergeCell ref="C21:C22"/>
    <mergeCell ref="D21:D22"/>
    <mergeCell ref="B21:B22"/>
  </mergeCells>
  <pageMargins left="0.7" right="0.7" top="0.75" bottom="0.75" header="0.3" footer="0.3"/>
  <pageSetup paperSize="9" scale="79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133"/>
  <sheetViews>
    <sheetView tabSelected="1" topLeftCell="A3" workbookViewId="0">
      <selection activeCell="G28" sqref="G28"/>
    </sheetView>
  </sheetViews>
  <sheetFormatPr defaultRowHeight="15" x14ac:dyDescent="0.25"/>
  <cols>
    <col min="1" max="1" width="5.85546875" customWidth="1"/>
    <col min="2" max="2" width="55.85546875" customWidth="1"/>
    <col min="4" max="4" width="12.42578125" customWidth="1"/>
    <col min="5" max="5" width="11.28515625" customWidth="1"/>
    <col min="6" max="6" width="12" customWidth="1"/>
    <col min="7" max="7" width="14.140625" customWidth="1"/>
    <col min="8" max="8" width="25.7109375" customWidth="1"/>
  </cols>
  <sheetData>
    <row r="9" spans="1:6" x14ac:dyDescent="0.25">
      <c r="B9" t="s">
        <v>177</v>
      </c>
    </row>
    <row r="11" spans="1:6" x14ac:dyDescent="0.25">
      <c r="A11" s="85" t="s">
        <v>25</v>
      </c>
      <c r="B11" s="86" t="s">
        <v>24</v>
      </c>
      <c r="C11" s="86" t="s">
        <v>23</v>
      </c>
      <c r="D11" s="86" t="s">
        <v>22</v>
      </c>
      <c r="E11" s="86" t="s">
        <v>27</v>
      </c>
      <c r="F11" s="87" t="s">
        <v>26</v>
      </c>
    </row>
    <row r="12" spans="1:6" x14ac:dyDescent="0.25">
      <c r="A12" s="98" t="s">
        <v>127</v>
      </c>
      <c r="B12" s="63" t="s">
        <v>119</v>
      </c>
      <c r="C12" s="70"/>
      <c r="D12" s="70"/>
      <c r="E12" s="70"/>
      <c r="F12" s="71"/>
    </row>
    <row r="13" spans="1:6" x14ac:dyDescent="0.25">
      <c r="A13" s="88">
        <v>1</v>
      </c>
      <c r="B13" s="73" t="s">
        <v>36</v>
      </c>
      <c r="C13" s="74" t="s">
        <v>29</v>
      </c>
      <c r="D13" s="79">
        <v>265.25</v>
      </c>
      <c r="E13" s="79">
        <v>2.78</v>
      </c>
      <c r="F13" s="75">
        <f>E13*D13</f>
        <v>737.39499999999998</v>
      </c>
    </row>
    <row r="14" spans="1:6" x14ac:dyDescent="0.25">
      <c r="A14" s="88">
        <v>2</v>
      </c>
      <c r="B14" s="76" t="s">
        <v>38</v>
      </c>
      <c r="C14" s="74" t="s">
        <v>29</v>
      </c>
      <c r="D14" s="79">
        <v>26.53</v>
      </c>
      <c r="E14" s="79">
        <v>26.8</v>
      </c>
      <c r="F14" s="75">
        <f t="shared" ref="F14:F62" si="0">E14*D14</f>
        <v>711.00400000000002</v>
      </c>
    </row>
    <row r="15" spans="1:6" x14ac:dyDescent="0.25">
      <c r="A15" s="88">
        <v>3</v>
      </c>
      <c r="B15" s="73" t="s">
        <v>0</v>
      </c>
      <c r="C15" s="74" t="s">
        <v>30</v>
      </c>
      <c r="D15" s="79">
        <v>61.35</v>
      </c>
      <c r="E15" s="79">
        <v>8.6999999999999993</v>
      </c>
      <c r="F15" s="75">
        <f t="shared" si="0"/>
        <v>533.745</v>
      </c>
    </row>
    <row r="16" spans="1:6" ht="21" customHeight="1" x14ac:dyDescent="0.25">
      <c r="A16" s="88">
        <v>4</v>
      </c>
      <c r="B16" s="76" t="s">
        <v>1</v>
      </c>
      <c r="C16" s="77" t="s">
        <v>29</v>
      </c>
      <c r="D16" s="81">
        <v>18.32</v>
      </c>
      <c r="E16" s="81">
        <v>33.200000000000003</v>
      </c>
      <c r="F16" s="75">
        <f t="shared" si="0"/>
        <v>608.22400000000005</v>
      </c>
    </row>
    <row r="17" spans="1:10" ht="26.25" customHeight="1" x14ac:dyDescent="0.25">
      <c r="A17" s="88">
        <v>5</v>
      </c>
      <c r="B17" s="73" t="s">
        <v>134</v>
      </c>
      <c r="C17" s="74" t="s">
        <v>64</v>
      </c>
      <c r="D17" s="79">
        <v>167.25</v>
      </c>
      <c r="E17" s="79">
        <v>13.45</v>
      </c>
      <c r="F17" s="75">
        <f t="shared" si="0"/>
        <v>2249.5124999999998</v>
      </c>
    </row>
    <row r="18" spans="1:10" ht="21" customHeight="1" x14ac:dyDescent="0.25">
      <c r="A18" s="88">
        <v>6</v>
      </c>
      <c r="B18" s="73" t="s">
        <v>65</v>
      </c>
      <c r="C18" s="74" t="s">
        <v>29</v>
      </c>
      <c r="D18" s="79">
        <v>167.25</v>
      </c>
      <c r="E18" s="79">
        <v>36.799999999999997</v>
      </c>
      <c r="F18" s="75">
        <f t="shared" si="0"/>
        <v>6154.7999999999993</v>
      </c>
    </row>
    <row r="19" spans="1:10" ht="25.5" x14ac:dyDescent="0.25">
      <c r="A19" s="88">
        <v>7</v>
      </c>
      <c r="B19" s="80" t="s">
        <v>135</v>
      </c>
      <c r="C19" s="74" t="s">
        <v>31</v>
      </c>
      <c r="D19" s="79">
        <v>1</v>
      </c>
      <c r="E19" s="75">
        <v>990</v>
      </c>
      <c r="F19" s="75">
        <f t="shared" si="0"/>
        <v>990</v>
      </c>
    </row>
    <row r="20" spans="1:10" ht="25.5" x14ac:dyDescent="0.25">
      <c r="A20" s="88">
        <v>8</v>
      </c>
      <c r="B20" s="80" t="s">
        <v>136</v>
      </c>
      <c r="C20" s="74" t="s">
        <v>31</v>
      </c>
      <c r="D20" s="79">
        <v>1</v>
      </c>
      <c r="E20" s="79">
        <v>492.5</v>
      </c>
      <c r="F20" s="75">
        <f t="shared" si="0"/>
        <v>492.5</v>
      </c>
    </row>
    <row r="21" spans="1:10" ht="25.5" x14ac:dyDescent="0.25">
      <c r="A21" s="88">
        <v>9</v>
      </c>
      <c r="B21" s="80" t="s">
        <v>169</v>
      </c>
      <c r="C21" s="74" t="s">
        <v>31</v>
      </c>
      <c r="D21" s="79">
        <v>2</v>
      </c>
      <c r="E21" s="75">
        <v>451.3</v>
      </c>
      <c r="F21" s="75">
        <f t="shared" si="0"/>
        <v>902.6</v>
      </c>
    </row>
    <row r="22" spans="1:10" ht="38.25" x14ac:dyDescent="0.25">
      <c r="A22" s="88">
        <v>10</v>
      </c>
      <c r="B22" s="80" t="s">
        <v>170</v>
      </c>
      <c r="C22" s="74" t="s">
        <v>31</v>
      </c>
      <c r="D22" s="79">
        <v>30</v>
      </c>
      <c r="E22" s="90">
        <v>348.6</v>
      </c>
      <c r="F22" s="75">
        <f t="shared" si="0"/>
        <v>10458</v>
      </c>
    </row>
    <row r="23" spans="1:10" ht="38.25" x14ac:dyDescent="0.25">
      <c r="A23" s="88">
        <v>11</v>
      </c>
      <c r="B23" s="80" t="s">
        <v>171</v>
      </c>
      <c r="C23" s="74" t="s">
        <v>31</v>
      </c>
      <c r="D23" s="79">
        <v>1</v>
      </c>
      <c r="E23" s="90">
        <v>180</v>
      </c>
      <c r="F23" s="75">
        <f t="shared" si="0"/>
        <v>180</v>
      </c>
    </row>
    <row r="24" spans="1:10" ht="38.25" x14ac:dyDescent="0.25">
      <c r="A24" s="88">
        <v>12</v>
      </c>
      <c r="B24" s="80" t="s">
        <v>172</v>
      </c>
      <c r="C24" s="74" t="s">
        <v>31</v>
      </c>
      <c r="D24" s="79">
        <v>2</v>
      </c>
      <c r="E24" s="90">
        <v>658.4</v>
      </c>
      <c r="F24" s="75">
        <f t="shared" si="0"/>
        <v>1316.8</v>
      </c>
    </row>
    <row r="25" spans="1:10" ht="38.25" x14ac:dyDescent="0.25">
      <c r="A25" s="88"/>
      <c r="B25" s="80" t="s">
        <v>179</v>
      </c>
      <c r="C25" s="74" t="s">
        <v>31</v>
      </c>
      <c r="D25" s="79">
        <v>5</v>
      </c>
      <c r="E25" s="90">
        <v>148.62</v>
      </c>
      <c r="F25" s="75">
        <f t="shared" si="0"/>
        <v>743.1</v>
      </c>
    </row>
    <row r="26" spans="1:10" ht="38.25" x14ac:dyDescent="0.25">
      <c r="A26" s="88"/>
      <c r="B26" s="80" t="s">
        <v>180</v>
      </c>
      <c r="C26" s="74" t="s">
        <v>31</v>
      </c>
      <c r="D26" s="79">
        <v>2</v>
      </c>
      <c r="E26" s="90">
        <v>153.22</v>
      </c>
      <c r="F26" s="75">
        <f t="shared" si="0"/>
        <v>306.44</v>
      </c>
    </row>
    <row r="27" spans="1:10" ht="38.25" x14ac:dyDescent="0.25">
      <c r="A27" s="88"/>
      <c r="B27" s="80" t="s">
        <v>181</v>
      </c>
      <c r="C27" s="74" t="s">
        <v>31</v>
      </c>
      <c r="D27" s="79">
        <v>1</v>
      </c>
      <c r="E27" s="90">
        <v>151.19999999999999</v>
      </c>
      <c r="F27" s="75">
        <f t="shared" si="0"/>
        <v>151.19999999999999</v>
      </c>
    </row>
    <row r="28" spans="1:10" ht="25.5" x14ac:dyDescent="0.25">
      <c r="A28" s="88"/>
      <c r="B28" s="80" t="s">
        <v>182</v>
      </c>
      <c r="C28" s="74" t="s">
        <v>31</v>
      </c>
      <c r="D28" s="79">
        <v>1</v>
      </c>
      <c r="E28" s="90">
        <v>10.45</v>
      </c>
      <c r="F28" s="75">
        <f t="shared" si="0"/>
        <v>10.45</v>
      </c>
    </row>
    <row r="29" spans="1:10" ht="25.5" x14ac:dyDescent="0.25">
      <c r="A29" s="88">
        <v>13</v>
      </c>
      <c r="B29" s="64" t="s">
        <v>173</v>
      </c>
      <c r="C29" s="65" t="s">
        <v>30</v>
      </c>
      <c r="D29" s="90">
        <v>44.1</v>
      </c>
      <c r="E29" s="79">
        <v>6.2</v>
      </c>
      <c r="F29" s="75">
        <f t="shared" si="0"/>
        <v>273.42</v>
      </c>
    </row>
    <row r="30" spans="1:10" ht="25.5" x14ac:dyDescent="0.25">
      <c r="A30" s="88">
        <v>14</v>
      </c>
      <c r="B30" s="76" t="s">
        <v>137</v>
      </c>
      <c r="C30" s="77" t="s">
        <v>31</v>
      </c>
      <c r="D30" s="81">
        <v>8</v>
      </c>
      <c r="E30" s="79">
        <v>218.4</v>
      </c>
      <c r="F30" s="75">
        <f t="shared" si="0"/>
        <v>1747.2</v>
      </c>
      <c r="H30" s="92"/>
      <c r="I30" s="93"/>
      <c r="J30" s="94"/>
    </row>
    <row r="31" spans="1:10" ht="25.5" x14ac:dyDescent="0.25">
      <c r="A31" s="88">
        <v>15</v>
      </c>
      <c r="B31" s="76" t="s">
        <v>138</v>
      </c>
      <c r="C31" s="77" t="s">
        <v>31</v>
      </c>
      <c r="D31" s="81">
        <v>7</v>
      </c>
      <c r="E31" s="79">
        <v>247.43</v>
      </c>
      <c r="F31" s="75">
        <f t="shared" si="0"/>
        <v>1732.01</v>
      </c>
    </row>
    <row r="32" spans="1:10" ht="25.5" x14ac:dyDescent="0.25">
      <c r="A32" s="88">
        <v>16</v>
      </c>
      <c r="B32" s="64" t="s">
        <v>167</v>
      </c>
      <c r="C32" s="65" t="s">
        <v>68</v>
      </c>
      <c r="D32" s="90">
        <v>160</v>
      </c>
      <c r="E32" s="90">
        <v>16.439999999999998</v>
      </c>
      <c r="F32" s="75">
        <f t="shared" si="0"/>
        <v>2630.3999999999996</v>
      </c>
    </row>
    <row r="33" spans="1:6" ht="25.5" x14ac:dyDescent="0.25">
      <c r="A33" s="88">
        <v>17</v>
      </c>
      <c r="B33" s="76" t="s">
        <v>168</v>
      </c>
      <c r="C33" s="77" t="s">
        <v>64</v>
      </c>
      <c r="D33" s="81">
        <v>160</v>
      </c>
      <c r="E33" s="79">
        <v>11.2</v>
      </c>
      <c r="F33" s="75">
        <f t="shared" si="0"/>
        <v>1792</v>
      </c>
    </row>
    <row r="34" spans="1:6" x14ac:dyDescent="0.25">
      <c r="A34" s="88">
        <v>18</v>
      </c>
      <c r="B34" s="64" t="s">
        <v>139</v>
      </c>
      <c r="C34" s="65" t="s">
        <v>64</v>
      </c>
      <c r="D34" s="90">
        <v>172</v>
      </c>
      <c r="E34" s="81">
        <v>1.39</v>
      </c>
      <c r="F34" s="75">
        <f t="shared" si="0"/>
        <v>239.07999999999998</v>
      </c>
    </row>
    <row r="35" spans="1:6" x14ac:dyDescent="0.25">
      <c r="A35" s="88">
        <v>19</v>
      </c>
      <c r="B35" s="64" t="s">
        <v>140</v>
      </c>
      <c r="C35" s="65" t="s">
        <v>64</v>
      </c>
      <c r="D35" s="90">
        <v>172</v>
      </c>
      <c r="E35" s="81">
        <v>6.49</v>
      </c>
      <c r="F35" s="75">
        <f t="shared" si="0"/>
        <v>1116.28</v>
      </c>
    </row>
    <row r="36" spans="1:6" x14ac:dyDescent="0.25">
      <c r="A36" s="88">
        <v>20</v>
      </c>
      <c r="B36" s="64" t="s">
        <v>174</v>
      </c>
      <c r="C36" s="65" t="s">
        <v>30</v>
      </c>
      <c r="D36" s="90">
        <v>359.25</v>
      </c>
      <c r="E36" s="95">
        <v>10.56</v>
      </c>
      <c r="F36" s="75">
        <f t="shared" si="0"/>
        <v>3793.6800000000003</v>
      </c>
    </row>
    <row r="37" spans="1:6" ht="38.25" x14ac:dyDescent="0.25">
      <c r="A37" s="88">
        <v>21</v>
      </c>
      <c r="B37" s="64" t="s">
        <v>141</v>
      </c>
      <c r="C37" s="65" t="s">
        <v>64</v>
      </c>
      <c r="D37" s="90">
        <v>905.25</v>
      </c>
      <c r="E37" s="81">
        <v>26.78</v>
      </c>
      <c r="F37" s="75">
        <f t="shared" si="0"/>
        <v>24242.595000000001</v>
      </c>
    </row>
    <row r="38" spans="1:6" ht="38.25" x14ac:dyDescent="0.25">
      <c r="A38" s="88">
        <v>22</v>
      </c>
      <c r="B38" s="64" t="s">
        <v>142</v>
      </c>
      <c r="C38" s="65" t="s">
        <v>64</v>
      </c>
      <c r="D38" s="90">
        <v>29.25</v>
      </c>
      <c r="E38" s="81">
        <v>39.75</v>
      </c>
      <c r="F38" s="75">
        <f t="shared" si="0"/>
        <v>1162.6875</v>
      </c>
    </row>
    <row r="39" spans="1:6" ht="25.5" x14ac:dyDescent="0.25">
      <c r="A39" s="88">
        <v>23</v>
      </c>
      <c r="B39" s="64" t="s">
        <v>103</v>
      </c>
      <c r="C39" s="65" t="s">
        <v>68</v>
      </c>
      <c r="D39" s="79">
        <v>1135.75</v>
      </c>
      <c r="E39" s="79">
        <v>1.36</v>
      </c>
      <c r="F39" s="75">
        <f t="shared" si="0"/>
        <v>1544.6200000000001</v>
      </c>
    </row>
    <row r="40" spans="1:6" x14ac:dyDescent="0.25">
      <c r="A40" s="88">
        <v>24</v>
      </c>
      <c r="B40" s="64" t="s">
        <v>143</v>
      </c>
      <c r="C40" s="65" t="s">
        <v>68</v>
      </c>
      <c r="D40" s="79">
        <v>1135.75</v>
      </c>
      <c r="E40" s="79">
        <v>4.38</v>
      </c>
      <c r="F40" s="75">
        <f t="shared" si="0"/>
        <v>4974.585</v>
      </c>
    </row>
    <row r="41" spans="1:6" ht="25.5" x14ac:dyDescent="0.25">
      <c r="A41" s="88">
        <v>25</v>
      </c>
      <c r="B41" s="73" t="s">
        <v>144</v>
      </c>
      <c r="C41" s="74" t="s">
        <v>64</v>
      </c>
      <c r="D41" s="79">
        <v>142.13</v>
      </c>
      <c r="E41" s="79">
        <v>20.91</v>
      </c>
      <c r="F41" s="75">
        <f t="shared" si="0"/>
        <v>2971.9382999999998</v>
      </c>
    </row>
    <row r="42" spans="1:6" ht="25.5" x14ac:dyDescent="0.25">
      <c r="A42" s="88">
        <v>26</v>
      </c>
      <c r="B42" s="73" t="s">
        <v>145</v>
      </c>
      <c r="C42" s="74" t="s">
        <v>64</v>
      </c>
      <c r="D42" s="79">
        <v>143.75</v>
      </c>
      <c r="E42" s="79">
        <v>25.99</v>
      </c>
      <c r="F42" s="75">
        <f t="shared" si="0"/>
        <v>3736.0625</v>
      </c>
    </row>
    <row r="43" spans="1:6" ht="25.5" x14ac:dyDescent="0.25">
      <c r="A43" s="88">
        <v>27</v>
      </c>
      <c r="B43" s="64" t="s">
        <v>146</v>
      </c>
      <c r="C43" s="65" t="s">
        <v>68</v>
      </c>
      <c r="D43" s="79">
        <v>114.95</v>
      </c>
      <c r="E43" s="79">
        <v>22.33</v>
      </c>
      <c r="F43" s="75">
        <f t="shared" si="0"/>
        <v>2566.8334999999997</v>
      </c>
    </row>
    <row r="44" spans="1:6" ht="25.5" x14ac:dyDescent="0.25">
      <c r="A44" s="88">
        <v>28</v>
      </c>
      <c r="B44" s="64" t="s">
        <v>104</v>
      </c>
      <c r="C44" s="65" t="s">
        <v>30</v>
      </c>
      <c r="D44" s="79">
        <v>104.9</v>
      </c>
      <c r="E44" s="79">
        <v>4.03</v>
      </c>
      <c r="F44" s="75">
        <f t="shared" si="0"/>
        <v>422.74700000000007</v>
      </c>
    </row>
    <row r="45" spans="1:6" x14ac:dyDescent="0.25">
      <c r="A45" s="88">
        <v>29</v>
      </c>
      <c r="B45" s="64" t="s">
        <v>105</v>
      </c>
      <c r="C45" s="65" t="s">
        <v>68</v>
      </c>
      <c r="D45" s="90">
        <v>119.25</v>
      </c>
      <c r="E45" s="79">
        <v>1.93</v>
      </c>
      <c r="F45" s="75">
        <f t="shared" si="0"/>
        <v>230.1525</v>
      </c>
    </row>
    <row r="46" spans="1:6" x14ac:dyDescent="0.25">
      <c r="A46" s="88">
        <v>30</v>
      </c>
      <c r="B46" s="64" t="s">
        <v>107</v>
      </c>
      <c r="C46" s="65" t="s">
        <v>68</v>
      </c>
      <c r="D46" s="79">
        <v>119.25</v>
      </c>
      <c r="E46" s="79">
        <v>36.229999999999997</v>
      </c>
      <c r="F46" s="75">
        <f t="shared" si="0"/>
        <v>4320.4274999999998</v>
      </c>
    </row>
    <row r="47" spans="1:6" x14ac:dyDescent="0.25">
      <c r="A47" s="88">
        <v>31</v>
      </c>
      <c r="B47" s="64" t="s">
        <v>107</v>
      </c>
      <c r="C47" s="65" t="s">
        <v>68</v>
      </c>
      <c r="D47" s="79">
        <v>119.25</v>
      </c>
      <c r="E47" s="79">
        <v>36.229999999999997</v>
      </c>
      <c r="F47" s="75">
        <f t="shared" si="0"/>
        <v>4320.4274999999998</v>
      </c>
    </row>
    <row r="48" spans="1:6" x14ac:dyDescent="0.25">
      <c r="A48" s="88">
        <v>32</v>
      </c>
      <c r="B48" s="64" t="s">
        <v>108</v>
      </c>
      <c r="C48" s="65" t="s">
        <v>106</v>
      </c>
      <c r="D48" s="79">
        <v>109.75</v>
      </c>
      <c r="E48" s="79">
        <v>4.5</v>
      </c>
      <c r="F48" s="75">
        <f t="shared" si="0"/>
        <v>493.875</v>
      </c>
    </row>
    <row r="49" spans="1:6" x14ac:dyDescent="0.25">
      <c r="A49" s="88">
        <v>33</v>
      </c>
      <c r="B49" s="73" t="s">
        <v>183</v>
      </c>
      <c r="C49" s="74" t="s">
        <v>64</v>
      </c>
      <c r="D49" s="79">
        <v>102.05</v>
      </c>
      <c r="E49" s="79">
        <v>43.87</v>
      </c>
      <c r="F49" s="75">
        <f t="shared" si="0"/>
        <v>4476.9334999999992</v>
      </c>
    </row>
    <row r="50" spans="1:6" x14ac:dyDescent="0.25">
      <c r="A50" s="88"/>
      <c r="B50" s="73" t="s">
        <v>184</v>
      </c>
      <c r="C50" s="74" t="s">
        <v>30</v>
      </c>
      <c r="D50" s="79">
        <v>86.5</v>
      </c>
      <c r="E50" s="79">
        <v>9.83</v>
      </c>
      <c r="F50" s="75">
        <f t="shared" si="0"/>
        <v>850.29499999999996</v>
      </c>
    </row>
    <row r="51" spans="1:6" x14ac:dyDescent="0.25">
      <c r="A51" s="88">
        <v>34</v>
      </c>
      <c r="B51" s="73" t="s">
        <v>109</v>
      </c>
      <c r="C51" s="74" t="s">
        <v>64</v>
      </c>
      <c r="D51" s="79">
        <v>480</v>
      </c>
      <c r="E51" s="79">
        <v>5.3</v>
      </c>
      <c r="F51" s="75">
        <f t="shared" si="0"/>
        <v>2544</v>
      </c>
    </row>
    <row r="52" spans="1:6" ht="38.25" x14ac:dyDescent="0.25">
      <c r="A52" s="88">
        <v>35</v>
      </c>
      <c r="B52" s="64" t="s">
        <v>115</v>
      </c>
      <c r="C52" s="65" t="s">
        <v>68</v>
      </c>
      <c r="D52" s="79">
        <v>379.69</v>
      </c>
      <c r="E52" s="90">
        <v>18.77</v>
      </c>
      <c r="F52" s="75">
        <f t="shared" si="0"/>
        <v>7126.7812999999996</v>
      </c>
    </row>
    <row r="53" spans="1:6" ht="25.5" x14ac:dyDescent="0.25">
      <c r="A53" s="88">
        <v>36</v>
      </c>
      <c r="B53" s="64" t="s">
        <v>116</v>
      </c>
      <c r="C53" s="65" t="s">
        <v>68</v>
      </c>
      <c r="D53" s="79">
        <v>49.1</v>
      </c>
      <c r="E53" s="90">
        <v>16.439999999999998</v>
      </c>
      <c r="F53" s="75">
        <f t="shared" si="0"/>
        <v>807.20399999999995</v>
      </c>
    </row>
    <row r="54" spans="1:6" ht="38.25" x14ac:dyDescent="0.25">
      <c r="A54" s="88">
        <v>37</v>
      </c>
      <c r="B54" s="64" t="s">
        <v>112</v>
      </c>
      <c r="C54" s="65" t="s">
        <v>68</v>
      </c>
      <c r="D54" s="79">
        <v>428.79</v>
      </c>
      <c r="E54" s="90">
        <v>6.5</v>
      </c>
      <c r="F54" s="75">
        <f t="shared" si="0"/>
        <v>2787.1350000000002</v>
      </c>
    </row>
    <row r="55" spans="1:6" x14ac:dyDescent="0.25">
      <c r="A55" s="88">
        <v>38</v>
      </c>
      <c r="B55" s="64" t="s">
        <v>110</v>
      </c>
      <c r="C55" s="65" t="s">
        <v>68</v>
      </c>
      <c r="D55" s="79">
        <v>379.69</v>
      </c>
      <c r="E55" s="90">
        <v>1.89</v>
      </c>
      <c r="F55" s="75">
        <f t="shared" si="0"/>
        <v>717.61410000000001</v>
      </c>
    </row>
    <row r="56" spans="1:6" ht="25.5" x14ac:dyDescent="0.25">
      <c r="A56" s="88">
        <v>39</v>
      </c>
      <c r="B56" s="64" t="s">
        <v>113</v>
      </c>
      <c r="C56" s="65" t="s">
        <v>68</v>
      </c>
      <c r="D56" s="79">
        <v>379.69</v>
      </c>
      <c r="E56" s="90">
        <v>14.22</v>
      </c>
      <c r="F56" s="75">
        <f t="shared" si="0"/>
        <v>5399.1918000000005</v>
      </c>
    </row>
    <row r="57" spans="1:6" ht="38.25" x14ac:dyDescent="0.25">
      <c r="A57" s="88">
        <v>40</v>
      </c>
      <c r="B57" s="64" t="s">
        <v>111</v>
      </c>
      <c r="C57" s="65" t="s">
        <v>106</v>
      </c>
      <c r="D57" s="79">
        <v>212.75</v>
      </c>
      <c r="E57" s="90">
        <v>12.14</v>
      </c>
      <c r="F57" s="75">
        <f t="shared" si="0"/>
        <v>2582.7850000000003</v>
      </c>
    </row>
    <row r="58" spans="1:6" x14ac:dyDescent="0.25">
      <c r="A58" s="88">
        <v>41</v>
      </c>
      <c r="B58" s="64" t="s">
        <v>117</v>
      </c>
      <c r="C58" s="65" t="s">
        <v>68</v>
      </c>
      <c r="D58" s="90">
        <v>49.07</v>
      </c>
      <c r="E58" s="90">
        <v>52.07</v>
      </c>
      <c r="F58" s="75">
        <f t="shared" si="0"/>
        <v>2555.0749000000001</v>
      </c>
    </row>
    <row r="59" spans="1:6" ht="25.5" x14ac:dyDescent="0.25">
      <c r="A59" s="88">
        <v>42</v>
      </c>
      <c r="B59" s="66" t="s">
        <v>114</v>
      </c>
      <c r="C59" s="67" t="s">
        <v>106</v>
      </c>
      <c r="D59" s="81">
        <v>44.1</v>
      </c>
      <c r="E59" s="90">
        <v>18.649999999999999</v>
      </c>
      <c r="F59" s="75">
        <f t="shared" si="0"/>
        <v>822.46499999999992</v>
      </c>
    </row>
    <row r="60" spans="1:6" ht="25.5" x14ac:dyDescent="0.25">
      <c r="A60" s="88">
        <v>43</v>
      </c>
      <c r="B60" s="76" t="s">
        <v>147</v>
      </c>
      <c r="C60" s="77" t="s">
        <v>64</v>
      </c>
      <c r="D60" s="81">
        <v>35.880000000000003</v>
      </c>
      <c r="E60" s="81">
        <v>15.54</v>
      </c>
      <c r="F60" s="75">
        <f t="shared" si="0"/>
        <v>557.5752</v>
      </c>
    </row>
    <row r="61" spans="1:6" x14ac:dyDescent="0.25">
      <c r="A61" s="88">
        <v>44</v>
      </c>
      <c r="B61" s="64" t="s">
        <v>118</v>
      </c>
      <c r="C61" s="65" t="s">
        <v>68</v>
      </c>
      <c r="D61" s="90">
        <v>6</v>
      </c>
      <c r="E61" s="81">
        <v>38.39</v>
      </c>
      <c r="F61" s="75">
        <f t="shared" si="0"/>
        <v>230.34</v>
      </c>
    </row>
    <row r="62" spans="1:6" ht="37.5" customHeight="1" x14ac:dyDescent="0.25">
      <c r="A62" s="88">
        <v>45</v>
      </c>
      <c r="B62" s="76" t="s">
        <v>42</v>
      </c>
      <c r="C62" s="77" t="s">
        <v>133</v>
      </c>
      <c r="D62" s="81">
        <v>20</v>
      </c>
      <c r="E62" s="81">
        <v>81.2</v>
      </c>
      <c r="F62" s="75">
        <f t="shared" si="0"/>
        <v>1624</v>
      </c>
    </row>
    <row r="63" spans="1:6" x14ac:dyDescent="0.25">
      <c r="A63" s="82"/>
      <c r="B63" s="63" t="s">
        <v>120</v>
      </c>
      <c r="C63" s="72"/>
      <c r="D63" s="75"/>
      <c r="E63" s="75"/>
      <c r="F63" s="78">
        <f>SUM(F13:F62)</f>
        <v>123938.18660000002</v>
      </c>
    </row>
    <row r="64" spans="1:6" x14ac:dyDescent="0.25">
      <c r="A64" s="82"/>
      <c r="B64" s="83"/>
      <c r="C64" s="72"/>
      <c r="D64" s="75"/>
      <c r="E64" s="75"/>
      <c r="F64" s="78"/>
    </row>
    <row r="65" spans="1:6" x14ac:dyDescent="0.25">
      <c r="A65" s="82" t="s">
        <v>128</v>
      </c>
      <c r="B65" s="63" t="s">
        <v>121</v>
      </c>
      <c r="C65" s="72"/>
      <c r="D65" s="75"/>
      <c r="E65" s="75"/>
      <c r="F65" s="78"/>
    </row>
    <row r="66" spans="1:6" ht="25.5" x14ac:dyDescent="0.25">
      <c r="A66" s="82">
        <v>1</v>
      </c>
      <c r="B66" s="76" t="s">
        <v>148</v>
      </c>
      <c r="C66" s="74" t="s">
        <v>31</v>
      </c>
      <c r="D66" s="79">
        <v>75</v>
      </c>
      <c r="E66" s="79">
        <v>15.94</v>
      </c>
      <c r="F66" s="78">
        <f>D66*E66</f>
        <v>1195.5</v>
      </c>
    </row>
    <row r="67" spans="1:6" ht="25.5" x14ac:dyDescent="0.25">
      <c r="A67" s="82">
        <v>2</v>
      </c>
      <c r="B67" s="76" t="s">
        <v>149</v>
      </c>
      <c r="C67" s="74" t="s">
        <v>31</v>
      </c>
      <c r="D67" s="79">
        <v>38</v>
      </c>
      <c r="E67" s="79">
        <v>18.670000000000002</v>
      </c>
      <c r="F67" s="78">
        <f t="shared" ref="F67:F94" si="1">D67*E67</f>
        <v>709.46</v>
      </c>
    </row>
    <row r="68" spans="1:6" ht="25.5" x14ac:dyDescent="0.25">
      <c r="A68" s="82">
        <v>3</v>
      </c>
      <c r="B68" s="76" t="s">
        <v>150</v>
      </c>
      <c r="C68" s="74" t="s">
        <v>31</v>
      </c>
      <c r="D68" s="79">
        <v>40</v>
      </c>
      <c r="E68" s="79">
        <v>21.44</v>
      </c>
      <c r="F68" s="78">
        <f t="shared" si="1"/>
        <v>857.6</v>
      </c>
    </row>
    <row r="69" spans="1:6" ht="25.5" x14ac:dyDescent="0.25">
      <c r="A69" s="82">
        <v>4</v>
      </c>
      <c r="B69" s="76" t="s">
        <v>151</v>
      </c>
      <c r="C69" s="74" t="s">
        <v>31</v>
      </c>
      <c r="D69" s="79">
        <v>26</v>
      </c>
      <c r="E69" s="79">
        <v>26.92</v>
      </c>
      <c r="F69" s="78">
        <f t="shared" si="1"/>
        <v>699.92000000000007</v>
      </c>
    </row>
    <row r="70" spans="1:6" ht="25.5" x14ac:dyDescent="0.25">
      <c r="A70" s="82">
        <v>5</v>
      </c>
      <c r="B70" s="64" t="s">
        <v>152</v>
      </c>
      <c r="C70" s="65" t="s">
        <v>30</v>
      </c>
      <c r="D70" s="90">
        <v>190</v>
      </c>
      <c r="E70" s="79">
        <v>1.6</v>
      </c>
      <c r="F70" s="78">
        <f t="shared" si="1"/>
        <v>304</v>
      </c>
    </row>
    <row r="71" spans="1:6" x14ac:dyDescent="0.25">
      <c r="A71" s="82">
        <v>6</v>
      </c>
      <c r="B71" s="76" t="s">
        <v>74</v>
      </c>
      <c r="C71" s="74" t="s">
        <v>30</v>
      </c>
      <c r="D71" s="79">
        <v>180</v>
      </c>
      <c r="E71" s="79">
        <v>1.43</v>
      </c>
      <c r="F71" s="78">
        <f t="shared" si="1"/>
        <v>257.39999999999998</v>
      </c>
    </row>
    <row r="72" spans="1:6" x14ac:dyDescent="0.25">
      <c r="A72" s="82">
        <v>7</v>
      </c>
      <c r="B72" s="76" t="s">
        <v>153</v>
      </c>
      <c r="C72" s="74" t="s">
        <v>30</v>
      </c>
      <c r="D72" s="79">
        <v>10</v>
      </c>
      <c r="E72" s="79">
        <v>7.87</v>
      </c>
      <c r="F72" s="78">
        <f t="shared" si="1"/>
        <v>78.7</v>
      </c>
    </row>
    <row r="73" spans="1:6" x14ac:dyDescent="0.25">
      <c r="A73" s="82">
        <v>8</v>
      </c>
      <c r="B73" s="76" t="s">
        <v>154</v>
      </c>
      <c r="C73" s="74" t="s">
        <v>31</v>
      </c>
      <c r="D73" s="79">
        <v>102</v>
      </c>
      <c r="E73" s="79">
        <v>1.5</v>
      </c>
      <c r="F73" s="78">
        <f t="shared" si="1"/>
        <v>153</v>
      </c>
    </row>
    <row r="74" spans="1:6" ht="25.5" x14ac:dyDescent="0.25">
      <c r="A74" s="82">
        <v>9</v>
      </c>
      <c r="B74" s="76" t="s">
        <v>178</v>
      </c>
      <c r="C74" s="74" t="s">
        <v>31</v>
      </c>
      <c r="D74" s="79">
        <v>89</v>
      </c>
      <c r="E74" s="79">
        <v>5.64</v>
      </c>
      <c r="F74" s="78">
        <f t="shared" si="1"/>
        <v>501.96</v>
      </c>
    </row>
    <row r="75" spans="1:6" ht="25.5" x14ac:dyDescent="0.25">
      <c r="A75" s="82">
        <v>10</v>
      </c>
      <c r="B75" s="76" t="s">
        <v>155</v>
      </c>
      <c r="C75" s="77" t="s">
        <v>31</v>
      </c>
      <c r="D75" s="81">
        <v>10</v>
      </c>
      <c r="E75" s="81">
        <v>27.34</v>
      </c>
      <c r="F75" s="78">
        <f t="shared" si="1"/>
        <v>273.39999999999998</v>
      </c>
    </row>
    <row r="76" spans="1:6" x14ac:dyDescent="0.25">
      <c r="A76" s="82">
        <v>11</v>
      </c>
      <c r="B76" s="76" t="s">
        <v>156</v>
      </c>
      <c r="C76" s="77" t="s">
        <v>31</v>
      </c>
      <c r="D76" s="81">
        <v>10</v>
      </c>
      <c r="E76" s="81">
        <v>5.32</v>
      </c>
      <c r="F76" s="78">
        <f t="shared" si="1"/>
        <v>53.2</v>
      </c>
    </row>
    <row r="77" spans="1:6" x14ac:dyDescent="0.25">
      <c r="A77" s="82">
        <v>12</v>
      </c>
      <c r="B77" s="76" t="s">
        <v>157</v>
      </c>
      <c r="C77" s="74" t="s">
        <v>31</v>
      </c>
      <c r="D77" s="79">
        <v>14</v>
      </c>
      <c r="E77" s="79">
        <v>5.73</v>
      </c>
      <c r="F77" s="78">
        <f t="shared" si="1"/>
        <v>80.22</v>
      </c>
    </row>
    <row r="78" spans="1:6" x14ac:dyDescent="0.25">
      <c r="A78" s="82">
        <v>13</v>
      </c>
      <c r="B78" s="76" t="s">
        <v>158</v>
      </c>
      <c r="C78" s="74" t="s">
        <v>31</v>
      </c>
      <c r="D78" s="79">
        <v>2</v>
      </c>
      <c r="E78" s="79">
        <v>7.13</v>
      </c>
      <c r="F78" s="78">
        <f t="shared" si="1"/>
        <v>14.26</v>
      </c>
    </row>
    <row r="79" spans="1:6" x14ac:dyDescent="0.25">
      <c r="A79" s="82">
        <v>14</v>
      </c>
      <c r="B79" s="73" t="s">
        <v>176</v>
      </c>
      <c r="C79" s="74" t="s">
        <v>31</v>
      </c>
      <c r="D79" s="79">
        <v>56</v>
      </c>
      <c r="E79" s="79">
        <v>5.54</v>
      </c>
      <c r="F79" s="78">
        <f t="shared" si="1"/>
        <v>310.24</v>
      </c>
    </row>
    <row r="80" spans="1:6" ht="25.5" x14ac:dyDescent="0.25">
      <c r="A80" s="82">
        <v>15</v>
      </c>
      <c r="B80" s="73" t="s">
        <v>175</v>
      </c>
      <c r="C80" s="74" t="s">
        <v>31</v>
      </c>
      <c r="D80" s="79">
        <v>18</v>
      </c>
      <c r="E80" s="79">
        <v>8.66</v>
      </c>
      <c r="F80" s="78">
        <f t="shared" si="1"/>
        <v>155.88</v>
      </c>
    </row>
    <row r="81" spans="1:6" x14ac:dyDescent="0.25">
      <c r="A81" s="82">
        <v>16</v>
      </c>
      <c r="B81" s="64" t="s">
        <v>73</v>
      </c>
      <c r="C81" s="65" t="s">
        <v>31</v>
      </c>
      <c r="D81" s="90">
        <v>18</v>
      </c>
      <c r="E81" s="81">
        <v>16.82</v>
      </c>
      <c r="F81" s="78">
        <f t="shared" si="1"/>
        <v>302.76</v>
      </c>
    </row>
    <row r="82" spans="1:6" ht="25.5" x14ac:dyDescent="0.25">
      <c r="A82" s="82">
        <v>17</v>
      </c>
      <c r="B82" s="64" t="s">
        <v>75</v>
      </c>
      <c r="C82" s="65" t="s">
        <v>31</v>
      </c>
      <c r="D82" s="90">
        <v>78</v>
      </c>
      <c r="E82" s="81">
        <v>67.55</v>
      </c>
      <c r="F82" s="78">
        <f t="shared" si="1"/>
        <v>5268.9</v>
      </c>
    </row>
    <row r="83" spans="1:6" x14ac:dyDescent="0.25">
      <c r="A83" s="82">
        <v>18</v>
      </c>
      <c r="B83" s="64" t="s">
        <v>76</v>
      </c>
      <c r="C83" s="65" t="s">
        <v>31</v>
      </c>
      <c r="D83" s="90">
        <v>2</v>
      </c>
      <c r="E83" s="81">
        <v>23.12</v>
      </c>
      <c r="F83" s="78">
        <f t="shared" si="1"/>
        <v>46.24</v>
      </c>
    </row>
    <row r="84" spans="1:6" x14ac:dyDescent="0.25">
      <c r="A84" s="82">
        <v>19</v>
      </c>
      <c r="B84" s="64" t="s">
        <v>159</v>
      </c>
      <c r="C84" s="65" t="s">
        <v>30</v>
      </c>
      <c r="D84" s="90">
        <v>45</v>
      </c>
      <c r="E84" s="90">
        <v>4.0500000000000007</v>
      </c>
      <c r="F84" s="78">
        <f t="shared" si="1"/>
        <v>182.25000000000003</v>
      </c>
    </row>
    <row r="85" spans="1:6" x14ac:dyDescent="0.25">
      <c r="A85" s="82">
        <v>20</v>
      </c>
      <c r="B85" s="64" t="s">
        <v>160</v>
      </c>
      <c r="C85" s="65" t="s">
        <v>31</v>
      </c>
      <c r="D85" s="90">
        <v>1</v>
      </c>
      <c r="E85" s="90">
        <v>1357.4</v>
      </c>
      <c r="F85" s="78">
        <f t="shared" si="1"/>
        <v>1357.4</v>
      </c>
    </row>
    <row r="86" spans="1:6" x14ac:dyDescent="0.25">
      <c r="A86" s="82">
        <v>21</v>
      </c>
      <c r="B86" s="64" t="s">
        <v>77</v>
      </c>
      <c r="C86" s="65" t="s">
        <v>30</v>
      </c>
      <c r="D86" s="90">
        <v>10</v>
      </c>
      <c r="E86" s="90">
        <v>4.83</v>
      </c>
      <c r="F86" s="78">
        <f t="shared" si="1"/>
        <v>48.3</v>
      </c>
    </row>
    <row r="87" spans="1:6" x14ac:dyDescent="0.25">
      <c r="A87" s="82">
        <v>22</v>
      </c>
      <c r="B87" s="64" t="s">
        <v>78</v>
      </c>
      <c r="C87" s="65" t="s">
        <v>31</v>
      </c>
      <c r="D87" s="90">
        <v>3</v>
      </c>
      <c r="E87" s="90">
        <v>11.419999999999998</v>
      </c>
      <c r="F87" s="78">
        <f t="shared" si="1"/>
        <v>34.259999999999991</v>
      </c>
    </row>
    <row r="88" spans="1:6" x14ac:dyDescent="0.25">
      <c r="A88" s="82">
        <v>23</v>
      </c>
      <c r="B88" s="64" t="s">
        <v>79</v>
      </c>
      <c r="C88" s="65" t="s">
        <v>31</v>
      </c>
      <c r="D88" s="90">
        <v>1</v>
      </c>
      <c r="E88" s="90">
        <v>81.760000000000005</v>
      </c>
      <c r="F88" s="78">
        <f t="shared" si="1"/>
        <v>81.760000000000005</v>
      </c>
    </row>
    <row r="89" spans="1:6" x14ac:dyDescent="0.25">
      <c r="A89" s="82">
        <v>24</v>
      </c>
      <c r="B89" s="64" t="s">
        <v>80</v>
      </c>
      <c r="C89" s="65" t="s">
        <v>31</v>
      </c>
      <c r="D89" s="90">
        <v>5</v>
      </c>
      <c r="E89" s="90">
        <v>133.96</v>
      </c>
      <c r="F89" s="78">
        <f t="shared" si="1"/>
        <v>669.80000000000007</v>
      </c>
    </row>
    <row r="90" spans="1:6" x14ac:dyDescent="0.25">
      <c r="A90" s="82">
        <v>25</v>
      </c>
      <c r="B90" s="64" t="s">
        <v>81</v>
      </c>
      <c r="C90" s="65" t="s">
        <v>31</v>
      </c>
      <c r="D90" s="90">
        <v>3</v>
      </c>
      <c r="E90" s="90">
        <v>17.59</v>
      </c>
      <c r="F90" s="78">
        <f t="shared" si="1"/>
        <v>52.769999999999996</v>
      </c>
    </row>
    <row r="91" spans="1:6" x14ac:dyDescent="0.25">
      <c r="A91" s="82">
        <v>26</v>
      </c>
      <c r="B91" s="64" t="s">
        <v>82</v>
      </c>
      <c r="C91" s="65" t="s">
        <v>31</v>
      </c>
      <c r="D91" s="90">
        <v>10</v>
      </c>
      <c r="E91" s="90">
        <v>52.82</v>
      </c>
      <c r="F91" s="78">
        <f t="shared" si="1"/>
        <v>528.20000000000005</v>
      </c>
    </row>
    <row r="92" spans="1:6" x14ac:dyDescent="0.25">
      <c r="A92" s="82">
        <v>27</v>
      </c>
      <c r="B92" s="64" t="s">
        <v>161</v>
      </c>
      <c r="C92" s="65" t="s">
        <v>31</v>
      </c>
      <c r="D92" s="90">
        <v>1</v>
      </c>
      <c r="E92" s="90">
        <v>63.44</v>
      </c>
      <c r="F92" s="78">
        <f t="shared" si="1"/>
        <v>63.44</v>
      </c>
    </row>
    <row r="93" spans="1:6" x14ac:dyDescent="0.25">
      <c r="A93" s="82">
        <v>28</v>
      </c>
      <c r="B93" s="64" t="s">
        <v>83</v>
      </c>
      <c r="C93" s="65" t="s">
        <v>31</v>
      </c>
      <c r="D93" s="90">
        <v>1</v>
      </c>
      <c r="E93" s="90">
        <v>4567.22</v>
      </c>
      <c r="F93" s="78">
        <f t="shared" si="1"/>
        <v>4567.22</v>
      </c>
    </row>
    <row r="94" spans="1:6" x14ac:dyDescent="0.25">
      <c r="A94" s="82">
        <v>29</v>
      </c>
      <c r="B94" s="64" t="s">
        <v>84</v>
      </c>
      <c r="C94" s="65" t="s">
        <v>31</v>
      </c>
      <c r="D94" s="90">
        <v>1</v>
      </c>
      <c r="E94" s="90">
        <v>2356.88</v>
      </c>
      <c r="F94" s="78">
        <f t="shared" si="1"/>
        <v>2356.88</v>
      </c>
    </row>
    <row r="95" spans="1:6" x14ac:dyDescent="0.25">
      <c r="A95" s="89"/>
      <c r="B95" s="63" t="s">
        <v>122</v>
      </c>
      <c r="C95" s="65"/>
      <c r="D95" s="90"/>
      <c r="E95" s="90"/>
      <c r="F95" s="78">
        <f>SUM(F66:F94)</f>
        <v>21204.920000000002</v>
      </c>
    </row>
    <row r="96" spans="1:6" x14ac:dyDescent="0.25">
      <c r="A96" s="89"/>
      <c r="B96" s="68"/>
      <c r="C96" s="65"/>
      <c r="D96" s="90"/>
      <c r="E96" s="90"/>
      <c r="F96" s="78"/>
    </row>
    <row r="97" spans="1:6" x14ac:dyDescent="0.25">
      <c r="A97" s="96" t="s">
        <v>129</v>
      </c>
      <c r="B97" s="63" t="s">
        <v>123</v>
      </c>
      <c r="C97" s="65"/>
      <c r="D97" s="90"/>
      <c r="E97" s="90"/>
      <c r="F97" s="78"/>
    </row>
    <row r="98" spans="1:6" ht="21" customHeight="1" x14ac:dyDescent="0.25">
      <c r="A98" s="97"/>
      <c r="B98" s="69" t="s">
        <v>130</v>
      </c>
      <c r="C98" s="65"/>
      <c r="D98" s="90"/>
      <c r="E98" s="90"/>
      <c r="F98" s="78"/>
    </row>
    <row r="99" spans="1:6" ht="25.5" x14ac:dyDescent="0.25">
      <c r="A99" s="88">
        <v>1</v>
      </c>
      <c r="B99" s="64" t="s">
        <v>85</v>
      </c>
      <c r="C99" s="65" t="s">
        <v>86</v>
      </c>
      <c r="D99" s="90">
        <v>1</v>
      </c>
      <c r="E99" s="90">
        <v>22.53</v>
      </c>
      <c r="F99" s="75">
        <f>D99*E99</f>
        <v>22.53</v>
      </c>
    </row>
    <row r="100" spans="1:6" ht="25.5" x14ac:dyDescent="0.25">
      <c r="A100" s="88">
        <v>2</v>
      </c>
      <c r="B100" s="64" t="s">
        <v>162</v>
      </c>
      <c r="C100" s="65" t="s">
        <v>31</v>
      </c>
      <c r="D100" s="90">
        <v>1</v>
      </c>
      <c r="E100" s="90">
        <v>27.44</v>
      </c>
      <c r="F100" s="75">
        <f t="shared" ref="F100:F121" si="2">D100*E100</f>
        <v>27.44</v>
      </c>
    </row>
    <row r="101" spans="1:6" ht="25.5" x14ac:dyDescent="0.25">
      <c r="A101" s="88">
        <v>3</v>
      </c>
      <c r="B101" s="64" t="s">
        <v>163</v>
      </c>
      <c r="C101" s="65" t="s">
        <v>31</v>
      </c>
      <c r="D101" s="90">
        <v>1</v>
      </c>
      <c r="E101" s="90">
        <v>17.87</v>
      </c>
      <c r="F101" s="75">
        <f t="shared" si="2"/>
        <v>17.87</v>
      </c>
    </row>
    <row r="102" spans="1:6" ht="25.5" x14ac:dyDescent="0.25">
      <c r="A102" s="88">
        <v>4</v>
      </c>
      <c r="B102" s="64" t="s">
        <v>87</v>
      </c>
      <c r="C102" s="65" t="s">
        <v>86</v>
      </c>
      <c r="D102" s="90">
        <v>1</v>
      </c>
      <c r="E102" s="90">
        <v>7.41</v>
      </c>
      <c r="F102" s="75">
        <f t="shared" si="2"/>
        <v>7.41</v>
      </c>
    </row>
    <row r="103" spans="1:6" x14ac:dyDescent="0.25">
      <c r="A103" s="88">
        <v>5</v>
      </c>
      <c r="B103" s="64" t="s">
        <v>88</v>
      </c>
      <c r="C103" s="65" t="s">
        <v>31</v>
      </c>
      <c r="D103" s="90">
        <v>1</v>
      </c>
      <c r="E103" s="90">
        <v>98.43</v>
      </c>
      <c r="F103" s="75">
        <f t="shared" si="2"/>
        <v>98.43</v>
      </c>
    </row>
    <row r="104" spans="1:6" x14ac:dyDescent="0.25">
      <c r="A104" s="88">
        <v>6</v>
      </c>
      <c r="B104" s="64" t="s">
        <v>89</v>
      </c>
      <c r="C104" s="65" t="s">
        <v>30</v>
      </c>
      <c r="D104" s="90">
        <v>60</v>
      </c>
      <c r="E104" s="90">
        <v>9.07</v>
      </c>
      <c r="F104" s="75">
        <f t="shared" si="2"/>
        <v>544.20000000000005</v>
      </c>
    </row>
    <row r="105" spans="1:6" x14ac:dyDescent="0.25">
      <c r="A105" s="88">
        <v>7</v>
      </c>
      <c r="B105" s="64" t="s">
        <v>90</v>
      </c>
      <c r="C105" s="65" t="s">
        <v>30</v>
      </c>
      <c r="D105" s="90">
        <v>40</v>
      </c>
      <c r="E105" s="90">
        <v>11.77</v>
      </c>
      <c r="F105" s="75">
        <f t="shared" si="2"/>
        <v>470.79999999999995</v>
      </c>
    </row>
    <row r="106" spans="1:6" x14ac:dyDescent="0.25">
      <c r="A106" s="88">
        <v>8</v>
      </c>
      <c r="B106" s="64" t="s">
        <v>91</v>
      </c>
      <c r="C106" s="65" t="s">
        <v>30</v>
      </c>
      <c r="D106" s="90">
        <v>27.32</v>
      </c>
      <c r="E106" s="90">
        <v>13.270000000000001</v>
      </c>
      <c r="F106" s="75">
        <f t="shared" si="2"/>
        <v>362.53640000000001</v>
      </c>
    </row>
    <row r="107" spans="1:6" x14ac:dyDescent="0.25">
      <c r="A107" s="88">
        <v>9</v>
      </c>
      <c r="B107" s="64" t="s">
        <v>164</v>
      </c>
      <c r="C107" s="65" t="s">
        <v>30</v>
      </c>
      <c r="D107" s="90">
        <v>60</v>
      </c>
      <c r="E107" s="90">
        <v>2.3400000000000003</v>
      </c>
      <c r="F107" s="75">
        <f t="shared" si="2"/>
        <v>140.4</v>
      </c>
    </row>
    <row r="108" spans="1:6" x14ac:dyDescent="0.25">
      <c r="A108" s="88">
        <v>10</v>
      </c>
      <c r="B108" s="64" t="s">
        <v>165</v>
      </c>
      <c r="C108" s="65" t="s">
        <v>30</v>
      </c>
      <c r="D108" s="90">
        <v>40</v>
      </c>
      <c r="E108" s="90">
        <v>2.7299999999999995</v>
      </c>
      <c r="F108" s="75">
        <f t="shared" si="2"/>
        <v>109.19999999999999</v>
      </c>
    </row>
    <row r="109" spans="1:6" x14ac:dyDescent="0.25">
      <c r="A109" s="88">
        <v>11</v>
      </c>
      <c r="B109" s="64" t="s">
        <v>166</v>
      </c>
      <c r="C109" s="65" t="s">
        <v>30</v>
      </c>
      <c r="D109" s="90">
        <v>27</v>
      </c>
      <c r="E109" s="90">
        <v>3.3000000000000003</v>
      </c>
      <c r="F109" s="75">
        <f t="shared" si="2"/>
        <v>89.100000000000009</v>
      </c>
    </row>
    <row r="110" spans="1:6" x14ac:dyDescent="0.25">
      <c r="A110" s="88">
        <v>12</v>
      </c>
      <c r="B110" s="64" t="s">
        <v>92</v>
      </c>
      <c r="C110" s="65" t="s">
        <v>30</v>
      </c>
      <c r="D110" s="90">
        <v>127</v>
      </c>
      <c r="E110" s="90">
        <v>1.04</v>
      </c>
      <c r="F110" s="75">
        <f t="shared" si="2"/>
        <v>132.08000000000001</v>
      </c>
    </row>
    <row r="111" spans="1:6" x14ac:dyDescent="0.25">
      <c r="A111" s="88">
        <v>13</v>
      </c>
      <c r="B111" s="64" t="s">
        <v>93</v>
      </c>
      <c r="C111" s="65" t="s">
        <v>30</v>
      </c>
      <c r="D111" s="90">
        <v>127</v>
      </c>
      <c r="E111" s="90">
        <v>0.19</v>
      </c>
      <c r="F111" s="75">
        <f t="shared" si="2"/>
        <v>24.13</v>
      </c>
    </row>
    <row r="112" spans="1:6" ht="38.25" x14ac:dyDescent="0.25">
      <c r="A112" s="88">
        <v>14</v>
      </c>
      <c r="B112" s="64" t="s">
        <v>94</v>
      </c>
      <c r="C112" s="65" t="s">
        <v>86</v>
      </c>
      <c r="D112" s="90">
        <v>10</v>
      </c>
      <c r="E112" s="90">
        <v>7.74</v>
      </c>
      <c r="F112" s="75">
        <f t="shared" si="2"/>
        <v>77.400000000000006</v>
      </c>
    </row>
    <row r="113" spans="1:6" ht="25.5" x14ac:dyDescent="0.25">
      <c r="A113" s="88">
        <v>15</v>
      </c>
      <c r="B113" s="64" t="s">
        <v>95</v>
      </c>
      <c r="C113" s="65" t="s">
        <v>86</v>
      </c>
      <c r="D113" s="90">
        <v>3</v>
      </c>
      <c r="E113" s="90">
        <v>11.29</v>
      </c>
      <c r="F113" s="75">
        <f t="shared" si="2"/>
        <v>33.869999999999997</v>
      </c>
    </row>
    <row r="114" spans="1:6" ht="25.5" x14ac:dyDescent="0.25">
      <c r="A114" s="88">
        <v>16</v>
      </c>
      <c r="B114" s="64" t="s">
        <v>96</v>
      </c>
      <c r="C114" s="65" t="s">
        <v>86</v>
      </c>
      <c r="D114" s="90">
        <v>20</v>
      </c>
      <c r="E114" s="90">
        <v>7.74</v>
      </c>
      <c r="F114" s="75">
        <f t="shared" si="2"/>
        <v>154.80000000000001</v>
      </c>
    </row>
    <row r="115" spans="1:6" ht="25.5" x14ac:dyDescent="0.25">
      <c r="A115" s="88">
        <v>17</v>
      </c>
      <c r="B115" s="64" t="s">
        <v>97</v>
      </c>
      <c r="C115" s="65" t="s">
        <v>86</v>
      </c>
      <c r="D115" s="90">
        <v>3</v>
      </c>
      <c r="E115" s="90">
        <v>108.66000000000001</v>
      </c>
      <c r="F115" s="75">
        <f t="shared" si="2"/>
        <v>325.98</v>
      </c>
    </row>
    <row r="116" spans="1:6" x14ac:dyDescent="0.25">
      <c r="A116" s="88">
        <v>18</v>
      </c>
      <c r="B116" s="64" t="s">
        <v>98</v>
      </c>
      <c r="C116" s="65" t="s">
        <v>86</v>
      </c>
      <c r="D116" s="90">
        <v>7</v>
      </c>
      <c r="E116" s="90">
        <v>142.88000000000002</v>
      </c>
      <c r="F116" s="75">
        <f t="shared" si="2"/>
        <v>1000.1600000000002</v>
      </c>
    </row>
    <row r="117" spans="1:6" ht="25.5" x14ac:dyDescent="0.25">
      <c r="A117" s="88">
        <v>19</v>
      </c>
      <c r="B117" s="64" t="s">
        <v>99</v>
      </c>
      <c r="C117" s="65" t="s">
        <v>86</v>
      </c>
      <c r="D117" s="90">
        <v>10</v>
      </c>
      <c r="E117" s="90">
        <v>372.95</v>
      </c>
      <c r="F117" s="75">
        <f t="shared" si="2"/>
        <v>3729.5</v>
      </c>
    </row>
    <row r="118" spans="1:6" ht="21" customHeight="1" x14ac:dyDescent="0.25">
      <c r="A118" s="97"/>
      <c r="B118" s="69" t="s">
        <v>131</v>
      </c>
      <c r="C118" s="65"/>
      <c r="D118" s="90"/>
      <c r="E118" s="90"/>
      <c r="F118" s="75">
        <f t="shared" si="2"/>
        <v>0</v>
      </c>
    </row>
    <row r="119" spans="1:6" x14ac:dyDescent="0.25">
      <c r="A119" s="88">
        <v>1</v>
      </c>
      <c r="B119" s="64" t="s">
        <v>100</v>
      </c>
      <c r="C119" s="65" t="s">
        <v>30</v>
      </c>
      <c r="D119" s="90">
        <v>37.25</v>
      </c>
      <c r="E119" s="90">
        <v>17.559999999999999</v>
      </c>
      <c r="F119" s="75">
        <f t="shared" si="2"/>
        <v>654.1099999999999</v>
      </c>
    </row>
    <row r="120" spans="1:6" x14ac:dyDescent="0.25">
      <c r="A120" s="88">
        <v>2</v>
      </c>
      <c r="B120" s="64" t="s">
        <v>101</v>
      </c>
      <c r="C120" s="65" t="s">
        <v>30</v>
      </c>
      <c r="D120" s="90">
        <v>55</v>
      </c>
      <c r="E120" s="90">
        <v>23.18</v>
      </c>
      <c r="F120" s="75">
        <f t="shared" si="2"/>
        <v>1274.9000000000001</v>
      </c>
    </row>
    <row r="121" spans="1:6" x14ac:dyDescent="0.25">
      <c r="A121" s="82">
        <v>3</v>
      </c>
      <c r="B121" s="64" t="s">
        <v>102</v>
      </c>
      <c r="C121" s="65" t="s">
        <v>30</v>
      </c>
      <c r="D121" s="90">
        <v>92.25</v>
      </c>
      <c r="E121" s="90">
        <v>0.39</v>
      </c>
      <c r="F121" s="75">
        <f t="shared" si="2"/>
        <v>35.977499999999999</v>
      </c>
    </row>
    <row r="122" spans="1:6" x14ac:dyDescent="0.25">
      <c r="A122" s="82"/>
      <c r="B122" s="63" t="s">
        <v>124</v>
      </c>
      <c r="C122" s="77"/>
      <c r="D122" s="81"/>
      <c r="E122" s="81"/>
      <c r="F122" s="78">
        <f>SUM(F99:F121)</f>
        <v>9332.8239000000012</v>
      </c>
    </row>
    <row r="123" spans="1:6" x14ac:dyDescent="0.25">
      <c r="A123" s="82"/>
      <c r="B123" s="64"/>
      <c r="C123" s="65"/>
      <c r="D123" s="90"/>
      <c r="E123" s="81"/>
      <c r="F123" s="78"/>
    </row>
    <row r="124" spans="1:6" x14ac:dyDescent="0.25">
      <c r="A124" s="82" t="s">
        <v>132</v>
      </c>
      <c r="B124" s="63" t="s">
        <v>125</v>
      </c>
      <c r="C124" s="65"/>
      <c r="D124" s="90"/>
      <c r="E124" s="81"/>
      <c r="F124" s="78"/>
    </row>
    <row r="125" spans="1:6" x14ac:dyDescent="0.25">
      <c r="A125" s="82">
        <v>1</v>
      </c>
      <c r="B125" s="64" t="s">
        <v>66</v>
      </c>
      <c r="C125" s="65" t="s">
        <v>30</v>
      </c>
      <c r="D125" s="90">
        <v>50</v>
      </c>
      <c r="E125" s="79">
        <v>12.37</v>
      </c>
      <c r="F125" s="78">
        <f>D125*E125</f>
        <v>618.5</v>
      </c>
    </row>
    <row r="126" spans="1:6" x14ac:dyDescent="0.25">
      <c r="A126" s="82">
        <v>2</v>
      </c>
      <c r="B126" s="64" t="s">
        <v>72</v>
      </c>
      <c r="C126" s="65" t="s">
        <v>70</v>
      </c>
      <c r="D126" s="90">
        <v>0.7</v>
      </c>
      <c r="E126" s="75">
        <v>105.22</v>
      </c>
      <c r="F126" s="78">
        <f t="shared" ref="F126:F129" si="3">D126*E126</f>
        <v>73.653999999999996</v>
      </c>
    </row>
    <row r="127" spans="1:6" x14ac:dyDescent="0.25">
      <c r="A127" s="82">
        <v>3</v>
      </c>
      <c r="B127" s="64" t="s">
        <v>67</v>
      </c>
      <c r="C127" s="65" t="s">
        <v>68</v>
      </c>
      <c r="D127" s="90">
        <v>49.5</v>
      </c>
      <c r="E127" s="90">
        <v>20.169999999999998</v>
      </c>
      <c r="F127" s="78">
        <f t="shared" si="3"/>
        <v>998.41499999999996</v>
      </c>
    </row>
    <row r="128" spans="1:6" x14ac:dyDescent="0.25">
      <c r="A128" s="82">
        <v>4</v>
      </c>
      <c r="B128" s="64" t="s">
        <v>69</v>
      </c>
      <c r="C128" s="65" t="s">
        <v>70</v>
      </c>
      <c r="D128" s="90">
        <v>4.95</v>
      </c>
      <c r="E128" s="90">
        <v>22.209999999999997</v>
      </c>
      <c r="F128" s="78">
        <f t="shared" si="3"/>
        <v>109.9395</v>
      </c>
    </row>
    <row r="129" spans="1:8" x14ac:dyDescent="0.25">
      <c r="A129" s="82">
        <v>5</v>
      </c>
      <c r="B129" s="64" t="s">
        <v>71</v>
      </c>
      <c r="C129" s="65" t="s">
        <v>70</v>
      </c>
      <c r="D129" s="90">
        <v>1.48</v>
      </c>
      <c r="E129" s="90">
        <v>70.97999999999999</v>
      </c>
      <c r="F129" s="78">
        <f t="shared" si="3"/>
        <v>105.05039999999998</v>
      </c>
    </row>
    <row r="130" spans="1:8" x14ac:dyDescent="0.25">
      <c r="A130" s="82"/>
      <c r="B130" s="63" t="s">
        <v>126</v>
      </c>
      <c r="C130" s="65"/>
      <c r="D130" s="90"/>
      <c r="E130" s="81"/>
      <c r="F130" s="78">
        <f>SUM(F125:F129)</f>
        <v>1905.5589</v>
      </c>
    </row>
    <row r="131" spans="1:8" ht="26.25" x14ac:dyDescent="0.4">
      <c r="A131" s="61"/>
      <c r="B131" s="84" t="s">
        <v>54</v>
      </c>
      <c r="C131" s="62"/>
      <c r="D131" s="91"/>
      <c r="E131" s="91"/>
      <c r="F131" s="79">
        <f>F130+F122+F95++F63</f>
        <v>156381.48940000002</v>
      </c>
      <c r="G131" s="59"/>
      <c r="H131" s="60"/>
    </row>
    <row r="132" spans="1:8" ht="26.25" x14ac:dyDescent="0.4">
      <c r="A132" s="61"/>
      <c r="B132" s="84" t="s">
        <v>55</v>
      </c>
      <c r="C132" s="62"/>
      <c r="D132" s="91"/>
      <c r="E132" s="91"/>
      <c r="F132" s="79">
        <f>F131*0.2</f>
        <v>31276.297880000006</v>
      </c>
      <c r="G132" s="59"/>
      <c r="H132" s="60"/>
    </row>
    <row r="133" spans="1:8" ht="26.25" x14ac:dyDescent="0.4">
      <c r="A133" s="61"/>
      <c r="B133" s="84" t="s">
        <v>56</v>
      </c>
      <c r="C133" s="62"/>
      <c r="D133" s="91"/>
      <c r="E133" s="91"/>
      <c r="F133" s="79">
        <f>F132+F131</f>
        <v>187657.78728000002</v>
      </c>
      <c r="G133" s="59"/>
      <c r="H133" s="6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BoikoEn</cp:lastModifiedBy>
  <cp:lastPrinted>2017-07-29T09:08:28Z</cp:lastPrinted>
  <dcterms:created xsi:type="dcterms:W3CDTF">2017-07-12T05:39:49Z</dcterms:created>
  <dcterms:modified xsi:type="dcterms:W3CDTF">2017-09-23T09:14:13Z</dcterms:modified>
</cp:coreProperties>
</file>