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defaultThemeVersion="124226"/>
  <mc:AlternateContent xmlns:mc="http://schemas.openxmlformats.org/markup-compatibility/2006">
    <mc:Choice Requires="x15">
      <x15ac:absPath xmlns:x15ac="http://schemas.microsoft.com/office/spreadsheetml/2010/11/ac" url="C:\UNI\Data Oriented Programming Paradigms (Python)\Exercise 2\Statistical Pocketbook 2023 EU Comission\"/>
    </mc:Choice>
  </mc:AlternateContent>
  <xr:revisionPtr revIDLastSave="0" documentId="13_ncr:1_{70E7AD82-3D78-42F5-A40F-5BE370777ACE}" xr6:coauthVersionLast="47" xr6:coauthVersionMax="47" xr10:uidLastSave="{00000000-0000-0000-0000-000000000000}"/>
  <bookViews>
    <workbookView xWindow="-98" yWindow="-98" windowWidth="21795" windowHeight="12975" tabRatio="879" activeTab="5" xr2:uid="{00000000-000D-0000-FFFF-FFFF00000000}"/>
  </bookViews>
  <sheets>
    <sheet name="Contents" sheetId="1" r:id="rId1"/>
    <sheet name="3.1.1 Glossary" sheetId="30" r:id="rId2"/>
    <sheet name="3.1.1 Glossary Page 2" sheetId="31" r:id="rId3"/>
    <sheet name="3.1.2 Average Calorific Values" sheetId="32" r:id="rId4"/>
    <sheet name="3.1.3 Conversion Factors" sheetId="33" r:id="rId5"/>
    <sheet name="3.1.4EU-27" sheetId="34" r:id="rId6"/>
    <sheet name="3.1.5 FEC by sector" sheetId="35" r:id="rId7"/>
    <sheet name="3.1.5 FEC by sector - Graphs" sheetId="36" r:id="rId8"/>
    <sheet name="3.1.6 Final Energy Consumption" sheetId="37" r:id="rId9"/>
    <sheet name="3.1.7 Biofuels Production" sheetId="38" r:id="rId10"/>
    <sheet name="3.2.1 Total GHG Emissions" sheetId="3" r:id="rId11"/>
    <sheet name="3.2.2 GHG Emiss from Transport" sheetId="8" r:id="rId12"/>
    <sheet name="3.2.3 GHG Emiss by Sector, EU27" sheetId="39" r:id="rId13"/>
    <sheet name="3.2.4 GHG Emiss by Sector" sheetId="40" r:id="rId14"/>
    <sheet name="3.2.5 GHG Emiss from Trans EU27" sheetId="26" r:id="rId15"/>
    <sheet name="3.2.6 GHG Emiss from Trans Sect" sheetId="27" r:id="rId16"/>
    <sheet name="3.2.7 GHG Emiss Road Trans EU27" sheetId="43" r:id="rId17"/>
    <sheet name="3.2.8 Total CO2 Emissions" sheetId="10" r:id="rId18"/>
    <sheet name="3.2.9 CO2 Emiss from Transport" sheetId="16" r:id="rId19"/>
    <sheet name="3.2.10 CO2 Emiss by Sector EU27" sheetId="41" r:id="rId20"/>
    <sheet name="3.2.11 CO2 Emiss by Sector" sheetId="42" r:id="rId21"/>
    <sheet name="3.2.12 CO2 Emiss-Trans, EU27" sheetId="28" r:id="rId22"/>
    <sheet name="3.2.13 CO2 Emiss from Trans Sec" sheetId="29" r:id="rId23"/>
    <sheet name="3.2.14 CO2 Emiss Road Trans" sheetId="44" r:id="rId24"/>
    <sheet name="3.2.15 Oil spills" sheetId="25" r:id="rId25"/>
  </sheets>
  <externalReferences>
    <externalReference r:id="rId26"/>
  </externalReferences>
  <definedNames>
    <definedName name="_3.2.14_CO2_Emiss_Road_trans">'3.2.14 CO2 Emiss Road Trans'!$A$1:$AA$42</definedName>
    <definedName name="_3.2.7_GHG_Emiss_Road_Trans">'3.2.7 GHG Emiss Road Trans EU27'!$A$1:$AA$43</definedName>
    <definedName name="HTML1_1" hidden="1">"'[internet 98q4.xls]xcontact'!$A$1:$F$114"</definedName>
    <definedName name="HTML1_10" hidden="1">""</definedName>
    <definedName name="HTML1_11" hidden="1">1</definedName>
    <definedName name="HTML1_12" hidden="1">"D:\data\xl\MyHTML.htm"</definedName>
    <definedName name="HTML1_13" hidden="1">#N/A</definedName>
    <definedName name="HTML1_14" hidden="1">#N/A</definedName>
    <definedName name="HTML1_15" hidden="1">#N/A</definedName>
    <definedName name="HTML1_2" hidden="1">1</definedName>
    <definedName name="HTML1_3" hidden="1">"internet 98q4.xls"</definedName>
    <definedName name="HTML1_4" hidden="1">"xcontact"</definedName>
    <definedName name="HTML1_5" hidden="1">""</definedName>
    <definedName name="HTML1_6" hidden="1">-4146</definedName>
    <definedName name="HTML1_7" hidden="1">-4146</definedName>
    <definedName name="HTML1_8" hidden="1">"15/10/1998"</definedName>
    <definedName name="HTML1_9" hidden="1">"GEORGIADES"</definedName>
    <definedName name="HTML2_1" hidden="1">"'[internet 98q4.xls]xcontact'!$A$2:$F$114"</definedName>
    <definedName name="HTML2_10" hidden="1">""</definedName>
    <definedName name="HTML2_11" hidden="1">1</definedName>
    <definedName name="HTML2_12" hidden="1">"D:\data\xl\MyHTML.htm"</definedName>
    <definedName name="HTML2_13" hidden="1">#N/A</definedName>
    <definedName name="HTML2_14" hidden="1">#N/A</definedName>
    <definedName name="HTML2_15" hidden="1">#N/A</definedName>
    <definedName name="HTML2_2" hidden="1">1</definedName>
    <definedName name="HTML2_3" hidden="1">"internet 98q4.xls"</definedName>
    <definedName name="HTML2_4" hidden="1">"xcontact"</definedName>
    <definedName name="HTML2_5" hidden="1">""</definedName>
    <definedName name="HTML2_6" hidden="1">-4146</definedName>
    <definedName name="HTML2_7" hidden="1">-4146</definedName>
    <definedName name="HTML2_8" hidden="1">"15/10/1998"</definedName>
    <definedName name="HTML2_9" hidden="1">"GEORGIADES"</definedName>
    <definedName name="HTML3_1" hidden="1">"'[internet 98q4.xls]xlist3'!$A$3:$E$175"</definedName>
    <definedName name="HTML3_10" hidden="1">""</definedName>
    <definedName name="HTML3_11" hidden="1">-4146</definedName>
    <definedName name="HTML3_12" hidden="1">"D:\data\aaa html\national2.htm"</definedName>
    <definedName name="HTML3_13" hidden="1">#N/A</definedName>
    <definedName name="HTML3_14" hidden="1">#N/A</definedName>
    <definedName name="HTML3_15" hidden="1">#N/A</definedName>
    <definedName name="HTML3_2" hidden="1">1</definedName>
    <definedName name="HTML3_3" hidden="1">"internet 98q4.xls"</definedName>
    <definedName name="HTML3_4" hidden="1">"xlist3"</definedName>
    <definedName name="HTML3_5" hidden="1">""</definedName>
    <definedName name="HTML3_6" hidden="1">-4146</definedName>
    <definedName name="HTML3_7" hidden="1">-4146</definedName>
    <definedName name="HTML3_8" hidden="1">"15/10/1998"</definedName>
    <definedName name="HTML3_9" hidden="1">"GEORGIADES"</definedName>
    <definedName name="HTML4_1" hidden="1">"'[internet 98q4.xls]x1.2'!$B$5:$C$25"</definedName>
    <definedName name="HTML4_10" hidden="1">""</definedName>
    <definedName name="HTML4_11" hidden="1">1</definedName>
    <definedName name="HTML4_12" hidden="1">"D:\data\aaa html\test1.htm"</definedName>
    <definedName name="HTML4_13" hidden="1">#N/A</definedName>
    <definedName name="HTML4_14" hidden="1">#N/A</definedName>
    <definedName name="HTML4_15" hidden="1">#N/A</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definedName>
    <definedName name="HTML4_9" hidden="1">""</definedName>
    <definedName name="HTMLCount" hidden="1">4</definedName>
    <definedName name="_xlnm.Print_Area" localSheetId="1">'3.1.1 Glossary'!$A$1:$A$24</definedName>
    <definedName name="_xlnm.Print_Area" localSheetId="2">'3.1.1 Glossary Page 2'!$A$1:$A$22</definedName>
    <definedName name="_xlnm.Print_Area" localSheetId="3">'3.1.2 Average Calorific Values'!$A$1:$D$31</definedName>
    <definedName name="_xlnm.Print_Area" localSheetId="4">'3.1.3 Conversion Factors'!$A$1:$G$37</definedName>
    <definedName name="_xlnm.Print_Area" localSheetId="5">'3.1.4EU-27'!$A$1:$AI$51</definedName>
    <definedName name="_xlnm.Print_Area" localSheetId="6">'3.1.5 FEC by sector'!$A$1:$O$51</definedName>
    <definedName name="_xlnm.Print_Area" localSheetId="7">'3.1.5 FEC by sector - Graphs'!$A$1:$W$19</definedName>
    <definedName name="_xlnm.Print_Area" localSheetId="8">'3.1.6 Final Energy Consumption'!$A$1:$L$50</definedName>
    <definedName name="_xlnm.Print_Area" localSheetId="9">'3.1.7 Biofuels Production'!$A$1:$H$50</definedName>
    <definedName name="_xlnm.Print_Area" localSheetId="10">'3.2.1 Total GHG Emissions'!$A$1:$AM$46</definedName>
    <definedName name="_xlnm.Print_Area" localSheetId="19">'3.2.10 CO2 Emiss by Sector EU27'!$A$1:$AC$45</definedName>
    <definedName name="_xlnm.Print_Area" localSheetId="20">'3.2.11 CO2 Emiss by Sector'!$A$1:$AC$45</definedName>
    <definedName name="_xlnm.Print_Area" localSheetId="21">'3.2.12 CO2 Emiss-Trans, EU27'!$A$1:$AA$44</definedName>
    <definedName name="_xlnm.Print_Area" localSheetId="22">'3.2.13 CO2 Emiss from Trans Sec'!$A$1:$AB$46</definedName>
    <definedName name="_xlnm.Print_Area" localSheetId="23">'3.2.14 CO2 Emiss Road Trans'!$A$1:$AA$42</definedName>
    <definedName name="_xlnm.Print_Area" localSheetId="24">'3.2.15 Oil spills'!$A$1:$G$65</definedName>
    <definedName name="_xlnm.Print_Area" localSheetId="11">'3.2.2 GHG Emiss from Transport'!$A$1:$AK$44</definedName>
    <definedName name="_xlnm.Print_Area" localSheetId="12">'3.2.3 GHG Emiss by Sector, EU27'!$A$1:$AC$46</definedName>
    <definedName name="_xlnm.Print_Area" localSheetId="13">'3.2.4 GHG Emiss by Sector'!$A$1:$AC$45</definedName>
    <definedName name="_xlnm.Print_Area" localSheetId="14">'3.2.5 GHG Emiss from Trans EU27'!$A$1:$AA$45</definedName>
    <definedName name="_xlnm.Print_Area" localSheetId="15">'3.2.6 GHG Emiss from Trans Sect'!$A$1:$AB$47</definedName>
    <definedName name="_xlnm.Print_Area" localSheetId="16">'3.2.7 GHG Emiss Road Trans EU27'!$A$1:$AA$43</definedName>
    <definedName name="_xlnm.Print_Area" localSheetId="17">'3.2.8 Total CO2 Emissions'!$A$1:$AK$48</definedName>
    <definedName name="_xlnm.Print_Area" localSheetId="18">'3.2.9 CO2 Emiss from Transport'!$A$1:$AK$45</definedName>
    <definedName name="_xlnm.Print_Area" localSheetId="0">Contents!$A$1:$H$34</definedName>
  </definedNames>
  <calcPr calcId="191029"/>
</workbook>
</file>

<file path=xl/calcChain.xml><?xml version="1.0" encoding="utf-8"?>
<calcChain xmlns="http://schemas.openxmlformats.org/spreadsheetml/2006/main">
  <c r="AB38" i="26" l="1"/>
  <c r="F10" i="37" l="1"/>
  <c r="F46" i="37"/>
  <c r="C46" i="37"/>
  <c r="F45" i="37"/>
  <c r="C45" i="37"/>
  <c r="F44" i="37"/>
  <c r="C44" i="37"/>
  <c r="F43" i="37"/>
  <c r="C43" i="37"/>
  <c r="F42" i="37"/>
  <c r="C42" i="37"/>
  <c r="F41" i="37"/>
  <c r="C41" i="37"/>
  <c r="F40" i="37"/>
  <c r="C40" i="37"/>
  <c r="F38" i="37"/>
  <c r="C38" i="37"/>
  <c r="F37" i="37"/>
  <c r="C37" i="37"/>
  <c r="F36" i="37"/>
  <c r="C36" i="37"/>
  <c r="F35" i="37"/>
  <c r="C35" i="37"/>
  <c r="F34" i="37"/>
  <c r="C34" i="37"/>
  <c r="F33" i="37"/>
  <c r="C33" i="37"/>
  <c r="F32" i="37"/>
  <c r="C32" i="37"/>
  <c r="F31" i="37"/>
  <c r="C31" i="37"/>
  <c r="F30" i="37"/>
  <c r="C30" i="37"/>
  <c r="F29" i="37"/>
  <c r="C29" i="37"/>
  <c r="F28" i="37"/>
  <c r="C28" i="37"/>
  <c r="F27" i="37"/>
  <c r="C27" i="37"/>
  <c r="F26" i="37"/>
  <c r="C26" i="37"/>
  <c r="F25" i="37"/>
  <c r="C25" i="37"/>
  <c r="F24" i="37"/>
  <c r="C24" i="37"/>
  <c r="F23" i="37"/>
  <c r="C23" i="37"/>
  <c r="F22" i="37"/>
  <c r="C22" i="37"/>
  <c r="F21" i="37"/>
  <c r="C21" i="37"/>
  <c r="F20" i="37"/>
  <c r="C20" i="37"/>
  <c r="F19" i="37"/>
  <c r="C19" i="37"/>
  <c r="F18" i="37"/>
  <c r="C18" i="37"/>
  <c r="F17" i="37"/>
  <c r="C17" i="37"/>
  <c r="F16" i="37"/>
  <c r="C16" i="37"/>
  <c r="F15" i="37"/>
  <c r="C15" i="37"/>
  <c r="F14" i="37"/>
  <c r="C14" i="37"/>
  <c r="F13" i="37"/>
  <c r="C13" i="37"/>
  <c r="F12" i="37"/>
  <c r="C12" i="37"/>
  <c r="F11" i="37"/>
  <c r="C11" i="37"/>
  <c r="C10" i="37"/>
  <c r="C46" i="38"/>
  <c r="C45" i="38"/>
  <c r="C44" i="38"/>
  <c r="C43" i="38"/>
  <c r="C42" i="38"/>
  <c r="C41" i="38"/>
  <c r="C40" i="38"/>
  <c r="C38" i="38"/>
  <c r="C37" i="38"/>
  <c r="C36" i="38"/>
  <c r="C35" i="38"/>
  <c r="C34" i="38"/>
  <c r="C33" i="38"/>
  <c r="C32" i="38"/>
  <c r="C31" i="38"/>
  <c r="C30" i="38"/>
  <c r="C29" i="38"/>
  <c r="C28" i="38"/>
  <c r="C27" i="38"/>
  <c r="C26" i="38"/>
  <c r="C25" i="38"/>
  <c r="C24" i="38"/>
  <c r="C23" i="38"/>
  <c r="C22" i="38"/>
  <c r="C21" i="38"/>
  <c r="C20" i="38"/>
  <c r="C19" i="38"/>
  <c r="C18" i="38"/>
  <c r="C17" i="38"/>
  <c r="C16" i="38"/>
  <c r="C15" i="38"/>
  <c r="C14" i="38"/>
  <c r="C13" i="38"/>
  <c r="C12" i="38"/>
  <c r="C11" i="38"/>
  <c r="C10" i="38"/>
  <c r="E9" i="35"/>
  <c r="D9" i="35"/>
  <c r="DM6" i="36"/>
  <c r="DM7" i="36"/>
  <c r="DM8" i="36"/>
  <c r="DM9" i="36"/>
  <c r="K34" i="35"/>
  <c r="C34" i="35" s="1"/>
  <c r="K26" i="35"/>
  <c r="C26" i="35" s="1"/>
  <c r="K22" i="35"/>
  <c r="C22" i="35"/>
  <c r="C19" i="35"/>
  <c r="C15" i="35"/>
  <c r="K14" i="35"/>
  <c r="C14" i="35"/>
  <c r="K13" i="35"/>
  <c r="C13" i="35"/>
  <c r="K12" i="35"/>
  <c r="C11" i="35"/>
  <c r="K37" i="35"/>
  <c r="K36" i="35"/>
  <c r="C36" i="35" s="1"/>
  <c r="K35" i="35"/>
  <c r="K33" i="35"/>
  <c r="K32" i="35"/>
  <c r="C32" i="35" s="1"/>
  <c r="K31" i="35"/>
  <c r="C31" i="35" s="1"/>
  <c r="K30" i="35"/>
  <c r="C30" i="35" s="1"/>
  <c r="K29" i="35"/>
  <c r="C29" i="35" s="1"/>
  <c r="K28" i="35"/>
  <c r="C28" i="35"/>
  <c r="K27" i="35"/>
  <c r="C27" i="35" s="1"/>
  <c r="K25" i="35"/>
  <c r="C25" i="35" s="1"/>
  <c r="K24" i="35"/>
  <c r="C24" i="35" s="1"/>
  <c r="K23" i="35"/>
  <c r="C23" i="35" s="1"/>
  <c r="K21" i="35"/>
  <c r="C21" i="35" s="1"/>
  <c r="K20" i="35"/>
  <c r="C20" i="35" s="1"/>
  <c r="K19" i="35"/>
  <c r="K18" i="35"/>
  <c r="C18" i="35" s="1"/>
  <c r="K17" i="35"/>
  <c r="C17" i="35" s="1"/>
  <c r="K16" i="35"/>
  <c r="C16" i="35" s="1"/>
  <c r="K15" i="35"/>
  <c r="K11" i="35"/>
  <c r="K8" i="35"/>
  <c r="C8" i="35"/>
  <c r="C12" i="35" l="1"/>
  <c r="C35" i="35"/>
  <c r="C33" i="35"/>
  <c r="C37" i="35"/>
  <c r="AI47" i="34"/>
  <c r="J30" i="34"/>
  <c r="R30" i="34"/>
  <c r="Z30" i="34"/>
  <c r="AH30" i="34"/>
  <c r="E30" i="34"/>
  <c r="F30" i="34"/>
  <c r="G30" i="34"/>
  <c r="H30" i="34"/>
  <c r="K30" i="34"/>
  <c r="L30" i="34"/>
  <c r="M30" i="34"/>
  <c r="N30" i="34"/>
  <c r="O30" i="34"/>
  <c r="P30" i="34"/>
  <c r="S30" i="34"/>
  <c r="T30" i="34"/>
  <c r="U30" i="34"/>
  <c r="V30" i="34"/>
  <c r="W30" i="34"/>
  <c r="X30" i="34"/>
  <c r="AA30" i="34"/>
  <c r="AB30" i="34"/>
  <c r="AC30" i="34"/>
  <c r="AD30" i="34"/>
  <c r="AE30" i="34"/>
  <c r="AF30" i="34"/>
  <c r="AI30" i="34"/>
  <c r="DM10" i="36" s="1"/>
  <c r="I30" i="34"/>
  <c r="Q30" i="34"/>
  <c r="Y30" i="34"/>
  <c r="AG30" i="34"/>
  <c r="AI6" i="34" l="1"/>
  <c r="AI49" i="34"/>
  <c r="AI13" i="34" l="1"/>
  <c r="D30" i="34"/>
  <c r="AB6" i="34"/>
  <c r="T6" i="34"/>
  <c r="L6" i="34"/>
  <c r="D6" i="34"/>
  <c r="AC6" i="34" l="1"/>
  <c r="F6" i="34"/>
  <c r="N6" i="34"/>
  <c r="V6" i="34"/>
  <c r="AD6" i="34"/>
  <c r="G6" i="34"/>
  <c r="O6" i="34"/>
  <c r="W6" i="34"/>
  <c r="AE6" i="34"/>
  <c r="H6" i="34"/>
  <c r="P6" i="34"/>
  <c r="X6" i="34"/>
  <c r="AF6" i="34"/>
  <c r="E6" i="34"/>
  <c r="AG6" i="34"/>
  <c r="M6" i="34"/>
  <c r="I6" i="34"/>
  <c r="Y6" i="34"/>
  <c r="J6" i="34"/>
  <c r="R6" i="34"/>
  <c r="Z6" i="34"/>
  <c r="AH6" i="34"/>
  <c r="U6" i="34"/>
  <c r="Q6" i="34"/>
  <c r="K6" i="34"/>
  <c r="S6" i="34"/>
  <c r="AA6" i="34"/>
  <c r="P38" i="44"/>
  <c r="Q38" i="28"/>
  <c r="T38" i="28"/>
  <c r="U38" i="28"/>
  <c r="W38" i="28"/>
  <c r="S38" i="28"/>
  <c r="X38" i="28"/>
  <c r="AI38" i="41"/>
  <c r="AJ38" i="41"/>
  <c r="AR38" i="41"/>
  <c r="AY38" i="41"/>
  <c r="AZ38" i="41"/>
  <c r="AO38" i="41"/>
  <c r="T38" i="43"/>
  <c r="P38" i="43"/>
  <c r="R38" i="43"/>
  <c r="T38" i="26"/>
  <c r="U38" i="26"/>
  <c r="S38" i="26"/>
  <c r="AJ38" i="39"/>
  <c r="AL38" i="39"/>
  <c r="AR38" i="39"/>
  <c r="AT38" i="39"/>
  <c r="AY38" i="39"/>
  <c r="AZ38" i="39"/>
  <c r="BB38" i="39"/>
  <c r="BC38" i="39"/>
  <c r="AM38" i="39"/>
  <c r="AQ38" i="39" l="1"/>
  <c r="BF38" i="39"/>
  <c r="AX38" i="39"/>
  <c r="AP38" i="39"/>
  <c r="AH38" i="39"/>
  <c r="BF38" i="41"/>
  <c r="AX38" i="41"/>
  <c r="AP38" i="41"/>
  <c r="AH38" i="41"/>
  <c r="BE38" i="39"/>
  <c r="AW38" i="39"/>
  <c r="AO38" i="39"/>
  <c r="BE38" i="41"/>
  <c r="BA38" i="41"/>
  <c r="R38" i="28"/>
  <c r="AI38" i="39"/>
  <c r="BD38" i="39"/>
  <c r="AV38" i="39"/>
  <c r="AN38" i="39"/>
  <c r="Q38" i="26"/>
  <c r="BD38" i="41"/>
  <c r="AV38" i="41"/>
  <c r="AN38" i="41"/>
  <c r="AS38" i="41"/>
  <c r="BC38" i="41"/>
  <c r="AU38" i="41"/>
  <c r="AM38" i="41"/>
  <c r="AK38" i="41"/>
  <c r="P38" i="28"/>
  <c r="AQ38" i="41"/>
  <c r="BB38" i="41"/>
  <c r="AT38" i="41"/>
  <c r="AL38" i="41"/>
  <c r="BA38" i="39"/>
  <c r="AS38" i="39"/>
  <c r="AK38" i="39"/>
  <c r="V38" i="26"/>
  <c r="Q38" i="43"/>
  <c r="V38" i="28"/>
  <c r="AU38" i="39"/>
  <c r="R38" i="26"/>
  <c r="AW38" i="41"/>
  <c r="P38" i="26"/>
  <c r="U38" i="44"/>
  <c r="T38" i="44"/>
  <c r="S38" i="44"/>
  <c r="R38" i="44"/>
  <c r="Q38" i="44"/>
  <c r="U38" i="43"/>
  <c r="S38" i="43"/>
  <c r="X38" i="26"/>
  <c r="W38" i="26"/>
  <c r="BG38" i="41" l="1"/>
  <c r="BG38" i="39"/>
  <c r="G9" i="35"/>
  <c r="DL10" i="36"/>
  <c r="DL6" i="36"/>
  <c r="DL7" i="36"/>
  <c r="DL9" i="36"/>
  <c r="DL8" i="36"/>
  <c r="H9" i="35" l="1"/>
  <c r="I9" i="35"/>
  <c r="AH13" i="34"/>
  <c r="M9" i="35"/>
  <c r="F9" i="35"/>
  <c r="N9" i="35"/>
  <c r="J9" i="35"/>
  <c r="K9" i="35"/>
  <c r="L9" i="35"/>
  <c r="AP37" i="39"/>
  <c r="P37" i="26" l="1"/>
  <c r="Q37" i="26"/>
  <c r="BC37" i="39"/>
  <c r="AM37" i="39"/>
  <c r="P37" i="43"/>
  <c r="AQ37" i="39"/>
  <c r="AI37" i="39"/>
  <c r="U37" i="26"/>
  <c r="AX37" i="39"/>
  <c r="AY37" i="39"/>
  <c r="BE37" i="39"/>
  <c r="AR37" i="39"/>
  <c r="BD37" i="39"/>
  <c r="AS37" i="39"/>
  <c r="W37" i="26"/>
  <c r="V37" i="26"/>
  <c r="BB37" i="39"/>
  <c r="AT37" i="39"/>
  <c r="AL37" i="39"/>
  <c r="T37" i="26"/>
  <c r="AO37" i="39"/>
  <c r="BF37" i="39"/>
  <c r="AJ37" i="39"/>
  <c r="BA37" i="39"/>
  <c r="AK37" i="39"/>
  <c r="AW37" i="39"/>
  <c r="AZ37" i="39"/>
  <c r="R37" i="26"/>
  <c r="AU37" i="39"/>
  <c r="X37" i="26"/>
  <c r="U37" i="43"/>
  <c r="AH37" i="39"/>
  <c r="S37" i="26"/>
  <c r="AV37" i="39"/>
  <c r="AN37" i="39"/>
  <c r="T37" i="43"/>
  <c r="S37" i="43"/>
  <c r="R37" i="43"/>
  <c r="Q37" i="43"/>
  <c r="DK10" i="36"/>
  <c r="DK6" i="36"/>
  <c r="DK7" i="36"/>
  <c r="DK9" i="36"/>
  <c r="DJ9" i="36"/>
  <c r="DI9" i="36"/>
  <c r="DH9" i="36"/>
  <c r="DG9" i="36"/>
  <c r="DF9" i="36"/>
  <c r="DE9" i="36"/>
  <c r="DD9" i="36"/>
  <c r="DC9" i="36"/>
  <c r="DB9" i="36"/>
  <c r="DA9" i="36"/>
  <c r="CZ9" i="36"/>
  <c r="CY9" i="36"/>
  <c r="CX9" i="36"/>
  <c r="CW9" i="36"/>
  <c r="CV9" i="36"/>
  <c r="CU9" i="36"/>
  <c r="CT9" i="36"/>
  <c r="CS9" i="36"/>
  <c r="CR9" i="36"/>
  <c r="CQ9" i="36"/>
  <c r="CP9" i="36"/>
  <c r="CO9" i="36"/>
  <c r="CN9" i="36"/>
  <c r="CM9" i="36"/>
  <c r="CL9" i="36"/>
  <c r="CK9" i="36"/>
  <c r="CJ9" i="36"/>
  <c r="CI9" i="36"/>
  <c r="CH9" i="36"/>
  <c r="DJ7" i="36"/>
  <c r="DI7" i="36"/>
  <c r="DH7" i="36"/>
  <c r="DG7" i="36"/>
  <c r="DF7" i="36"/>
  <c r="DE7" i="36"/>
  <c r="DD7" i="36"/>
  <c r="DC7" i="36"/>
  <c r="DB7" i="36"/>
  <c r="DA7" i="36"/>
  <c r="CZ7" i="36"/>
  <c r="CY7" i="36"/>
  <c r="CX7" i="36"/>
  <c r="CW7" i="36"/>
  <c r="CV7" i="36"/>
  <c r="CU7" i="36"/>
  <c r="CT7" i="36"/>
  <c r="CS7" i="36"/>
  <c r="CR7" i="36"/>
  <c r="CQ7" i="36"/>
  <c r="CP7" i="36"/>
  <c r="CO7" i="36"/>
  <c r="CN7" i="36"/>
  <c r="CM7" i="36"/>
  <c r="CL7" i="36"/>
  <c r="CK7" i="36"/>
  <c r="CJ7" i="36"/>
  <c r="CI7" i="36"/>
  <c r="CH7" i="36"/>
  <c r="DJ6" i="36"/>
  <c r="DI6" i="36"/>
  <c r="DH6" i="36"/>
  <c r="DG6" i="36"/>
  <c r="DF6" i="36"/>
  <c r="DE6" i="36"/>
  <c r="DD6" i="36"/>
  <c r="DC6" i="36"/>
  <c r="DB6" i="36"/>
  <c r="DA6" i="36"/>
  <c r="CZ6" i="36"/>
  <c r="CY6" i="36"/>
  <c r="CX6" i="36"/>
  <c r="CW6" i="36"/>
  <c r="CV6" i="36"/>
  <c r="CU6" i="36"/>
  <c r="CT6" i="36"/>
  <c r="CS6" i="36"/>
  <c r="CR6" i="36"/>
  <c r="CQ6" i="36"/>
  <c r="CP6" i="36"/>
  <c r="CO6" i="36"/>
  <c r="CN6" i="36"/>
  <c r="CM6" i="36"/>
  <c r="CL6" i="36"/>
  <c r="CK6" i="36"/>
  <c r="CJ6" i="36"/>
  <c r="CI6" i="36"/>
  <c r="CH6" i="36"/>
  <c r="DJ10" i="36"/>
  <c r="DI10" i="36"/>
  <c r="DH10" i="36"/>
  <c r="DG10" i="36"/>
  <c r="DF10" i="36"/>
  <c r="DE10" i="36"/>
  <c r="DD10" i="36"/>
  <c r="DC10" i="36"/>
  <c r="DB10" i="36"/>
  <c r="DA10" i="36"/>
  <c r="CZ10" i="36"/>
  <c r="CY10" i="36"/>
  <c r="CX10" i="36"/>
  <c r="CW10" i="36"/>
  <c r="CV10" i="36"/>
  <c r="CU10" i="36"/>
  <c r="CT10" i="36"/>
  <c r="CS10" i="36"/>
  <c r="CR10" i="36"/>
  <c r="CQ10" i="36"/>
  <c r="CP10" i="36"/>
  <c r="CO10" i="36"/>
  <c r="CN10" i="36"/>
  <c r="CM10" i="36"/>
  <c r="CL10" i="36"/>
  <c r="CK10" i="36"/>
  <c r="CJ10" i="36"/>
  <c r="CI10" i="36"/>
  <c r="CH10" i="36"/>
  <c r="BG37" i="39" l="1"/>
  <c r="S36" i="26"/>
  <c r="R36" i="26"/>
  <c r="AN36" i="39"/>
  <c r="U36" i="26"/>
  <c r="BC36" i="39"/>
  <c r="AM36" i="39"/>
  <c r="T36" i="26"/>
  <c r="AS36" i="39"/>
  <c r="AK36" i="39"/>
  <c r="Q36" i="26"/>
  <c r="P36" i="43"/>
  <c r="AY36" i="39"/>
  <c r="AQ36" i="39"/>
  <c r="CO8" i="36"/>
  <c r="CW8" i="36"/>
  <c r="DE8" i="36"/>
  <c r="AI36" i="39"/>
  <c r="CN8" i="36"/>
  <c r="CV8" i="36"/>
  <c r="DD8" i="36"/>
  <c r="BE36" i="39"/>
  <c r="AW36" i="39"/>
  <c r="AO36" i="39"/>
  <c r="BA36" i="39"/>
  <c r="AU36" i="39"/>
  <c r="X36" i="26"/>
  <c r="P36" i="26"/>
  <c r="BB36" i="39"/>
  <c r="AT36" i="39"/>
  <c r="AL36" i="39"/>
  <c r="W36" i="26"/>
  <c r="V36" i="26"/>
  <c r="C8" i="38"/>
  <c r="BF36" i="39"/>
  <c r="AX36" i="39"/>
  <c r="AP36" i="39"/>
  <c r="AH36" i="39"/>
  <c r="U36" i="43"/>
  <c r="T36" i="43"/>
  <c r="S36" i="43"/>
  <c r="R36" i="43"/>
  <c r="Q36" i="43"/>
  <c r="AZ36" i="39"/>
  <c r="AR36" i="39"/>
  <c r="AJ36" i="39"/>
  <c r="BD36" i="39"/>
  <c r="AV36" i="39"/>
  <c r="CK8" i="36"/>
  <c r="CS8" i="36"/>
  <c r="DA8" i="36"/>
  <c r="DI8" i="36"/>
  <c r="CH8" i="36"/>
  <c r="CP8" i="36"/>
  <c r="CX8" i="36"/>
  <c r="DF8" i="36"/>
  <c r="CI8" i="36"/>
  <c r="CQ8" i="36"/>
  <c r="CY8" i="36"/>
  <c r="DG8" i="36"/>
  <c r="DK8" i="36"/>
  <c r="CL8" i="36"/>
  <c r="CT8" i="36"/>
  <c r="DB8" i="36"/>
  <c r="DJ8" i="36"/>
  <c r="CJ8" i="36"/>
  <c r="CR8" i="36"/>
  <c r="CZ8" i="36"/>
  <c r="DH8" i="36"/>
  <c r="CM8" i="36"/>
  <c r="CU8" i="36"/>
  <c r="DC8" i="36"/>
  <c r="AG13" i="34"/>
  <c r="BG36" i="39" l="1"/>
  <c r="F8" i="37"/>
  <c r="AF13" i="34" l="1"/>
  <c r="T13" i="34"/>
  <c r="AA13" i="34"/>
  <c r="S13" i="34"/>
  <c r="K13" i="34"/>
  <c r="AE13" i="34"/>
  <c r="W13" i="34"/>
  <c r="O13" i="34"/>
  <c r="G13" i="34"/>
  <c r="AB13" i="34"/>
  <c r="X13" i="34"/>
  <c r="I13" i="34"/>
  <c r="Y13" i="34"/>
  <c r="Q13" i="34"/>
  <c r="AC13" i="34"/>
  <c r="U13" i="34"/>
  <c r="M13" i="34"/>
  <c r="E13" i="34"/>
  <c r="H13" i="34"/>
  <c r="P13" i="34"/>
  <c r="L13" i="34"/>
  <c r="AD13" i="34"/>
  <c r="V13" i="34"/>
  <c r="N13" i="34"/>
  <c r="F13" i="34"/>
  <c r="Z13" i="34"/>
  <c r="R13" i="34"/>
  <c r="J13" i="34"/>
  <c r="Z8" i="27"/>
  <c r="Y8" i="27"/>
  <c r="X8" i="27"/>
  <c r="W8" i="27"/>
  <c r="V8" i="27"/>
  <c r="U8" i="27"/>
  <c r="T8" i="27"/>
  <c r="S8" i="27"/>
  <c r="R8" i="27"/>
  <c r="D13" i="34" l="1"/>
  <c r="C8" i="37" l="1"/>
  <c r="V1" i="36"/>
  <c r="O1" i="35"/>
  <c r="N1" i="34"/>
  <c r="C9" i="35" l="1"/>
  <c r="BH1" i="41" l="1"/>
  <c r="AU1" i="41"/>
  <c r="AT1" i="41"/>
  <c r="AH1" i="41"/>
  <c r="AC1" i="41"/>
  <c r="P1" i="41"/>
  <c r="O1" i="41"/>
  <c r="G1" i="25"/>
  <c r="AB1" i="29"/>
  <c r="Q1" i="29"/>
  <c r="M1" i="29"/>
  <c r="Z1" i="28"/>
  <c r="O1" i="28"/>
  <c r="M1" i="28"/>
  <c r="BH1" i="42"/>
  <c r="AU1" i="42"/>
  <c r="AT1" i="42"/>
  <c r="AH1" i="42"/>
  <c r="AC1" i="42"/>
  <c r="P1" i="42"/>
  <c r="O1" i="42"/>
  <c r="W6" i="44" l="1"/>
  <c r="V6" i="44"/>
  <c r="P6" i="44"/>
  <c r="H6" i="44"/>
  <c r="U6" i="44" s="1"/>
  <c r="G6" i="44"/>
  <c r="T6" i="44" s="1"/>
  <c r="F6" i="44"/>
  <c r="S6" i="44" s="1"/>
  <c r="E6" i="44"/>
  <c r="R6" i="44" s="1"/>
  <c r="D6" i="44"/>
  <c r="Q6" i="44" s="1"/>
  <c r="Z1" i="44"/>
  <c r="O1" i="44"/>
  <c r="N1" i="44"/>
  <c r="W6" i="43"/>
  <c r="V6" i="43"/>
  <c r="P6" i="43"/>
  <c r="H6" i="43"/>
  <c r="U6" i="43" s="1"/>
  <c r="G6" i="43"/>
  <c r="T6" i="43" s="1"/>
  <c r="F6" i="43"/>
  <c r="S6" i="43" s="1"/>
  <c r="E6" i="43"/>
  <c r="R6" i="43" s="1"/>
  <c r="D6" i="43"/>
  <c r="Q6" i="43" s="1"/>
  <c r="Z1" i="43"/>
  <c r="O1" i="43"/>
  <c r="N1" i="43"/>
  <c r="AK1" i="16" l="1"/>
  <c r="AK1" i="10"/>
  <c r="AK1" i="8"/>
  <c r="AI38" i="10" l="1"/>
  <c r="AI37" i="10"/>
  <c r="AI36" i="10"/>
  <c r="AI40" i="10"/>
  <c r="AI39" i="10"/>
  <c r="AI41" i="10"/>
  <c r="AI35" i="10"/>
  <c r="AI34" i="10"/>
  <c r="AI33" i="10"/>
  <c r="AI32" i="10"/>
  <c r="AI31" i="10"/>
  <c r="AI30" i="10"/>
  <c r="AI29" i="10"/>
  <c r="AI28" i="10"/>
  <c r="AI27" i="10"/>
  <c r="AI26" i="10"/>
  <c r="AI25" i="10"/>
  <c r="AI24" i="10"/>
  <c r="AI23" i="10"/>
  <c r="AI22" i="10"/>
  <c r="AI21" i="10"/>
  <c r="AI20" i="10"/>
  <c r="AI19" i="10"/>
  <c r="AI18" i="10"/>
  <c r="AI17" i="10"/>
  <c r="AI16" i="10"/>
  <c r="AI15" i="10"/>
  <c r="AI14" i="10"/>
  <c r="AI13" i="10"/>
  <c r="AI12" i="10"/>
  <c r="AI11" i="10"/>
  <c r="AI10" i="10"/>
  <c r="AI9" i="10"/>
  <c r="AI7" i="10"/>
  <c r="AI38" i="8"/>
  <c r="AI37" i="8"/>
  <c r="AI36" i="8"/>
  <c r="AI40" i="8"/>
  <c r="AI39" i="8"/>
  <c r="AI41" i="8"/>
  <c r="AI35" i="8"/>
  <c r="AI34" i="8"/>
  <c r="AI33" i="8"/>
  <c r="AI32" i="8"/>
  <c r="AI31" i="8"/>
  <c r="AI30" i="8"/>
  <c r="AI29" i="8"/>
  <c r="AI28" i="8"/>
  <c r="AI26" i="8"/>
  <c r="AI25" i="8"/>
  <c r="AI24" i="8"/>
  <c r="AI23" i="8"/>
  <c r="AI22" i="8"/>
  <c r="AI21" i="8"/>
  <c r="AI20" i="8"/>
  <c r="AI19" i="8"/>
  <c r="AI18" i="8"/>
  <c r="AI17" i="8"/>
  <c r="AI16" i="8"/>
  <c r="AI15" i="8"/>
  <c r="AI14" i="8"/>
  <c r="AI13" i="8"/>
  <c r="AI12" i="8"/>
  <c r="AI11" i="8"/>
  <c r="AI10" i="8"/>
  <c r="AI9" i="8"/>
  <c r="AI7" i="8"/>
  <c r="AI38" i="3"/>
  <c r="AI37" i="3"/>
  <c r="AI36" i="3"/>
  <c r="AI40" i="3"/>
  <c r="AI39" i="3"/>
  <c r="AI41" i="3"/>
  <c r="AI35" i="3"/>
  <c r="AI34" i="3"/>
  <c r="AI33" i="3"/>
  <c r="AI32" i="3"/>
  <c r="AI31" i="3"/>
  <c r="AI30" i="3"/>
  <c r="AI29" i="3"/>
  <c r="AI28" i="3"/>
  <c r="AI27" i="3"/>
  <c r="AI26" i="3"/>
  <c r="AI25" i="3"/>
  <c r="AI24" i="3"/>
  <c r="AI23" i="3"/>
  <c r="AI22" i="3"/>
  <c r="AI21" i="3"/>
  <c r="AI20" i="3"/>
  <c r="AI19" i="3"/>
  <c r="AI18" i="3"/>
  <c r="AI17" i="3"/>
  <c r="AI16" i="3"/>
  <c r="AI15" i="3"/>
  <c r="AI14" i="3"/>
  <c r="AI13" i="3"/>
  <c r="AI12" i="3"/>
  <c r="AI11" i="3"/>
  <c r="AI10" i="3"/>
  <c r="AI9" i="3"/>
  <c r="AI7" i="3"/>
  <c r="AI38" i="16"/>
  <c r="AI37" i="16"/>
  <c r="AI36" i="16"/>
  <c r="AI40" i="16"/>
  <c r="AI39" i="16"/>
  <c r="AI41" i="16"/>
  <c r="AI35" i="16"/>
  <c r="AI34" i="16"/>
  <c r="AI33" i="16"/>
  <c r="AI32" i="16"/>
  <c r="AI31" i="16"/>
  <c r="AI30" i="16"/>
  <c r="AI29" i="16"/>
  <c r="AI28" i="16"/>
  <c r="AI27" i="16"/>
  <c r="AI26" i="16"/>
  <c r="AI25" i="16"/>
  <c r="AI24" i="16"/>
  <c r="AI23" i="16"/>
  <c r="AI22" i="16"/>
  <c r="AI21" i="16"/>
  <c r="AI20" i="16"/>
  <c r="AI19" i="16"/>
  <c r="AI18" i="16"/>
  <c r="AI16" i="16"/>
  <c r="AI15" i="16"/>
  <c r="AI14" i="16"/>
  <c r="AI13" i="16"/>
  <c r="AI12" i="16"/>
  <c r="AI11" i="16"/>
  <c r="AI10" i="16"/>
  <c r="AI9" i="16"/>
  <c r="AI7" i="16"/>
  <c r="S6" i="16"/>
  <c r="T6" i="16" s="1"/>
  <c r="U6" i="16" s="1"/>
  <c r="V6" i="16" s="1"/>
  <c r="W6" i="16" s="1"/>
  <c r="X6" i="16" s="1"/>
  <c r="Y6" i="16" s="1"/>
  <c r="Z6" i="16" s="1"/>
  <c r="AA6" i="16" s="1"/>
  <c r="AB6" i="16" s="1"/>
  <c r="AC6" i="16" s="1"/>
  <c r="AD6" i="16" s="1"/>
  <c r="AE6" i="16" s="1"/>
  <c r="AF6" i="16" s="1"/>
  <c r="AG6" i="16" s="1"/>
  <c r="AH6" i="16" s="1"/>
  <c r="AI27" i="8"/>
  <c r="AI17" i="16"/>
  <c r="S15" i="43" l="1"/>
  <c r="Q15" i="43"/>
  <c r="R15" i="43"/>
  <c r="T15" i="43"/>
  <c r="U14" i="43"/>
  <c r="P15" i="43"/>
  <c r="U15" i="43"/>
  <c r="R16" i="43" l="1"/>
  <c r="Q13" i="43"/>
  <c r="T13" i="43"/>
  <c r="S13" i="43"/>
  <c r="R13" i="43"/>
  <c r="U13" i="43"/>
  <c r="P13" i="43"/>
  <c r="Q14" i="43"/>
  <c r="S14" i="43"/>
  <c r="R14" i="43"/>
  <c r="T14" i="43"/>
  <c r="T12" i="43"/>
  <c r="Q12" i="43"/>
  <c r="S12" i="43"/>
  <c r="R12" i="43"/>
  <c r="U12" i="43"/>
  <c r="P12" i="43"/>
  <c r="S16" i="43"/>
  <c r="S10" i="43"/>
  <c r="Q10" i="43"/>
  <c r="T10" i="43"/>
  <c r="R10" i="43"/>
  <c r="P10" i="43"/>
  <c r="U10" i="43"/>
  <c r="R9" i="43"/>
  <c r="Q9" i="43"/>
  <c r="S9" i="43"/>
  <c r="P9" i="43"/>
  <c r="T9" i="43"/>
  <c r="U9" i="43"/>
  <c r="T16" i="43"/>
  <c r="P8" i="43"/>
  <c r="Q8" i="43"/>
  <c r="R8" i="43"/>
  <c r="S8" i="43"/>
  <c r="T8" i="43"/>
  <c r="U8" i="43"/>
  <c r="Q16" i="43"/>
  <c r="S11" i="43"/>
  <c r="T11" i="43"/>
  <c r="Q11" i="43"/>
  <c r="R11" i="43"/>
  <c r="U11" i="43"/>
  <c r="P11" i="43"/>
  <c r="P14" i="43"/>
  <c r="U16" i="43"/>
  <c r="P16" i="43"/>
  <c r="T17" i="43"/>
  <c r="Q17" i="43" l="1"/>
  <c r="R17" i="43"/>
  <c r="S17" i="43"/>
  <c r="U17" i="43"/>
  <c r="P17" i="43"/>
  <c r="T18" i="43" l="1"/>
  <c r="S18" i="43"/>
  <c r="Q18" i="43"/>
  <c r="R18" i="43"/>
  <c r="P7" i="43"/>
  <c r="Q7" i="43"/>
  <c r="R7" i="43"/>
  <c r="S7" i="43"/>
  <c r="T7" i="43"/>
  <c r="U7" i="43"/>
  <c r="U18" i="43"/>
  <c r="P18" i="43"/>
  <c r="T19" i="43" l="1"/>
  <c r="S19" i="43"/>
  <c r="R19" i="43"/>
  <c r="Q19" i="43"/>
  <c r="U19" i="43"/>
  <c r="P19" i="43"/>
  <c r="T20" i="43" l="1"/>
  <c r="S20" i="43"/>
  <c r="Q20" i="43"/>
  <c r="R20" i="43"/>
  <c r="U20" i="43"/>
  <c r="P20" i="43"/>
  <c r="R21" i="43" l="1"/>
  <c r="S21" i="43"/>
  <c r="Q21" i="43"/>
  <c r="T21" i="43"/>
  <c r="U21" i="43"/>
  <c r="P21" i="43"/>
  <c r="Q22" i="43" l="1"/>
  <c r="S22" i="43"/>
  <c r="R22" i="43"/>
  <c r="T22" i="43"/>
  <c r="P22" i="43"/>
  <c r="U22" i="43"/>
  <c r="S23" i="43" l="1"/>
  <c r="Q23" i="43"/>
  <c r="T23" i="43"/>
  <c r="R23" i="43"/>
  <c r="P23" i="43"/>
  <c r="U23" i="43"/>
  <c r="Q24" i="43" l="1"/>
  <c r="T24" i="43"/>
  <c r="S24" i="43"/>
  <c r="R24" i="43"/>
  <c r="U24" i="43"/>
  <c r="P24" i="43"/>
  <c r="T25" i="43" l="1"/>
  <c r="R25" i="43"/>
  <c r="S25" i="43"/>
  <c r="Q25" i="43"/>
  <c r="P25" i="43"/>
  <c r="U25" i="43"/>
  <c r="S26" i="43" l="1"/>
  <c r="R26" i="43"/>
  <c r="T26" i="43"/>
  <c r="Q26" i="43"/>
  <c r="P26" i="43"/>
  <c r="U26" i="43"/>
  <c r="S27" i="43" l="1"/>
  <c r="T27" i="43"/>
  <c r="Q27" i="43"/>
  <c r="R27" i="43"/>
  <c r="P27" i="43"/>
  <c r="U27" i="43"/>
  <c r="Q28" i="43" l="1"/>
  <c r="S28" i="43"/>
  <c r="R28" i="43"/>
  <c r="T28" i="43"/>
  <c r="U28" i="43"/>
  <c r="P28" i="43"/>
  <c r="R29" i="43" l="1"/>
  <c r="S29" i="43"/>
  <c r="Q29" i="43"/>
  <c r="T29" i="43"/>
  <c r="U29" i="43"/>
  <c r="P29" i="43"/>
  <c r="S30" i="43" l="1"/>
  <c r="Q30" i="43"/>
  <c r="R30" i="43"/>
  <c r="T30" i="43"/>
  <c r="U30" i="43"/>
  <c r="P30" i="43"/>
  <c r="R31" i="43" l="1"/>
  <c r="T31" i="43"/>
  <c r="S31" i="43"/>
  <c r="Q31" i="43"/>
  <c r="P33" i="43"/>
  <c r="U31" i="43"/>
  <c r="P31" i="43"/>
  <c r="S32" i="43" l="1"/>
  <c r="R35" i="43"/>
  <c r="Q35" i="43"/>
  <c r="S35" i="43"/>
  <c r="P35" i="43"/>
  <c r="U35" i="43"/>
  <c r="T32" i="43"/>
  <c r="Q32" i="43"/>
  <c r="R32" i="43"/>
  <c r="T35" i="43"/>
  <c r="S33" i="43"/>
  <c r="T33" i="43"/>
  <c r="R33" i="43"/>
  <c r="U33" i="43"/>
  <c r="P34" i="43"/>
  <c r="Q33" i="43"/>
  <c r="P32" i="43"/>
  <c r="U32" i="43"/>
  <c r="U34" i="43" l="1"/>
  <c r="T34" i="43"/>
  <c r="R34" i="43"/>
  <c r="S34" i="43"/>
  <c r="Q34" i="43"/>
  <c r="BF12" i="39" l="1"/>
  <c r="AY14" i="39"/>
  <c r="AT14" i="39" l="1"/>
  <c r="AZ14" i="39"/>
  <c r="AR9" i="39"/>
  <c r="AL9" i="39"/>
  <c r="AS9" i="39"/>
  <c r="AO9" i="39"/>
  <c r="AP9" i="39"/>
  <c r="AK9" i="39"/>
  <c r="AQ9" i="39"/>
  <c r="AN9" i="39"/>
  <c r="AM9" i="39"/>
  <c r="AV9" i="39"/>
  <c r="AY9" i="39"/>
  <c r="AT9" i="39"/>
  <c r="AX9" i="39"/>
  <c r="AZ9" i="39"/>
  <c r="AJ9" i="39"/>
  <c r="BA9" i="39"/>
  <c r="AW9" i="39"/>
  <c r="BB9" i="39"/>
  <c r="BC9" i="39"/>
  <c r="BD9" i="39"/>
  <c r="BF9" i="39"/>
  <c r="BE9" i="39"/>
  <c r="AN14" i="39"/>
  <c r="BA10" i="39"/>
  <c r="AV10" i="39"/>
  <c r="AO10" i="39"/>
  <c r="AK10" i="39"/>
  <c r="AL10" i="39"/>
  <c r="AP10" i="39"/>
  <c r="AR10" i="39"/>
  <c r="AN10" i="39"/>
  <c r="AM10" i="39"/>
  <c r="AQ10" i="39"/>
  <c r="AS10" i="39"/>
  <c r="AY10" i="39"/>
  <c r="AJ10" i="39"/>
  <c r="AZ10" i="39"/>
  <c r="AT10" i="39"/>
  <c r="AW10" i="39"/>
  <c r="BB10" i="39"/>
  <c r="AX10" i="39"/>
  <c r="BC10" i="39"/>
  <c r="BD10" i="39"/>
  <c r="BE10" i="39"/>
  <c r="BF10" i="39"/>
  <c r="BF14" i="39"/>
  <c r="AM14" i="39"/>
  <c r="BA14" i="39"/>
  <c r="AL14" i="39"/>
  <c r="AO14" i="39"/>
  <c r="AK14" i="39"/>
  <c r="AQ14" i="39"/>
  <c r="AR14" i="39"/>
  <c r="BC14" i="39"/>
  <c r="BE14" i="39"/>
  <c r="BB14" i="39"/>
  <c r="AV14" i="39"/>
  <c r="BD14" i="39"/>
  <c r="AS14" i="39"/>
  <c r="AP14" i="39"/>
  <c r="AS11" i="39"/>
  <c r="BA11" i="39"/>
  <c r="AM11" i="39"/>
  <c r="AK11" i="39"/>
  <c r="AQ11" i="39"/>
  <c r="AP11" i="39"/>
  <c r="BB11" i="39"/>
  <c r="AL11" i="39"/>
  <c r="AV11" i="39"/>
  <c r="AR11" i="39"/>
  <c r="AO11" i="39"/>
  <c r="AY11" i="39"/>
  <c r="AJ11" i="39"/>
  <c r="AN11" i="39"/>
  <c r="AT11" i="39"/>
  <c r="BC11" i="39"/>
  <c r="AW11" i="39"/>
  <c r="AZ11" i="39"/>
  <c r="AX11" i="39"/>
  <c r="BD11" i="39"/>
  <c r="BF11" i="39"/>
  <c r="BE11" i="39"/>
  <c r="AW14" i="39"/>
  <c r="AJ14" i="39"/>
  <c r="AS12" i="39"/>
  <c r="BB12" i="39"/>
  <c r="AM12" i="39"/>
  <c r="BA12" i="39"/>
  <c r="AQ12" i="39"/>
  <c r="AP12" i="39"/>
  <c r="AK12" i="39"/>
  <c r="BC12" i="39"/>
  <c r="AO12" i="39"/>
  <c r="AV12" i="39"/>
  <c r="AL12" i="39"/>
  <c r="AR12" i="39"/>
  <c r="BD12" i="39"/>
  <c r="AX12" i="39"/>
  <c r="AZ12" i="39"/>
  <c r="AW12" i="39"/>
  <c r="AJ12" i="39"/>
  <c r="AN12" i="39"/>
  <c r="BE12" i="39"/>
  <c r="AY12" i="39"/>
  <c r="AT12" i="39"/>
  <c r="AX14" i="39"/>
  <c r="AJ15" i="39"/>
  <c r="AI10" i="39"/>
  <c r="AH10" i="39"/>
  <c r="AI14" i="39"/>
  <c r="AH14" i="39"/>
  <c r="AH11" i="39"/>
  <c r="AI11" i="39"/>
  <c r="AQ16" i="39"/>
  <c r="AI9" i="39"/>
  <c r="AH9" i="39"/>
  <c r="AH12" i="39"/>
  <c r="AI12" i="39"/>
  <c r="AH13" i="39" l="1"/>
  <c r="AH16" i="39"/>
  <c r="BC16" i="39"/>
  <c r="AT15" i="39"/>
  <c r="AY16" i="39"/>
  <c r="AO16" i="39"/>
  <c r="BG12" i="39"/>
  <c r="BG10" i="39"/>
  <c r="BB16" i="39"/>
  <c r="AW16" i="39"/>
  <c r="AV16" i="39"/>
  <c r="AM16" i="39"/>
  <c r="AW15" i="39"/>
  <c r="AN16" i="39"/>
  <c r="AI16" i="39"/>
  <c r="AX15" i="39"/>
  <c r="BD16" i="39"/>
  <c r="AL16" i="39"/>
  <c r="AX16" i="39"/>
  <c r="AJ16" i="39"/>
  <c r="AT16" i="39"/>
  <c r="AZ16" i="39"/>
  <c r="AH15" i="39"/>
  <c r="AY15" i="39"/>
  <c r="BG9" i="39"/>
  <c r="BG14" i="39"/>
  <c r="AN15" i="39"/>
  <c r="BE16" i="39"/>
  <c r="BA16" i="39"/>
  <c r="AZ15" i="39"/>
  <c r="BG11" i="39"/>
  <c r="AI8" i="39"/>
  <c r="AH8" i="39"/>
  <c r="BF16" i="39"/>
  <c r="BA13" i="39"/>
  <c r="AV13" i="39"/>
  <c r="BB13" i="39"/>
  <c r="AM13" i="39"/>
  <c r="BC13" i="39"/>
  <c r="AK13" i="39"/>
  <c r="AO13" i="39"/>
  <c r="AR13" i="39"/>
  <c r="AS13" i="39"/>
  <c r="AP13" i="39"/>
  <c r="AL13" i="39"/>
  <c r="AQ13" i="39"/>
  <c r="BD13" i="39"/>
  <c r="AN13" i="39"/>
  <c r="AX13" i="39"/>
  <c r="AJ13" i="39"/>
  <c r="AW13" i="39"/>
  <c r="BF13" i="39"/>
  <c r="AY13" i="39"/>
  <c r="AZ13" i="39"/>
  <c r="BE13" i="39"/>
  <c r="AT13" i="39"/>
  <c r="AK7" i="39"/>
  <c r="AM7" i="39"/>
  <c r="AQ7" i="39"/>
  <c r="AR7" i="39"/>
  <c r="AP7" i="39"/>
  <c r="AL7" i="39"/>
  <c r="AS7" i="39"/>
  <c r="AV7" i="39"/>
  <c r="AJ7" i="39"/>
  <c r="AO7" i="39"/>
  <c r="AX7" i="39"/>
  <c r="AW7" i="39"/>
  <c r="AN7" i="39"/>
  <c r="AY7" i="39"/>
  <c r="AZ7" i="39"/>
  <c r="BA7" i="39"/>
  <c r="AT7" i="39"/>
  <c r="BB7" i="39"/>
  <c r="BC7" i="39"/>
  <c r="BD7" i="39"/>
  <c r="BE7" i="39"/>
  <c r="BF7" i="39"/>
  <c r="AI13" i="39"/>
  <c r="BC15" i="39"/>
  <c r="AQ15" i="39"/>
  <c r="AM15" i="39"/>
  <c r="AO15" i="39"/>
  <c r="AV15" i="39"/>
  <c r="AR15" i="39"/>
  <c r="AL15" i="39"/>
  <c r="BF15" i="39"/>
  <c r="BB15" i="39"/>
  <c r="BE15" i="39"/>
  <c r="AK15" i="39"/>
  <c r="BD15" i="39"/>
  <c r="AS15" i="39"/>
  <c r="BA15" i="39"/>
  <c r="AP15" i="39"/>
  <c r="AK16" i="39"/>
  <c r="AR16" i="39"/>
  <c r="AI15" i="39"/>
  <c r="AS16" i="39"/>
  <c r="AP16" i="39"/>
  <c r="AO8" i="39"/>
  <c r="AL8" i="39"/>
  <c r="AR8" i="39"/>
  <c r="AP8" i="39"/>
  <c r="AS8" i="39"/>
  <c r="AQ8" i="39"/>
  <c r="AK8" i="39"/>
  <c r="AM8" i="39"/>
  <c r="AV8" i="39"/>
  <c r="AJ8" i="39"/>
  <c r="AT8" i="39"/>
  <c r="AX8" i="39"/>
  <c r="AN8" i="39"/>
  <c r="BA8" i="39"/>
  <c r="AY8" i="39"/>
  <c r="AW8" i="39"/>
  <c r="AZ8" i="39"/>
  <c r="BB8" i="39"/>
  <c r="BC8" i="39"/>
  <c r="BE8" i="39"/>
  <c r="BD8" i="39"/>
  <c r="BF8" i="39"/>
  <c r="AU15" i="39"/>
  <c r="AU16" i="39"/>
  <c r="AU9" i="39"/>
  <c r="AH7" i="39"/>
  <c r="AI7" i="39"/>
  <c r="AU10" i="39"/>
  <c r="AU14" i="39"/>
  <c r="AU12" i="39"/>
  <c r="BC17" i="39"/>
  <c r="AU11" i="39"/>
  <c r="AU13" i="39"/>
  <c r="AU8" i="39"/>
  <c r="AY17" i="39" l="1"/>
  <c r="AN17" i="39"/>
  <c r="BG13" i="39"/>
  <c r="AT17" i="39"/>
  <c r="AX17" i="39"/>
  <c r="AJ17" i="39"/>
  <c r="BG7" i="39"/>
  <c r="BG15" i="39"/>
  <c r="AR17" i="39"/>
  <c r="BG16" i="39"/>
  <c r="AP17" i="39"/>
  <c r="AI17" i="39"/>
  <c r="AH17" i="39"/>
  <c r="AV17" i="39"/>
  <c r="AK17" i="39"/>
  <c r="AO17" i="39"/>
  <c r="BG8" i="39"/>
  <c r="AQ17" i="39"/>
  <c r="BB17" i="39"/>
  <c r="BE17" i="39"/>
  <c r="BD17" i="39"/>
  <c r="AS17" i="39"/>
  <c r="AM17" i="39"/>
  <c r="BA17" i="39"/>
  <c r="AW17" i="39"/>
  <c r="AZ17" i="39"/>
  <c r="AL17" i="39"/>
  <c r="BF17" i="39"/>
  <c r="AU17" i="39"/>
  <c r="BF18" i="39"/>
  <c r="AU7" i="39"/>
  <c r="AN18" i="39" l="1"/>
  <c r="AX18" i="39"/>
  <c r="AW18" i="39"/>
  <c r="AY18" i="39"/>
  <c r="AH18" i="39"/>
  <c r="AO18" i="39"/>
  <c r="AQ18" i="39"/>
  <c r="AM18" i="39"/>
  <c r="BB18" i="39"/>
  <c r="AK18" i="39"/>
  <c r="AR18" i="39"/>
  <c r="BE18" i="39"/>
  <c r="AI18" i="39"/>
  <c r="AP18" i="39"/>
  <c r="AS18" i="39"/>
  <c r="BD18" i="39"/>
  <c r="BG17" i="39"/>
  <c r="AJ18" i="39"/>
  <c r="AZ18" i="39"/>
  <c r="AL18" i="39"/>
  <c r="BC18" i="39"/>
  <c r="AV18" i="39"/>
  <c r="AT18" i="39"/>
  <c r="BA18" i="39"/>
  <c r="AU18" i="39"/>
  <c r="BE19" i="39"/>
  <c r="AJ19" i="39" l="1"/>
  <c r="AW19" i="39"/>
  <c r="AX19" i="39"/>
  <c r="AT19" i="39"/>
  <c r="AN19" i="39"/>
  <c r="BB19" i="39"/>
  <c r="AY19" i="39"/>
  <c r="BF19" i="39"/>
  <c r="AZ19" i="39"/>
  <c r="AM19" i="39"/>
  <c r="AI19" i="39"/>
  <c r="BG18" i="39"/>
  <c r="AR19" i="39"/>
  <c r="AH19" i="39"/>
  <c r="AL19" i="39"/>
  <c r="BC19" i="39"/>
  <c r="AQ19" i="39"/>
  <c r="AS19" i="39"/>
  <c r="BA19" i="39"/>
  <c r="AP19" i="39"/>
  <c r="AO19" i="39"/>
  <c r="AV19" i="39"/>
  <c r="BD19" i="39"/>
  <c r="AK19" i="39"/>
  <c r="AU19" i="39"/>
  <c r="AK20" i="39"/>
  <c r="AW20" i="39" l="1"/>
  <c r="AJ20" i="39"/>
  <c r="BG19" i="39"/>
  <c r="AY20" i="39"/>
  <c r="AH20" i="39"/>
  <c r="AN20" i="39"/>
  <c r="AT20" i="39"/>
  <c r="AI20" i="39"/>
  <c r="AL20" i="39"/>
  <c r="AQ20" i="39"/>
  <c r="AP20" i="39"/>
  <c r="AM20" i="39"/>
  <c r="AX20" i="39"/>
  <c r="AZ20" i="39"/>
  <c r="BD20" i="39"/>
  <c r="AR20" i="39"/>
  <c r="BA20" i="39"/>
  <c r="BB20" i="39"/>
  <c r="AV20" i="39"/>
  <c r="BE20" i="39"/>
  <c r="AO20" i="39"/>
  <c r="AS20" i="39"/>
  <c r="BF20" i="39"/>
  <c r="BC20" i="39"/>
  <c r="AU20" i="39"/>
  <c r="AV21" i="39"/>
  <c r="AX21" i="39" l="1"/>
  <c r="AY21" i="39"/>
  <c r="BD21" i="39"/>
  <c r="AI21" i="39"/>
  <c r="BG20" i="39"/>
  <c r="BC21" i="39"/>
  <c r="AJ21" i="39"/>
  <c r="AM21" i="39"/>
  <c r="AP21" i="39"/>
  <c r="AS21" i="39"/>
  <c r="AT21" i="39"/>
  <c r="BF21" i="39"/>
  <c r="BE21" i="39"/>
  <c r="AQ21" i="39"/>
  <c r="AR21" i="39"/>
  <c r="AK21" i="39"/>
  <c r="AW21" i="39"/>
  <c r="BB21" i="39"/>
  <c r="AO21" i="39"/>
  <c r="AN21" i="39"/>
  <c r="AH21" i="39"/>
  <c r="BA21" i="39"/>
  <c r="AL21" i="39"/>
  <c r="AZ21" i="39"/>
  <c r="AU21" i="39"/>
  <c r="AS22" i="39"/>
  <c r="AW22" i="39" l="1"/>
  <c r="AY22" i="39"/>
  <c r="AP22" i="39"/>
  <c r="AN22" i="39"/>
  <c r="AJ22" i="39"/>
  <c r="AX22" i="39"/>
  <c r="AT22" i="39"/>
  <c r="AH22" i="39"/>
  <c r="BE22" i="39"/>
  <c r="BA22" i="39"/>
  <c r="AL22" i="39"/>
  <c r="AO22" i="39"/>
  <c r="BD22" i="39"/>
  <c r="BC22" i="39"/>
  <c r="BG21" i="39"/>
  <c r="BF22" i="39"/>
  <c r="BB22" i="39"/>
  <c r="AZ22" i="39"/>
  <c r="AV22" i="39"/>
  <c r="AK22" i="39"/>
  <c r="AI22" i="39"/>
  <c r="AQ22" i="39"/>
  <c r="AR22" i="39"/>
  <c r="AM22" i="39"/>
  <c r="AU22" i="39"/>
  <c r="BC23" i="39"/>
  <c r="BG22" i="39" l="1"/>
  <c r="AW23" i="39"/>
  <c r="AZ23" i="39"/>
  <c r="BD23" i="39"/>
  <c r="AQ23" i="39"/>
  <c r="AH23" i="39"/>
  <c r="AI23" i="39"/>
  <c r="AY23" i="39"/>
  <c r="BA23" i="39"/>
  <c r="AM23" i="39"/>
  <c r="AO23" i="39"/>
  <c r="AX23" i="39"/>
  <c r="AR23" i="39"/>
  <c r="AK23" i="39"/>
  <c r="AP23" i="39"/>
  <c r="AV23" i="39"/>
  <c r="AS23" i="39"/>
  <c r="AJ23" i="39"/>
  <c r="BF23" i="39"/>
  <c r="AT23" i="39"/>
  <c r="AL23" i="39"/>
  <c r="BB23" i="39"/>
  <c r="BE23" i="39"/>
  <c r="AN23" i="39"/>
  <c r="AU23" i="39"/>
  <c r="AP24" i="39"/>
  <c r="AW24" i="39" l="1"/>
  <c r="AI24" i="39"/>
  <c r="AR24" i="39"/>
  <c r="AZ24" i="39"/>
  <c r="AL24" i="39"/>
  <c r="AO24" i="39"/>
  <c r="AS24" i="39"/>
  <c r="AY24" i="39"/>
  <c r="AV24" i="39"/>
  <c r="AH24" i="39"/>
  <c r="BD24" i="39"/>
  <c r="BF24" i="39"/>
  <c r="BB24" i="39"/>
  <c r="AK24" i="39"/>
  <c r="BG23" i="39"/>
  <c r="AX24" i="39"/>
  <c r="BA24" i="39"/>
  <c r="AN24" i="39"/>
  <c r="BC24" i="39"/>
  <c r="AJ24" i="39"/>
  <c r="AT24" i="39"/>
  <c r="AQ24" i="39"/>
  <c r="AM24" i="39"/>
  <c r="BE24" i="39"/>
  <c r="AU24" i="39"/>
  <c r="AO25" i="39"/>
  <c r="AY25" i="39" l="1"/>
  <c r="AJ25" i="39"/>
  <c r="AX25" i="39"/>
  <c r="AW25" i="39"/>
  <c r="AN25" i="39"/>
  <c r="AZ25" i="39"/>
  <c r="BC25" i="39"/>
  <c r="AT25" i="39"/>
  <c r="AV25" i="39"/>
  <c r="AP25" i="39"/>
  <c r="AL25" i="39"/>
  <c r="AI25" i="39"/>
  <c r="AK25" i="39"/>
  <c r="AH25" i="39"/>
  <c r="BE25" i="39"/>
  <c r="BB25" i="39"/>
  <c r="BF25" i="39"/>
  <c r="AM25" i="39"/>
  <c r="BD25" i="39"/>
  <c r="AS25" i="39"/>
  <c r="BA25" i="39"/>
  <c r="AR25" i="39"/>
  <c r="AQ25" i="39"/>
  <c r="BG24" i="39"/>
  <c r="AU25" i="39"/>
  <c r="AP26" i="39"/>
  <c r="AX26" i="39" l="1"/>
  <c r="AW26" i="39"/>
  <c r="AJ26" i="39"/>
  <c r="AN26" i="39"/>
  <c r="AY26" i="39"/>
  <c r="AZ26" i="39"/>
  <c r="AT26" i="39"/>
  <c r="AM26" i="39"/>
  <c r="AL26" i="39"/>
  <c r="BF26" i="39"/>
  <c r="AH26" i="39"/>
  <c r="AV26" i="39"/>
  <c r="AI26" i="39"/>
  <c r="AK26" i="39"/>
  <c r="BE26" i="39"/>
  <c r="AQ26" i="39"/>
  <c r="BB26" i="39"/>
  <c r="AR26" i="39"/>
  <c r="BG25" i="39"/>
  <c r="AS26" i="39"/>
  <c r="BA26" i="39"/>
  <c r="AO26" i="39"/>
  <c r="BD26" i="39"/>
  <c r="BC26" i="39"/>
  <c r="AU26" i="39"/>
  <c r="BE27" i="39"/>
  <c r="AW27" i="39" l="1"/>
  <c r="AI27" i="39"/>
  <c r="AX27" i="39"/>
  <c r="AH27" i="39"/>
  <c r="AJ27" i="39"/>
  <c r="AY27" i="39"/>
  <c r="AT27" i="39"/>
  <c r="AS27" i="39"/>
  <c r="AN27" i="39"/>
  <c r="AZ27" i="39"/>
  <c r="AR27" i="39"/>
  <c r="BG26" i="39"/>
  <c r="BC27" i="39"/>
  <c r="BB27" i="39"/>
  <c r="AL27" i="39"/>
  <c r="AM27" i="39"/>
  <c r="BF27" i="39"/>
  <c r="AP27" i="39"/>
  <c r="AV27" i="39"/>
  <c r="AO27" i="39"/>
  <c r="BD27" i="39"/>
  <c r="BA27" i="39"/>
  <c r="AQ27" i="39"/>
  <c r="AK27" i="39"/>
  <c r="AS28" i="39"/>
  <c r="AH28" i="39" l="1"/>
  <c r="AW28" i="39"/>
  <c r="AJ28" i="39"/>
  <c r="AZ28" i="39"/>
  <c r="AI28" i="39"/>
  <c r="AY28" i="39"/>
  <c r="BG27" i="39"/>
  <c r="AX28" i="39"/>
  <c r="AT28" i="39"/>
  <c r="AQ28" i="39"/>
  <c r="AR28" i="39"/>
  <c r="AV28" i="39"/>
  <c r="AM28" i="39"/>
  <c r="AL28" i="39"/>
  <c r="AP28" i="39"/>
  <c r="BE28" i="39"/>
  <c r="BA28" i="39"/>
  <c r="BD28" i="39"/>
  <c r="AK28" i="39"/>
  <c r="BB28" i="39"/>
  <c r="AN28" i="39"/>
  <c r="BF28" i="39"/>
  <c r="AO28" i="39"/>
  <c r="BC28" i="39"/>
  <c r="AU27" i="39"/>
  <c r="AU28" i="39"/>
  <c r="AP29" i="39"/>
  <c r="AZ29" i="39"/>
  <c r="BG28" i="39" l="1"/>
  <c r="AK29" i="39"/>
  <c r="BF29" i="39"/>
  <c r="AW29" i="39"/>
  <c r="AY29" i="39"/>
  <c r="AH29" i="39"/>
  <c r="BA29" i="39"/>
  <c r="AI29" i="39"/>
  <c r="AO29" i="39"/>
  <c r="AV29" i="39"/>
  <c r="BC29" i="39"/>
  <c r="AR29" i="39"/>
  <c r="AJ29" i="39"/>
  <c r="AT29" i="39"/>
  <c r="BB29" i="39"/>
  <c r="BD29" i="39"/>
  <c r="AN29" i="39"/>
  <c r="AJ39" i="40"/>
  <c r="AK39" i="40"/>
  <c r="AL39" i="40"/>
  <c r="AM39" i="40"/>
  <c r="AN39" i="40"/>
  <c r="AO39" i="40"/>
  <c r="AP39" i="40"/>
  <c r="AQ39" i="40"/>
  <c r="AR39" i="40"/>
  <c r="AS39" i="40"/>
  <c r="AT39" i="40"/>
  <c r="AV39" i="40"/>
  <c r="AW39" i="40"/>
  <c r="AX39" i="40"/>
  <c r="AZ39" i="40"/>
  <c r="AY39" i="40"/>
  <c r="BA39" i="40"/>
  <c r="BB39" i="40"/>
  <c r="BC39" i="40"/>
  <c r="BD39" i="40"/>
  <c r="BE39" i="40"/>
  <c r="BF39" i="40"/>
  <c r="AQ29" i="39"/>
  <c r="AL29" i="39"/>
  <c r="AS29" i="39"/>
  <c r="BE29" i="39"/>
  <c r="AM29" i="39"/>
  <c r="AX29" i="39"/>
  <c r="AU29" i="39"/>
  <c r="BD30" i="39"/>
  <c r="AI39" i="40"/>
  <c r="AH39" i="40"/>
  <c r="AU39" i="40"/>
  <c r="AT30" i="39"/>
  <c r="AY30" i="39"/>
  <c r="AJ30" i="39" l="1"/>
  <c r="AX30" i="39"/>
  <c r="BF30" i="39"/>
  <c r="AK30" i="39"/>
  <c r="BG29" i="39"/>
  <c r="AW30" i="39"/>
  <c r="AH30" i="39"/>
  <c r="AL30" i="39"/>
  <c r="AM30" i="39"/>
  <c r="AN30" i="39"/>
  <c r="AI30" i="39"/>
  <c r="AO30" i="39"/>
  <c r="BC30" i="39"/>
  <c r="AQ30" i="39"/>
  <c r="AR30" i="39"/>
  <c r="BB30" i="39"/>
  <c r="AP30" i="39"/>
  <c r="BE30" i="39"/>
  <c r="AV30" i="39"/>
  <c r="AS30" i="39"/>
  <c r="BA30" i="39"/>
  <c r="AZ30" i="39"/>
  <c r="AU30" i="39"/>
  <c r="AS31" i="39"/>
  <c r="AJ31" i="39" l="1"/>
  <c r="AN31" i="39"/>
  <c r="AV31" i="39"/>
  <c r="AY31" i="39"/>
  <c r="AI31" i="39"/>
  <c r="BG30" i="39"/>
  <c r="AM31" i="39"/>
  <c r="AR31" i="39"/>
  <c r="BD31" i="39"/>
  <c r="AW31" i="39"/>
  <c r="AZ31" i="39"/>
  <c r="AO31" i="39"/>
  <c r="AQ31" i="39"/>
  <c r="AK31" i="39"/>
  <c r="BC31" i="39"/>
  <c r="AP31" i="39"/>
  <c r="BA31" i="39"/>
  <c r="AL31" i="39"/>
  <c r="AX31" i="39"/>
  <c r="BF31" i="39"/>
  <c r="BE31" i="39"/>
  <c r="AT31" i="39"/>
  <c r="AH31" i="39"/>
  <c r="BB31" i="39"/>
  <c r="BE32" i="39"/>
  <c r="AU31" i="39"/>
  <c r="AN32" i="39" l="1"/>
  <c r="AY32" i="39"/>
  <c r="AJ32" i="39"/>
  <c r="BA32" i="39"/>
  <c r="AZ32" i="39"/>
  <c r="AX32" i="39"/>
  <c r="BC32" i="39"/>
  <c r="AT32" i="39"/>
  <c r="BF32" i="39"/>
  <c r="AW32" i="39"/>
  <c r="AI32" i="39"/>
  <c r="AV32" i="39"/>
  <c r="AH32" i="39"/>
  <c r="BB32" i="39"/>
  <c r="AK32" i="39"/>
  <c r="AQ32" i="39"/>
  <c r="BG31" i="39"/>
  <c r="AR32" i="39"/>
  <c r="BD32" i="39"/>
  <c r="AO32" i="39"/>
  <c r="AP32" i="39"/>
  <c r="AS32" i="39"/>
  <c r="AM32" i="39"/>
  <c r="AL32" i="39"/>
  <c r="AU32" i="39"/>
  <c r="BG32" i="39" l="1"/>
  <c r="AZ33" i="39"/>
  <c r="AX33" i="39" l="1"/>
  <c r="AI33" i="39"/>
  <c r="AH33" i="39"/>
  <c r="AJ33" i="39"/>
  <c r="AN33" i="39"/>
  <c r="AY33" i="39"/>
  <c r="BF33" i="39"/>
  <c r="AL33" i="39"/>
  <c r="AP33" i="39"/>
  <c r="BB33" i="39"/>
  <c r="AM33" i="39"/>
  <c r="AW33" i="39"/>
  <c r="BA33" i="39"/>
  <c r="BC33" i="39"/>
  <c r="AO33" i="39"/>
  <c r="BE33" i="39"/>
  <c r="AK33" i="39"/>
  <c r="AV33" i="39"/>
  <c r="BD33" i="39"/>
  <c r="AS33" i="39"/>
  <c r="AR33" i="39"/>
  <c r="AQ33" i="39"/>
  <c r="AT33" i="39"/>
  <c r="BD35" i="39"/>
  <c r="AI34" i="39"/>
  <c r="AU33" i="39"/>
  <c r="BG33" i="39" l="1"/>
  <c r="AH34" i="39"/>
  <c r="AR35" i="39"/>
  <c r="AV35" i="39"/>
  <c r="AT34" i="39"/>
  <c r="BD34" i="39"/>
  <c r="BA34" i="39"/>
  <c r="BF34" i="39"/>
  <c r="AL34" i="39"/>
  <c r="AW34" i="39"/>
  <c r="AM34" i="39"/>
  <c r="BC34" i="39"/>
  <c r="AQ34" i="39"/>
  <c r="AK34" i="39"/>
  <c r="AS34" i="39"/>
  <c r="BE34" i="39"/>
  <c r="BB34" i="39"/>
  <c r="AP34" i="39"/>
  <c r="AV34" i="39"/>
  <c r="AR34" i="39"/>
  <c r="AO34" i="39"/>
  <c r="BE35" i="39"/>
  <c r="AO35" i="39"/>
  <c r="AH35" i="39"/>
  <c r="BB35" i="39"/>
  <c r="AL35" i="39"/>
  <c r="AN34" i="39"/>
  <c r="AJ34" i="39"/>
  <c r="AP35" i="39"/>
  <c r="AZ34" i="39"/>
  <c r="AS35" i="39"/>
  <c r="BF35" i="39"/>
  <c r="AX34" i="39"/>
  <c r="AQ35" i="39"/>
  <c r="AY34" i="39"/>
  <c r="AW35" i="39"/>
  <c r="BA35" i="39"/>
  <c r="AT35" i="39"/>
  <c r="AK35" i="39"/>
  <c r="AM35" i="39"/>
  <c r="BC35" i="39"/>
  <c r="AN35" i="39"/>
  <c r="AZ35" i="39"/>
  <c r="AI35" i="39"/>
  <c r="AX35" i="39"/>
  <c r="AU34" i="39"/>
  <c r="AJ35" i="39"/>
  <c r="AY35" i="39"/>
  <c r="AU35" i="39"/>
  <c r="BG34" i="39" l="1"/>
  <c r="BG35" i="39"/>
  <c r="X26" i="27" l="1"/>
  <c r="Y39" i="27"/>
  <c r="Y26" i="27" l="1"/>
  <c r="Z39" i="27"/>
  <c r="Z14" i="27"/>
  <c r="S14" i="27"/>
  <c r="U14" i="27"/>
  <c r="R14" i="27"/>
  <c r="V14" i="27"/>
  <c r="T14" i="27"/>
  <c r="X14" i="27"/>
  <c r="S39" i="27"/>
  <c r="R39" i="27"/>
  <c r="T39" i="27"/>
  <c r="U39" i="27"/>
  <c r="V39" i="27"/>
  <c r="X39" i="27"/>
  <c r="W39" i="27"/>
  <c r="S26" i="27"/>
  <c r="T26" i="27"/>
  <c r="U26" i="27"/>
  <c r="R26" i="27"/>
  <c r="V26" i="27"/>
  <c r="Y14" i="27"/>
  <c r="W14" i="27"/>
  <c r="W26" i="27"/>
  <c r="Z41" i="27"/>
  <c r="Y32" i="27"/>
  <c r="Z40" i="27"/>
  <c r="W16" i="27"/>
  <c r="Q14" i="26"/>
  <c r="X8" i="26"/>
  <c r="P12" i="26"/>
  <c r="X9" i="26"/>
  <c r="U13" i="26"/>
  <c r="X10" i="26"/>
  <c r="W14" i="26" l="1"/>
  <c r="Z28" i="27"/>
  <c r="W13" i="27"/>
  <c r="Z10" i="27"/>
  <c r="S14" i="26"/>
  <c r="W10" i="27"/>
  <c r="X12" i="26"/>
  <c r="T14" i="26"/>
  <c r="W18" i="27"/>
  <c r="R8" i="26"/>
  <c r="Q8" i="26"/>
  <c r="S8" i="26"/>
  <c r="P8" i="26"/>
  <c r="T8" i="26"/>
  <c r="W8" i="26"/>
  <c r="V8" i="26"/>
  <c r="U8" i="26"/>
  <c r="S18" i="27"/>
  <c r="R18" i="27"/>
  <c r="T18" i="27"/>
  <c r="V18" i="27"/>
  <c r="U18" i="27"/>
  <c r="X18" i="27"/>
  <c r="W32" i="27"/>
  <c r="R13" i="26"/>
  <c r="Z18" i="27"/>
  <c r="S31" i="27"/>
  <c r="T31" i="27"/>
  <c r="R31" i="27"/>
  <c r="U31" i="27"/>
  <c r="V31" i="27"/>
  <c r="X31" i="27"/>
  <c r="Y31" i="27"/>
  <c r="S13" i="27"/>
  <c r="T13" i="27"/>
  <c r="U13" i="27"/>
  <c r="R13" i="27"/>
  <c r="V13" i="27"/>
  <c r="Y13" i="27"/>
  <c r="X13" i="27"/>
  <c r="T28" i="27"/>
  <c r="S28" i="27"/>
  <c r="R28" i="27"/>
  <c r="V28" i="27"/>
  <c r="U28" i="27"/>
  <c r="X28" i="27"/>
  <c r="X13" i="26"/>
  <c r="T13" i="26"/>
  <c r="S10" i="26"/>
  <c r="R10" i="26"/>
  <c r="T10" i="26"/>
  <c r="Q10" i="26"/>
  <c r="P10" i="26"/>
  <c r="V10" i="26"/>
  <c r="U10" i="26"/>
  <c r="W10" i="26"/>
  <c r="S16" i="27"/>
  <c r="T16" i="27"/>
  <c r="U16" i="27"/>
  <c r="R16" i="27"/>
  <c r="V16" i="27"/>
  <c r="X16" i="27"/>
  <c r="S32" i="27"/>
  <c r="T32" i="27"/>
  <c r="R32" i="27"/>
  <c r="U32" i="27"/>
  <c r="X32" i="27"/>
  <c r="V32" i="27"/>
  <c r="Z32" i="27"/>
  <c r="X14" i="26"/>
  <c r="P13" i="26"/>
  <c r="S11" i="27"/>
  <c r="T11" i="27"/>
  <c r="U11" i="27"/>
  <c r="R11" i="27"/>
  <c r="V11" i="27"/>
  <c r="X11" i="27"/>
  <c r="Y11" i="27"/>
  <c r="Z31" i="27"/>
  <c r="Q12" i="26"/>
  <c r="V12" i="26"/>
  <c r="R12" i="26"/>
  <c r="W12" i="26"/>
  <c r="S12" i="26"/>
  <c r="U12" i="26"/>
  <c r="T12" i="26"/>
  <c r="W13" i="26"/>
  <c r="Q13" i="26"/>
  <c r="V13" i="26"/>
  <c r="Z11" i="27"/>
  <c r="W28" i="27"/>
  <c r="W31" i="27"/>
  <c r="V14" i="26"/>
  <c r="Z13" i="27"/>
  <c r="S13" i="26"/>
  <c r="W11" i="27"/>
  <c r="S41" i="27"/>
  <c r="T41" i="27"/>
  <c r="R41" i="27"/>
  <c r="V41" i="27"/>
  <c r="U41" i="27"/>
  <c r="X41" i="27"/>
  <c r="Y41" i="27"/>
  <c r="W41" i="27"/>
  <c r="T11" i="26"/>
  <c r="R11" i="26"/>
  <c r="Q11" i="26"/>
  <c r="S11" i="26"/>
  <c r="V11" i="26"/>
  <c r="W11" i="26"/>
  <c r="U11" i="26"/>
  <c r="P11" i="26"/>
  <c r="R14" i="26"/>
  <c r="Q9" i="26"/>
  <c r="R9" i="26"/>
  <c r="P9" i="26"/>
  <c r="S9" i="26"/>
  <c r="T9" i="26"/>
  <c r="V9" i="26"/>
  <c r="W9" i="26"/>
  <c r="U9" i="26"/>
  <c r="S40" i="27"/>
  <c r="T40" i="27"/>
  <c r="U40" i="27"/>
  <c r="R40" i="27"/>
  <c r="X40" i="27"/>
  <c r="V40" i="27"/>
  <c r="W40" i="27"/>
  <c r="Z16" i="27"/>
  <c r="S10" i="27"/>
  <c r="T10" i="27"/>
  <c r="R10" i="27"/>
  <c r="U10" i="27"/>
  <c r="V10" i="27"/>
  <c r="X10" i="27"/>
  <c r="Y10" i="27"/>
  <c r="Y40" i="27"/>
  <c r="X11" i="26"/>
  <c r="Y28" i="27"/>
  <c r="Z26" i="27"/>
  <c r="Y18" i="27"/>
  <c r="W22" i="27"/>
  <c r="Y16" i="27"/>
  <c r="W19" i="27"/>
  <c r="Y27" i="27"/>
  <c r="Z7" i="27"/>
  <c r="U14" i="26"/>
  <c r="P14" i="26"/>
  <c r="Y22" i="27" l="1"/>
  <c r="Y19" i="27"/>
  <c r="Z27" i="27"/>
  <c r="S35" i="27"/>
  <c r="R35" i="27"/>
  <c r="T35" i="27"/>
  <c r="U35" i="27"/>
  <c r="V35" i="27"/>
  <c r="X35" i="27"/>
  <c r="W35" i="27"/>
  <c r="Z35" i="27"/>
  <c r="Y35" i="27"/>
  <c r="S38" i="27"/>
  <c r="U38" i="27"/>
  <c r="T38" i="27"/>
  <c r="V38" i="27"/>
  <c r="R38" i="27"/>
  <c r="X38" i="27"/>
  <c r="Y38" i="27"/>
  <c r="Z38" i="27"/>
  <c r="S20" i="27"/>
  <c r="T20" i="27"/>
  <c r="U20" i="27"/>
  <c r="R20" i="27"/>
  <c r="V20" i="27"/>
  <c r="X20" i="27"/>
  <c r="W20" i="27"/>
  <c r="Z20" i="27"/>
  <c r="S19" i="27"/>
  <c r="R19" i="27"/>
  <c r="U19" i="27"/>
  <c r="T19" i="27"/>
  <c r="X19" i="27"/>
  <c r="V19" i="27"/>
  <c r="Z19" i="27"/>
  <c r="S37" i="27"/>
  <c r="R37" i="27"/>
  <c r="V37" i="27"/>
  <c r="U37" i="27"/>
  <c r="T37" i="27"/>
  <c r="X37" i="27"/>
  <c r="Y37" i="27"/>
  <c r="W37" i="27"/>
  <c r="Z37" i="27"/>
  <c r="Y20" i="27"/>
  <c r="R7" i="26"/>
  <c r="Q7" i="26"/>
  <c r="S7" i="26"/>
  <c r="P7" i="26"/>
  <c r="V7" i="26"/>
  <c r="T7" i="26"/>
  <c r="W7" i="26"/>
  <c r="S33" i="27"/>
  <c r="T33" i="27"/>
  <c r="U33" i="27"/>
  <c r="R33" i="27"/>
  <c r="V33" i="27"/>
  <c r="X33" i="27"/>
  <c r="Y33" i="27"/>
  <c r="W33" i="27"/>
  <c r="Z33" i="27"/>
  <c r="S27" i="27"/>
  <c r="T27" i="27"/>
  <c r="U27" i="27"/>
  <c r="R27" i="27"/>
  <c r="V27" i="27"/>
  <c r="X27" i="27"/>
  <c r="W27" i="27"/>
  <c r="S7" i="27"/>
  <c r="R7" i="27"/>
  <c r="T7" i="27"/>
  <c r="U7" i="27"/>
  <c r="V7" i="27"/>
  <c r="W7" i="27"/>
  <c r="X7" i="27"/>
  <c r="Y7" i="27"/>
  <c r="S22" i="27"/>
  <c r="R22" i="27"/>
  <c r="U22" i="27"/>
  <c r="T22" i="27"/>
  <c r="V22" i="27"/>
  <c r="X22" i="27"/>
  <c r="Z22" i="27"/>
  <c r="W38" i="27"/>
  <c r="U7" i="26"/>
  <c r="X7" i="26"/>
  <c r="Y12" i="27"/>
  <c r="W30" i="27"/>
  <c r="W17" i="27"/>
  <c r="X15" i="26"/>
  <c r="U15" i="26" l="1"/>
  <c r="P15" i="26"/>
  <c r="S15" i="26"/>
  <c r="S24" i="27"/>
  <c r="T24" i="27"/>
  <c r="R24" i="27"/>
  <c r="U24" i="27"/>
  <c r="X24" i="27"/>
  <c r="V24" i="27"/>
  <c r="W24" i="27"/>
  <c r="Z24" i="27"/>
  <c r="S21" i="27"/>
  <c r="T21" i="27"/>
  <c r="U21" i="27"/>
  <c r="R21" i="27"/>
  <c r="V21" i="27"/>
  <c r="X21" i="27"/>
  <c r="Y21" i="27"/>
  <c r="Z21" i="27"/>
  <c r="S25" i="27"/>
  <c r="R25" i="27"/>
  <c r="U25" i="27"/>
  <c r="T25" i="27"/>
  <c r="V25" i="27"/>
  <c r="X25" i="27"/>
  <c r="Y25" i="27"/>
  <c r="W25" i="27"/>
  <c r="Z25" i="27"/>
  <c r="S15" i="27"/>
  <c r="R15" i="27"/>
  <c r="U15" i="27"/>
  <c r="T15" i="27"/>
  <c r="V15" i="27"/>
  <c r="X15" i="27"/>
  <c r="Y15" i="27"/>
  <c r="W15" i="27"/>
  <c r="Z15" i="27"/>
  <c r="W21" i="27"/>
  <c r="S9" i="27"/>
  <c r="T9" i="27"/>
  <c r="U9" i="27"/>
  <c r="R9" i="27"/>
  <c r="V9" i="27"/>
  <c r="X9" i="27"/>
  <c r="W9" i="27"/>
  <c r="Y9" i="27"/>
  <c r="Z9" i="27"/>
  <c r="Y24" i="27"/>
  <c r="R15" i="26"/>
  <c r="V15" i="26"/>
  <c r="S36" i="27"/>
  <c r="R36" i="27"/>
  <c r="U36" i="27"/>
  <c r="V36" i="27"/>
  <c r="T36" i="27"/>
  <c r="X36" i="27"/>
  <c r="Y36" i="27"/>
  <c r="W36" i="27"/>
  <c r="Z36" i="27"/>
  <c r="S23" i="27"/>
  <c r="T23" i="27"/>
  <c r="R23" i="27"/>
  <c r="V23" i="27"/>
  <c r="U23" i="27"/>
  <c r="X23" i="27"/>
  <c r="W23" i="27"/>
  <c r="Y23" i="27"/>
  <c r="Z23" i="27"/>
  <c r="T15" i="26"/>
  <c r="W15" i="26"/>
  <c r="S29" i="27"/>
  <c r="R29" i="27"/>
  <c r="T29" i="27"/>
  <c r="U29" i="27"/>
  <c r="V29" i="27"/>
  <c r="X29" i="27"/>
  <c r="Y29" i="27"/>
  <c r="W29" i="27"/>
  <c r="Z29" i="27"/>
  <c r="S34" i="27"/>
  <c r="R34" i="27"/>
  <c r="U34" i="27"/>
  <c r="T34" i="27"/>
  <c r="X34" i="27"/>
  <c r="V34" i="27"/>
  <c r="Y34" i="27"/>
  <c r="Z34" i="27"/>
  <c r="W34" i="27"/>
  <c r="S12" i="27"/>
  <c r="T12" i="27"/>
  <c r="R12" i="27"/>
  <c r="V12" i="27"/>
  <c r="U12" i="27"/>
  <c r="X12" i="27"/>
  <c r="W12" i="27"/>
  <c r="Z12" i="27"/>
  <c r="Q15" i="26"/>
  <c r="S30" i="27"/>
  <c r="T30" i="27"/>
  <c r="U30" i="27"/>
  <c r="R30" i="27"/>
  <c r="V30" i="27"/>
  <c r="X30" i="27"/>
  <c r="Y30" i="27"/>
  <c r="Z30" i="27"/>
  <c r="S17" i="27"/>
  <c r="T17" i="27"/>
  <c r="U17" i="27"/>
  <c r="R17" i="27"/>
  <c r="V17" i="27"/>
  <c r="X17" i="27"/>
  <c r="Y17" i="27"/>
  <c r="Z17" i="27"/>
  <c r="V16" i="26"/>
  <c r="U16" i="26" l="1"/>
  <c r="T16" i="26"/>
  <c r="X16" i="26"/>
  <c r="R16" i="26"/>
  <c r="W16" i="26"/>
  <c r="P16" i="26"/>
  <c r="Q16" i="26"/>
  <c r="S16" i="26"/>
  <c r="R17" i="26"/>
  <c r="S17" i="26" l="1"/>
  <c r="X17" i="26"/>
  <c r="W17" i="26"/>
  <c r="T17" i="26"/>
  <c r="U17" i="26"/>
  <c r="P17" i="26"/>
  <c r="Q17" i="26"/>
  <c r="V17" i="26"/>
  <c r="Q18" i="26"/>
  <c r="P18" i="26" l="1"/>
  <c r="W18" i="26"/>
  <c r="R18" i="26"/>
  <c r="S18" i="26"/>
  <c r="T18" i="26"/>
  <c r="X18" i="26"/>
  <c r="U18" i="26"/>
  <c r="V18" i="26"/>
  <c r="W20" i="26"/>
  <c r="X19" i="26"/>
  <c r="Q20" i="26" l="1"/>
  <c r="T20" i="26"/>
  <c r="X20" i="26"/>
  <c r="V20" i="26"/>
  <c r="S19" i="26"/>
  <c r="P19" i="26"/>
  <c r="R20" i="26"/>
  <c r="R19" i="26"/>
  <c r="W19" i="26"/>
  <c r="Q19" i="26"/>
  <c r="U19" i="26"/>
  <c r="V19" i="26"/>
  <c r="S20" i="26"/>
  <c r="T19" i="26"/>
  <c r="U20" i="26"/>
  <c r="P20" i="26"/>
  <c r="S21" i="26" l="1"/>
  <c r="U21" i="26" l="1"/>
  <c r="P21" i="26"/>
  <c r="V21" i="26"/>
  <c r="X21" i="26"/>
  <c r="T21" i="26"/>
  <c r="Q21" i="26"/>
  <c r="W21" i="26"/>
  <c r="R21" i="26"/>
  <c r="U22" i="26" l="1"/>
  <c r="R22" i="26"/>
  <c r="W22" i="26"/>
  <c r="X22" i="26"/>
  <c r="S22" i="26"/>
  <c r="P22" i="26"/>
  <c r="T22" i="26"/>
  <c r="Q22" i="26"/>
  <c r="V22" i="26"/>
  <c r="W23" i="26"/>
  <c r="U23" i="26" l="1"/>
  <c r="X23" i="26"/>
  <c r="Q23" i="26"/>
  <c r="P23" i="26"/>
  <c r="R23" i="26"/>
  <c r="V23" i="26"/>
  <c r="T23" i="26"/>
  <c r="S23" i="26"/>
  <c r="S24" i="26"/>
  <c r="U24" i="26" l="1"/>
  <c r="P24" i="26"/>
  <c r="Q24" i="26"/>
  <c r="T24" i="26"/>
  <c r="R24" i="26"/>
  <c r="W24" i="26"/>
  <c r="X24" i="26"/>
  <c r="V24" i="26"/>
  <c r="X25" i="26"/>
  <c r="R25" i="26" l="1"/>
  <c r="U25" i="26"/>
  <c r="V25" i="26"/>
  <c r="Q25" i="26"/>
  <c r="W25" i="26"/>
  <c r="T25" i="26"/>
  <c r="P25" i="26"/>
  <c r="S25" i="26"/>
  <c r="Q26" i="26"/>
  <c r="X26" i="26" l="1"/>
  <c r="T26" i="26"/>
  <c r="S26" i="26"/>
  <c r="R26" i="26"/>
  <c r="W26" i="26"/>
  <c r="P26" i="26"/>
  <c r="U26" i="26"/>
  <c r="V26" i="26"/>
  <c r="W27" i="26"/>
  <c r="T27" i="26" l="1"/>
  <c r="X27" i="26"/>
  <c r="R27" i="26"/>
  <c r="V27" i="26"/>
  <c r="Q27" i="26"/>
  <c r="P27" i="26"/>
  <c r="S27" i="26"/>
  <c r="U27" i="26"/>
  <c r="P28" i="26" l="1"/>
  <c r="U28" i="26"/>
  <c r="W28" i="26"/>
  <c r="R28" i="26"/>
  <c r="Q28" i="26"/>
  <c r="T28" i="26"/>
  <c r="V28" i="26"/>
  <c r="S28" i="26"/>
  <c r="X28" i="26"/>
  <c r="X29" i="26"/>
  <c r="P29" i="26" l="1"/>
  <c r="U29" i="26"/>
  <c r="S29" i="26"/>
  <c r="R29" i="26"/>
  <c r="Q29" i="26"/>
  <c r="V29" i="26"/>
  <c r="T29" i="26"/>
  <c r="W29" i="26"/>
  <c r="Q30" i="26"/>
  <c r="U30" i="26" l="1"/>
  <c r="W30" i="26"/>
  <c r="T30" i="26"/>
  <c r="V30" i="26"/>
  <c r="R30" i="26"/>
  <c r="P30" i="26"/>
  <c r="S30" i="26"/>
  <c r="X30" i="26"/>
  <c r="T31" i="26"/>
  <c r="U31" i="26" l="1"/>
  <c r="P31" i="26"/>
  <c r="Q31" i="26"/>
  <c r="S31" i="26"/>
  <c r="W31" i="26"/>
  <c r="X31" i="26"/>
  <c r="V31" i="26"/>
  <c r="R31" i="26"/>
  <c r="Q32" i="26"/>
  <c r="T32" i="26" l="1"/>
  <c r="S32" i="26"/>
  <c r="P32" i="26"/>
  <c r="V32" i="26"/>
  <c r="X32" i="26"/>
  <c r="U32" i="26"/>
  <c r="R32" i="26"/>
  <c r="W32" i="26"/>
  <c r="P35" i="26" l="1"/>
  <c r="P34" i="26"/>
  <c r="U34" i="26"/>
  <c r="U35" i="26"/>
  <c r="W34" i="26"/>
  <c r="X34" i="26"/>
  <c r="Q34" i="26"/>
  <c r="R34" i="26"/>
  <c r="T34" i="26"/>
  <c r="V34" i="26"/>
  <c r="S34" i="26"/>
  <c r="P33" i="26"/>
  <c r="U33" i="26"/>
  <c r="W33" i="26"/>
  <c r="T33" i="26"/>
  <c r="Q33" i="26"/>
  <c r="X33" i="26"/>
  <c r="S33" i="26"/>
  <c r="V33" i="26"/>
  <c r="R33" i="26"/>
  <c r="W35" i="26"/>
  <c r="X35" i="26"/>
  <c r="V35" i="26"/>
  <c r="S35" i="26"/>
  <c r="Q35" i="26"/>
  <c r="T35" i="26"/>
  <c r="R35" i="26"/>
  <c r="AR11" i="40" l="1"/>
  <c r="BE35" i="40"/>
  <c r="AU36" i="40"/>
  <c r="BB35" i="40"/>
  <c r="AW14" i="40"/>
  <c r="AH12" i="40"/>
  <c r="AK11" i="40" l="1"/>
  <c r="AP11" i="40"/>
  <c r="AX11" i="40"/>
  <c r="AN10" i="40"/>
  <c r="AZ23" i="40"/>
  <c r="AJ23" i="40"/>
  <c r="AX23" i="40"/>
  <c r="BA23" i="40"/>
  <c r="BC24" i="40"/>
  <c r="BE24" i="40"/>
  <c r="BC27" i="40"/>
  <c r="AZ24" i="40"/>
  <c r="BF38" i="40"/>
  <c r="BD35" i="40"/>
  <c r="AH35" i="40"/>
  <c r="AV35" i="40"/>
  <c r="AW11" i="40"/>
  <c r="BB12" i="40"/>
  <c r="AN12" i="40"/>
  <c r="AY26" i="40"/>
  <c r="BA38" i="40"/>
  <c r="AZ11" i="40"/>
  <c r="BD38" i="40"/>
  <c r="AQ11" i="40"/>
  <c r="AV11" i="40"/>
  <c r="AL11" i="40"/>
  <c r="BB10" i="40"/>
  <c r="AJ35" i="40"/>
  <c r="AZ38" i="40"/>
  <c r="AJ26" i="40"/>
  <c r="AV24" i="40"/>
  <c r="AZ27" i="40"/>
  <c r="AX27" i="40"/>
  <c r="BF27" i="40"/>
  <c r="BB26" i="40"/>
  <c r="AQ27" i="40"/>
  <c r="AK24" i="40"/>
  <c r="AY35" i="40"/>
  <c r="BE23" i="40"/>
  <c r="AW26" i="40"/>
  <c r="AN26" i="40"/>
  <c r="AM38" i="40"/>
  <c r="AO14" i="40"/>
  <c r="AN14" i="40"/>
  <c r="AP38" i="40"/>
  <c r="AL24" i="40"/>
  <c r="AV38" i="40"/>
  <c r="BE12" i="40"/>
  <c r="AX36" i="40"/>
  <c r="AL35" i="40"/>
  <c r="AZ12" i="40"/>
  <c r="AS26" i="40"/>
  <c r="AR36" i="40"/>
  <c r="BA12" i="40"/>
  <c r="AV36" i="40"/>
  <c r="AH14" i="40"/>
  <c r="AZ14" i="40"/>
  <c r="BB27" i="40"/>
  <c r="AW36" i="40"/>
  <c r="AL23" i="40"/>
  <c r="BC11" i="40"/>
  <c r="AQ23" i="40"/>
  <c r="AS11" i="40"/>
  <c r="AK27" i="40"/>
  <c r="AL27" i="40"/>
  <c r="AM24" i="40"/>
  <c r="AR12" i="40"/>
  <c r="AK10" i="40"/>
  <c r="AO36" i="40"/>
  <c r="AV14" i="40"/>
  <c r="AH36" i="40"/>
  <c r="BD24" i="40"/>
  <c r="AM26" i="40"/>
  <c r="AX26" i="40"/>
  <c r="AS23" i="40"/>
  <c r="AR10" i="40"/>
  <c r="AO27" i="40"/>
  <c r="AX35" i="40"/>
  <c r="BD12" i="40"/>
  <c r="AZ36" i="40"/>
  <c r="AR27" i="40"/>
  <c r="AP26" i="40"/>
  <c r="AO10" i="40"/>
  <c r="AY24" i="40"/>
  <c r="AP35" i="40"/>
  <c r="AY23" i="40"/>
  <c r="AL10" i="40"/>
  <c r="AY38" i="40"/>
  <c r="AS12" i="40"/>
  <c r="BF36" i="40"/>
  <c r="AM35" i="40"/>
  <c r="AW12" i="40"/>
  <c r="AT26" i="40"/>
  <c r="AK26" i="40"/>
  <c r="AV10" i="40"/>
  <c r="BF12" i="40"/>
  <c r="AS24" i="40"/>
  <c r="AP36" i="40"/>
  <c r="BF35" i="40"/>
  <c r="AX38" i="40"/>
  <c r="BE27" i="40"/>
  <c r="AP24" i="40"/>
  <c r="AN36" i="40"/>
  <c r="AP23" i="40"/>
  <c r="AK36" i="40"/>
  <c r="AO38" i="40"/>
  <c r="AZ10" i="40"/>
  <c r="AJ12" i="40"/>
  <c r="AM36" i="40"/>
  <c r="AX10" i="40"/>
  <c r="AY10" i="40"/>
  <c r="AM12" i="40"/>
  <c r="BC10" i="40"/>
  <c r="AR14" i="40"/>
  <c r="AW10" i="40"/>
  <c r="AQ14" i="40"/>
  <c r="BE11" i="40"/>
  <c r="BB11" i="40"/>
  <c r="BD10" i="40"/>
  <c r="BC14" i="40"/>
  <c r="AL26" i="40"/>
  <c r="AW27" i="40"/>
  <c r="AQ38" i="40"/>
  <c r="AK23" i="40"/>
  <c r="AL14" i="40"/>
  <c r="BA35" i="40"/>
  <c r="AI35" i="40"/>
  <c r="AM27" i="40"/>
  <c r="BB14" i="40"/>
  <c r="BB36" i="40"/>
  <c r="AS35" i="40"/>
  <c r="AH15" i="40"/>
  <c r="AO24" i="40"/>
  <c r="AN23" i="40"/>
  <c r="AJ10" i="40"/>
  <c r="AO35" i="40"/>
  <c r="AR23" i="40"/>
  <c r="AT38" i="40"/>
  <c r="AO26" i="40"/>
  <c r="AP10" i="40"/>
  <c r="AO11" i="40"/>
  <c r="AY11" i="40"/>
  <c r="AQ35" i="40"/>
  <c r="AK38" i="40"/>
  <c r="AT35" i="40"/>
  <c r="AO23" i="40"/>
  <c r="AX24" i="40"/>
  <c r="AS38" i="40"/>
  <c r="AT27" i="40"/>
  <c r="AR38" i="40"/>
  <c r="AY27" i="40"/>
  <c r="AP12" i="40"/>
  <c r="AU12" i="40"/>
  <c r="AY12" i="40"/>
  <c r="BA27" i="40"/>
  <c r="BA26" i="40"/>
  <c r="AP27" i="40"/>
  <c r="AT11" i="40"/>
  <c r="AQ24" i="40"/>
  <c r="AV12" i="40"/>
  <c r="AJ14" i="40"/>
  <c r="AU35" i="40"/>
  <c r="BA10" i="40"/>
  <c r="AK14" i="40"/>
  <c r="AZ26" i="40"/>
  <c r="AV27" i="40"/>
  <c r="AN24" i="40"/>
  <c r="AR35" i="40"/>
  <c r="AX12" i="40"/>
  <c r="AV41" i="40"/>
  <c r="AM14" i="40"/>
  <c r="AV26" i="40"/>
  <c r="BA24" i="40"/>
  <c r="AJ32" i="40"/>
  <c r="AS27" i="40"/>
  <c r="AL38" i="40"/>
  <c r="AZ35" i="40"/>
  <c r="AR24" i="40"/>
  <c r="BA11" i="40"/>
  <c r="BB32" i="40" l="1"/>
  <c r="AY41" i="40"/>
  <c r="AL32" i="40"/>
  <c r="AU41" i="40"/>
  <c r="AW32" i="40"/>
  <c r="BB41" i="40"/>
  <c r="BB15" i="40"/>
  <c r="BF41" i="40"/>
  <c r="AW15" i="40"/>
  <c r="AO15" i="40"/>
  <c r="AV15" i="40"/>
  <c r="AZ32" i="40"/>
  <c r="AX41" i="40"/>
  <c r="AO41" i="40"/>
  <c r="AK41" i="40"/>
  <c r="BA41" i="40"/>
  <c r="AH41" i="40"/>
  <c r="AM32" i="40"/>
  <c r="AU32" i="40"/>
  <c r="AK32" i="40"/>
  <c r="AP15" i="40"/>
  <c r="AQ41" i="40"/>
  <c r="BC32" i="40"/>
  <c r="AP32" i="40"/>
  <c r="AR41" i="40"/>
  <c r="BC15" i="40"/>
  <c r="BE41" i="40"/>
  <c r="BD41" i="40"/>
  <c r="AX32" i="40"/>
  <c r="BA32" i="40"/>
  <c r="BC41" i="40"/>
  <c r="AL41" i="40"/>
  <c r="AN15" i="40"/>
  <c r="AJ15" i="40"/>
  <c r="AY32" i="40"/>
  <c r="AN32" i="40"/>
  <c r="BF32" i="40"/>
  <c r="AK15" i="40"/>
  <c r="BD32" i="40"/>
  <c r="AU15" i="40"/>
  <c r="AR32" i="40"/>
  <c r="AW41" i="40"/>
  <c r="BE32" i="40"/>
  <c r="AL15" i="40"/>
  <c r="AH32" i="40"/>
  <c r="AX15" i="40"/>
  <c r="AQ36" i="40"/>
  <c r="AK35" i="40"/>
  <c r="BE38" i="40"/>
  <c r="BF15" i="40"/>
  <c r="BD11" i="40"/>
  <c r="AO32" i="40"/>
  <c r="BC35" i="40"/>
  <c r="BG35" i="40" s="1"/>
  <c r="AL7" i="40"/>
  <c r="BA14" i="40"/>
  <c r="AH24" i="40"/>
  <c r="BE36" i="40"/>
  <c r="BE14" i="40"/>
  <c r="AM41" i="40"/>
  <c r="AK40" i="40"/>
  <c r="AJ38" i="40"/>
  <c r="AQ10" i="40"/>
  <c r="AV32" i="40"/>
  <c r="AS10" i="40"/>
  <c r="AP41" i="40"/>
  <c r="AM11" i="40"/>
  <c r="AS15" i="40"/>
  <c r="AR15" i="40"/>
  <c r="BC23" i="40"/>
  <c r="AO12" i="40"/>
  <c r="AJ24" i="40"/>
  <c r="BF11" i="40"/>
  <c r="BE9" i="40"/>
  <c r="AN35" i="40"/>
  <c r="AQ28" i="40"/>
  <c r="BB23" i="40"/>
  <c r="AT12" i="40"/>
  <c r="AQ26" i="40"/>
  <c r="AU14" i="40"/>
  <c r="AY36" i="40"/>
  <c r="BF29" i="40"/>
  <c r="AZ41" i="40"/>
  <c r="AP16" i="40"/>
  <c r="AT36" i="40"/>
  <c r="AW34" i="40"/>
  <c r="AY15" i="40"/>
  <c r="BF10" i="40"/>
  <c r="AT15" i="40"/>
  <c r="BE26" i="40"/>
  <c r="AZ15" i="40"/>
  <c r="AW23" i="40"/>
  <c r="BD26" i="40"/>
  <c r="AT14" i="40"/>
  <c r="BA17" i="40"/>
  <c r="AQ32" i="40"/>
  <c r="BC26" i="40"/>
  <c r="AJ41" i="40"/>
  <c r="AZ21" i="40"/>
  <c r="AH27" i="40"/>
  <c r="AM15" i="40"/>
  <c r="AQ15" i="40"/>
  <c r="AS41" i="40"/>
  <c r="AR26" i="40"/>
  <c r="AS36" i="40"/>
  <c r="AS32" i="40"/>
  <c r="AQ12" i="40"/>
  <c r="BC38" i="40"/>
  <c r="AX19" i="40"/>
  <c r="BD25" i="40"/>
  <c r="BD15" i="40"/>
  <c r="AH10" i="40"/>
  <c r="AI12" i="40"/>
  <c r="AJ11" i="40"/>
  <c r="AJ36" i="40"/>
  <c r="AK12" i="40"/>
  <c r="AV23" i="40"/>
  <c r="BB24" i="40"/>
  <c r="AX33" i="40"/>
  <c r="AI14" i="40"/>
  <c r="AT10" i="40"/>
  <c r="AH26" i="40"/>
  <c r="BF14" i="40"/>
  <c r="AM23" i="40"/>
  <c r="BD14" i="40"/>
  <c r="AL36" i="40"/>
  <c r="AX14" i="40"/>
  <c r="BA7" i="40"/>
  <c r="AN41" i="40"/>
  <c r="AW24" i="40"/>
  <c r="AL12" i="40"/>
  <c r="AS14" i="40"/>
  <c r="AQ29" i="40"/>
  <c r="BD23" i="40"/>
  <c r="AL9" i="40"/>
  <c r="AH23" i="40"/>
  <c r="AJ27" i="40"/>
  <c r="AP14" i="40"/>
  <c r="BB18" i="40"/>
  <c r="AN27" i="40"/>
  <c r="BE15" i="40"/>
  <c r="BF23" i="40"/>
  <c r="AN38" i="40"/>
  <c r="BF24" i="40"/>
  <c r="BE10" i="40"/>
  <c r="BC12" i="40"/>
  <c r="BG12" i="40" s="1"/>
  <c r="BA15" i="40"/>
  <c r="BD27" i="40"/>
  <c r="BA36" i="40"/>
  <c r="AI41" i="40"/>
  <c r="AI36" i="40"/>
  <c r="AW38" i="40"/>
  <c r="AM10" i="40"/>
  <c r="AW35" i="40"/>
  <c r="AY14" i="40"/>
  <c r="AN11" i="40"/>
  <c r="AX31" i="40"/>
  <c r="BF26" i="40"/>
  <c r="BB38" i="40"/>
  <c r="AZ30" i="40"/>
  <c r="BD36" i="40"/>
  <c r="BC36" i="40"/>
  <c r="AX20" i="40"/>
  <c r="AT32" i="40"/>
  <c r="AI15" i="40"/>
  <c r="AI10" i="40"/>
  <c r="AU24" i="40"/>
  <c r="AU26" i="40"/>
  <c r="AU11" i="40"/>
  <c r="AU38" i="40"/>
  <c r="AI23" i="40"/>
  <c r="AI11" i="40"/>
  <c r="AH38" i="40"/>
  <c r="AU23" i="40"/>
  <c r="AU10" i="40"/>
  <c r="AT9" i="40" l="1"/>
  <c r="AI9" i="40"/>
  <c r="AN9" i="40"/>
  <c r="AQ9" i="40"/>
  <c r="AM9" i="40"/>
  <c r="AO9" i="40"/>
  <c r="AI18" i="40"/>
  <c r="AV16" i="40"/>
  <c r="AP34" i="40"/>
  <c r="AI28" i="40"/>
  <c r="BD28" i="40"/>
  <c r="AI16" i="40"/>
  <c r="AN7" i="40"/>
  <c r="AI7" i="40"/>
  <c r="AQ19" i="40"/>
  <c r="AU34" i="40"/>
  <c r="AY7" i="40"/>
  <c r="AW7" i="40"/>
  <c r="AO29" i="40"/>
  <c r="AO40" i="40"/>
  <c r="AY29" i="40"/>
  <c r="AU25" i="40"/>
  <c r="AH29" i="40"/>
  <c r="AU18" i="40"/>
  <c r="BA19" i="40"/>
  <c r="AQ40" i="40"/>
  <c r="AL33" i="40"/>
  <c r="AT19" i="40"/>
  <c r="AT17" i="40"/>
  <c r="AI34" i="40"/>
  <c r="AK18" i="40"/>
  <c r="BG14" i="40"/>
  <c r="AH40" i="40"/>
  <c r="AM28" i="40"/>
  <c r="BA33" i="40"/>
  <c r="AN33" i="40"/>
  <c r="BE34" i="40"/>
  <c r="BG32" i="40"/>
  <c r="AJ17" i="40"/>
  <c r="AY17" i="40"/>
  <c r="BD40" i="40"/>
  <c r="AJ33" i="40"/>
  <c r="AT33" i="40"/>
  <c r="BF20" i="40"/>
  <c r="AL20" i="40"/>
  <c r="AJ7" i="40"/>
  <c r="BA20" i="40"/>
  <c r="AX34" i="40"/>
  <c r="AY16" i="40"/>
  <c r="AX7" i="40"/>
  <c r="BB19" i="40"/>
  <c r="BB9" i="40"/>
  <c r="BC40" i="40"/>
  <c r="BG38" i="40"/>
  <c r="BG36" i="40"/>
  <c r="BG27" i="40"/>
  <c r="AN20" i="40"/>
  <c r="AT29" i="40"/>
  <c r="AS18" i="40"/>
  <c r="AR37" i="40"/>
  <c r="AW18" i="40"/>
  <c r="AL29" i="40"/>
  <c r="AM40" i="40"/>
  <c r="BF9" i="40"/>
  <c r="AW33" i="40"/>
  <c r="AQ25" i="40"/>
  <c r="AM29" i="40"/>
  <c r="AU20" i="40"/>
  <c r="AR25" i="40"/>
  <c r="AJ40" i="40"/>
  <c r="AT28" i="40"/>
  <c r="BC18" i="40"/>
  <c r="AI19" i="40"/>
  <c r="BD18" i="40"/>
  <c r="BB25" i="40"/>
  <c r="BG15" i="40"/>
  <c r="BB7" i="40"/>
  <c r="AW29" i="40"/>
  <c r="AN16" i="40"/>
  <c r="AW16" i="40"/>
  <c r="AN30" i="40"/>
  <c r="AT20" i="40"/>
  <c r="AI17" i="40"/>
  <c r="BB33" i="40"/>
  <c r="AV17" i="40"/>
  <c r="AY28" i="40"/>
  <c r="BC17" i="40"/>
  <c r="BA30" i="40"/>
  <c r="BB21" i="40"/>
  <c r="AY13" i="40"/>
  <c r="BA13" i="40"/>
  <c r="AK13" i="40"/>
  <c r="AV13" i="40"/>
  <c r="AH13" i="40"/>
  <c r="AN13" i="40"/>
  <c r="BE13" i="40"/>
  <c r="BF13" i="40"/>
  <c r="AW13" i="40"/>
  <c r="AR13" i="40"/>
  <c r="BE22" i="40"/>
  <c r="BD22" i="40"/>
  <c r="BA22" i="40"/>
  <c r="AL22" i="40"/>
  <c r="AJ22" i="40"/>
  <c r="BB22" i="40"/>
  <c r="AQ22" i="40"/>
  <c r="AO22" i="40"/>
  <c r="AS22" i="40"/>
  <c r="AR22" i="40"/>
  <c r="BC22" i="40"/>
  <c r="BG41" i="40"/>
  <c r="AU13" i="40"/>
  <c r="BG26" i="40"/>
  <c r="BG10" i="40"/>
  <c r="AJ13" i="40"/>
  <c r="BB37" i="40"/>
  <c r="BF16" i="40"/>
  <c r="AX16" i="40"/>
  <c r="AR16" i="40"/>
  <c r="AL16" i="40"/>
  <c r="AS16" i="40"/>
  <c r="AM16" i="40"/>
  <c r="AH16" i="40"/>
  <c r="AJ16" i="40"/>
  <c r="BD16" i="40"/>
  <c r="AK16" i="40"/>
  <c r="AZ16" i="40"/>
  <c r="BC16" i="40"/>
  <c r="AU31" i="40"/>
  <c r="AP40" i="40"/>
  <c r="AX28" i="40"/>
  <c r="AL28" i="40"/>
  <c r="AW28" i="40"/>
  <c r="AZ28" i="40"/>
  <c r="AV28" i="40"/>
  <c r="BA28" i="40"/>
  <c r="BB28" i="40"/>
  <c r="BF28" i="40"/>
  <c r="AH28" i="40"/>
  <c r="AS28" i="40"/>
  <c r="AU28" i="40"/>
  <c r="BC28" i="40"/>
  <c r="AJ28" i="40"/>
  <c r="AK28" i="40"/>
  <c r="AO28" i="40"/>
  <c r="AR28" i="40"/>
  <c r="AU17" i="40"/>
  <c r="AY25" i="40"/>
  <c r="AV19" i="40"/>
  <c r="AN28" i="40"/>
  <c r="BD29" i="40"/>
  <c r="AW17" i="40"/>
  <c r="BD13" i="40"/>
  <c r="AV33" i="40"/>
  <c r="AM19" i="40"/>
  <c r="AT34" i="40"/>
  <c r="AL17" i="40"/>
  <c r="AP22" i="40"/>
  <c r="AT7" i="40"/>
  <c r="AV9" i="40"/>
  <c r="BE17" i="40"/>
  <c r="BB16" i="40"/>
  <c r="BE33" i="40"/>
  <c r="BC9" i="40"/>
  <c r="BB17" i="40"/>
  <c r="BF22" i="40"/>
  <c r="BE37" i="40"/>
  <c r="AW37" i="40"/>
  <c r="BC37" i="40"/>
  <c r="AP37" i="40"/>
  <c r="BD37" i="40"/>
  <c r="AL37" i="40"/>
  <c r="AX37" i="40"/>
  <c r="AV37" i="40"/>
  <c r="AH37" i="40"/>
  <c r="AY37" i="40"/>
  <c r="BG23" i="40"/>
  <c r="AS31" i="40"/>
  <c r="AR31" i="40"/>
  <c r="AW30" i="40"/>
  <c r="AU37" i="40"/>
  <c r="AO18" i="40"/>
  <c r="AH22" i="40"/>
  <c r="AR17" i="40"/>
  <c r="AK33" i="40"/>
  <c r="BD30" i="40"/>
  <c r="AU30" i="40"/>
  <c r="AY30" i="40"/>
  <c r="AZ20" i="40"/>
  <c r="AL31" i="40"/>
  <c r="AU7" i="40"/>
  <c r="BD34" i="40"/>
  <c r="AU16" i="40"/>
  <c r="AH9" i="40"/>
  <c r="AL19" i="40"/>
  <c r="AL30" i="40"/>
  <c r="AI31" i="40"/>
  <c r="AI21" i="40"/>
  <c r="AT18" i="40"/>
  <c r="AJ37" i="40"/>
  <c r="AS9" i="40"/>
  <c r="AR9" i="40"/>
  <c r="AT30" i="40"/>
  <c r="AX40" i="40"/>
  <c r="AR40" i="40"/>
  <c r="AL40" i="40"/>
  <c r="AN40" i="40"/>
  <c r="AZ40" i="40"/>
  <c r="AS40" i="40"/>
  <c r="AT40" i="40"/>
  <c r="AY40" i="40"/>
  <c r="BE40" i="40"/>
  <c r="BF40" i="40"/>
  <c r="BA40" i="40"/>
  <c r="AP17" i="40"/>
  <c r="BE29" i="40"/>
  <c r="AS37" i="40"/>
  <c r="AQ16" i="40"/>
  <c r="AX22" i="40"/>
  <c r="AL13" i="40"/>
  <c r="AY22" i="40"/>
  <c r="BC19" i="40"/>
  <c r="AV34" i="40"/>
  <c r="BC13" i="40"/>
  <c r="AS13" i="40"/>
  <c r="AZ13" i="40"/>
  <c r="BC31" i="40"/>
  <c r="BE21" i="40"/>
  <c r="AS21" i="40"/>
  <c r="BC21" i="40"/>
  <c r="AR21" i="40"/>
  <c r="AX21" i="40"/>
  <c r="BD21" i="40"/>
  <c r="AW21" i="40"/>
  <c r="BF21" i="40"/>
  <c r="AN21" i="40"/>
  <c r="AO21" i="40"/>
  <c r="AH21" i="40"/>
  <c r="AK21" i="40"/>
  <c r="AV21" i="40"/>
  <c r="AP21" i="40"/>
  <c r="AI37" i="40"/>
  <c r="AO30" i="40"/>
  <c r="AR30" i="40"/>
  <c r="BE30" i="40"/>
  <c r="BB30" i="40"/>
  <c r="AV30" i="40"/>
  <c r="AH30" i="40"/>
  <c r="AP30" i="40"/>
  <c r="BF30" i="40"/>
  <c r="AX30" i="40"/>
  <c r="AJ30" i="40"/>
  <c r="AQ30" i="40"/>
  <c r="AI20" i="40"/>
  <c r="AJ31" i="40"/>
  <c r="BC25" i="40"/>
  <c r="AM25" i="40"/>
  <c r="AS25" i="40"/>
  <c r="AH25" i="40"/>
  <c r="AW25" i="40"/>
  <c r="AV25" i="40"/>
  <c r="AP25" i="40"/>
  <c r="AK25" i="40"/>
  <c r="AL25" i="40"/>
  <c r="BA25" i="40"/>
  <c r="BF25" i="40"/>
  <c r="AO25" i="40"/>
  <c r="AJ25" i="40"/>
  <c r="AZ25" i="40"/>
  <c r="AN25" i="40"/>
  <c r="BE25" i="40"/>
  <c r="AX25" i="40"/>
  <c r="AK30" i="40"/>
  <c r="AV40" i="40"/>
  <c r="AS30" i="40"/>
  <c r="AK20" i="40"/>
  <c r="AN29" i="40"/>
  <c r="AZ29" i="40"/>
  <c r="AX29" i="40"/>
  <c r="AR29" i="40"/>
  <c r="BB29" i="40"/>
  <c r="AK29" i="40"/>
  <c r="BA29" i="40"/>
  <c r="AS29" i="40"/>
  <c r="AJ29" i="40"/>
  <c r="AI30" i="40"/>
  <c r="AI33" i="40"/>
  <c r="AJ19" i="40"/>
  <c r="BG24" i="40"/>
  <c r="AT37" i="40"/>
  <c r="BA37" i="40"/>
  <c r="AP28" i="40"/>
  <c r="AM31" i="40"/>
  <c r="AU9" i="40"/>
  <c r="AO37" i="40"/>
  <c r="AM37" i="40"/>
  <c r="AM17" i="40"/>
  <c r="BC29" i="40"/>
  <c r="AY33" i="40"/>
  <c r="AU29" i="40"/>
  <c r="AN17" i="40"/>
  <c r="AP29" i="40"/>
  <c r="BB40" i="40"/>
  <c r="AW22" i="40"/>
  <c r="AZ19" i="40"/>
  <c r="AQ31" i="40"/>
  <c r="AP13" i="40"/>
  <c r="AM22" i="40"/>
  <c r="AQ21" i="40"/>
  <c r="BD9" i="40"/>
  <c r="AX9" i="40"/>
  <c r="AJ9" i="40"/>
  <c r="AY9" i="40"/>
  <c r="AP9" i="40"/>
  <c r="BA9" i="40"/>
  <c r="AZ9" i="40"/>
  <c r="AW9" i="40"/>
  <c r="AK9" i="40"/>
  <c r="AT25" i="40"/>
  <c r="AU21" i="40"/>
  <c r="AL21" i="40"/>
  <c r="BA16" i="40"/>
  <c r="AS17" i="40"/>
  <c r="AK31" i="40"/>
  <c r="AT22" i="40"/>
  <c r="BE16" i="40"/>
  <c r="AZ22" i="40"/>
  <c r="BE28" i="40"/>
  <c r="AK37" i="40"/>
  <c r="AO16" i="40"/>
  <c r="AY21" i="40"/>
  <c r="AW40" i="40"/>
  <c r="BE31" i="40"/>
  <c r="BB31" i="40"/>
  <c r="BD31" i="40"/>
  <c r="AP31" i="40"/>
  <c r="BA31" i="40"/>
  <c r="BF31" i="40"/>
  <c r="AH31" i="40"/>
  <c r="AZ31" i="40"/>
  <c r="AV31" i="40"/>
  <c r="AY31" i="40"/>
  <c r="AN31" i="40"/>
  <c r="AO31" i="40"/>
  <c r="BF37" i="40"/>
  <c r="AX13" i="40"/>
  <c r="AT13" i="40"/>
  <c r="AN22" i="40"/>
  <c r="AI13" i="40"/>
  <c r="BB20" i="40"/>
  <c r="AM20" i="40"/>
  <c r="AO20" i="40"/>
  <c r="BE20" i="40"/>
  <c r="BC20" i="40"/>
  <c r="AP20" i="40"/>
  <c r="AH20" i="40"/>
  <c r="AS20" i="40"/>
  <c r="AY20" i="40"/>
  <c r="AW20" i="40"/>
  <c r="AR20" i="40"/>
  <c r="AQ20" i="40"/>
  <c r="AJ20" i="40"/>
  <c r="BD20" i="40"/>
  <c r="BE18" i="40"/>
  <c r="AN18" i="40"/>
  <c r="AR18" i="40"/>
  <c r="AL18" i="40"/>
  <c r="AQ18" i="40"/>
  <c r="AV18" i="40"/>
  <c r="BA18" i="40"/>
  <c r="BF18" i="40"/>
  <c r="AM18" i="40"/>
  <c r="AX18" i="40"/>
  <c r="AJ18" i="40"/>
  <c r="AP18" i="40"/>
  <c r="AZ18" i="40"/>
  <c r="BC30" i="40"/>
  <c r="AH18" i="40"/>
  <c r="AM33" i="40"/>
  <c r="AQ33" i="40"/>
  <c r="AZ33" i="40"/>
  <c r="AR33" i="40"/>
  <c r="AP33" i="40"/>
  <c r="BC33" i="40"/>
  <c r="AO33" i="40"/>
  <c r="AS33" i="40"/>
  <c r="AH33" i="40"/>
  <c r="BD33" i="40"/>
  <c r="AU33" i="40"/>
  <c r="AR19" i="40"/>
  <c r="AY19" i="40"/>
  <c r="AN19" i="40"/>
  <c r="AS19" i="40"/>
  <c r="AK19" i="40"/>
  <c r="AO19" i="40"/>
  <c r="BD19" i="40"/>
  <c r="BF19" i="40"/>
  <c r="AH19" i="40"/>
  <c r="AW19" i="40"/>
  <c r="AP19" i="40"/>
  <c r="AH17" i="40"/>
  <c r="AZ17" i="40"/>
  <c r="AO17" i="40"/>
  <c r="BD17" i="40"/>
  <c r="AK17" i="40"/>
  <c r="AX17" i="40"/>
  <c r="AQ17" i="40"/>
  <c r="AM30" i="40"/>
  <c r="AJ21" i="40"/>
  <c r="AO34" i="40"/>
  <c r="BA34" i="40"/>
  <c r="AR34" i="40"/>
  <c r="AK34" i="40"/>
  <c r="AH34" i="40"/>
  <c r="AN34" i="40"/>
  <c r="AY34" i="40"/>
  <c r="BF34" i="40"/>
  <c r="BC34" i="40"/>
  <c r="AS34" i="40"/>
  <c r="BB34" i="40"/>
  <c r="AZ34" i="40"/>
  <c r="AM34" i="40"/>
  <c r="AL34" i="40"/>
  <c r="AQ34" i="40"/>
  <c r="AQ13" i="40"/>
  <c r="AK22" i="40"/>
  <c r="AV20" i="40"/>
  <c r="AO13" i="40"/>
  <c r="AQ37" i="40"/>
  <c r="AT21" i="40"/>
  <c r="AR7" i="40"/>
  <c r="AM7" i="40"/>
  <c r="BC7" i="40"/>
  <c r="AV7" i="40"/>
  <c r="AH7" i="40"/>
  <c r="BD7" i="40"/>
  <c r="AZ7" i="40"/>
  <c r="AP7" i="40"/>
  <c r="BE7" i="40"/>
  <c r="AO7" i="40"/>
  <c r="AQ7" i="40"/>
  <c r="AS7" i="40"/>
  <c r="BF7" i="40"/>
  <c r="BA21" i="40"/>
  <c r="BB13" i="40"/>
  <c r="AT16" i="40"/>
  <c r="BE19" i="40"/>
  <c r="AI25" i="40"/>
  <c r="AZ37" i="40"/>
  <c r="AJ34" i="40"/>
  <c r="BF33" i="40"/>
  <c r="AN37" i="40"/>
  <c r="AM13" i="40"/>
  <c r="BF17" i="40"/>
  <c r="AV29" i="40"/>
  <c r="AM21" i="40"/>
  <c r="AV22" i="40"/>
  <c r="AW31" i="40"/>
  <c r="AU19" i="40"/>
  <c r="AK7" i="40"/>
  <c r="AY18" i="40"/>
  <c r="AT31" i="40"/>
  <c r="AI29" i="40"/>
  <c r="AT24" i="40"/>
  <c r="AI22" i="40"/>
  <c r="AH11" i="40"/>
  <c r="BG11" i="40" s="1"/>
  <c r="AI26" i="40"/>
  <c r="AU27" i="40"/>
  <c r="AI27" i="40"/>
  <c r="AI24" i="40"/>
  <c r="AU22" i="40"/>
  <c r="AI38" i="40"/>
  <c r="AU40" i="40"/>
  <c r="AT41" i="40"/>
  <c r="AT23" i="40"/>
  <c r="AI32" i="40"/>
  <c r="AI40" i="40"/>
  <c r="BG40" i="40" l="1"/>
  <c r="BG34" i="40"/>
  <c r="BG30" i="40"/>
  <c r="BG18" i="40"/>
  <c r="BG29" i="40"/>
  <c r="BG19" i="40"/>
  <c r="BG22" i="40"/>
  <c r="BG37" i="40"/>
  <c r="BG21" i="40"/>
  <c r="BG13" i="40"/>
  <c r="BG7" i="40"/>
  <c r="BG33" i="40"/>
  <c r="BG20" i="40"/>
  <c r="BG31" i="40"/>
  <c r="BG25" i="40"/>
  <c r="BG17" i="40"/>
  <c r="BG28" i="40"/>
  <c r="BG16" i="40"/>
  <c r="BG9" i="40"/>
  <c r="P8" i="44" l="1"/>
  <c r="T8" i="44" l="1"/>
  <c r="Q8" i="44"/>
  <c r="R8" i="44"/>
  <c r="U8" i="44"/>
  <c r="S8" i="44"/>
  <c r="P7" i="44"/>
  <c r="P9" i="44"/>
  <c r="R9" i="44"/>
  <c r="U7" i="44" l="1"/>
  <c r="S7" i="44"/>
  <c r="S9" i="44"/>
  <c r="Q9" i="44"/>
  <c r="T9" i="44"/>
  <c r="T7" i="44"/>
  <c r="Q7" i="44"/>
  <c r="U9" i="44"/>
  <c r="R7" i="44"/>
  <c r="P10" i="44"/>
  <c r="U10" i="44" l="1"/>
  <c r="Q10" i="44"/>
  <c r="S10" i="44"/>
  <c r="T10" i="44"/>
  <c r="R10" i="44"/>
  <c r="P11" i="44"/>
  <c r="R11" i="44" l="1"/>
  <c r="U11" i="44"/>
  <c r="Q11" i="44"/>
  <c r="T11" i="44"/>
  <c r="S11" i="44"/>
  <c r="P12" i="44"/>
  <c r="U12" i="44" l="1"/>
  <c r="R12" i="44"/>
  <c r="Q12" i="44"/>
  <c r="S12" i="44"/>
  <c r="T12" i="44"/>
  <c r="P13" i="44"/>
  <c r="R13" i="44" l="1"/>
  <c r="T13" i="44"/>
  <c r="U13" i="44"/>
  <c r="S13" i="44"/>
  <c r="Q13" i="44"/>
  <c r="P14" i="44"/>
  <c r="U14" i="44" l="1"/>
  <c r="Q14" i="44"/>
  <c r="S14" i="44"/>
  <c r="R14" i="44"/>
  <c r="T14" i="44"/>
  <c r="P15" i="44"/>
  <c r="U15" i="44"/>
  <c r="T15" i="44"/>
  <c r="S15" i="44"/>
  <c r="Q15" i="44"/>
  <c r="R15" i="44" l="1"/>
  <c r="P16" i="44"/>
  <c r="T16" i="44"/>
  <c r="U16" i="44" l="1"/>
  <c r="Q16" i="44"/>
  <c r="S16" i="44"/>
  <c r="R16" i="44"/>
  <c r="P17" i="44"/>
  <c r="U17" i="44" l="1"/>
  <c r="T17" i="44"/>
  <c r="S17" i="44"/>
  <c r="Q17" i="44"/>
  <c r="R17" i="44"/>
  <c r="P18" i="44"/>
  <c r="T18" i="44" l="1"/>
  <c r="R18" i="44"/>
  <c r="S18" i="44"/>
  <c r="U18" i="44"/>
  <c r="Q18" i="44"/>
  <c r="P19" i="44"/>
  <c r="R19" i="44" l="1"/>
  <c r="S19" i="44"/>
  <c r="T19" i="44"/>
  <c r="Q19" i="44"/>
  <c r="U19" i="44"/>
  <c r="P20" i="44"/>
  <c r="Q20" i="44" l="1"/>
  <c r="R20" i="44"/>
  <c r="S20" i="44"/>
  <c r="T20" i="44"/>
  <c r="U20" i="44"/>
  <c r="P21" i="44" l="1"/>
  <c r="U21" i="44"/>
  <c r="R21" i="44"/>
  <c r="S21" i="44"/>
  <c r="Q21" i="44"/>
  <c r="P22" i="44"/>
  <c r="T22" i="44" l="1"/>
  <c r="Q22" i="44"/>
  <c r="R22" i="44"/>
  <c r="U22" i="44"/>
  <c r="S22" i="44"/>
  <c r="T21" i="44"/>
  <c r="P23" i="44"/>
  <c r="Q23" i="44" l="1"/>
  <c r="S23" i="44"/>
  <c r="U23" i="44"/>
  <c r="R23" i="44"/>
  <c r="T23" i="44"/>
  <c r="P24" i="44"/>
  <c r="U24" i="44" l="1"/>
  <c r="R24" i="44"/>
  <c r="Q24" i="44"/>
  <c r="T24" i="44"/>
  <c r="S24" i="44"/>
  <c r="P25" i="44"/>
  <c r="S25" i="44" l="1"/>
  <c r="R25" i="44"/>
  <c r="Q25" i="44"/>
  <c r="T25" i="44"/>
  <c r="U25" i="44"/>
  <c r="P26" i="44"/>
  <c r="U26" i="44" l="1"/>
  <c r="R26" i="44"/>
  <c r="T26" i="44"/>
  <c r="S26" i="44"/>
  <c r="Q26" i="44"/>
  <c r="P27" i="44"/>
  <c r="T27" i="44"/>
  <c r="S27" i="44" l="1"/>
  <c r="Q27" i="44"/>
  <c r="R27" i="44"/>
  <c r="U27" i="44"/>
  <c r="P28" i="44"/>
  <c r="S28" i="44" l="1"/>
  <c r="Q28" i="44"/>
  <c r="R28" i="44"/>
  <c r="T28" i="44"/>
  <c r="U28" i="44"/>
  <c r="P29" i="44"/>
  <c r="Q29" i="44" l="1"/>
  <c r="S29" i="44"/>
  <c r="T29" i="44"/>
  <c r="R29" i="44"/>
  <c r="U29" i="44"/>
  <c r="P30" i="44"/>
  <c r="Q30" i="44" l="1"/>
  <c r="T30" i="44"/>
  <c r="U30" i="44"/>
  <c r="R30" i="44"/>
  <c r="S30" i="44"/>
  <c r="P31" i="44"/>
  <c r="T31" i="44"/>
  <c r="S31" i="44" l="1"/>
  <c r="U31" i="44"/>
  <c r="R31" i="44"/>
  <c r="Q31" i="44"/>
  <c r="P35" i="44"/>
  <c r="P34" i="44"/>
  <c r="P33" i="44"/>
  <c r="P32" i="44"/>
  <c r="T35" i="44" l="1"/>
  <c r="T32" i="44"/>
  <c r="Q35" i="44"/>
  <c r="T34" i="44"/>
  <c r="R34" i="44"/>
  <c r="S34" i="44"/>
  <c r="Q34" i="44"/>
  <c r="U33" i="44"/>
  <c r="S33" i="44"/>
  <c r="R33" i="44"/>
  <c r="U35" i="44"/>
  <c r="R35" i="44"/>
  <c r="S35" i="44"/>
  <c r="R32" i="44"/>
  <c r="S32" i="44"/>
  <c r="Q32" i="44"/>
  <c r="U32" i="44"/>
  <c r="T33" i="44"/>
  <c r="U34" i="44"/>
  <c r="P36" i="44"/>
  <c r="P37" i="44"/>
  <c r="Q33" i="44"/>
  <c r="Q37" i="44" l="1"/>
  <c r="U36" i="44"/>
  <c r="S36" i="44"/>
  <c r="T36" i="44"/>
  <c r="R36" i="44"/>
  <c r="T37" i="44"/>
  <c r="R37" i="44"/>
  <c r="S37" i="44"/>
  <c r="U37" i="44"/>
  <c r="Q36" i="44"/>
  <c r="AP28" i="41" l="1"/>
  <c r="AY28" i="41"/>
  <c r="AW28" i="41" l="1"/>
  <c r="AJ28" i="41"/>
  <c r="AH28" i="41"/>
  <c r="BF28" i="41"/>
  <c r="AX28" i="41"/>
  <c r="AT28" i="41"/>
  <c r="BB28" i="41"/>
  <c r="AN28" i="41"/>
  <c r="AQ28" i="41"/>
  <c r="AS26" i="41"/>
  <c r="AP26" i="41"/>
  <c r="AM26" i="41"/>
  <c r="BE26" i="41"/>
  <c r="BB26" i="41"/>
  <c r="AR26" i="41"/>
  <c r="BF26" i="41"/>
  <c r="AV26" i="41"/>
  <c r="BA26" i="41"/>
  <c r="AO26" i="41"/>
  <c r="BD26" i="41"/>
  <c r="AL26" i="41"/>
  <c r="AK26" i="41"/>
  <c r="AQ26" i="41"/>
  <c r="BC26" i="41"/>
  <c r="AZ26" i="41"/>
  <c r="AJ26" i="41"/>
  <c r="AW26" i="41"/>
  <c r="AX26" i="41"/>
  <c r="AN26" i="41"/>
  <c r="AY26" i="41"/>
  <c r="AT26" i="41"/>
  <c r="AZ28" i="41"/>
  <c r="AO28" i="41"/>
  <c r="AR28" i="41"/>
  <c r="AO18" i="41"/>
  <c r="AK18" i="41"/>
  <c r="AV18" i="41"/>
  <c r="AM18" i="41"/>
  <c r="AL18" i="41"/>
  <c r="AQ18" i="41"/>
  <c r="AR18" i="41"/>
  <c r="AP18" i="41"/>
  <c r="AS18" i="41"/>
  <c r="AW18" i="41"/>
  <c r="AN18" i="41"/>
  <c r="AJ18" i="41"/>
  <c r="AT18" i="41"/>
  <c r="AX18" i="41"/>
  <c r="AZ18" i="41"/>
  <c r="AY18" i="41"/>
  <c r="BA18" i="41"/>
  <c r="BB18" i="41"/>
  <c r="BC18" i="41"/>
  <c r="BE18" i="41"/>
  <c r="BD18" i="41"/>
  <c r="BF18" i="41"/>
  <c r="AM24" i="41"/>
  <c r="BD24" i="41"/>
  <c r="AR24" i="41"/>
  <c r="AS24" i="41"/>
  <c r="AQ24" i="41"/>
  <c r="AV24" i="41"/>
  <c r="BB24" i="41"/>
  <c r="AP24" i="41"/>
  <c r="BC24" i="41"/>
  <c r="BA24" i="41"/>
  <c r="AL24" i="41"/>
  <c r="AK24" i="41"/>
  <c r="AO24" i="41"/>
  <c r="AY24" i="41"/>
  <c r="AJ24" i="41"/>
  <c r="AW24" i="41"/>
  <c r="AZ24" i="41"/>
  <c r="AX24" i="41"/>
  <c r="AT24" i="41"/>
  <c r="AN24" i="41"/>
  <c r="BF24" i="41"/>
  <c r="BE24" i="41"/>
  <c r="AK17" i="41"/>
  <c r="AQ17" i="41"/>
  <c r="AL17" i="41"/>
  <c r="AP17" i="41"/>
  <c r="AR17" i="41"/>
  <c r="AS17" i="41"/>
  <c r="AO17" i="41"/>
  <c r="AM17" i="41"/>
  <c r="AV17" i="41"/>
  <c r="AT17" i="41"/>
  <c r="AJ17" i="41"/>
  <c r="AN17" i="41"/>
  <c r="AW17" i="41"/>
  <c r="AX17" i="41"/>
  <c r="AY17" i="41"/>
  <c r="AZ17" i="41"/>
  <c r="BA17" i="41"/>
  <c r="BB17" i="41"/>
  <c r="BC17" i="41"/>
  <c r="BD17" i="41"/>
  <c r="BF17" i="41"/>
  <c r="BE17" i="41"/>
  <c r="AS28" i="41"/>
  <c r="BA28" i="41"/>
  <c r="AP11" i="41"/>
  <c r="AK11" i="41"/>
  <c r="AM11" i="41"/>
  <c r="AO11" i="41"/>
  <c r="AL11" i="41"/>
  <c r="AN11" i="41"/>
  <c r="AJ11" i="41"/>
  <c r="AQ11" i="41"/>
  <c r="AR11" i="41"/>
  <c r="AS11" i="41"/>
  <c r="AT11" i="41"/>
  <c r="AV11" i="41"/>
  <c r="AW11" i="41"/>
  <c r="AX11" i="41"/>
  <c r="AZ11" i="41"/>
  <c r="AY11" i="41"/>
  <c r="BA11" i="41"/>
  <c r="BB11" i="41"/>
  <c r="BC11" i="41"/>
  <c r="BD11" i="41"/>
  <c r="BE11" i="41"/>
  <c r="BF11" i="41"/>
  <c r="AM9" i="41"/>
  <c r="AK9" i="41"/>
  <c r="AN9" i="41"/>
  <c r="AL9" i="41"/>
  <c r="AJ9" i="41"/>
  <c r="AO9" i="41"/>
  <c r="AP9" i="41"/>
  <c r="AQ9" i="41"/>
  <c r="AR9" i="41"/>
  <c r="AS9" i="41"/>
  <c r="AT9" i="41"/>
  <c r="AV9" i="41"/>
  <c r="AW9" i="41"/>
  <c r="AX9" i="41"/>
  <c r="BA9" i="41"/>
  <c r="AZ9" i="41"/>
  <c r="AY9" i="41"/>
  <c r="BB9" i="41"/>
  <c r="BC9" i="41"/>
  <c r="BD9" i="41"/>
  <c r="BE9" i="41"/>
  <c r="BF9" i="41"/>
  <c r="AI28" i="41"/>
  <c r="AM28" i="41"/>
  <c r="AL28" i="41"/>
  <c r="BF15" i="41"/>
  <c r="AS15" i="41"/>
  <c r="AK15" i="41"/>
  <c r="AR15" i="41"/>
  <c r="AQ15" i="41"/>
  <c r="AL15" i="41"/>
  <c r="AP15" i="41"/>
  <c r="AM15" i="41"/>
  <c r="AO15" i="41"/>
  <c r="AN15" i="41"/>
  <c r="AJ15" i="41"/>
  <c r="AT15" i="41"/>
  <c r="AV15" i="41"/>
  <c r="AW15" i="41"/>
  <c r="AX15" i="41"/>
  <c r="AZ15" i="41"/>
  <c r="BA15" i="41"/>
  <c r="AY15" i="41"/>
  <c r="BB15" i="41"/>
  <c r="BC15" i="41"/>
  <c r="BD15" i="41"/>
  <c r="BE15" i="41"/>
  <c r="BC28" i="41"/>
  <c r="BF12" i="41"/>
  <c r="AL12" i="41"/>
  <c r="AO12" i="41"/>
  <c r="AM12" i="41"/>
  <c r="AK12" i="41"/>
  <c r="AP12" i="41"/>
  <c r="AQ12" i="41"/>
  <c r="AJ12" i="41"/>
  <c r="AN12" i="41"/>
  <c r="AR12" i="41"/>
  <c r="AS12" i="41"/>
  <c r="AT12" i="41"/>
  <c r="AV12" i="41"/>
  <c r="AW12" i="41"/>
  <c r="AX12" i="41"/>
  <c r="AZ12" i="41"/>
  <c r="BA12" i="41"/>
  <c r="AY12" i="41"/>
  <c r="BB12" i="41"/>
  <c r="BC12" i="41"/>
  <c r="BD12" i="41"/>
  <c r="BE12" i="41"/>
  <c r="AV28" i="41"/>
  <c r="AV21" i="41"/>
  <c r="AM21" i="41"/>
  <c r="AR21" i="41"/>
  <c r="AL21" i="41"/>
  <c r="AQ21" i="41"/>
  <c r="AO21" i="41"/>
  <c r="AP21" i="41"/>
  <c r="AS21" i="41"/>
  <c r="AK21" i="41"/>
  <c r="AN21" i="41"/>
  <c r="BA21" i="41"/>
  <c r="AY21" i="41"/>
  <c r="AW21" i="41"/>
  <c r="AJ21" i="41"/>
  <c r="AZ21" i="41"/>
  <c r="AT21" i="41"/>
  <c r="AX21" i="41"/>
  <c r="BB21" i="41"/>
  <c r="BC21" i="41"/>
  <c r="BE21" i="41"/>
  <c r="BD21" i="41"/>
  <c r="BF21" i="41"/>
  <c r="AV22" i="41"/>
  <c r="AL22" i="41"/>
  <c r="AO22" i="41"/>
  <c r="AR22" i="41"/>
  <c r="AP22" i="41"/>
  <c r="AS22" i="41"/>
  <c r="AQ22" i="41"/>
  <c r="AK22" i="41"/>
  <c r="AM22" i="41"/>
  <c r="BA22" i="41"/>
  <c r="AJ22" i="41"/>
  <c r="AY22" i="41"/>
  <c r="AT22" i="41"/>
  <c r="BB22" i="41"/>
  <c r="AN22" i="41"/>
  <c r="AX22" i="41"/>
  <c r="AW22" i="41"/>
  <c r="AZ22" i="41"/>
  <c r="BC22" i="41"/>
  <c r="BD22" i="41"/>
  <c r="BE22" i="41"/>
  <c r="BF22" i="41"/>
  <c r="AM23" i="41"/>
  <c r="AS23" i="41"/>
  <c r="AQ23" i="41"/>
  <c r="AO23" i="41"/>
  <c r="AP23" i="41"/>
  <c r="AR23" i="41"/>
  <c r="AK23" i="41"/>
  <c r="BC23" i="41"/>
  <c r="AV23" i="41"/>
  <c r="BB23" i="41"/>
  <c r="AL23" i="41"/>
  <c r="BA23" i="41"/>
  <c r="AZ23" i="41"/>
  <c r="AW23" i="41"/>
  <c r="AJ23" i="41"/>
  <c r="AN23" i="41"/>
  <c r="AX23" i="41"/>
  <c r="AY23" i="41"/>
  <c r="AT23" i="41"/>
  <c r="BD23" i="41"/>
  <c r="BE23" i="41"/>
  <c r="BF23" i="41"/>
  <c r="AK8" i="41"/>
  <c r="AL8" i="41"/>
  <c r="AM8" i="41"/>
  <c r="AJ8" i="41"/>
  <c r="AO8" i="41"/>
  <c r="AN8" i="41"/>
  <c r="AP8" i="41"/>
  <c r="AQ8" i="41"/>
  <c r="AR8" i="41"/>
  <c r="AS8" i="41"/>
  <c r="AT8" i="41"/>
  <c r="AV8" i="41"/>
  <c r="AW8" i="41"/>
  <c r="AX8" i="41"/>
  <c r="AY8" i="41"/>
  <c r="AZ8" i="41"/>
  <c r="BA8" i="41"/>
  <c r="BB8" i="41"/>
  <c r="BC8" i="41"/>
  <c r="BE8" i="41"/>
  <c r="BD8" i="41"/>
  <c r="BF8" i="41"/>
  <c r="AK28" i="41"/>
  <c r="BE28" i="41"/>
  <c r="BD28" i="41"/>
  <c r="AU28" i="41"/>
  <c r="AI12" i="41"/>
  <c r="AH12" i="41"/>
  <c r="AH21" i="41"/>
  <c r="AI21" i="41"/>
  <c r="AI22" i="41"/>
  <c r="AH22" i="41"/>
  <c r="AI24" i="41"/>
  <c r="AH24" i="41"/>
  <c r="AI18" i="41"/>
  <c r="AH18" i="41"/>
  <c r="AH8" i="41"/>
  <c r="AI8" i="41"/>
  <c r="AI9" i="41"/>
  <c r="AH9" i="41"/>
  <c r="BA29" i="41"/>
  <c r="AH15" i="41"/>
  <c r="AI15" i="41"/>
  <c r="AH26" i="41"/>
  <c r="AI26" i="41"/>
  <c r="AI17" i="41"/>
  <c r="AH17" i="41"/>
  <c r="AH11" i="41"/>
  <c r="AI11" i="41"/>
  <c r="AI23" i="41"/>
  <c r="AH23" i="41"/>
  <c r="AN29" i="41"/>
  <c r="AW29" i="41"/>
  <c r="AX29" i="41"/>
  <c r="AJ29" i="41"/>
  <c r="AY29" i="41"/>
  <c r="BG17" i="41" l="1"/>
  <c r="BG15" i="41"/>
  <c r="BG9" i="41"/>
  <c r="AI29" i="41"/>
  <c r="AH16" i="41"/>
  <c r="AI13" i="41"/>
  <c r="AI25" i="41"/>
  <c r="AH27" i="41"/>
  <c r="BG28" i="41"/>
  <c r="AI27" i="41"/>
  <c r="AI14" i="41"/>
  <c r="AH19" i="41"/>
  <c r="BG22" i="41"/>
  <c r="AI19" i="41"/>
  <c r="AV27" i="41"/>
  <c r="AL27" i="41"/>
  <c r="BD27" i="41"/>
  <c r="BF27" i="41"/>
  <c r="BB27" i="41"/>
  <c r="AM27" i="41"/>
  <c r="AS27" i="41"/>
  <c r="AK27" i="41"/>
  <c r="AO27" i="41"/>
  <c r="BA27" i="41"/>
  <c r="AP27" i="41"/>
  <c r="AR27" i="41"/>
  <c r="BE27" i="41"/>
  <c r="BC27" i="41"/>
  <c r="AQ27" i="41"/>
  <c r="AJ27" i="41"/>
  <c r="AT27" i="41"/>
  <c r="AX27" i="41"/>
  <c r="AN27" i="41"/>
  <c r="AZ27" i="41"/>
  <c r="AY27" i="41"/>
  <c r="AW27" i="41"/>
  <c r="AZ29" i="41"/>
  <c r="AH13" i="41"/>
  <c r="AP29" i="41"/>
  <c r="BE29" i="41"/>
  <c r="AT29" i="41"/>
  <c r="AS14" i="41"/>
  <c r="AR14" i="41"/>
  <c r="AM14" i="41"/>
  <c r="AL14" i="41"/>
  <c r="AP14" i="41"/>
  <c r="AQ14" i="41"/>
  <c r="AK14" i="41"/>
  <c r="AO14" i="41"/>
  <c r="AN14" i="41"/>
  <c r="AJ14" i="41"/>
  <c r="AT14" i="41"/>
  <c r="AV14" i="41"/>
  <c r="AW14" i="41"/>
  <c r="AX14" i="41"/>
  <c r="AZ14" i="41"/>
  <c r="AY14" i="41"/>
  <c r="BA14" i="41"/>
  <c r="BB14" i="41"/>
  <c r="BC14" i="41"/>
  <c r="BE14" i="41"/>
  <c r="BD14" i="41"/>
  <c r="BF14" i="41"/>
  <c r="AK20" i="41"/>
  <c r="AO20" i="41"/>
  <c r="AP20" i="41"/>
  <c r="AL20" i="41"/>
  <c r="AV20" i="41"/>
  <c r="AQ20" i="41"/>
  <c r="AM20" i="41"/>
  <c r="AS20" i="41"/>
  <c r="AR20" i="41"/>
  <c r="AY20" i="41"/>
  <c r="AW20" i="41"/>
  <c r="AN20" i="41"/>
  <c r="AT20" i="41"/>
  <c r="AX20" i="41"/>
  <c r="AJ20" i="41"/>
  <c r="AZ20" i="41"/>
  <c r="BA20" i="41"/>
  <c r="BB20" i="41"/>
  <c r="BC20" i="41"/>
  <c r="BE20" i="41"/>
  <c r="BD20" i="41"/>
  <c r="BF20" i="41"/>
  <c r="AI16" i="41"/>
  <c r="AH25" i="41"/>
  <c r="AV29" i="41"/>
  <c r="AO29" i="41"/>
  <c r="AL29" i="41"/>
  <c r="BE25" i="41"/>
  <c r="BA25" i="41"/>
  <c r="AK25" i="41"/>
  <c r="AL25" i="41"/>
  <c r="AR25" i="41"/>
  <c r="AO25" i="41"/>
  <c r="AM25" i="41"/>
  <c r="BB25" i="41"/>
  <c r="AQ25" i="41"/>
  <c r="AP25" i="41"/>
  <c r="AS25" i="41"/>
  <c r="BC25" i="41"/>
  <c r="BD25" i="41"/>
  <c r="AV25" i="41"/>
  <c r="AW25" i="41"/>
  <c r="AJ25" i="41"/>
  <c r="AN25" i="41"/>
  <c r="AT25" i="41"/>
  <c r="AY25" i="41"/>
  <c r="AZ25" i="41"/>
  <c r="AX25" i="41"/>
  <c r="BF25" i="41"/>
  <c r="AK19" i="41"/>
  <c r="AL19" i="41"/>
  <c r="AM19" i="41"/>
  <c r="AV19" i="41"/>
  <c r="AQ19" i="41"/>
  <c r="AS19" i="41"/>
  <c r="AR19" i="41"/>
  <c r="AP19" i="41"/>
  <c r="AO19" i="41"/>
  <c r="AJ19" i="41"/>
  <c r="AN19" i="41"/>
  <c r="AW19" i="41"/>
  <c r="AT19" i="41"/>
  <c r="AX19" i="41"/>
  <c r="BA19" i="41"/>
  <c r="AY19" i="41"/>
  <c r="AZ19" i="41"/>
  <c r="BB19" i="41"/>
  <c r="BC19" i="41"/>
  <c r="BD19" i="41"/>
  <c r="BE19" i="41"/>
  <c r="BF19" i="41"/>
  <c r="BG24" i="41"/>
  <c r="BG21" i="41"/>
  <c r="AH10" i="41"/>
  <c r="BG12" i="41"/>
  <c r="AH29" i="41"/>
  <c r="AR29" i="41"/>
  <c r="BF29" i="41"/>
  <c r="AS29" i="41"/>
  <c r="AK10" i="41"/>
  <c r="AO10" i="41"/>
  <c r="AM10" i="41"/>
  <c r="AL10" i="41"/>
  <c r="AN10" i="41"/>
  <c r="AJ10" i="41"/>
  <c r="AP10" i="41"/>
  <c r="AQ10" i="41"/>
  <c r="AR10" i="41"/>
  <c r="AS10" i="41"/>
  <c r="AT10" i="41"/>
  <c r="AV10" i="41"/>
  <c r="AW10" i="41"/>
  <c r="AX10" i="41"/>
  <c r="BA10" i="41"/>
  <c r="AY10" i="41"/>
  <c r="AZ10" i="41"/>
  <c r="BB10" i="41"/>
  <c r="BC10" i="41"/>
  <c r="BD10" i="41"/>
  <c r="BE10" i="41"/>
  <c r="BF10" i="41"/>
  <c r="AM13" i="41"/>
  <c r="AO13" i="41"/>
  <c r="AL13" i="41"/>
  <c r="AQ13" i="41"/>
  <c r="AP13" i="41"/>
  <c r="AK13" i="41"/>
  <c r="AR13" i="41"/>
  <c r="AN13" i="41"/>
  <c r="AJ13" i="41"/>
  <c r="AS13" i="41"/>
  <c r="AT13" i="41"/>
  <c r="AV13" i="41"/>
  <c r="AW13" i="41"/>
  <c r="AX13" i="41"/>
  <c r="AY13" i="41"/>
  <c r="BA13" i="41"/>
  <c r="AZ13" i="41"/>
  <c r="BB13" i="41"/>
  <c r="BC13" i="41"/>
  <c r="BD13" i="41"/>
  <c r="BE13" i="41"/>
  <c r="BF13" i="41"/>
  <c r="AH20" i="41"/>
  <c r="AI10" i="41"/>
  <c r="AQ29" i="41"/>
  <c r="AR16" i="41"/>
  <c r="AS16" i="41"/>
  <c r="AM16" i="41"/>
  <c r="AQ16" i="41"/>
  <c r="AK16" i="41"/>
  <c r="AP16" i="41"/>
  <c r="AO16" i="41"/>
  <c r="AL16" i="41"/>
  <c r="AN16" i="41"/>
  <c r="AJ16" i="41"/>
  <c r="AT16" i="41"/>
  <c r="AV16" i="41"/>
  <c r="AW16" i="41"/>
  <c r="AX16" i="41"/>
  <c r="AY16" i="41"/>
  <c r="BA16" i="41"/>
  <c r="AZ16" i="41"/>
  <c r="BB16" i="41"/>
  <c r="BC16" i="41"/>
  <c r="BD16" i="41"/>
  <c r="BE16" i="41"/>
  <c r="BF16" i="41"/>
  <c r="BG11" i="41"/>
  <c r="BG26" i="41"/>
  <c r="BG8" i="41"/>
  <c r="BB29" i="41"/>
  <c r="AM30" i="41"/>
  <c r="BG23" i="41"/>
  <c r="BG18" i="41"/>
  <c r="AI20" i="41"/>
  <c r="AH14" i="41"/>
  <c r="BC29" i="41"/>
  <c r="BD29" i="41"/>
  <c r="AK29" i="41"/>
  <c r="AM29" i="41"/>
  <c r="AU29" i="41"/>
  <c r="AU12" i="41"/>
  <c r="BF30" i="41"/>
  <c r="AU8" i="41"/>
  <c r="AU21" i="41"/>
  <c r="AU27" i="41"/>
  <c r="AU16" i="41"/>
  <c r="AU14" i="41"/>
  <c r="AU23" i="41"/>
  <c r="AU26" i="41"/>
  <c r="AU15" i="41"/>
  <c r="AU19" i="41"/>
  <c r="AH30" i="41"/>
  <c r="AU17" i="41"/>
  <c r="AU24" i="41"/>
  <c r="AU20" i="41"/>
  <c r="AU13" i="41"/>
  <c r="AU11" i="41"/>
  <c r="AU9" i="41"/>
  <c r="AU18" i="41"/>
  <c r="AU22" i="41"/>
  <c r="AU10" i="41"/>
  <c r="AU25" i="41"/>
  <c r="AW30" i="41"/>
  <c r="AX30" i="41"/>
  <c r="AY30" i="41"/>
  <c r="AJ30" i="41"/>
  <c r="AI7" i="41" l="1"/>
  <c r="BG16" i="41"/>
  <c r="BC30" i="41"/>
  <c r="AH7" i="41"/>
  <c r="AK30" i="41"/>
  <c r="BG19" i="41"/>
  <c r="BG27" i="41"/>
  <c r="AZ30" i="41"/>
  <c r="AK7" i="41"/>
  <c r="AL7" i="41"/>
  <c r="AJ7" i="41"/>
  <c r="AM7" i="41"/>
  <c r="AN7" i="41"/>
  <c r="AO7" i="41"/>
  <c r="AP7" i="41"/>
  <c r="AQ7" i="41"/>
  <c r="AR7" i="41"/>
  <c r="AS7" i="41"/>
  <c r="AT7" i="41"/>
  <c r="AV7" i="41"/>
  <c r="AW7" i="41"/>
  <c r="AX7" i="41"/>
  <c r="AZ7" i="41"/>
  <c r="BA7" i="41"/>
  <c r="AY7" i="41"/>
  <c r="BB7" i="41"/>
  <c r="BC7" i="41"/>
  <c r="BD7" i="41"/>
  <c r="BE7" i="41"/>
  <c r="BF7" i="41"/>
  <c r="AV30" i="41"/>
  <c r="AL30" i="41"/>
  <c r="BG20" i="41"/>
  <c r="BB30" i="41"/>
  <c r="BG25" i="41"/>
  <c r="AO30" i="41"/>
  <c r="AN30" i="41"/>
  <c r="AI30" i="41"/>
  <c r="AR30" i="41"/>
  <c r="AT30" i="41"/>
  <c r="BG14" i="41"/>
  <c r="BG29" i="41"/>
  <c r="AP30" i="41"/>
  <c r="BA30" i="41"/>
  <c r="BG10" i="41"/>
  <c r="BG13" i="41"/>
  <c r="BE30" i="41"/>
  <c r="BD30" i="41"/>
  <c r="AS30" i="41"/>
  <c r="AQ30" i="41"/>
  <c r="AU30" i="41"/>
  <c r="BD31" i="41"/>
  <c r="AU7" i="41"/>
  <c r="AW31" i="41"/>
  <c r="AJ31" i="41"/>
  <c r="BB31" i="41" l="1"/>
  <c r="AN31" i="41"/>
  <c r="AY31" i="41"/>
  <c r="AI31" i="41"/>
  <c r="AJ39" i="42"/>
  <c r="AK39" i="42"/>
  <c r="AL39" i="42"/>
  <c r="AM39" i="42"/>
  <c r="AN39" i="42"/>
  <c r="AO39" i="42"/>
  <c r="AP39" i="42"/>
  <c r="AQ39" i="42"/>
  <c r="AR39" i="42"/>
  <c r="AS39" i="42"/>
  <c r="AT39" i="42"/>
  <c r="AV39" i="42"/>
  <c r="AW39" i="42"/>
  <c r="AX39" i="42"/>
  <c r="AZ39" i="42"/>
  <c r="AY39" i="42"/>
  <c r="BA39" i="42"/>
  <c r="BB39" i="42"/>
  <c r="BC39" i="42"/>
  <c r="BD39" i="42"/>
  <c r="BE39" i="42"/>
  <c r="BF39" i="42"/>
  <c r="AV31" i="41"/>
  <c r="AP31" i="41"/>
  <c r="AS31" i="41"/>
  <c r="AX31" i="41"/>
  <c r="AH31" i="41"/>
  <c r="BG30" i="41"/>
  <c r="BG7" i="41"/>
  <c r="AT31" i="41"/>
  <c r="BF31" i="41"/>
  <c r="AR31" i="41"/>
  <c r="AO31" i="41"/>
  <c r="AK31" i="41"/>
  <c r="AQ31" i="41"/>
  <c r="AL31" i="41"/>
  <c r="BE31" i="41"/>
  <c r="AZ31" i="41"/>
  <c r="AM31" i="41"/>
  <c r="BA31" i="41"/>
  <c r="BC31" i="41"/>
  <c r="AU31" i="41"/>
  <c r="AR32" i="41"/>
  <c r="AH39" i="42"/>
  <c r="AI39" i="42"/>
  <c r="AU39" i="42"/>
  <c r="AZ32" i="41" l="1"/>
  <c r="AW32" i="41"/>
  <c r="AY32" i="41"/>
  <c r="AJ32" i="41"/>
  <c r="BG31" i="41"/>
  <c r="AH32" i="41"/>
  <c r="AP32" i="41"/>
  <c r="AX32" i="41"/>
  <c r="BC32" i="41"/>
  <c r="AM32" i="41"/>
  <c r="BB32" i="41"/>
  <c r="AV32" i="41"/>
  <c r="BD32" i="41"/>
  <c r="AN32" i="41"/>
  <c r="AT32" i="41"/>
  <c r="AO32" i="41"/>
  <c r="BE32" i="41"/>
  <c r="BF32" i="41"/>
  <c r="AL32" i="41"/>
  <c r="AI32" i="41"/>
  <c r="BA32" i="41"/>
  <c r="AQ32" i="41"/>
  <c r="AK32" i="41"/>
  <c r="AS32" i="41"/>
  <c r="AU32" i="41"/>
  <c r="AH33" i="41" l="1"/>
  <c r="AZ33" i="41"/>
  <c r="BA33" i="41"/>
  <c r="BG32" i="41"/>
  <c r="AP33" i="41"/>
  <c r="AI33" i="41"/>
  <c r="AX33" i="41"/>
  <c r="BD33" i="41"/>
  <c r="AJ33" i="41"/>
  <c r="AL33" i="41"/>
  <c r="BF33" i="41"/>
  <c r="AK33" i="41"/>
  <c r="AR33" i="41"/>
  <c r="AV33" i="41"/>
  <c r="AQ33" i="41"/>
  <c r="AY33" i="41"/>
  <c r="BC33" i="41"/>
  <c r="BB33" i="41"/>
  <c r="AW33" i="41"/>
  <c r="AN33" i="41"/>
  <c r="AO33" i="41"/>
  <c r="AT33" i="41"/>
  <c r="AM33" i="41"/>
  <c r="AS33" i="41"/>
  <c r="BE33" i="41"/>
  <c r="AZ34" i="41"/>
  <c r="AQ34" i="41"/>
  <c r="AU33" i="41"/>
  <c r="AT34" i="41" l="1"/>
  <c r="AX34" i="41"/>
  <c r="AI34" i="41"/>
  <c r="BD34" i="41"/>
  <c r="AH34" i="41"/>
  <c r="AN34" i="41"/>
  <c r="BG33" i="41"/>
  <c r="AV34" i="41"/>
  <c r="BA34" i="41"/>
  <c r="BE34" i="41"/>
  <c r="AR34" i="41"/>
  <c r="BB34" i="41"/>
  <c r="AL34" i="41"/>
  <c r="AS34" i="41"/>
  <c r="AW34" i="41"/>
  <c r="AO34" i="41"/>
  <c r="BF34" i="41"/>
  <c r="AK34" i="41"/>
  <c r="AY34" i="41"/>
  <c r="AJ34" i="41"/>
  <c r="AM34" i="41"/>
  <c r="BC34" i="41"/>
  <c r="AP34" i="41"/>
  <c r="AW36" i="41"/>
  <c r="BD36" i="41"/>
  <c r="AU34" i="41"/>
  <c r="BG34" i="41" l="1"/>
  <c r="AO36" i="41"/>
  <c r="BF36" i="41"/>
  <c r="AP36" i="41"/>
  <c r="AR36" i="41"/>
  <c r="AV36" i="41"/>
  <c r="AM36" i="41"/>
  <c r="AZ35" i="41"/>
  <c r="BC36" i="41"/>
  <c r="AQ36" i="41"/>
  <c r="BE36" i="41"/>
  <c r="AT36" i="41"/>
  <c r="AL36" i="41"/>
  <c r="BA36" i="41"/>
  <c r="BB36" i="41"/>
  <c r="AS36" i="41"/>
  <c r="AK36" i="41"/>
  <c r="AZ36" i="41"/>
  <c r="AI36" i="41"/>
  <c r="AU35" i="41"/>
  <c r="AH36" i="41" l="1"/>
  <c r="BG36" i="41" s="1"/>
  <c r="AN36" i="41"/>
  <c r="BE37" i="41"/>
  <c r="AY35" i="41"/>
  <c r="AH35" i="41"/>
  <c r="AQ35" i="41"/>
  <c r="BC35" i="41"/>
  <c r="BB35" i="41"/>
  <c r="AM35" i="41"/>
  <c r="AR35" i="41"/>
  <c r="AL35" i="41"/>
  <c r="BE35" i="41"/>
  <c r="AK35" i="41"/>
  <c r="BA35" i="41"/>
  <c r="AT35" i="41"/>
  <c r="AS35" i="41"/>
  <c r="AW35" i="41"/>
  <c r="AO35" i="41"/>
  <c r="AV35" i="41"/>
  <c r="BF35" i="41"/>
  <c r="AP35" i="41"/>
  <c r="BD35" i="41"/>
  <c r="AX36" i="41"/>
  <c r="AY36" i="41"/>
  <c r="AI35" i="41"/>
  <c r="AX35" i="41"/>
  <c r="AJ36" i="41"/>
  <c r="AJ35" i="41"/>
  <c r="AN35" i="41"/>
  <c r="AR37" i="41" l="1"/>
  <c r="BB37" i="41"/>
  <c r="AI37" i="41"/>
  <c r="AY37" i="41"/>
  <c r="BA37" i="41"/>
  <c r="AK37" i="41"/>
  <c r="BD37" i="41"/>
  <c r="AM37" i="41"/>
  <c r="AQ37" i="41"/>
  <c r="AS37" i="41"/>
  <c r="BF37" i="41"/>
  <c r="AP37" i="41"/>
  <c r="AV37" i="41"/>
  <c r="AW37" i="41"/>
  <c r="AT37" i="41"/>
  <c r="AL37" i="41"/>
  <c r="BC37" i="41"/>
  <c r="AO37" i="41"/>
  <c r="AH37" i="41"/>
  <c r="BG35" i="41"/>
  <c r="AZ37" i="41"/>
  <c r="AJ37" i="41"/>
  <c r="AX37" i="41"/>
  <c r="AN37" i="41"/>
  <c r="AU36" i="41"/>
  <c r="AU37" i="41"/>
  <c r="BG37" i="41" l="1"/>
  <c r="Z39" i="29" l="1"/>
  <c r="Y39" i="29" l="1"/>
  <c r="S39" i="29"/>
  <c r="U39" i="29"/>
  <c r="R39" i="29"/>
  <c r="T39" i="29"/>
  <c r="V39" i="29"/>
  <c r="X39" i="29"/>
  <c r="W39" i="29"/>
  <c r="W19" i="29"/>
  <c r="X12" i="28"/>
  <c r="Y19" i="29" l="1"/>
  <c r="Y35" i="29"/>
  <c r="W35" i="29"/>
  <c r="S35" i="29"/>
  <c r="U35" i="29"/>
  <c r="R35" i="29"/>
  <c r="T35" i="29"/>
  <c r="V35" i="29"/>
  <c r="X35" i="29"/>
  <c r="Z35" i="29"/>
  <c r="S19" i="29"/>
  <c r="U19" i="29"/>
  <c r="T19" i="29"/>
  <c r="R19" i="29"/>
  <c r="V19" i="29"/>
  <c r="X19" i="29"/>
  <c r="Z19" i="29"/>
  <c r="S13" i="28"/>
  <c r="V13" i="28"/>
  <c r="R13" i="28"/>
  <c r="W13" i="28"/>
  <c r="T13" i="28"/>
  <c r="X9" i="28"/>
  <c r="Q9" i="28"/>
  <c r="R9" i="28"/>
  <c r="S9" i="28"/>
  <c r="P9" i="28"/>
  <c r="T9" i="28"/>
  <c r="V9" i="28"/>
  <c r="U9" i="28"/>
  <c r="W9" i="28"/>
  <c r="W12" i="28"/>
  <c r="V12" i="28"/>
  <c r="R12" i="28"/>
  <c r="U12" i="28"/>
  <c r="Q12" i="28"/>
  <c r="S12" i="28"/>
  <c r="T12" i="28"/>
  <c r="X8" i="28"/>
  <c r="Q8" i="28"/>
  <c r="R8" i="28"/>
  <c r="S8" i="28"/>
  <c r="P8" i="28"/>
  <c r="T8" i="28"/>
  <c r="V8" i="28"/>
  <c r="U8" i="28"/>
  <c r="W8" i="28"/>
  <c r="X11" i="28"/>
  <c r="T11" i="28"/>
  <c r="R11" i="28"/>
  <c r="S11" i="28"/>
  <c r="V11" i="28"/>
  <c r="Q11" i="28"/>
  <c r="U11" i="28"/>
  <c r="P11" i="28"/>
  <c r="W11" i="28"/>
  <c r="U10" i="28"/>
  <c r="Q10" i="28"/>
  <c r="S10" i="28"/>
  <c r="T10" i="28"/>
  <c r="R10" i="28"/>
  <c r="P10" i="28"/>
  <c r="V10" i="28"/>
  <c r="W10" i="28"/>
  <c r="P13" i="28"/>
  <c r="P12" i="28"/>
  <c r="X13" i="28"/>
  <c r="U13" i="28"/>
  <c r="Q13" i="28"/>
  <c r="X10" i="28"/>
  <c r="J47" i="34"/>
  <c r="J49" i="34" s="1"/>
  <c r="E47" i="34"/>
  <c r="E49" i="34" s="1"/>
  <c r="I47" i="34"/>
  <c r="I49" i="34" s="1"/>
  <c r="G47" i="34"/>
  <c r="G49" i="34" s="1"/>
  <c r="K47" i="34"/>
  <c r="K49" i="34" s="1"/>
  <c r="F47" i="34"/>
  <c r="F49" i="34" s="1"/>
  <c r="H47" i="34"/>
  <c r="H49" i="34" s="1"/>
  <c r="Y7" i="29"/>
  <c r="Z29" i="29"/>
  <c r="W25" i="29"/>
  <c r="W36" i="29"/>
  <c r="Y17" i="29"/>
  <c r="Z31" i="29"/>
  <c r="W14" i="29"/>
  <c r="Y22" i="29"/>
  <c r="W10" i="29"/>
  <c r="W11" i="29"/>
  <c r="Z26" i="29"/>
  <c r="Y30" i="29"/>
  <c r="V14" i="28"/>
  <c r="L47" i="34"/>
  <c r="L49" i="34" s="1"/>
  <c r="P14" i="28"/>
  <c r="U14" i="28"/>
  <c r="Z14" i="29" l="1"/>
  <c r="Z28" i="29"/>
  <c r="Z32" i="29"/>
  <c r="Z23" i="29"/>
  <c r="Z34" i="29"/>
  <c r="Z15" i="29"/>
  <c r="Z18" i="29"/>
  <c r="Z40" i="29"/>
  <c r="Z36" i="29"/>
  <c r="Z25" i="29"/>
  <c r="Y23" i="29"/>
  <c r="S23" i="29"/>
  <c r="R23" i="29"/>
  <c r="U23" i="29"/>
  <c r="T23" i="29"/>
  <c r="V23" i="29"/>
  <c r="X23" i="29"/>
  <c r="Z11" i="29"/>
  <c r="Z38" i="29"/>
  <c r="S32" i="29"/>
  <c r="R32" i="29"/>
  <c r="T32" i="29"/>
  <c r="U32" i="29"/>
  <c r="V32" i="29"/>
  <c r="X32" i="29"/>
  <c r="Y32" i="29"/>
  <c r="W32" i="29"/>
  <c r="W31" i="29"/>
  <c r="S31" i="29"/>
  <c r="U31" i="29"/>
  <c r="R31" i="29"/>
  <c r="T31" i="29"/>
  <c r="V31" i="29"/>
  <c r="X31" i="29"/>
  <c r="Z12" i="29"/>
  <c r="W29" i="29"/>
  <c r="S29" i="29"/>
  <c r="T29" i="29"/>
  <c r="R29" i="29"/>
  <c r="U29" i="29"/>
  <c r="X29" i="29"/>
  <c r="V29" i="29"/>
  <c r="W17" i="29"/>
  <c r="W38" i="29"/>
  <c r="S38" i="29"/>
  <c r="U38" i="29"/>
  <c r="R38" i="29"/>
  <c r="T38" i="29"/>
  <c r="V38" i="29"/>
  <c r="X38" i="29"/>
  <c r="W24" i="29"/>
  <c r="S24" i="29"/>
  <c r="U24" i="29"/>
  <c r="T24" i="29"/>
  <c r="R24" i="29"/>
  <c r="V24" i="29"/>
  <c r="X24" i="29"/>
  <c r="Z10" i="29"/>
  <c r="S37" i="29"/>
  <c r="R37" i="29"/>
  <c r="U37" i="29"/>
  <c r="T37" i="29"/>
  <c r="V37" i="29"/>
  <c r="X37" i="29"/>
  <c r="Y37" i="29"/>
  <c r="W37" i="29"/>
  <c r="W27" i="29"/>
  <c r="S27" i="29"/>
  <c r="R27" i="29"/>
  <c r="U27" i="29"/>
  <c r="T27" i="29"/>
  <c r="V27" i="29"/>
  <c r="X27" i="29"/>
  <c r="W13" i="29"/>
  <c r="S13" i="29"/>
  <c r="U13" i="29"/>
  <c r="R13" i="29"/>
  <c r="T13" i="29"/>
  <c r="V13" i="29"/>
  <c r="X13" i="29"/>
  <c r="Y13" i="29"/>
  <c r="Y24" i="29"/>
  <c r="Z7" i="29"/>
  <c r="Z24" i="29"/>
  <c r="W41" i="29"/>
  <c r="S41" i="29"/>
  <c r="U41" i="29"/>
  <c r="T41" i="29"/>
  <c r="R41" i="29"/>
  <c r="X41" i="29"/>
  <c r="V41" i="29"/>
  <c r="W21" i="29"/>
  <c r="S21" i="29"/>
  <c r="U21" i="29"/>
  <c r="R21" i="29"/>
  <c r="T21" i="29"/>
  <c r="V21" i="29"/>
  <c r="X21" i="29"/>
  <c r="Y21" i="29"/>
  <c r="W16" i="29"/>
  <c r="S16" i="29"/>
  <c r="T16" i="29"/>
  <c r="R16" i="29"/>
  <c r="U16" i="29"/>
  <c r="V16" i="29"/>
  <c r="X16" i="29"/>
  <c r="Y16" i="29"/>
  <c r="W9" i="29"/>
  <c r="S9" i="29"/>
  <c r="R9" i="29"/>
  <c r="U9" i="29"/>
  <c r="T9" i="29"/>
  <c r="V9" i="29"/>
  <c r="X9" i="29"/>
  <c r="Z37" i="29"/>
  <c r="Z27" i="29"/>
  <c r="Z13" i="29"/>
  <c r="Z30" i="29"/>
  <c r="Z41" i="29"/>
  <c r="Z21" i="29"/>
  <c r="Z16" i="29"/>
  <c r="Z9" i="29"/>
  <c r="S14" i="29"/>
  <c r="T14" i="29"/>
  <c r="R14" i="29"/>
  <c r="U14" i="29"/>
  <c r="V14" i="29"/>
  <c r="X14" i="29"/>
  <c r="S34" i="29"/>
  <c r="T34" i="29"/>
  <c r="U34" i="29"/>
  <c r="R34" i="29"/>
  <c r="V34" i="29"/>
  <c r="X34" i="29"/>
  <c r="Y34" i="29"/>
  <c r="W34" i="29"/>
  <c r="S17" i="29"/>
  <c r="U17" i="29"/>
  <c r="T17" i="29"/>
  <c r="R17" i="29"/>
  <c r="V17" i="29"/>
  <c r="X17" i="29"/>
  <c r="Y20" i="29"/>
  <c r="S20" i="29"/>
  <c r="T20" i="29"/>
  <c r="U20" i="29"/>
  <c r="R20" i="29"/>
  <c r="V20" i="29"/>
  <c r="X20" i="29"/>
  <c r="W28" i="29"/>
  <c r="S28" i="29"/>
  <c r="T28" i="29"/>
  <c r="R28" i="29"/>
  <c r="U28" i="29"/>
  <c r="V28" i="29"/>
  <c r="X28" i="29"/>
  <c r="Y28" i="29"/>
  <c r="Y29" i="29"/>
  <c r="Y14" i="29"/>
  <c r="W30" i="29"/>
  <c r="S30" i="29"/>
  <c r="U30" i="29"/>
  <c r="R30" i="29"/>
  <c r="T30" i="29"/>
  <c r="V30" i="29"/>
  <c r="X30" i="29"/>
  <c r="W33" i="29"/>
  <c r="S33" i="29"/>
  <c r="U33" i="29"/>
  <c r="R33" i="29"/>
  <c r="T33" i="29"/>
  <c r="V33" i="29"/>
  <c r="X33" i="29"/>
  <c r="W22" i="29"/>
  <c r="T22" i="29"/>
  <c r="S22" i="29"/>
  <c r="U22" i="29"/>
  <c r="R22" i="29"/>
  <c r="V22" i="29"/>
  <c r="X22" i="29"/>
  <c r="Z17" i="29"/>
  <c r="Z20" i="29"/>
  <c r="S7" i="29"/>
  <c r="T7" i="29"/>
  <c r="R7" i="29"/>
  <c r="U7" i="29"/>
  <c r="V7" i="29"/>
  <c r="X7" i="29"/>
  <c r="W7" i="29"/>
  <c r="Y38" i="29"/>
  <c r="W20" i="29"/>
  <c r="Y31" i="29"/>
  <c r="Y27" i="29"/>
  <c r="Y26" i="29"/>
  <c r="S26" i="29"/>
  <c r="T26" i="29"/>
  <c r="U26" i="29"/>
  <c r="R26" i="29"/>
  <c r="V26" i="29"/>
  <c r="X26" i="29"/>
  <c r="Z33" i="29"/>
  <c r="W15" i="29"/>
  <c r="T15" i="29"/>
  <c r="S15" i="29"/>
  <c r="R15" i="29"/>
  <c r="U15" i="29"/>
  <c r="V15" i="29"/>
  <c r="X15" i="29"/>
  <c r="Z22" i="29"/>
  <c r="T18" i="29"/>
  <c r="S18" i="29"/>
  <c r="U18" i="29"/>
  <c r="R18" i="29"/>
  <c r="V18" i="29"/>
  <c r="Y18" i="29"/>
  <c r="X18" i="29"/>
  <c r="W18" i="29"/>
  <c r="W40" i="29"/>
  <c r="S40" i="29"/>
  <c r="U40" i="29"/>
  <c r="R40" i="29"/>
  <c r="T40" i="29"/>
  <c r="V40" i="29"/>
  <c r="Y40" i="29"/>
  <c r="X40" i="29"/>
  <c r="Y36" i="29"/>
  <c r="S36" i="29"/>
  <c r="R36" i="29"/>
  <c r="T36" i="29"/>
  <c r="U36" i="29"/>
  <c r="V36" i="29"/>
  <c r="X36" i="29"/>
  <c r="Y25" i="29"/>
  <c r="S25" i="29"/>
  <c r="U25" i="29"/>
  <c r="R25" i="29"/>
  <c r="T25" i="29"/>
  <c r="V25" i="29"/>
  <c r="X25" i="29"/>
  <c r="Y15" i="29"/>
  <c r="W23" i="29"/>
  <c r="Y9" i="29"/>
  <c r="S10" i="29"/>
  <c r="T10" i="29"/>
  <c r="U10" i="29"/>
  <c r="R10" i="29"/>
  <c r="V10" i="29"/>
  <c r="X10" i="29"/>
  <c r="Y10" i="29"/>
  <c r="W12" i="29"/>
  <c r="S12" i="29"/>
  <c r="U12" i="29"/>
  <c r="R12" i="29"/>
  <c r="T12" i="29"/>
  <c r="V12" i="29"/>
  <c r="X12" i="29"/>
  <c r="Y12" i="29"/>
  <c r="Y11" i="29"/>
  <c r="S11" i="29"/>
  <c r="T11" i="29"/>
  <c r="R11" i="29"/>
  <c r="U11" i="29"/>
  <c r="V11" i="29"/>
  <c r="X11" i="29"/>
  <c r="Y33" i="29"/>
  <c r="Y41" i="29"/>
  <c r="W26" i="29"/>
  <c r="S14" i="28"/>
  <c r="W14" i="28"/>
  <c r="R14" i="28"/>
  <c r="X14" i="28"/>
  <c r="Q14" i="28"/>
  <c r="T14" i="28"/>
  <c r="X15" i="28"/>
  <c r="T15" i="28" l="1"/>
  <c r="U15" i="28"/>
  <c r="P15" i="28"/>
  <c r="V15" i="28"/>
  <c r="W15" i="28"/>
  <c r="R15" i="28"/>
  <c r="D47" i="34"/>
  <c r="D49" i="34" s="1"/>
  <c r="M47" i="34"/>
  <c r="M49" i="34" s="1"/>
  <c r="X7" i="28"/>
  <c r="R7" i="28"/>
  <c r="Q7" i="28"/>
  <c r="P7" i="28"/>
  <c r="S7" i="28"/>
  <c r="T7" i="28"/>
  <c r="V7" i="28"/>
  <c r="W7" i="28"/>
  <c r="U7" i="28"/>
  <c r="Q15" i="28"/>
  <c r="S15" i="28"/>
  <c r="W16" i="28"/>
  <c r="N47" i="34" l="1"/>
  <c r="N49" i="34" s="1"/>
  <c r="X16" i="28"/>
  <c r="U16" i="28"/>
  <c r="P16" i="28"/>
  <c r="Q16" i="28"/>
  <c r="V16" i="28"/>
  <c r="R16" i="28"/>
  <c r="T16" i="28"/>
  <c r="S16" i="28"/>
  <c r="O47" i="34"/>
  <c r="O49" i="34" s="1"/>
  <c r="P17" i="28" l="1"/>
  <c r="T17" i="28"/>
  <c r="R17" i="28"/>
  <c r="V17" i="28"/>
  <c r="U17" i="28"/>
  <c r="W17" i="28"/>
  <c r="X17" i="28"/>
  <c r="Q17" i="28"/>
  <c r="S17" i="28"/>
  <c r="P47" i="34"/>
  <c r="P49" i="34" s="1"/>
  <c r="T18" i="28"/>
  <c r="U18" i="28" l="1"/>
  <c r="P18" i="28"/>
  <c r="S18" i="28"/>
  <c r="X18" i="28"/>
  <c r="W18" i="28"/>
  <c r="Q18" i="28"/>
  <c r="V18" i="28"/>
  <c r="R18" i="28"/>
  <c r="P19" i="28"/>
  <c r="U19" i="28"/>
  <c r="Q47" i="34"/>
  <c r="Q49" i="34" s="1"/>
  <c r="W19" i="28" l="1"/>
  <c r="Q19" i="28"/>
  <c r="S19" i="28"/>
  <c r="T19" i="28"/>
  <c r="V19" i="28"/>
  <c r="R19" i="28"/>
  <c r="X19" i="28"/>
  <c r="U20" i="28" l="1"/>
  <c r="P20" i="28"/>
  <c r="R47" i="34"/>
  <c r="R49" i="34" s="1"/>
  <c r="Q20" i="28"/>
  <c r="R20" i="28"/>
  <c r="W20" i="28"/>
  <c r="S20" i="28"/>
  <c r="T20" i="28"/>
  <c r="X20" i="28"/>
  <c r="V20" i="28"/>
  <c r="W21" i="28"/>
  <c r="S47" i="34"/>
  <c r="S49" i="34" s="1"/>
  <c r="W22" i="28"/>
  <c r="P21" i="28" l="1"/>
  <c r="X22" i="28"/>
  <c r="V22" i="28"/>
  <c r="U21" i="28"/>
  <c r="S22" i="28"/>
  <c r="R22" i="28"/>
  <c r="T22" i="28"/>
  <c r="X21" i="28"/>
  <c r="S21" i="28"/>
  <c r="T21" i="28"/>
  <c r="V21" i="28"/>
  <c r="Q21" i="28"/>
  <c r="Q22" i="28"/>
  <c r="R21" i="28"/>
  <c r="U22" i="28"/>
  <c r="P22" i="28"/>
  <c r="T47" i="34" l="1"/>
  <c r="T49" i="34" s="1"/>
  <c r="S23" i="28"/>
  <c r="U47" i="34"/>
  <c r="U49" i="34" s="1"/>
  <c r="U23" i="28" l="1"/>
  <c r="P23" i="28"/>
  <c r="W23" i="28"/>
  <c r="V23" i="28"/>
  <c r="R23" i="28"/>
  <c r="T23" i="28"/>
  <c r="X23" i="28"/>
  <c r="Q23" i="28"/>
  <c r="R25" i="28"/>
  <c r="V47" i="34"/>
  <c r="V49" i="34" s="1"/>
  <c r="T25" i="28"/>
  <c r="S25" i="28"/>
  <c r="V25" i="28" l="1"/>
  <c r="X25" i="28"/>
  <c r="Q25" i="28"/>
  <c r="U24" i="28"/>
  <c r="X24" i="28"/>
  <c r="Q24" i="28"/>
  <c r="W24" i="28"/>
  <c r="P24" i="28"/>
  <c r="V24" i="28"/>
  <c r="T24" i="28"/>
  <c r="R24" i="28"/>
  <c r="W25" i="28"/>
  <c r="S24" i="28"/>
  <c r="W47" i="34"/>
  <c r="W49" i="34" s="1"/>
  <c r="U25" i="28"/>
  <c r="P25" i="28"/>
  <c r="X26" i="28" l="1"/>
  <c r="P26" i="28" l="1"/>
  <c r="X47" i="34"/>
  <c r="X49" i="34" s="1"/>
  <c r="S26" i="28"/>
  <c r="V26" i="28"/>
  <c r="W26" i="28"/>
  <c r="R26" i="28"/>
  <c r="T26" i="28"/>
  <c r="U26" i="28"/>
  <c r="Q26" i="28"/>
  <c r="W27" i="28"/>
  <c r="P27" i="28"/>
  <c r="Y47" i="34"/>
  <c r="Y49" i="34" s="1"/>
  <c r="U27" i="28" l="1"/>
  <c r="X27" i="28"/>
  <c r="V27" i="28"/>
  <c r="R27" i="28"/>
  <c r="Q27" i="28"/>
  <c r="T27" i="28"/>
  <c r="S27" i="28"/>
  <c r="R29" i="28"/>
  <c r="S28" i="28"/>
  <c r="Q29" i="28" l="1"/>
  <c r="S29" i="28"/>
  <c r="X29" i="28"/>
  <c r="T29" i="28"/>
  <c r="W29" i="28"/>
  <c r="V28" i="28"/>
  <c r="U28" i="28"/>
  <c r="V29" i="28"/>
  <c r="P28" i="28"/>
  <c r="X28" i="28"/>
  <c r="Z47" i="34"/>
  <c r="Z49" i="34" s="1"/>
  <c r="Q28" i="28"/>
  <c r="R28" i="28"/>
  <c r="W28" i="28"/>
  <c r="T28" i="28"/>
  <c r="P29" i="28"/>
  <c r="U29" i="28"/>
  <c r="AA47" i="34" l="1"/>
  <c r="AA49" i="34" s="1"/>
  <c r="T30" i="28"/>
  <c r="AB47" i="34"/>
  <c r="AB49" i="34" s="1"/>
  <c r="U30" i="28" l="1"/>
  <c r="W30" i="28"/>
  <c r="V30" i="28"/>
  <c r="R30" i="28"/>
  <c r="X30" i="28"/>
  <c r="Q30" i="28"/>
  <c r="P30" i="28"/>
  <c r="S30" i="28"/>
  <c r="AC47" i="34"/>
  <c r="AC49" i="34" s="1"/>
  <c r="U31" i="28" l="1"/>
  <c r="X31" i="28"/>
  <c r="R31" i="28"/>
  <c r="W31" i="28"/>
  <c r="Q31" i="28"/>
  <c r="S31" i="28"/>
  <c r="P31" i="28"/>
  <c r="T31" i="28"/>
  <c r="V31" i="28"/>
  <c r="AD47" i="34"/>
  <c r="AD49" i="34" s="1"/>
  <c r="V32" i="28"/>
  <c r="P32" i="28" l="1"/>
  <c r="Q32" i="28"/>
  <c r="W32" i="28"/>
  <c r="R32" i="28"/>
  <c r="S32" i="28"/>
  <c r="X32" i="28"/>
  <c r="U32" i="28"/>
  <c r="T32" i="28"/>
  <c r="AE47" i="34"/>
  <c r="AE49" i="34" s="1"/>
  <c r="V33" i="28"/>
  <c r="AH32" i="42"/>
  <c r="AI32" i="42"/>
  <c r="AU31" i="42"/>
  <c r="AH17" i="42"/>
  <c r="AI35" i="42"/>
  <c r="AU35" i="42"/>
  <c r="AH23" i="42"/>
  <c r="AI23" i="42"/>
  <c r="AH35" i="42" l="1"/>
  <c r="AI38" i="42"/>
  <c r="AI31" i="42"/>
  <c r="AI22" i="42"/>
  <c r="AH22" i="42"/>
  <c r="R33" i="28"/>
  <c r="Q33" i="28"/>
  <c r="S33" i="28"/>
  <c r="X33" i="28"/>
  <c r="U33" i="28"/>
  <c r="P33" i="28"/>
  <c r="W33" i="28"/>
  <c r="T33" i="28"/>
  <c r="AU22" i="42"/>
  <c r="AI12" i="42"/>
  <c r="AI41" i="42"/>
  <c r="AU28" i="42"/>
  <c r="AH31" i="42"/>
  <c r="AU18" i="42"/>
  <c r="AH12" i="42"/>
  <c r="AU7" i="42"/>
  <c r="AU23" i="42"/>
  <c r="AH18" i="42"/>
  <c r="AU17" i="42"/>
  <c r="AU12" i="42"/>
  <c r="AI17" i="42"/>
  <c r="AU41" i="42"/>
  <c r="AI25" i="42"/>
  <c r="AH11" i="42"/>
  <c r="AU13" i="42"/>
  <c r="AH28" i="42"/>
  <c r="AI28" i="42"/>
  <c r="AH41" i="42"/>
  <c r="AI18" i="42"/>
  <c r="AU32" i="42"/>
  <c r="AJ9" i="42"/>
  <c r="AK9" i="42"/>
  <c r="AL9" i="42"/>
  <c r="AM9" i="42"/>
  <c r="AN9" i="42"/>
  <c r="AO9" i="42"/>
  <c r="AP9" i="42"/>
  <c r="AQ9" i="42"/>
  <c r="AR9" i="42"/>
  <c r="AS9" i="42"/>
  <c r="AT9" i="42"/>
  <c r="AV9" i="42"/>
  <c r="AW9" i="42"/>
  <c r="AX9" i="42"/>
  <c r="AY9" i="42"/>
  <c r="AZ9" i="42"/>
  <c r="BA9" i="42"/>
  <c r="BB9" i="42"/>
  <c r="BC9" i="42"/>
  <c r="BD9" i="42"/>
  <c r="BE9" i="42"/>
  <c r="BF9" i="42"/>
  <c r="AJ27" i="42"/>
  <c r="AK27" i="42"/>
  <c r="AL27" i="42"/>
  <c r="AM27" i="42"/>
  <c r="AN27" i="42"/>
  <c r="AO27" i="42"/>
  <c r="AP27" i="42"/>
  <c r="AQ27" i="42"/>
  <c r="AR27" i="42"/>
  <c r="AS27" i="42"/>
  <c r="AT27" i="42"/>
  <c r="AV27" i="42"/>
  <c r="AW27" i="42"/>
  <c r="AX27" i="42"/>
  <c r="AY27" i="42"/>
  <c r="AZ27" i="42"/>
  <c r="BA27" i="42"/>
  <c r="BB27" i="42"/>
  <c r="BC27" i="42"/>
  <c r="BD27" i="42"/>
  <c r="BE27" i="42"/>
  <c r="BF27" i="42"/>
  <c r="AU10" i="42"/>
  <c r="AU9" i="42"/>
  <c r="AJ22" i="42"/>
  <c r="AK22" i="42"/>
  <c r="AL22" i="42"/>
  <c r="AM22" i="42"/>
  <c r="AN22" i="42"/>
  <c r="AO22" i="42"/>
  <c r="AP22" i="42"/>
  <c r="AQ22" i="42"/>
  <c r="AR22" i="42"/>
  <c r="AS22" i="42"/>
  <c r="AT22" i="42"/>
  <c r="AV22" i="42"/>
  <c r="AW22" i="42"/>
  <c r="AX22" i="42"/>
  <c r="AY22" i="42"/>
  <c r="AZ22" i="42"/>
  <c r="BA22" i="42"/>
  <c r="BB22" i="42"/>
  <c r="BC22" i="42"/>
  <c r="BD22" i="42"/>
  <c r="BE22" i="42"/>
  <c r="BF22" i="42"/>
  <c r="AI7" i="42"/>
  <c r="AU36" i="42"/>
  <c r="AU24" i="42"/>
  <c r="AJ40" i="42"/>
  <c r="AK40" i="42"/>
  <c r="AL40" i="42"/>
  <c r="AM40" i="42"/>
  <c r="AN40" i="42"/>
  <c r="AO40" i="42"/>
  <c r="AP40" i="42"/>
  <c r="AQ40" i="42"/>
  <c r="AR40" i="42"/>
  <c r="AS40" i="42"/>
  <c r="AT40" i="42"/>
  <c r="AV40" i="42"/>
  <c r="AW40" i="42"/>
  <c r="AX40" i="42"/>
  <c r="AY40" i="42"/>
  <c r="AZ40" i="42"/>
  <c r="BA40" i="42"/>
  <c r="BB40" i="42"/>
  <c r="BC40" i="42"/>
  <c r="BD40" i="42"/>
  <c r="BE40" i="42"/>
  <c r="BF40" i="42"/>
  <c r="AU29" i="42"/>
  <c r="AJ32" i="42"/>
  <c r="AK32" i="42"/>
  <c r="AL32" i="42"/>
  <c r="AM32" i="42"/>
  <c r="AN32" i="42"/>
  <c r="AO32" i="42"/>
  <c r="AP32" i="42"/>
  <c r="AQ32" i="42"/>
  <c r="AR32" i="42"/>
  <c r="AS32" i="42"/>
  <c r="AT32" i="42"/>
  <c r="AV32" i="42"/>
  <c r="AW32" i="42"/>
  <c r="AX32" i="42"/>
  <c r="AY32" i="42"/>
  <c r="AZ32" i="42"/>
  <c r="BA32" i="42"/>
  <c r="BB32" i="42"/>
  <c r="BC32" i="42"/>
  <c r="BD32" i="42"/>
  <c r="BE32" i="42"/>
  <c r="BF32" i="42"/>
  <c r="AJ10" i="42"/>
  <c r="AK10" i="42"/>
  <c r="AL10" i="42"/>
  <c r="AM10" i="42"/>
  <c r="AN10" i="42"/>
  <c r="AO10" i="42"/>
  <c r="AP10" i="42"/>
  <c r="AQ10" i="42"/>
  <c r="AR10" i="42"/>
  <c r="AS10" i="42"/>
  <c r="AT10" i="42"/>
  <c r="AV10" i="42"/>
  <c r="AW10" i="42"/>
  <c r="AX10" i="42"/>
  <c r="AY10" i="42"/>
  <c r="AZ10" i="42"/>
  <c r="BA10" i="42"/>
  <c r="BB10" i="42"/>
  <c r="BC10" i="42"/>
  <c r="BD10" i="42"/>
  <c r="BE10" i="42"/>
  <c r="BF10" i="42"/>
  <c r="AI30" i="42"/>
  <c r="AJ25" i="42"/>
  <c r="AK25" i="42"/>
  <c r="AL25" i="42"/>
  <c r="AM25" i="42"/>
  <c r="AN25" i="42"/>
  <c r="AO25" i="42"/>
  <c r="AP25" i="42"/>
  <c r="AQ25" i="42"/>
  <c r="AR25" i="42"/>
  <c r="AS25" i="42"/>
  <c r="AT25" i="42"/>
  <c r="AV25" i="42"/>
  <c r="AW25" i="42"/>
  <c r="AX25" i="42"/>
  <c r="AY25" i="42"/>
  <c r="AZ25" i="42"/>
  <c r="BA25" i="42"/>
  <c r="BB25" i="42"/>
  <c r="BC25" i="42"/>
  <c r="BD25" i="42"/>
  <c r="BE25" i="42"/>
  <c r="BF25" i="42"/>
  <c r="AI10" i="42"/>
  <c r="AI9" i="42"/>
  <c r="AJ36" i="42"/>
  <c r="AK36" i="42"/>
  <c r="AL36" i="42"/>
  <c r="AM36" i="42"/>
  <c r="AN36" i="42"/>
  <c r="AO36" i="42"/>
  <c r="AP36" i="42"/>
  <c r="AQ36" i="42"/>
  <c r="AR36" i="42"/>
  <c r="AS36" i="42"/>
  <c r="AT36" i="42"/>
  <c r="AV36" i="42"/>
  <c r="AW36" i="42"/>
  <c r="AX36" i="42"/>
  <c r="AY36" i="42"/>
  <c r="AZ36" i="42"/>
  <c r="BA36" i="42"/>
  <c r="BB36" i="42"/>
  <c r="BC36" i="42"/>
  <c r="BD36" i="42"/>
  <c r="BE36" i="42"/>
  <c r="BF36" i="42"/>
  <c r="AH7" i="42"/>
  <c r="AI36" i="42"/>
  <c r="AI24" i="42"/>
  <c r="AU34" i="42"/>
  <c r="AJ38" i="42"/>
  <c r="AK38" i="42"/>
  <c r="AL38" i="42"/>
  <c r="AM38" i="42"/>
  <c r="AN38" i="42"/>
  <c r="AO38" i="42"/>
  <c r="AP38" i="42"/>
  <c r="AQ38" i="42"/>
  <c r="AR38" i="42"/>
  <c r="AS38" i="42"/>
  <c r="AT38" i="42"/>
  <c r="AV38" i="42"/>
  <c r="AW38" i="42"/>
  <c r="AX38" i="42"/>
  <c r="AY38" i="42"/>
  <c r="AZ38" i="42"/>
  <c r="BA38" i="42"/>
  <c r="BB38" i="42"/>
  <c r="BC38" i="42"/>
  <c r="BD38" i="42"/>
  <c r="BE38" i="42"/>
  <c r="BF38" i="42"/>
  <c r="AI29" i="42"/>
  <c r="AU38" i="42"/>
  <c r="AJ24" i="42"/>
  <c r="AK24" i="42"/>
  <c r="AL24" i="42"/>
  <c r="AM24" i="42"/>
  <c r="AN24" i="42"/>
  <c r="AO24" i="42"/>
  <c r="AP24" i="42"/>
  <c r="AQ24" i="42"/>
  <c r="AR24" i="42"/>
  <c r="AS24" i="42"/>
  <c r="AT24" i="42"/>
  <c r="AV24" i="42"/>
  <c r="AW24" i="42"/>
  <c r="AX24" i="42"/>
  <c r="AY24" i="42"/>
  <c r="AZ24" i="42"/>
  <c r="BA24" i="42"/>
  <c r="BB24" i="42"/>
  <c r="BC24" i="42"/>
  <c r="BD24" i="42"/>
  <c r="BE24" i="42"/>
  <c r="BF24" i="42"/>
  <c r="AJ20" i="42"/>
  <c r="AK20" i="42"/>
  <c r="AL20" i="42"/>
  <c r="AM20" i="42"/>
  <c r="AN20" i="42"/>
  <c r="AO20" i="42"/>
  <c r="AP20" i="42"/>
  <c r="AQ20" i="42"/>
  <c r="AR20" i="42"/>
  <c r="AS20" i="42"/>
  <c r="AT20" i="42"/>
  <c r="AV20" i="42"/>
  <c r="AW20" i="42"/>
  <c r="AX20" i="42"/>
  <c r="AY20" i="42"/>
  <c r="AZ20" i="42"/>
  <c r="BA20" i="42"/>
  <c r="BB20" i="42"/>
  <c r="BC20" i="42"/>
  <c r="BD20" i="42"/>
  <c r="BE20" i="42"/>
  <c r="BF20" i="42"/>
  <c r="AH10" i="42"/>
  <c r="AH9" i="42"/>
  <c r="AJ13" i="42"/>
  <c r="AK13" i="42"/>
  <c r="AL13" i="42"/>
  <c r="AM13" i="42"/>
  <c r="AN13" i="42"/>
  <c r="AO13" i="42"/>
  <c r="AP13" i="42"/>
  <c r="AQ13" i="42"/>
  <c r="AR13" i="42"/>
  <c r="AS13" i="42"/>
  <c r="AT13" i="42"/>
  <c r="AV13" i="42"/>
  <c r="AW13" i="42"/>
  <c r="AX13" i="42"/>
  <c r="AY13" i="42"/>
  <c r="AZ13" i="42"/>
  <c r="BA13" i="42"/>
  <c r="BB13" i="42"/>
  <c r="BC13" i="42"/>
  <c r="BD13" i="42"/>
  <c r="BE13" i="42"/>
  <c r="BF13" i="42"/>
  <c r="AH36" i="42"/>
  <c r="AH24" i="42"/>
  <c r="AI34" i="42"/>
  <c r="AJ28" i="42"/>
  <c r="AK28" i="42"/>
  <c r="AL28" i="42"/>
  <c r="AM28" i="42"/>
  <c r="AN28" i="42"/>
  <c r="AO28" i="42"/>
  <c r="AP28" i="42"/>
  <c r="AQ28" i="42"/>
  <c r="AR28" i="42"/>
  <c r="AS28" i="42"/>
  <c r="AT28" i="42"/>
  <c r="AV28" i="42"/>
  <c r="AW28" i="42"/>
  <c r="AX28" i="42"/>
  <c r="AY28" i="42"/>
  <c r="AZ28" i="42"/>
  <c r="BA28" i="42"/>
  <c r="BB28" i="42"/>
  <c r="BC28" i="42"/>
  <c r="BD28" i="42"/>
  <c r="BE28" i="42"/>
  <c r="BF28" i="42"/>
  <c r="AH29" i="42"/>
  <c r="AU26" i="42"/>
  <c r="AH37" i="42"/>
  <c r="AI16" i="42"/>
  <c r="AH27" i="42"/>
  <c r="AJ14" i="42"/>
  <c r="AK14" i="42"/>
  <c r="AL14" i="42"/>
  <c r="AM14" i="42"/>
  <c r="AN14" i="42"/>
  <c r="AO14" i="42"/>
  <c r="AP14" i="42"/>
  <c r="AQ14" i="42"/>
  <c r="AR14" i="42"/>
  <c r="AS14" i="42"/>
  <c r="AT14" i="42"/>
  <c r="AV14" i="42"/>
  <c r="AW14" i="42"/>
  <c r="AX14" i="42"/>
  <c r="AY14" i="42"/>
  <c r="AZ14" i="42"/>
  <c r="BA14" i="42"/>
  <c r="BB14" i="42"/>
  <c r="BC14" i="42"/>
  <c r="BD14" i="42"/>
  <c r="BE14" i="42"/>
  <c r="BF14" i="42"/>
  <c r="AH30" i="42"/>
  <c r="AH25" i="42"/>
  <c r="AI20" i="42"/>
  <c r="AJ15" i="42"/>
  <c r="AK15" i="42"/>
  <c r="AL15" i="42"/>
  <c r="AM15" i="42"/>
  <c r="AN15" i="42"/>
  <c r="AO15" i="42"/>
  <c r="AP15" i="42"/>
  <c r="AQ15" i="42"/>
  <c r="AR15" i="42"/>
  <c r="AS15" i="42"/>
  <c r="AT15" i="42"/>
  <c r="AV15" i="42"/>
  <c r="AW15" i="42"/>
  <c r="AX15" i="42"/>
  <c r="AY15" i="42"/>
  <c r="AZ15" i="42"/>
  <c r="BA15" i="42"/>
  <c r="BB15" i="42"/>
  <c r="BC15" i="42"/>
  <c r="BD15" i="42"/>
  <c r="BE15" i="42"/>
  <c r="BF15" i="42"/>
  <c r="AJ23" i="42"/>
  <c r="AK23" i="42"/>
  <c r="AL23" i="42"/>
  <c r="AM23" i="42"/>
  <c r="AN23" i="42"/>
  <c r="AO23" i="42"/>
  <c r="AP23" i="42"/>
  <c r="AQ23" i="42"/>
  <c r="AR23" i="42"/>
  <c r="AS23" i="42"/>
  <c r="AT23" i="42"/>
  <c r="AV23" i="42"/>
  <c r="AW23" i="42"/>
  <c r="AX23" i="42"/>
  <c r="AY23" i="42"/>
  <c r="AZ23" i="42"/>
  <c r="BA23" i="42"/>
  <c r="BB23" i="42"/>
  <c r="BC23" i="42"/>
  <c r="BD23" i="42"/>
  <c r="BE23" i="42"/>
  <c r="BF23" i="42"/>
  <c r="AJ33" i="42"/>
  <c r="AK33" i="42"/>
  <c r="AL33" i="42"/>
  <c r="AM33" i="42"/>
  <c r="AN33" i="42"/>
  <c r="AO33" i="42"/>
  <c r="AP33" i="42"/>
  <c r="AQ33" i="42"/>
  <c r="AR33" i="42"/>
  <c r="AS33" i="42"/>
  <c r="AT33" i="42"/>
  <c r="AV33" i="42"/>
  <c r="AW33" i="42"/>
  <c r="AX33" i="42"/>
  <c r="AY33" i="42"/>
  <c r="AZ33" i="42"/>
  <c r="BA33" i="42"/>
  <c r="BB33" i="42"/>
  <c r="BC33" i="42"/>
  <c r="BD33" i="42"/>
  <c r="BE33" i="42"/>
  <c r="BF33" i="42"/>
  <c r="AJ41" i="42"/>
  <c r="AK41" i="42"/>
  <c r="AL41" i="42"/>
  <c r="AM41" i="42"/>
  <c r="AN41" i="42"/>
  <c r="AO41" i="42"/>
  <c r="AP41" i="42"/>
  <c r="AQ41" i="42"/>
  <c r="AR41" i="42"/>
  <c r="AS41" i="42"/>
  <c r="AT41" i="42"/>
  <c r="AV41" i="42"/>
  <c r="AW41" i="42"/>
  <c r="AX41" i="42"/>
  <c r="AY41" i="42"/>
  <c r="AZ41" i="42"/>
  <c r="BA41" i="42"/>
  <c r="BB41" i="42"/>
  <c r="BC41" i="42"/>
  <c r="BD41" i="42"/>
  <c r="BE41" i="42"/>
  <c r="BF41" i="42"/>
  <c r="AU15" i="42"/>
  <c r="AH34" i="42"/>
  <c r="AJ17" i="42"/>
  <c r="AK17" i="42"/>
  <c r="AL17" i="42"/>
  <c r="AM17" i="42"/>
  <c r="AN17" i="42"/>
  <c r="AO17" i="42"/>
  <c r="AP17" i="42"/>
  <c r="AQ17" i="42"/>
  <c r="AR17" i="42"/>
  <c r="AS17" i="42"/>
  <c r="AT17" i="42"/>
  <c r="AV17" i="42"/>
  <c r="AW17" i="42"/>
  <c r="AX17" i="42"/>
  <c r="AY17" i="42"/>
  <c r="AZ17" i="42"/>
  <c r="BA17" i="42"/>
  <c r="BB17" i="42"/>
  <c r="BC17" i="42"/>
  <c r="BD17" i="42"/>
  <c r="BE17" i="42"/>
  <c r="BF17" i="42"/>
  <c r="AU21" i="42"/>
  <c r="AH38" i="42"/>
  <c r="AJ37" i="42"/>
  <c r="AK37" i="42"/>
  <c r="AL37" i="42"/>
  <c r="AM37" i="42"/>
  <c r="AN37" i="42"/>
  <c r="AO37" i="42"/>
  <c r="AP37" i="42"/>
  <c r="AQ37" i="42"/>
  <c r="AR37" i="42"/>
  <c r="AS37" i="42"/>
  <c r="AT37" i="42"/>
  <c r="AV37" i="42"/>
  <c r="AW37" i="42"/>
  <c r="AX37" i="42"/>
  <c r="AY37" i="42"/>
  <c r="AZ37" i="42"/>
  <c r="BA37" i="42"/>
  <c r="BB37" i="42"/>
  <c r="BC37" i="42"/>
  <c r="BD37" i="42"/>
  <c r="BE37" i="42"/>
  <c r="BF37" i="42"/>
  <c r="AU20" i="42"/>
  <c r="AJ26" i="42"/>
  <c r="AK26" i="42"/>
  <c r="AL26" i="42"/>
  <c r="AM26" i="42"/>
  <c r="AN26" i="42"/>
  <c r="AO26" i="42"/>
  <c r="AP26" i="42"/>
  <c r="AQ26" i="42"/>
  <c r="AR26" i="42"/>
  <c r="AS26" i="42"/>
  <c r="AT26" i="42"/>
  <c r="AV26" i="42"/>
  <c r="AW26" i="42"/>
  <c r="AX26" i="42"/>
  <c r="AY26" i="42"/>
  <c r="AZ26" i="42"/>
  <c r="BA26" i="42"/>
  <c r="BB26" i="42"/>
  <c r="BC26" i="42"/>
  <c r="BD26" i="42"/>
  <c r="BE26" i="42"/>
  <c r="BF26" i="42"/>
  <c r="AH20" i="42"/>
  <c r="AJ12" i="42"/>
  <c r="AK12" i="42"/>
  <c r="AL12" i="42"/>
  <c r="AM12" i="42"/>
  <c r="AN12" i="42"/>
  <c r="AO12" i="42"/>
  <c r="AP12" i="42"/>
  <c r="AQ12" i="42"/>
  <c r="AR12" i="42"/>
  <c r="AS12" i="42"/>
  <c r="AT12" i="42"/>
  <c r="AV12" i="42"/>
  <c r="AW12" i="42"/>
  <c r="AX12" i="42"/>
  <c r="AY12" i="42"/>
  <c r="AZ12" i="42"/>
  <c r="BA12" i="42"/>
  <c r="BB12" i="42"/>
  <c r="BC12" i="42"/>
  <c r="BD12" i="42"/>
  <c r="BE12" i="42"/>
  <c r="BF12" i="42"/>
  <c r="AJ21" i="42"/>
  <c r="AK21" i="42"/>
  <c r="AL21" i="42"/>
  <c r="AM21" i="42"/>
  <c r="AN21" i="42"/>
  <c r="AO21" i="42"/>
  <c r="AP21" i="42"/>
  <c r="AQ21" i="42"/>
  <c r="AR21" i="42"/>
  <c r="AS21" i="42"/>
  <c r="AT21" i="42"/>
  <c r="AV21" i="42"/>
  <c r="AW21" i="42"/>
  <c r="AX21" i="42"/>
  <c r="AY21" i="42"/>
  <c r="AZ21" i="42"/>
  <c r="BA21" i="42"/>
  <c r="BB21" i="42"/>
  <c r="BC21" i="42"/>
  <c r="BD21" i="42"/>
  <c r="BE21" i="42"/>
  <c r="BF21" i="42"/>
  <c r="AJ18" i="42"/>
  <c r="AK18" i="42"/>
  <c r="AL18" i="42"/>
  <c r="AM18" i="42"/>
  <c r="AN18" i="42"/>
  <c r="AO18" i="42"/>
  <c r="AP18" i="42"/>
  <c r="AQ18" i="42"/>
  <c r="AR18" i="42"/>
  <c r="AS18" i="42"/>
  <c r="AT18" i="42"/>
  <c r="AV18" i="42"/>
  <c r="AW18" i="42"/>
  <c r="AX18" i="42"/>
  <c r="AY18" i="42"/>
  <c r="AZ18" i="42"/>
  <c r="BA18" i="42"/>
  <c r="BB18" i="42"/>
  <c r="BC18" i="42"/>
  <c r="BD18" i="42"/>
  <c r="BE18" i="42"/>
  <c r="BF18" i="42"/>
  <c r="AI15" i="42"/>
  <c r="AJ11" i="42"/>
  <c r="AK11" i="42"/>
  <c r="AL11" i="42"/>
  <c r="AM11" i="42"/>
  <c r="AN11" i="42"/>
  <c r="AO11" i="42"/>
  <c r="AP11" i="42"/>
  <c r="AQ11" i="42"/>
  <c r="AR11" i="42"/>
  <c r="AS11" i="42"/>
  <c r="AT11" i="42"/>
  <c r="AV11" i="42"/>
  <c r="AW11" i="42"/>
  <c r="AX11" i="42"/>
  <c r="AY11" i="42"/>
  <c r="AZ11" i="42"/>
  <c r="BA11" i="42"/>
  <c r="BB11" i="42"/>
  <c r="BC11" i="42"/>
  <c r="BD11" i="42"/>
  <c r="BE11" i="42"/>
  <c r="BF11" i="42"/>
  <c r="AJ16" i="42"/>
  <c r="AK16" i="42"/>
  <c r="AL16" i="42"/>
  <c r="AM16" i="42"/>
  <c r="AN16" i="42"/>
  <c r="AO16" i="42"/>
  <c r="AP16" i="42"/>
  <c r="AQ16" i="42"/>
  <c r="AR16" i="42"/>
  <c r="AS16" i="42"/>
  <c r="AT16" i="42"/>
  <c r="AV16" i="42"/>
  <c r="AW16" i="42"/>
  <c r="AX16" i="42"/>
  <c r="AY16" i="42"/>
  <c r="AZ16" i="42"/>
  <c r="BA16" i="42"/>
  <c r="BB16" i="42"/>
  <c r="BC16" i="42"/>
  <c r="BD16" i="42"/>
  <c r="BE16" i="42"/>
  <c r="BF16" i="42"/>
  <c r="AI21" i="42"/>
  <c r="AI19" i="42"/>
  <c r="AI33" i="42"/>
  <c r="AH14" i="42"/>
  <c r="AJ30" i="42"/>
  <c r="AK30" i="42"/>
  <c r="AL30" i="42"/>
  <c r="AM30" i="42"/>
  <c r="AN30" i="42"/>
  <c r="AO30" i="42"/>
  <c r="AP30" i="42"/>
  <c r="AQ30" i="42"/>
  <c r="AR30" i="42"/>
  <c r="AS30" i="42"/>
  <c r="AT30" i="42"/>
  <c r="AV30" i="42"/>
  <c r="AW30" i="42"/>
  <c r="AX30" i="42"/>
  <c r="AY30" i="42"/>
  <c r="AZ30" i="42"/>
  <c r="BA30" i="42"/>
  <c r="BB30" i="42"/>
  <c r="BC30" i="42"/>
  <c r="BD30" i="42"/>
  <c r="BE30" i="42"/>
  <c r="BF30" i="42"/>
  <c r="AJ19" i="42"/>
  <c r="AK19" i="42"/>
  <c r="AL19" i="42"/>
  <c r="AM19" i="42"/>
  <c r="AN19" i="42"/>
  <c r="AO19" i="42"/>
  <c r="AP19" i="42"/>
  <c r="AQ19" i="42"/>
  <c r="AR19" i="42"/>
  <c r="AS19" i="42"/>
  <c r="AT19" i="42"/>
  <c r="AV19" i="42"/>
  <c r="AW19" i="42"/>
  <c r="AX19" i="42"/>
  <c r="AY19" i="42"/>
  <c r="AZ19" i="42"/>
  <c r="BA19" i="42"/>
  <c r="BB19" i="42"/>
  <c r="BC19" i="42"/>
  <c r="BD19" i="42"/>
  <c r="BE19" i="42"/>
  <c r="BF19" i="42"/>
  <c r="AJ29" i="42"/>
  <c r="AK29" i="42"/>
  <c r="AL29" i="42"/>
  <c r="AM29" i="42"/>
  <c r="AN29" i="42"/>
  <c r="AO29" i="42"/>
  <c r="AP29" i="42"/>
  <c r="AQ29" i="42"/>
  <c r="AR29" i="42"/>
  <c r="AS29" i="42"/>
  <c r="AT29" i="42"/>
  <c r="AV29" i="42"/>
  <c r="AW29" i="42"/>
  <c r="AX29" i="42"/>
  <c r="AY29" i="42"/>
  <c r="AZ29" i="42"/>
  <c r="BA29" i="42"/>
  <c r="BB29" i="42"/>
  <c r="BC29" i="42"/>
  <c r="BD29" i="42"/>
  <c r="BE29" i="42"/>
  <c r="BF29" i="42"/>
  <c r="AJ7" i="42"/>
  <c r="AK7" i="42"/>
  <c r="AL7" i="42"/>
  <c r="AM7" i="42"/>
  <c r="AN7" i="42"/>
  <c r="AO7" i="42"/>
  <c r="AP7" i="42"/>
  <c r="AQ7" i="42"/>
  <c r="AR7" i="42"/>
  <c r="AS7" i="42"/>
  <c r="AT7" i="42"/>
  <c r="AV7" i="42"/>
  <c r="AW7" i="42"/>
  <c r="AX7" i="42"/>
  <c r="AY7" i="42"/>
  <c r="AZ7" i="42"/>
  <c r="BA7" i="42"/>
  <c r="BB7" i="42"/>
  <c r="BC7" i="42"/>
  <c r="BD7" i="42"/>
  <c r="BE7" i="42"/>
  <c r="BF7" i="42"/>
  <c r="AJ34" i="42"/>
  <c r="AK34" i="42"/>
  <c r="AL34" i="42"/>
  <c r="AM34" i="42"/>
  <c r="AN34" i="42"/>
  <c r="AO34" i="42"/>
  <c r="AP34" i="42"/>
  <c r="AQ34" i="42"/>
  <c r="AR34" i="42"/>
  <c r="AS34" i="42"/>
  <c r="AT34" i="42"/>
  <c r="AV34" i="42"/>
  <c r="AW34" i="42"/>
  <c r="AX34" i="42"/>
  <c r="AY34" i="42"/>
  <c r="AZ34" i="42"/>
  <c r="BA34" i="42"/>
  <c r="BB34" i="42"/>
  <c r="BC34" i="42"/>
  <c r="BD34" i="42"/>
  <c r="BE34" i="42"/>
  <c r="BF34" i="42"/>
  <c r="AU30" i="42"/>
  <c r="AJ35" i="42"/>
  <c r="AK35" i="42"/>
  <c r="AL35" i="42"/>
  <c r="AM35" i="42"/>
  <c r="AN35" i="42"/>
  <c r="AO35" i="42"/>
  <c r="AP35" i="42"/>
  <c r="AQ35" i="42"/>
  <c r="AR35" i="42"/>
  <c r="AS35" i="42"/>
  <c r="AT35" i="42"/>
  <c r="AV35" i="42"/>
  <c r="AW35" i="42"/>
  <c r="AX35" i="42"/>
  <c r="AY35" i="42"/>
  <c r="AZ35" i="42"/>
  <c r="BA35" i="42"/>
  <c r="BB35" i="42"/>
  <c r="BC35" i="42"/>
  <c r="BD35" i="42"/>
  <c r="BE35" i="42"/>
  <c r="BF35" i="42"/>
  <c r="AH15" i="42"/>
  <c r="AJ31" i="42"/>
  <c r="AK31" i="42"/>
  <c r="AL31" i="42"/>
  <c r="AM31" i="42"/>
  <c r="AN31" i="42"/>
  <c r="AO31" i="42"/>
  <c r="AP31" i="42"/>
  <c r="AQ31" i="42"/>
  <c r="AR31" i="42"/>
  <c r="AS31" i="42"/>
  <c r="AT31" i="42"/>
  <c r="AV31" i="42"/>
  <c r="AW31" i="42"/>
  <c r="AX31" i="42"/>
  <c r="AY31" i="42"/>
  <c r="AZ31" i="42"/>
  <c r="BA31" i="42"/>
  <c r="BB31" i="42"/>
  <c r="BC31" i="42"/>
  <c r="BD31" i="42"/>
  <c r="BE31" i="42"/>
  <c r="BF31" i="42"/>
  <c r="AU25" i="42"/>
  <c r="AH21" i="42"/>
  <c r="AH16" i="42"/>
  <c r="AI37" i="42"/>
  <c r="AU27" i="42"/>
  <c r="AH26" i="42"/>
  <c r="AU16" i="42"/>
  <c r="AI27" i="42"/>
  <c r="AU11" i="42"/>
  <c r="AI11" i="42"/>
  <c r="AI26" i="42"/>
  <c r="AU37" i="42"/>
  <c r="AH13" i="42"/>
  <c r="BG13" i="42" s="1"/>
  <c r="AU14" i="42"/>
  <c r="AU33" i="42"/>
  <c r="AF47" i="34"/>
  <c r="AF49" i="34" s="1"/>
  <c r="AU40" i="42"/>
  <c r="AH40" i="42"/>
  <c r="AI40" i="42"/>
  <c r="S34" i="28"/>
  <c r="P34" i="28" l="1"/>
  <c r="BG31" i="42"/>
  <c r="BG35" i="42"/>
  <c r="BG17" i="42"/>
  <c r="BG41" i="42"/>
  <c r="U34" i="28"/>
  <c r="R34" i="28"/>
  <c r="W34" i="28"/>
  <c r="AG47" i="34"/>
  <c r="AG49" i="34" s="1"/>
  <c r="T34" i="28"/>
  <c r="Q34" i="28"/>
  <c r="V34" i="28"/>
  <c r="X34" i="28"/>
  <c r="BG36" i="42"/>
  <c r="BG10" i="42"/>
  <c r="BG22" i="42"/>
  <c r="BG15" i="42"/>
  <c r="BG20" i="42"/>
  <c r="BG23" i="42"/>
  <c r="BG27" i="42"/>
  <c r="BG14" i="42"/>
  <c r="BG18" i="42"/>
  <c r="BG12" i="42"/>
  <c r="BG11" i="42"/>
  <c r="BG28" i="42"/>
  <c r="BG32" i="42"/>
  <c r="BG24" i="42"/>
  <c r="BG9" i="42"/>
  <c r="BG26" i="42"/>
  <c r="BG16" i="42"/>
  <c r="BG25" i="42"/>
  <c r="BG7" i="42"/>
  <c r="BG30" i="42"/>
  <c r="AI14" i="42"/>
  <c r="BG21" i="42"/>
  <c r="BG40" i="42"/>
  <c r="AH19" i="42"/>
  <c r="BG19" i="42" s="1"/>
  <c r="BG37" i="42"/>
  <c r="AU19" i="42"/>
  <c r="AH33" i="42"/>
  <c r="BG33" i="42" s="1"/>
  <c r="AI13" i="42"/>
  <c r="BG38" i="42"/>
  <c r="BG34" i="42"/>
  <c r="BG29" i="42"/>
  <c r="AH47" i="34"/>
  <c r="AH49" i="34" s="1"/>
  <c r="U35" i="28" l="1"/>
  <c r="P35" i="28" l="1"/>
  <c r="U36" i="28"/>
  <c r="W35" i="28"/>
  <c r="Q35" i="28"/>
  <c r="R35" i="28"/>
  <c r="V35" i="28"/>
  <c r="T35" i="28"/>
  <c r="X35" i="28"/>
  <c r="S35" i="28"/>
  <c r="P36" i="28" l="1"/>
  <c r="W36" i="28"/>
  <c r="X36" i="28"/>
  <c r="R36" i="28"/>
  <c r="Q36" i="28"/>
  <c r="S36" i="28"/>
  <c r="T36" i="28"/>
  <c r="V36" i="28"/>
  <c r="X37" i="28"/>
  <c r="P37" i="28" l="1"/>
  <c r="V37" i="28"/>
  <c r="W37" i="28"/>
  <c r="S37" i="28"/>
  <c r="T37" i="28"/>
  <c r="Q37" i="28"/>
  <c r="R37" i="28"/>
  <c r="U37" i="2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sourceFile="C:\Users\Cristina\Desktop\Pocketbook 2014\PB_3.3.xls" keepAlive="1" name="PB_3.3" type="5" refreshedVersion="0" new="1" background="1">
    <dbPr connection="Provider=Microsoft.ACE.OLEDB.12.0;Password=&quot;&quot;;User ID=Admin;Data Source=C:\Users\Cristina\Desktop\Pocketbook 2014\PB_3.3.xls;Mode=Share Deny Write;Extended Properties=&quot;HDR=YES;&quot;;Jet OLEDB:System database=&quot;&quot;;Jet OLEDB:Registry Path=&quot;&quot;;Jet OLEDB:Database Password=&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 command="'4#1#2$'" commandType="3"/>
  </connection>
</connections>
</file>

<file path=xl/sharedStrings.xml><?xml version="1.0" encoding="utf-8"?>
<sst xmlns="http://schemas.openxmlformats.org/spreadsheetml/2006/main" count="2591" uniqueCount="515">
  <si>
    <t>European Commission</t>
  </si>
  <si>
    <t>NOTE: Click a name to see the data</t>
  </si>
  <si>
    <t>ENVIRONMENT</t>
  </si>
  <si>
    <t>GHG Emissions from Transport</t>
  </si>
  <si>
    <t>CO2  Emissions from Transport</t>
  </si>
  <si>
    <t>Oil Spills at Sea</t>
  </si>
  <si>
    <t>CO2  Emissions from Transport by Mode</t>
  </si>
  <si>
    <t>GHG Emissions from Transport by Mode</t>
  </si>
  <si>
    <t>Directorate-General for Mobility and Transport (DG MOVE)</t>
  </si>
  <si>
    <t>PART 3: ENERGY AND ENVIRONMENT</t>
  </si>
  <si>
    <t>Contents</t>
  </si>
  <si>
    <t>3.1</t>
  </si>
  <si>
    <t>ENERGY</t>
  </si>
  <si>
    <t>3.1.1</t>
  </si>
  <si>
    <t>Glossary</t>
  </si>
  <si>
    <t>Glossary - page 2</t>
  </si>
  <si>
    <t>3.1.2</t>
  </si>
  <si>
    <t>Average Calorific Values, Energy Content</t>
  </si>
  <si>
    <t>3.1.3</t>
  </si>
  <si>
    <t>Conversion Factors</t>
  </si>
  <si>
    <t>3.1.4</t>
  </si>
  <si>
    <t>3.1.5</t>
  </si>
  <si>
    <t>Final Energy Consumption by Sector</t>
  </si>
  <si>
    <t>Final Energy Consumption by Sector, Graphs</t>
  </si>
  <si>
    <t>3.1.6</t>
  </si>
  <si>
    <t>3.1.7</t>
  </si>
  <si>
    <t>Biofuels Production</t>
  </si>
  <si>
    <t xml:space="preserve">3.2. </t>
  </si>
  <si>
    <t>3.2.1</t>
  </si>
  <si>
    <t>3.2.2</t>
  </si>
  <si>
    <t>3.2.3</t>
  </si>
  <si>
    <t>3.2.4</t>
  </si>
  <si>
    <t>3.2.5</t>
  </si>
  <si>
    <t>3.2.6</t>
  </si>
  <si>
    <t>3.2.7</t>
  </si>
  <si>
    <t>3.2.8</t>
  </si>
  <si>
    <t>3.2.9</t>
  </si>
  <si>
    <t>3.1.1  3.1.1</t>
  </si>
  <si>
    <t>Energy intensity gives an indication of the effectiveness with which energy is being used to produce added value. It is defined as the ratio of Gross Inland Consumption of energy to Gross Domestic Product.</t>
  </si>
  <si>
    <t>Gross inland consumption is the quantity of energy consumed within the borders of a country. It is calculated using the following formula:</t>
  </si>
  <si>
    <t>The net calorific value is the amount of heat released by a unit quantity of fuel, when it is burned completely with oxygen, and when the products of combustion are returned to ambient temperature.</t>
  </si>
  <si>
    <t>Quantities of heat produced in a reactor. Production is the actual heat produced or the heat calculated on the basis of the gross electricity generated and the thermal efficiency of the nuclear plant.</t>
  </si>
  <si>
    <t>Quantities of heat extracted from geothermal fluids. Production is calculated on the basis of the difference between the enthalpy of the fluid produced in the production borehole and that of the fluid disposed of via the re-injection borehole.</t>
  </si>
  <si>
    <t>Method for storing electrical energy at hydroelectric installations by pumping water between reservoirs at different altitudes</t>
  </si>
  <si>
    <t>Renewable energy includes hydroelectricity, biomass, wind, solar, tidal and geothermal energy.</t>
  </si>
  <si>
    <t>Tonne of oil equivalent (toe)</t>
  </si>
  <si>
    <t>1ktoe   = 1000 toe</t>
  </si>
  <si>
    <t>1 Mtoe =1000 000 toe</t>
  </si>
  <si>
    <t>kJ (NCV)</t>
  </si>
  <si>
    <t>kgoe (NCV)</t>
  </si>
  <si>
    <t>Hard coal</t>
  </si>
  <si>
    <t xml:space="preserve">1 kg </t>
  </si>
  <si>
    <t>Recovered hard coal</t>
  </si>
  <si>
    <t>Patent fuels</t>
  </si>
  <si>
    <t>Hard coke</t>
  </si>
  <si>
    <t>28 500</t>
  </si>
  <si>
    <t>Brown coal</t>
  </si>
  <si>
    <t>Black lignite</t>
  </si>
  <si>
    <t>Peat</t>
  </si>
  <si>
    <t>Brown coal briquettes</t>
  </si>
  <si>
    <t>20 000</t>
  </si>
  <si>
    <t>Tar</t>
  </si>
  <si>
    <t>37 700</t>
  </si>
  <si>
    <t>Benzol</t>
  </si>
  <si>
    <t>39 500</t>
  </si>
  <si>
    <t>Oil equivalent</t>
  </si>
  <si>
    <t>41 868</t>
  </si>
  <si>
    <t>Crude oil</t>
  </si>
  <si>
    <t>Feedstocks</t>
  </si>
  <si>
    <t>42 500</t>
  </si>
  <si>
    <t>Refinery gas</t>
  </si>
  <si>
    <t>50 000</t>
  </si>
  <si>
    <t>LPG</t>
  </si>
  <si>
    <t>46 000</t>
  </si>
  <si>
    <t>Motor spirit</t>
  </si>
  <si>
    <t>44 000</t>
  </si>
  <si>
    <t>Kerosenes, jet fuels</t>
  </si>
  <si>
    <t>43 000</t>
  </si>
  <si>
    <t>Naphtha</t>
  </si>
  <si>
    <t>Gas diesel oil</t>
  </si>
  <si>
    <t>42 300</t>
  </si>
  <si>
    <t>Residual fuel oil</t>
  </si>
  <si>
    <t>40 000</t>
  </si>
  <si>
    <t>White spirit</t>
  </si>
  <si>
    <t>Lubricants</t>
  </si>
  <si>
    <t>Bitumen</t>
  </si>
  <si>
    <t>Petroleum cokes</t>
  </si>
  <si>
    <t>31 400</t>
  </si>
  <si>
    <t>Other petro. products</t>
  </si>
  <si>
    <t>30 000</t>
  </si>
  <si>
    <t>Electrical energy</t>
  </si>
  <si>
    <t>1 kWh</t>
  </si>
  <si>
    <t>3 600</t>
  </si>
  <si>
    <t>Energy</t>
  </si>
  <si>
    <t>To :</t>
  </si>
  <si>
    <t>TJ</t>
  </si>
  <si>
    <t>Gcal</t>
  </si>
  <si>
    <t>Mtoe</t>
  </si>
  <si>
    <t>GWh</t>
  </si>
  <si>
    <t>multiply by</t>
  </si>
  <si>
    <t>From :</t>
  </si>
  <si>
    <t>Volume</t>
  </si>
  <si>
    <t>Barrel</t>
  </si>
  <si>
    <t>Litre</t>
  </si>
  <si>
    <t>U.S. gallon</t>
  </si>
  <si>
    <t>U.K. gallon</t>
  </si>
  <si>
    <t>42</t>
  </si>
  <si>
    <t>34.9723</t>
  </si>
  <si>
    <t>0.2200</t>
  </si>
  <si>
    <t>Mass</t>
  </si>
  <si>
    <t>Tonne</t>
  </si>
  <si>
    <t>Long ton</t>
  </si>
  <si>
    <t>Short ton</t>
  </si>
  <si>
    <t>Tonne (t)</t>
  </si>
  <si>
    <t>Long ton (lt) U.K.</t>
  </si>
  <si>
    <t>1.0160</t>
  </si>
  <si>
    <t>1.1200</t>
  </si>
  <si>
    <t>Short ton (st) U.S.</t>
  </si>
  <si>
    <t>0.9072</t>
  </si>
  <si>
    <t>0.8929</t>
  </si>
  <si>
    <t>Decimal prefixes</t>
  </si>
  <si>
    <t>deca (da)</t>
  </si>
  <si>
    <t>deci (d)</t>
  </si>
  <si>
    <t>hecto (h)</t>
  </si>
  <si>
    <t>centi (c)</t>
  </si>
  <si>
    <t>kilo (k)</t>
  </si>
  <si>
    <t>milli (m)</t>
  </si>
  <si>
    <t>mega (M)</t>
  </si>
  <si>
    <t>micro (µ)</t>
  </si>
  <si>
    <t>giga (G)</t>
  </si>
  <si>
    <t>nano (n)</t>
  </si>
  <si>
    <t>tera (T)</t>
  </si>
  <si>
    <t>pico (p)</t>
  </si>
  <si>
    <t>peta (P)</t>
  </si>
  <si>
    <t>femto (f)</t>
  </si>
  <si>
    <t>exa (E)</t>
  </si>
  <si>
    <t>atto (a)</t>
  </si>
  <si>
    <r>
      <t>4.1868 x 10</t>
    </r>
    <r>
      <rPr>
        <vertAlign val="superscript"/>
        <sz val="8"/>
        <rFont val="Arial"/>
        <family val="2"/>
      </rPr>
      <t xml:space="preserve"> 4</t>
    </r>
  </si>
  <si>
    <r>
      <t xml:space="preserve">  10</t>
    </r>
    <r>
      <rPr>
        <vertAlign val="superscript"/>
        <sz val="8"/>
        <rFont val="Arial"/>
        <family val="2"/>
      </rPr>
      <t xml:space="preserve"> 1</t>
    </r>
  </si>
  <si>
    <r>
      <t xml:space="preserve">  10</t>
    </r>
    <r>
      <rPr>
        <vertAlign val="superscript"/>
        <sz val="8"/>
        <rFont val="Arial"/>
        <family val="2"/>
      </rPr>
      <t xml:space="preserve"> 2</t>
    </r>
  </si>
  <si>
    <r>
      <t xml:space="preserve">  10</t>
    </r>
    <r>
      <rPr>
        <vertAlign val="superscript"/>
        <sz val="8"/>
        <rFont val="Arial"/>
        <family val="2"/>
      </rPr>
      <t xml:space="preserve"> 3</t>
    </r>
  </si>
  <si>
    <r>
      <t xml:space="preserve">  10</t>
    </r>
    <r>
      <rPr>
        <vertAlign val="superscript"/>
        <sz val="8"/>
        <rFont val="Arial"/>
        <family val="2"/>
      </rPr>
      <t xml:space="preserve"> 6</t>
    </r>
  </si>
  <si>
    <r>
      <t xml:space="preserve">  10</t>
    </r>
    <r>
      <rPr>
        <vertAlign val="superscript"/>
        <sz val="8"/>
        <rFont val="Arial"/>
        <family val="2"/>
      </rPr>
      <t xml:space="preserve"> 9</t>
    </r>
  </si>
  <si>
    <r>
      <t xml:space="preserve">  10</t>
    </r>
    <r>
      <rPr>
        <vertAlign val="superscript"/>
        <sz val="8"/>
        <rFont val="Arial"/>
        <family val="2"/>
      </rPr>
      <t xml:space="preserve"> 12</t>
    </r>
  </si>
  <si>
    <r>
      <t xml:space="preserve">  10</t>
    </r>
    <r>
      <rPr>
        <vertAlign val="superscript"/>
        <sz val="8"/>
        <rFont val="Arial"/>
        <family val="2"/>
      </rPr>
      <t xml:space="preserve"> 15</t>
    </r>
  </si>
  <si>
    <r>
      <t xml:space="preserve">  10</t>
    </r>
    <r>
      <rPr>
        <vertAlign val="superscript"/>
        <sz val="8"/>
        <rFont val="Arial"/>
        <family val="2"/>
      </rPr>
      <t xml:space="preserve"> 18</t>
    </r>
  </si>
  <si>
    <t xml:space="preserve"> All sectors</t>
  </si>
  <si>
    <t xml:space="preserve"> - Industry</t>
  </si>
  <si>
    <t xml:space="preserve"> - Transport</t>
  </si>
  <si>
    <t xml:space="preserve">     Road</t>
  </si>
  <si>
    <t xml:space="preserve">     Railways</t>
  </si>
  <si>
    <t xml:space="preserve"> - Households, 
    Services, etc.</t>
  </si>
  <si>
    <t xml:space="preserve">     Households</t>
  </si>
  <si>
    <t xml:space="preserve">     Agriculture</t>
  </si>
  <si>
    <t xml:space="preserve">     Services, etc.</t>
  </si>
  <si>
    <t>Share</t>
  </si>
  <si>
    <t>BE</t>
  </si>
  <si>
    <t>BG</t>
  </si>
  <si>
    <t>CZ</t>
  </si>
  <si>
    <t>DK</t>
  </si>
  <si>
    <t>DE</t>
  </si>
  <si>
    <t>EE</t>
  </si>
  <si>
    <t>IE</t>
  </si>
  <si>
    <t>EL</t>
  </si>
  <si>
    <t>ES</t>
  </si>
  <si>
    <t>FR</t>
  </si>
  <si>
    <t>IT</t>
  </si>
  <si>
    <t>CY</t>
  </si>
  <si>
    <t>LV</t>
  </si>
  <si>
    <t>LT</t>
  </si>
  <si>
    <t>LU</t>
  </si>
  <si>
    <t>HU</t>
  </si>
  <si>
    <t>MT</t>
  </si>
  <si>
    <t>NL</t>
  </si>
  <si>
    <t>AT</t>
  </si>
  <si>
    <t>PL</t>
  </si>
  <si>
    <t>PT</t>
  </si>
  <si>
    <t>RO</t>
  </si>
  <si>
    <t>SI</t>
  </si>
  <si>
    <t>SK</t>
  </si>
  <si>
    <t>FI</t>
  </si>
  <si>
    <t>SE</t>
  </si>
  <si>
    <t>UK</t>
  </si>
  <si>
    <t>HR</t>
  </si>
  <si>
    <t>MK</t>
  </si>
  <si>
    <t>TR</t>
  </si>
  <si>
    <t>IS</t>
  </si>
  <si>
    <t>NO</t>
  </si>
  <si>
    <t>CH</t>
  </si>
  <si>
    <t xml:space="preserve">     Consumption in pipeline transport, etc.</t>
  </si>
  <si>
    <t>:</t>
  </si>
  <si>
    <t>Number of oil spills, total amount spilt</t>
  </si>
  <si>
    <t>Period</t>
  </si>
  <si>
    <t xml:space="preserve"> Tonnes of oil spilt</t>
  </si>
  <si>
    <t>1990-1999 )</t>
  </si>
  <si>
    <t>average</t>
  </si>
  <si>
    <t>1980-1989 )</t>
  </si>
  <si>
    <t>per</t>
  </si>
  <si>
    <t>1970-1979 )</t>
  </si>
  <si>
    <t>year</t>
  </si>
  <si>
    <t xml:space="preserve">Source : International Tanker Owners Pollution Federation Ltd.  http://www.itopf.com </t>
  </si>
  <si>
    <t>Selected major oil spills</t>
  </si>
  <si>
    <t>World outside Europe</t>
  </si>
  <si>
    <t>Shipname</t>
  </si>
  <si>
    <t>Year</t>
  </si>
  <si>
    <t>Location</t>
  </si>
  <si>
    <t>Oil lost (t)</t>
  </si>
  <si>
    <t>Atlantic Empress</t>
  </si>
  <si>
    <t>ABT Summer</t>
  </si>
  <si>
    <t>900 miles off Angola</t>
  </si>
  <si>
    <t>Castillo de Bellver</t>
  </si>
  <si>
    <t>Odyssey</t>
  </si>
  <si>
    <t>700 miles off Nova Scotia, Canada</t>
  </si>
  <si>
    <t>Sea Star</t>
  </si>
  <si>
    <t>Gulf of Oman</t>
  </si>
  <si>
    <t>Hawaiian Patriot</t>
  </si>
  <si>
    <t>300 miles off Honolulu</t>
  </si>
  <si>
    <t>Khark 5</t>
  </si>
  <si>
    <t>Nova</t>
  </si>
  <si>
    <t>Katina P</t>
  </si>
  <si>
    <t>Off Maputo, Mozambique</t>
  </si>
  <si>
    <t>Exxon Valdez</t>
  </si>
  <si>
    <t>Prince William Sound, Alaska</t>
  </si>
  <si>
    <t>Europe</t>
  </si>
  <si>
    <t>Amoco Cadiz</t>
  </si>
  <si>
    <t>Haven</t>
  </si>
  <si>
    <t>Genoa, Italy</t>
  </si>
  <si>
    <t>Torrey Canyon</t>
  </si>
  <si>
    <t>Scilly Isles, United Kingdom</t>
  </si>
  <si>
    <t>Irenes Serenade</t>
  </si>
  <si>
    <t>Navarino Bay, Greece</t>
  </si>
  <si>
    <t>Urquiola</t>
  </si>
  <si>
    <t>La Coruna, Spain</t>
  </si>
  <si>
    <t>Independenta</t>
  </si>
  <si>
    <t>Bosphorus, Turkey</t>
  </si>
  <si>
    <t>Jakob Maersk</t>
  </si>
  <si>
    <t>Oporto, Portugal</t>
  </si>
  <si>
    <t>Braer</t>
  </si>
  <si>
    <t>Shetland Islands, United Kingdom</t>
  </si>
  <si>
    <t>Prestige</t>
  </si>
  <si>
    <t>Cape Finistere, Spain</t>
  </si>
  <si>
    <t>Aegean Sea</t>
  </si>
  <si>
    <t>Sea Empress</t>
  </si>
  <si>
    <t>Milford Haven, United Kingdom</t>
  </si>
  <si>
    <t>Erika</t>
  </si>
  <si>
    <t>Brittany, France</t>
  </si>
  <si>
    <t>Source : International Tanker Owners Pollution Federation Ltd.</t>
  </si>
  <si>
    <t xml:space="preserve">    Solid fuels</t>
  </si>
  <si>
    <t xml:space="preserve">    Gas</t>
  </si>
  <si>
    <t xml:space="preserve">    Nuclear</t>
  </si>
  <si>
    <t xml:space="preserve">    Renewables</t>
  </si>
  <si>
    <t xml:space="preserve">    Electricity</t>
  </si>
  <si>
    <t xml:space="preserve">    Industry</t>
  </si>
  <si>
    <t>Rail</t>
  </si>
  <si>
    <t>Road</t>
  </si>
  <si>
    <t>Domestic aviation</t>
  </si>
  <si>
    <t xml:space="preserve">    Households</t>
  </si>
  <si>
    <t xml:space="preserve">    Services, etc.</t>
  </si>
  <si>
    <r>
      <t>CO</t>
    </r>
    <r>
      <rPr>
        <b/>
        <vertAlign val="subscript"/>
        <sz val="6.5"/>
        <rFont val="Arial"/>
        <family val="2"/>
      </rPr>
      <t>2</t>
    </r>
    <r>
      <rPr>
        <b/>
        <sz val="6.5"/>
        <rFont val="Arial"/>
        <family val="2"/>
      </rPr>
      <t xml:space="preserve"> intensity (tCO</t>
    </r>
    <r>
      <rPr>
        <b/>
        <vertAlign val="subscript"/>
        <sz val="6.5"/>
        <rFont val="Arial"/>
        <family val="2"/>
      </rPr>
      <t>2</t>
    </r>
    <r>
      <rPr>
        <b/>
        <sz val="6.5"/>
        <rFont val="Arial"/>
        <family val="2"/>
      </rPr>
      <t>/toe)</t>
    </r>
  </si>
  <si>
    <t xml:space="preserve">Taean, Republic of Korea </t>
  </si>
  <si>
    <t xml:space="preserve">Hebei Spirit </t>
  </si>
  <si>
    <t>3.2.13</t>
  </si>
  <si>
    <t>Total Greenhouse Gas (GHG) Emissions</t>
  </si>
  <si>
    <t>Greenhouse Gas Emissions by Sector</t>
  </si>
  <si>
    <t>3.2.10</t>
  </si>
  <si>
    <t>3.2.11</t>
  </si>
  <si>
    <t>3.2.12</t>
  </si>
  <si>
    <t>Total CO2 Emissions</t>
  </si>
  <si>
    <t>CO2 Emissions by Sector</t>
  </si>
  <si>
    <t xml:space="preserve">    Domestic navigation</t>
  </si>
  <si>
    <t>Quantities of fuels extracted or produced within national boundaries, including off-shore production. Production includes only marketable production, and excludes any quantities returned to formation. Production includes all crude oil, natural gas liquids (NGL), condensates and oil from shale and tar sands, etc.</t>
  </si>
  <si>
    <t xml:space="preserve">In the case of municipal solid wastes (MSW), wood, wood wastes and other solid wastes, production is the heat produced after combustion and corresponds to the heat content (NCV) of the fuel. In the case of anaerobic digestion of wet wastes, production is the heat content (NCV) of the biogases produced. The production includes all quantities of gas consumed in the installation for the fermentation processes, and excludes all quantities of flared gases. In the case of biofuels, the production is the heat content (NCV) of the fuel. </t>
  </si>
  <si>
    <t>Domestic navigation</t>
  </si>
  <si>
    <t>Consumption in pipeline transport, etc.</t>
  </si>
  <si>
    <t xml:space="preserve">The gross calorific value is the total amount of heat released by a unit quantity of fuel, when it is burned completely with oxygen, and when the products of combustion are returned to ambient temperature. </t>
  </si>
  <si>
    <t>This quantity includes the heat of condensation of any water vapour contained in the fuel and of the water vapour formed by the combustion of any hydrogen contained in the fuel.</t>
  </si>
  <si>
    <t/>
  </si>
  <si>
    <t>Total Greenhouse Gas Emissions (GHG) *</t>
  </si>
  <si>
    <t>Million tonnes CO2 equivalent</t>
  </si>
  <si>
    <t>Shares %</t>
  </si>
  <si>
    <t>Fuel Combustion:</t>
  </si>
  <si>
    <t xml:space="preserve">  -Energy Industries:</t>
  </si>
  <si>
    <t xml:space="preserve">      -Public Electricity and Heat Production</t>
  </si>
  <si>
    <t xml:space="preserve">      -Petroleum Refining</t>
  </si>
  <si>
    <t xml:space="preserve">      -Other Energy Industries</t>
  </si>
  <si>
    <t xml:space="preserve">  -Manufacturing and Construction:</t>
  </si>
  <si>
    <t xml:space="preserve">      -Iron and Steel</t>
  </si>
  <si>
    <t xml:space="preserve">      -Non-Ferrous Metals</t>
  </si>
  <si>
    <t xml:space="preserve">      -Chemicals</t>
  </si>
  <si>
    <t xml:space="preserve">      -Pulp, Paper and Print</t>
  </si>
  <si>
    <t xml:space="preserve">      -Food, Beverages and Tobacco</t>
  </si>
  <si>
    <t xml:space="preserve">      -Other</t>
  </si>
  <si>
    <t xml:space="preserve">  -Transport  **</t>
  </si>
  <si>
    <t xml:space="preserve">  -Other Sectors:</t>
  </si>
  <si>
    <t xml:space="preserve">      -Commercial/Institutional</t>
  </si>
  <si>
    <t xml:space="preserve">      -Residential</t>
  </si>
  <si>
    <t xml:space="preserve">  -Other (Not elsewhere specified)</t>
  </si>
  <si>
    <t>Fugitive Emissions from Fuels</t>
  </si>
  <si>
    <t>Agriculture</t>
  </si>
  <si>
    <t>Waste</t>
  </si>
  <si>
    <t>Other</t>
  </si>
  <si>
    <t>Total Emissions</t>
  </si>
  <si>
    <t>Note: Indirect emissions from electricity use are not included in the GHG emissions from fuel combustion by Manufacturing and Construction, Transport and other sectors (Commercial/Institutional, Residential and Agriculture/Forestry/Fisheries).</t>
  </si>
  <si>
    <t xml:space="preserve"> Million tonnes CO2 equivalent</t>
  </si>
  <si>
    <t>Total Energy:</t>
  </si>
  <si>
    <t xml:space="preserve">    -Other</t>
  </si>
  <si>
    <t>Total Civil Aviation:</t>
  </si>
  <si>
    <t xml:space="preserve">  -Civil Aviation (domestic) *</t>
  </si>
  <si>
    <t xml:space="preserve">  - International Bunkers - International aviation</t>
  </si>
  <si>
    <t>Road Transportation</t>
  </si>
  <si>
    <t>Railways ***</t>
  </si>
  <si>
    <t>Total Navigation:</t>
  </si>
  <si>
    <t xml:space="preserve">  -Navigation (domestic) *</t>
  </si>
  <si>
    <t xml:space="preserve">  - International Bunkers - International maritime transport</t>
  </si>
  <si>
    <t>Other Transportation ****</t>
  </si>
  <si>
    <t>Total Transport</t>
  </si>
  <si>
    <t>Total Emissions  **</t>
  </si>
  <si>
    <t>Total Transport*****</t>
  </si>
  <si>
    <t>Railways</t>
  </si>
  <si>
    <t>Other Transportation</t>
  </si>
  <si>
    <t>Total Transport ***</t>
  </si>
  <si>
    <t>Total CO2 Emissions *</t>
  </si>
  <si>
    <t xml:space="preserve">Million tonnes </t>
  </si>
  <si>
    <t xml:space="preserve"> Million tonnes </t>
  </si>
  <si>
    <t>CO2 Emissions from Transport, including International Bunkers*</t>
  </si>
  <si>
    <t>Railways***</t>
  </si>
  <si>
    <t>Total Transport *****</t>
  </si>
  <si>
    <t>Industry</t>
  </si>
  <si>
    <t>Transport</t>
  </si>
  <si>
    <t>Households and services, etc.</t>
  </si>
  <si>
    <t>Industrial Processes and Product Use</t>
  </si>
  <si>
    <t>Indirect CO2</t>
  </si>
  <si>
    <t xml:space="preserve">      -Agriculture / Forestry / Fisheries</t>
  </si>
  <si>
    <t>Total transport *</t>
  </si>
  <si>
    <t>Total Emissions **</t>
  </si>
  <si>
    <t>3.2.14</t>
  </si>
  <si>
    <t>3.2.15</t>
  </si>
  <si>
    <t>Greenhouse Gas Emissions (GHG) from Transport, including International Bunkers*</t>
  </si>
  <si>
    <t>Sanchi</t>
  </si>
  <si>
    <t>Off Shanghai</t>
  </si>
  <si>
    <t xml:space="preserve">     Domestic aviation</t>
  </si>
  <si>
    <t>EU-27</t>
  </si>
  <si>
    <t>Final Energy Consumption (Mtoe) - EU27</t>
  </si>
  <si>
    <t>Total</t>
  </si>
  <si>
    <t>Greenhouse Gas Emissions (GHG)* by Sector: EU-27</t>
  </si>
  <si>
    <t>Greenhouse Gas Emissions (GHG) from Transport by Mode, including International Bunkers: EU-27</t>
  </si>
  <si>
    <t>Greenhouse Gas Emissions (GHG) from Road Transport, by Transport Mean: EU-27</t>
  </si>
  <si>
    <t>CO2 Emissions* by Sector: EU-27</t>
  </si>
  <si>
    <t>CO2 Emissions from Transport by Mode, Including international bunkers: EU-27</t>
  </si>
  <si>
    <t>CO2 Emissions from Road Transport, by Transport Mean: EU-27</t>
  </si>
  <si>
    <t xml:space="preserve">    Waste, non-renewable</t>
  </si>
  <si>
    <t xml:space="preserve">    Oil and petroleum products</t>
  </si>
  <si>
    <t>Gross electricity generation (TWh)</t>
  </si>
  <si>
    <t xml:space="preserve">    Agriculture and fishing</t>
  </si>
  <si>
    <t>Final Consumption of Motor gasoline, Diesel, Biofuels and Biogas for Transport</t>
  </si>
  <si>
    <t>Energy Statistics for the EU-27</t>
  </si>
  <si>
    <t>Final Consumption of Motor gasoline,  Diesel, Biofuels and Biogas for Transport</t>
  </si>
  <si>
    <t>Greenhouse Gas Emissions by Sector, EU-27</t>
  </si>
  <si>
    <t>GHG Emissions from Transport by Mode, EU-27</t>
  </si>
  <si>
    <t>GHG Emissions from Road Transport by Transport Mean, EU-27</t>
  </si>
  <si>
    <t>CO2 Emissions by Sector: EU-27</t>
  </si>
  <si>
    <t>CO2  Emissions from Transport by Mode, EU-27</t>
  </si>
  <si>
    <t>CO2  Emissions from Road Transport by Transport Mean, EU-27</t>
  </si>
  <si>
    <t>Pumped storage</t>
  </si>
  <si>
    <t>Conventional thermal power</t>
  </si>
  <si>
    <t>Energy Dependency</t>
  </si>
  <si>
    <t>Energy Intensity</t>
  </si>
  <si>
    <t>Final Energy Consumption (FEC)</t>
  </si>
  <si>
    <t>Gross Calorific Value (GCV)</t>
  </si>
  <si>
    <t>Gross Inland Consumption (GIC)</t>
  </si>
  <si>
    <t>Net Calorific Value  (NCV)</t>
  </si>
  <si>
    <t>Primary Energy Production</t>
  </si>
  <si>
    <t>Natural gas</t>
  </si>
  <si>
    <t>Nuclear heat</t>
  </si>
  <si>
    <t>Hydropower, Wind energy, Solar photovoltaic energy</t>
  </si>
  <si>
    <t>Geothermal energy</t>
  </si>
  <si>
    <t>Renewable Energy Sources (RES)</t>
  </si>
  <si>
    <t>Quantities of fuels extracted or produced, calculated after any operation for removal of inert matter. In general, production includes the quantities consumed by the producer during the production process (e.g. for heating or operation of equipment and auxiliaries), along with any quantities supplied to other on-site producers of energy for transformation or other uses.</t>
  </si>
  <si>
    <t>Technology for the production of electricity by combustion. May or may not include biomass use, which is also considered a renewable source of electricity.</t>
  </si>
  <si>
    <t>Final energy consumption is the energy finally consumed in the transport, industrial, commercial, agricultural, public and household sectors. It excludes deliveries to the energy transformation sector and to the energy industries themselves, along with energy consumption in international maritime and air transport.</t>
  </si>
  <si>
    <t xml:space="preserve"> primary production + recovered products + imports + stock changes 
– exports – bunkers </t>
  </si>
  <si>
    <t>Primary energy production is the extraction of energy from a natural source. The precise definition depends on the fuel involved, as described below.</t>
  </si>
  <si>
    <t xml:space="preserve">Solid fuels: hard coal, lignite </t>
  </si>
  <si>
    <t>This quantity does not include the heat of condensation of any water vapour contained in the fuel or of the water vapour formed by the combustion of any hydrogen contained in the fuel.</t>
  </si>
  <si>
    <t>Quantities of dry gas, measured after purification and extraction of natural gas liquids and sulphur. The production includes only marketable production, and excludes any quantities reinjected, vented and flared, and any extraction losses. The production includes all quantities used within the natural gas industry, in gas extraction, pipeline systems and processing plants.</t>
  </si>
  <si>
    <t>Quantities of electricity generated. Production is calculated on the basis of the gross electricity generated and a conversion factor of 
3 600 kJ/kWh.</t>
  </si>
  <si>
    <t>Biomass / wastes</t>
  </si>
  <si>
    <t>Tonne of oil equivalent is a conventional standardised unit for measuring energy, defined on the basis of a tonne of oil with a net calorific value of 41 868 kilojoules/kg.</t>
  </si>
  <si>
    <t>17 200 – 30 700</t>
  </si>
  <si>
    <t>13 800 – 28 300</t>
  </si>
  <si>
    <t>26 800 – 31 400</t>
  </si>
  <si>
    <t>5 600 – 10 500</t>
  </si>
  <si>
    <t>10 500 – 21 000</t>
  </si>
  <si>
    <t>7 800 – 13 800</t>
  </si>
  <si>
    <t>41 600 – 42 800</t>
  </si>
  <si>
    <t>0.411 – 0.733</t>
  </si>
  <si>
    <t>0.330 – 0.676</t>
  </si>
  <si>
    <t>0.640 – 0.750</t>
  </si>
  <si>
    <t>0.134 – 0.251</t>
  </si>
  <si>
    <t>0.251 – 0.502</t>
  </si>
  <si>
    <t>0.186 – 0.330</t>
  </si>
  <si>
    <t>0.994 – 1.022</t>
  </si>
  <si>
    <r>
      <t>2.388 x 10</t>
    </r>
    <r>
      <rPr>
        <vertAlign val="superscript"/>
        <sz val="8"/>
        <rFont val="Arial"/>
        <family val="2"/>
      </rPr>
      <t>–5</t>
    </r>
  </si>
  <si>
    <r>
      <t>1 x 10</t>
    </r>
    <r>
      <rPr>
        <vertAlign val="superscript"/>
        <sz val="8"/>
        <rFont val="Arial"/>
        <family val="2"/>
      </rPr>
      <t>–7</t>
    </r>
  </si>
  <si>
    <r>
      <t>1.163 x 10</t>
    </r>
    <r>
      <rPr>
        <vertAlign val="superscript"/>
        <sz val="8"/>
        <rFont val="Arial"/>
        <family val="2"/>
      </rPr>
      <t>–3</t>
    </r>
  </si>
  <si>
    <r>
      <t>4.1868 x 10</t>
    </r>
    <r>
      <rPr>
        <vertAlign val="superscript"/>
        <sz val="8"/>
        <rFont val="Arial"/>
        <family val="2"/>
      </rPr>
      <t>–3</t>
    </r>
  </si>
  <si>
    <r>
      <t>8.6 x 10</t>
    </r>
    <r>
      <rPr>
        <vertAlign val="superscript"/>
        <sz val="8"/>
        <rFont val="Arial"/>
        <family val="2"/>
      </rPr>
      <t>–5</t>
    </r>
  </si>
  <si>
    <r>
      <t>0.6290 x 10</t>
    </r>
    <r>
      <rPr>
        <vertAlign val="superscript"/>
        <sz val="8"/>
        <rFont val="Arial"/>
        <family val="2"/>
      </rPr>
      <t>–2</t>
    </r>
  </si>
  <si>
    <r>
      <t>0.2381 x 10</t>
    </r>
    <r>
      <rPr>
        <vertAlign val="superscript"/>
        <sz val="8"/>
        <rFont val="Arial"/>
        <family val="2"/>
      </rPr>
      <t xml:space="preserve"> –1</t>
    </r>
  </si>
  <si>
    <r>
      <t>0.2859 x 10</t>
    </r>
    <r>
      <rPr>
        <vertAlign val="superscript"/>
        <sz val="8"/>
        <rFont val="Arial"/>
        <family val="2"/>
      </rPr>
      <t>–1</t>
    </r>
  </si>
  <si>
    <r>
      <t>10–</t>
    </r>
    <r>
      <rPr>
        <vertAlign val="superscript"/>
        <sz val="8"/>
        <rFont val="Arial"/>
        <family val="2"/>
      </rPr>
      <t>1</t>
    </r>
  </si>
  <si>
    <r>
      <t>10–</t>
    </r>
    <r>
      <rPr>
        <vertAlign val="superscript"/>
        <sz val="8"/>
        <rFont val="Arial"/>
        <family val="2"/>
      </rPr>
      <t>2</t>
    </r>
  </si>
  <si>
    <r>
      <t>10–</t>
    </r>
    <r>
      <rPr>
        <vertAlign val="superscript"/>
        <sz val="8"/>
        <rFont val="Arial"/>
        <family val="2"/>
      </rPr>
      <t>3</t>
    </r>
  </si>
  <si>
    <r>
      <t>10–</t>
    </r>
    <r>
      <rPr>
        <vertAlign val="superscript"/>
        <sz val="8"/>
        <rFont val="Arial"/>
        <family val="2"/>
      </rPr>
      <t>6</t>
    </r>
  </si>
  <si>
    <r>
      <t>10–</t>
    </r>
    <r>
      <rPr>
        <vertAlign val="superscript"/>
        <sz val="8"/>
        <rFont val="Arial"/>
        <family val="2"/>
      </rPr>
      <t>9</t>
    </r>
  </si>
  <si>
    <r>
      <t>10–</t>
    </r>
    <r>
      <rPr>
        <vertAlign val="superscript"/>
        <sz val="8"/>
        <rFont val="Arial"/>
        <family val="2"/>
      </rPr>
      <t>12</t>
    </r>
  </si>
  <si>
    <r>
      <t>10–</t>
    </r>
    <r>
      <rPr>
        <vertAlign val="superscript"/>
        <sz val="8"/>
        <rFont val="Arial"/>
        <family val="2"/>
      </rPr>
      <t>15</t>
    </r>
  </si>
  <si>
    <r>
      <t>10–</t>
    </r>
    <r>
      <rPr>
        <vertAlign val="superscript"/>
        <sz val="8"/>
        <rFont val="Arial"/>
        <family val="2"/>
      </rPr>
      <t>18</t>
    </r>
  </si>
  <si>
    <r>
      <t>1 x 10</t>
    </r>
    <r>
      <rPr>
        <vertAlign val="superscript"/>
        <sz val="8"/>
        <rFont val="Arial"/>
        <family val="2"/>
      </rPr>
      <t>7</t>
    </r>
  </si>
  <si>
    <t>Energy Statistics for the</t>
  </si>
  <si>
    <t>Net imports</t>
  </si>
  <si>
    <t>Gross inland consumption</t>
  </si>
  <si>
    <t>Final energy consumption</t>
  </si>
  <si>
    <t>Primary energy intensity 2020–2030 [toe/M€'15]</t>
  </si>
  <si>
    <t>Import dependency %</t>
  </si>
  <si>
    <t xml:space="preserve"> by sector (Mtoe)</t>
  </si>
  <si>
    <t xml:space="preserve">Final Energy Consumption EU27 – </t>
  </si>
  <si>
    <r>
      <t>NB:</t>
    </r>
    <r>
      <rPr>
        <sz val="8"/>
        <rFont val="Arial"/>
        <family val="2"/>
      </rPr>
      <t xml:space="preserve"> Transport excluding international aviation and maritime.</t>
    </r>
  </si>
  <si>
    <t>Total final consumption of motor gasoline and diesel oil for transport (*)</t>
  </si>
  <si>
    <t xml:space="preserve">Motor gasoline </t>
  </si>
  <si>
    <t xml:space="preserve">Gas/diesel oil </t>
  </si>
  <si>
    <t>Biogasoline</t>
  </si>
  <si>
    <t>Biodiesel</t>
  </si>
  <si>
    <t>Biogas</t>
  </si>
  <si>
    <t>Other liquid biofuels (**)</t>
  </si>
  <si>
    <t xml:space="preserve"> Biofuels and biogas </t>
  </si>
  <si>
    <r>
      <t>NB:</t>
    </r>
    <r>
      <rPr>
        <sz val="8"/>
        <rFont val="Arial"/>
        <family val="2"/>
      </rPr>
      <t xml:space="preserve"> (*) Without bio components (**) Liquid biofuels, used directly as fuel, not included in biogasoline or biodiesel. </t>
    </r>
  </si>
  <si>
    <t xml:space="preserve"> by fuel (ktoe)</t>
  </si>
  <si>
    <t xml:space="preserve"> TOTAL </t>
  </si>
  <si>
    <t xml:space="preserve"> Biogasoline</t>
  </si>
  <si>
    <t xml:space="preserve"> Biodiesel</t>
  </si>
  <si>
    <t xml:space="preserve"> Other liquid biofuels *</t>
  </si>
  <si>
    <r>
      <t>GHGs: carbon dioxide (CO2), methane (CH</t>
    </r>
    <r>
      <rPr>
        <vertAlign val="subscript"/>
        <sz val="7.5"/>
        <rFont val="Arial"/>
        <family val="2"/>
      </rPr>
      <t>4</t>
    </r>
    <r>
      <rPr>
        <sz val="7.5"/>
        <rFont val="Arial"/>
        <family val="2"/>
      </rPr>
      <t>), nitrous oxide (N</t>
    </r>
    <r>
      <rPr>
        <vertAlign val="subscript"/>
        <sz val="7.5"/>
        <rFont val="Arial"/>
        <family val="2"/>
      </rPr>
      <t>2</t>
    </r>
    <r>
      <rPr>
        <sz val="7.5"/>
        <rFont val="Arial"/>
        <family val="2"/>
      </rPr>
      <t>O), sulphur hexafluoride (SF</t>
    </r>
    <r>
      <rPr>
        <vertAlign val="subscript"/>
        <sz val="7.5"/>
        <rFont val="Arial"/>
        <family val="2"/>
      </rPr>
      <t>6</t>
    </r>
    <r>
      <rPr>
        <sz val="7.5"/>
        <rFont val="Arial"/>
        <family val="2"/>
      </rPr>
      <t>), hydrofluorocarbons (HFCs), perfluorocarbons (PFCs).</t>
    </r>
  </si>
  <si>
    <t>NB: Emissions data are downloaded from European Environment Agency (EEA), which is the main provider for EU-wide GHE emissions data. The EEA prepares and maintains the complete EU GHG emissions inventory, which is based on data reported by Member States through the EU GHG monitoring mechanism and the UNFCCC process.</t>
  </si>
  <si>
    <t xml:space="preserve">  Energy Industries:</t>
  </si>
  <si>
    <t xml:space="preserve">      Public Electricity and Heat Production</t>
  </si>
  <si>
    <t xml:space="preserve">     Petroleum Refining</t>
  </si>
  <si>
    <t xml:space="preserve">      Other Energy Industries</t>
  </si>
  <si>
    <t xml:space="preserve">      Iron and Steel</t>
  </si>
  <si>
    <t xml:space="preserve">  Manufacturing and Construction:</t>
  </si>
  <si>
    <t xml:space="preserve">      Non-Ferrous Metals</t>
  </si>
  <si>
    <t xml:space="preserve">      Chemicals</t>
  </si>
  <si>
    <t xml:space="preserve">      Pulp, Paper and Print</t>
  </si>
  <si>
    <t xml:space="preserve">      Food, Beverages and Tobacco</t>
  </si>
  <si>
    <t xml:space="preserve">      Other</t>
  </si>
  <si>
    <t xml:space="preserve">  Transport  **</t>
  </si>
  <si>
    <t xml:space="preserve">  Other Sectors:</t>
  </si>
  <si>
    <t xml:space="preserve">      Commercial/Institutional</t>
  </si>
  <si>
    <t xml:space="preserve">     Residential</t>
  </si>
  <si>
    <t xml:space="preserve">      Agriculture / Forestry / Fisheries</t>
  </si>
  <si>
    <t xml:space="preserve">  Other (Not elsewhere specified)</t>
  </si>
  <si>
    <t>NB: Emissions data are downloaded from the European Environment Agency (EEA), which is the main provider for EU-wide GHG emissions data. EEA prepares and maintains the complete EU GHG emissions inventory, which is based on data reported by Member States through the EU GHG monitoring mechanism and the UNFCCC process.</t>
  </si>
  <si>
    <t>NB: Indirect emissions from electricity use are not included in the CO2 emissions from fuel combustion by Manufacturing and Construction, Transport and other sectors (Commercial/Institutional, Residential and Agriculture/Forestry/Fisheries).</t>
  </si>
  <si>
    <t>Number from 7 to 700 tonnes</t>
  </si>
  <si>
    <t>Number over 700 tonnes</t>
  </si>
  <si>
    <t>Off Tobago, West Indies</t>
  </si>
  <si>
    <t>Off Saldanha Bay, South Africa</t>
  </si>
  <si>
    <t>Off Atlantic Coast of Morocco</t>
  </si>
  <si>
    <t>Off Kharg iSalnd, Gulf of Iran</t>
  </si>
  <si>
    <t>Off Brittany, France</t>
  </si>
  <si>
    <t>by sector (Mtoe)</t>
  </si>
  <si>
    <t>Bio jet kerosene</t>
  </si>
  <si>
    <r>
      <t>NB</t>
    </r>
    <r>
      <rPr>
        <sz val="8"/>
        <rFont val="Arial"/>
        <family val="2"/>
      </rPr>
      <t xml:space="preserve">: * Including liquid biofuels used directly as fuel, not included in biogasoline, biodiesel or bio jet kerosene. </t>
    </r>
  </si>
  <si>
    <t>Greenhouse Gas Emissions (GHG)* by Sector, 2021</t>
  </si>
  <si>
    <t>Greenhouse Gas Emissions (GHG) from Transport by Mode, including International Bunkers 2021</t>
  </si>
  <si>
    <t xml:space="preserve">NB: * The activity data used in GHG inventories to report international maritime emissions (emissions from bunker fuels) are not fully consistent with the energy statistics on bunker fuels for some years and countries. </t>
  </si>
  <si>
    <t>CO2 Emissions* by Sector, 2021</t>
  </si>
  <si>
    <t>CO2 Emissions from Transport by Mode, including International Bunkers: 2021</t>
  </si>
  <si>
    <t>BA</t>
  </si>
  <si>
    <t>ME</t>
  </si>
  <si>
    <t>MD</t>
  </si>
  <si>
    <t>AL</t>
  </si>
  <si>
    <t>RS</t>
  </si>
  <si>
    <t>UA</t>
  </si>
  <si>
    <t>Source: Eurostat, May 2023</t>
  </si>
  <si>
    <t>Final Energy Consumption 2021 –</t>
  </si>
  <si>
    <t>Biofuels Production 2021 –</t>
  </si>
  <si>
    <t>2021 – by fuel (ktoe)</t>
  </si>
  <si>
    <t>Source: European Environment  Agency, April 2023</t>
  </si>
  <si>
    <t>* Excluding International Maritime and LULUCF emissions, including International Aviation and Indirect CO2.</t>
  </si>
  <si>
    <t>NB: * Excluding LULUCF emissions and international maritime, including international aviation and indirect CO2.</t>
  </si>
  <si>
    <t>** Excluding international maritime (international traffic departing from the EU), including international aviation.</t>
  </si>
  <si>
    <t>*** Emissions from Manufacturing and Construction, Industrial Processes and Product Use.</t>
  </si>
  <si>
    <t>**** Emissions from Fuel Combustion and other Emissions from Agriculture.</t>
  </si>
  <si>
    <t>***** Emissions from Fuel Combustion in Other (Not elsewhere specified), Fugitive Emissions from Fuels, Waste, Indirect CO2 and Other.</t>
  </si>
  <si>
    <t>NB: * Excluding International Bunkers (international traffic departing from the EU).</t>
  </si>
  <si>
    <t>** Including International Bunkers and Indirect CO2 but excluding LULUCF.</t>
  </si>
  <si>
    <t>*** Excluding indirect emissions from electricity consumption.</t>
  </si>
  <si>
    <t>**** Combustion emissions from all remaining transport activities including pipeline transportation, ground activities in airports and harbours, and off-road activities.</t>
  </si>
  <si>
    <t>***** Total transport share in total emissions</t>
  </si>
  <si>
    <t>NB: * Excluding international bunkers (international traffic departing from the EU)</t>
  </si>
  <si>
    <t>** Including International Bunkers and Indirect CO2 but excluding LULUCF</t>
  </si>
  <si>
    <t>*** Total transport share in total emissions</t>
  </si>
  <si>
    <t xml:space="preserve">NB: * Including International Bunkers (international traffic departing from the EU). </t>
  </si>
  <si>
    <t>*** Emssions from Manufacturing and Construction, Industrial Processes and Product Use.</t>
  </si>
  <si>
    <t>***** Emissions from Other (Not elsewhere specified), Fugitive Emissions from Fuels, Waste, Indirect CO2 and Other.</t>
  </si>
  <si>
    <t>Energy dependency shows the extent to which a country relies upon imports in order to meet its energy needs. It is calculated using the following formula: 
net imports / gross available energy.</t>
  </si>
  <si>
    <t>Production</t>
  </si>
  <si>
    <t xml:space="preserve">    Other (Derived heat and industrial waste)</t>
  </si>
  <si>
    <t xml:space="preserve">    Other (Electrical energy, heat and industrial waste)</t>
  </si>
  <si>
    <r>
      <t>CO</t>
    </r>
    <r>
      <rPr>
        <b/>
        <vertAlign val="subscript"/>
        <sz val="6.5"/>
        <rFont val="Arial"/>
        <family val="2"/>
      </rPr>
      <t>2</t>
    </r>
    <r>
      <rPr>
        <b/>
        <sz val="6.5"/>
        <rFont val="Arial"/>
        <family val="2"/>
      </rPr>
      <t xml:space="preserve"> emissions (Mt)</t>
    </r>
  </si>
  <si>
    <t>RES share in transport, %</t>
  </si>
  <si>
    <t>International maritime bunkers fuel</t>
  </si>
  <si>
    <t>International aviation fuel</t>
  </si>
  <si>
    <t xml:space="preserve">    Transport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</si>
</sst>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
    <numFmt numFmtId="165" formatCode="0.000"/>
    <numFmt numFmtId="166" formatCode="0.0%"/>
    <numFmt numFmtId="167" formatCode="###\ ###\ ##0"/>
    <numFmt numFmtId="168" formatCode="#,###,##0"/>
    <numFmt numFmtId="169" formatCode="#\ ##0\ \ \ "/>
    <numFmt numFmtId="170" formatCode="0.0000"/>
    <numFmt numFmtId="171" formatCode="#\ ##0.0"/>
    <numFmt numFmtId="172" formatCode="0.0000%"/>
    <numFmt numFmtId="173" formatCode="###\ ##0.0"/>
    <numFmt numFmtId="174" formatCode="####\ ##0.0"/>
    <numFmt numFmtId="175" formatCode="##\ ##0.0"/>
    <numFmt numFmtId="176" formatCode="0.000%"/>
  </numFmts>
  <fonts count="70" x14ac:knownFonts="1">
    <font>
      <sz val="10"/>
      <name val="Arial"/>
    </font>
    <font>
      <sz val="10"/>
      <name val="Arial"/>
      <family val="2"/>
    </font>
    <font>
      <u/>
      <sz val="10"/>
      <color indexed="12"/>
      <name val="Arial"/>
      <family val="2"/>
    </font>
    <font>
      <b/>
      <sz val="10"/>
      <color indexed="18"/>
      <name val="Arial"/>
      <family val="2"/>
    </font>
    <font>
      <b/>
      <sz val="10"/>
      <color indexed="8"/>
      <name val="Arial"/>
      <family val="2"/>
    </font>
    <font>
      <sz val="8"/>
      <name val="Arial"/>
      <family val="2"/>
    </font>
    <font>
      <sz val="8"/>
      <name val="Times"/>
      <family val="1"/>
    </font>
    <font>
      <b/>
      <sz val="8"/>
      <name val="Times"/>
      <family val="1"/>
    </font>
    <font>
      <b/>
      <sz val="8"/>
      <name val="Times"/>
      <family val="1"/>
    </font>
    <font>
      <sz val="8"/>
      <color indexed="8"/>
      <name val="Times"/>
      <family val="1"/>
    </font>
    <font>
      <b/>
      <sz val="8"/>
      <color indexed="8"/>
      <name val="Times"/>
      <family val="1"/>
    </font>
    <font>
      <b/>
      <sz val="8"/>
      <color indexed="8"/>
      <name val="Times"/>
      <family val="1"/>
    </font>
    <font>
      <b/>
      <sz val="8"/>
      <color indexed="8"/>
      <name val="Arial"/>
      <family val="2"/>
    </font>
    <font>
      <sz val="8"/>
      <color indexed="8"/>
      <name val="Arial"/>
      <family val="2"/>
    </font>
    <font>
      <b/>
      <sz val="8"/>
      <name val="Arial"/>
      <family val="2"/>
    </font>
    <font>
      <sz val="10"/>
      <name val="Arial"/>
      <family val="2"/>
    </font>
    <font>
      <b/>
      <sz val="14"/>
      <name val="Arial"/>
      <family val="2"/>
    </font>
    <font>
      <b/>
      <sz val="12"/>
      <name val="Arial"/>
      <family val="2"/>
    </font>
    <font>
      <b/>
      <sz val="10"/>
      <name val="Arial"/>
      <family val="2"/>
    </font>
    <font>
      <sz val="10"/>
      <color indexed="10"/>
      <name val="Arial"/>
      <family val="2"/>
    </font>
    <font>
      <sz val="8"/>
      <color indexed="10"/>
      <name val="Arial"/>
      <family val="2"/>
    </font>
    <font>
      <sz val="14"/>
      <name val="Arial"/>
      <family val="2"/>
    </font>
    <font>
      <b/>
      <sz val="8"/>
      <name val="Arial"/>
      <family val="2"/>
    </font>
    <font>
      <sz val="8"/>
      <name val="Arial"/>
      <family val="2"/>
    </font>
    <font>
      <sz val="7.5"/>
      <name val="Arial"/>
      <family val="2"/>
    </font>
    <font>
      <sz val="8"/>
      <color indexed="60"/>
      <name val="Arial"/>
      <family val="2"/>
    </font>
    <font>
      <b/>
      <sz val="8.5"/>
      <color indexed="8"/>
      <name val="Arial"/>
      <family val="2"/>
    </font>
    <font>
      <sz val="7.5"/>
      <name val="Arial"/>
      <family val="2"/>
    </font>
    <font>
      <sz val="12"/>
      <name val="Arial"/>
      <family val="2"/>
    </font>
    <font>
      <sz val="8"/>
      <color indexed="23"/>
      <name val="Arial"/>
      <family val="2"/>
    </font>
    <font>
      <b/>
      <sz val="8"/>
      <color indexed="60"/>
      <name val="Arial"/>
      <family val="2"/>
    </font>
    <font>
      <b/>
      <sz val="8"/>
      <color indexed="23"/>
      <name val="Arial"/>
      <family val="2"/>
    </font>
    <font>
      <b/>
      <sz val="8"/>
      <color indexed="19"/>
      <name val="Arial"/>
      <family val="2"/>
    </font>
    <font>
      <b/>
      <sz val="8"/>
      <color indexed="18"/>
      <name val="Arial"/>
      <family val="2"/>
    </font>
    <font>
      <sz val="8.5"/>
      <color indexed="8"/>
      <name val="Arial"/>
      <family val="2"/>
    </font>
    <font>
      <b/>
      <sz val="8.5"/>
      <color indexed="18"/>
      <name val="Arial"/>
      <family val="2"/>
    </font>
    <font>
      <sz val="8.5"/>
      <name val="Arial"/>
      <family val="2"/>
    </font>
    <font>
      <b/>
      <sz val="11"/>
      <name val="Arial"/>
      <family val="2"/>
    </font>
    <font>
      <b/>
      <sz val="8"/>
      <color indexed="54"/>
      <name val="Arial"/>
      <family val="2"/>
    </font>
    <font>
      <u/>
      <sz val="8"/>
      <color indexed="8"/>
      <name val="Arial"/>
      <family val="2"/>
    </font>
    <font>
      <sz val="9"/>
      <name val="Arial"/>
      <family val="2"/>
    </font>
    <font>
      <b/>
      <sz val="9"/>
      <name val="Arial"/>
      <family val="2"/>
    </font>
    <font>
      <b/>
      <i/>
      <sz val="8"/>
      <name val="Arial"/>
      <family val="2"/>
    </font>
    <font>
      <b/>
      <i/>
      <sz val="9"/>
      <name val="Arial"/>
      <family val="2"/>
    </font>
    <font>
      <b/>
      <i/>
      <sz val="10"/>
      <name val="Arial"/>
      <family val="2"/>
    </font>
    <font>
      <sz val="11"/>
      <name val="Arial"/>
      <family val="2"/>
    </font>
    <font>
      <b/>
      <u/>
      <sz val="8"/>
      <name val="Arial"/>
      <family val="2"/>
    </font>
    <font>
      <vertAlign val="superscript"/>
      <sz val="8"/>
      <name val="Arial"/>
      <family val="2"/>
    </font>
    <font>
      <sz val="12"/>
      <color indexed="8"/>
      <name val="Arial"/>
      <family val="2"/>
    </font>
    <font>
      <b/>
      <sz val="8"/>
      <color indexed="12"/>
      <name val="Arial"/>
      <family val="2"/>
    </font>
    <font>
      <sz val="8"/>
      <color indexed="12"/>
      <name val="Arial"/>
      <family val="2"/>
    </font>
    <font>
      <sz val="10"/>
      <color indexed="8"/>
      <name val="Arial"/>
      <family val="2"/>
    </font>
    <font>
      <sz val="6"/>
      <name val="Arial"/>
      <family val="2"/>
    </font>
    <font>
      <b/>
      <sz val="8"/>
      <name val="Arial"/>
      <family val="2"/>
    </font>
    <font>
      <b/>
      <sz val="7"/>
      <name val="Arial"/>
      <family val="2"/>
    </font>
    <font>
      <sz val="7"/>
      <name val="Arial"/>
      <family val="2"/>
    </font>
    <font>
      <b/>
      <sz val="8"/>
      <name val="Helvetica"/>
      <family val="2"/>
    </font>
    <font>
      <i/>
      <sz val="7"/>
      <name val="Arial"/>
      <family val="2"/>
    </font>
    <font>
      <b/>
      <sz val="6.5"/>
      <name val="Arial"/>
      <family val="2"/>
    </font>
    <font>
      <b/>
      <vertAlign val="subscript"/>
      <sz val="6.5"/>
      <name val="Arial"/>
      <family val="2"/>
    </font>
    <font>
      <sz val="10"/>
      <name val="Arial"/>
      <family val="2"/>
    </font>
    <font>
      <sz val="8.5"/>
      <color indexed="60"/>
      <name val="Arial"/>
      <family val="2"/>
    </font>
    <font>
      <b/>
      <sz val="8.5"/>
      <color indexed="12"/>
      <name val="Arial"/>
      <family val="2"/>
    </font>
    <font>
      <b/>
      <sz val="8.5"/>
      <color indexed="60"/>
      <name val="Arial"/>
      <family val="2"/>
    </font>
    <font>
      <b/>
      <sz val="12"/>
      <color indexed="12"/>
      <name val="Arial"/>
      <family val="2"/>
    </font>
    <font>
      <sz val="7.5"/>
      <color indexed="23"/>
      <name val="Arial"/>
      <family val="2"/>
    </font>
    <font>
      <b/>
      <sz val="5"/>
      <name val="Arial"/>
      <family val="2"/>
    </font>
    <font>
      <sz val="8"/>
      <color indexed="18"/>
      <name val="Arial"/>
      <family val="2"/>
    </font>
    <font>
      <sz val="8"/>
      <name val="Arial"/>
      <family val="2"/>
    </font>
    <font>
      <vertAlign val="subscript"/>
      <sz val="7.5"/>
      <name val="Arial"/>
      <family val="2"/>
    </font>
  </fonts>
  <fills count="7">
    <fill>
      <patternFill patternType="none"/>
    </fill>
    <fill>
      <patternFill patternType="gray125"/>
    </fill>
    <fill>
      <patternFill patternType="lightGray">
        <fgColor indexed="9"/>
      </patternFill>
    </fill>
    <fill>
      <patternFill patternType="gray0625">
        <fgColor indexed="9"/>
      </patternFill>
    </fill>
    <fill>
      <patternFill patternType="solid">
        <fgColor indexed="9"/>
        <bgColor indexed="64"/>
      </patternFill>
    </fill>
    <fill>
      <patternFill patternType="solid">
        <fgColor indexed="26"/>
        <bgColor indexed="64"/>
      </patternFill>
    </fill>
    <fill>
      <patternFill patternType="solid">
        <fgColor theme="0"/>
        <bgColor indexed="64"/>
      </patternFill>
    </fill>
  </fills>
  <borders count="189">
    <border>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style="thin">
        <color indexed="22"/>
      </bottom>
      <diagonal/>
    </border>
    <border>
      <left/>
      <right/>
      <top style="thin">
        <color indexed="22"/>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8"/>
      </bottom>
      <diagonal/>
    </border>
    <border>
      <left/>
      <right/>
      <top style="thin">
        <color indexed="22"/>
      </top>
      <bottom style="thin">
        <color indexed="8"/>
      </bottom>
      <diagonal/>
    </border>
    <border>
      <left/>
      <right/>
      <top/>
      <bottom style="thin">
        <color indexed="22"/>
      </bottom>
      <diagonal/>
    </border>
    <border>
      <left/>
      <right style="thin">
        <color indexed="22"/>
      </right>
      <top/>
      <bottom style="thin">
        <color indexed="22"/>
      </bottom>
      <diagonal/>
    </border>
    <border>
      <left/>
      <right style="thin">
        <color indexed="22"/>
      </right>
      <top style="thin">
        <color indexed="22"/>
      </top>
      <bottom style="thin">
        <color indexed="22"/>
      </bottom>
      <diagonal/>
    </border>
    <border>
      <left style="thin">
        <color indexed="22"/>
      </left>
      <right/>
      <top/>
      <bottom/>
      <diagonal/>
    </border>
    <border>
      <left/>
      <right style="thin">
        <color indexed="22"/>
      </right>
      <top/>
      <bottom/>
      <diagonal/>
    </border>
    <border>
      <left style="thin">
        <color indexed="22"/>
      </left>
      <right/>
      <top style="thin">
        <color indexed="22"/>
      </top>
      <bottom style="thin">
        <color indexed="22"/>
      </bottom>
      <diagonal/>
    </border>
    <border>
      <left style="thin">
        <color indexed="22"/>
      </left>
      <right/>
      <top style="thin">
        <color indexed="22"/>
      </top>
      <bottom style="thin">
        <color indexed="8"/>
      </bottom>
      <diagonal/>
    </border>
    <border>
      <left style="medium">
        <color indexed="23"/>
      </left>
      <right/>
      <top style="medium">
        <color indexed="23"/>
      </top>
      <bottom/>
      <diagonal/>
    </border>
    <border>
      <left style="thin">
        <color indexed="22"/>
      </left>
      <right/>
      <top style="medium">
        <color indexed="23"/>
      </top>
      <bottom/>
      <diagonal/>
    </border>
    <border>
      <left style="thin">
        <color indexed="8"/>
      </left>
      <right style="thin">
        <color indexed="22"/>
      </right>
      <top style="medium">
        <color indexed="23"/>
      </top>
      <bottom/>
      <diagonal/>
    </border>
    <border>
      <left style="thin">
        <color indexed="22"/>
      </left>
      <right style="thin">
        <color indexed="8"/>
      </right>
      <top style="medium">
        <color indexed="23"/>
      </top>
      <bottom/>
      <diagonal/>
    </border>
    <border>
      <left style="thin">
        <color indexed="8"/>
      </left>
      <right/>
      <top style="medium">
        <color indexed="23"/>
      </top>
      <bottom/>
      <diagonal/>
    </border>
    <border>
      <left style="thin">
        <color indexed="8"/>
      </left>
      <right style="thin">
        <color indexed="8"/>
      </right>
      <top style="medium">
        <color indexed="23"/>
      </top>
      <bottom/>
      <diagonal/>
    </border>
    <border>
      <left/>
      <right style="thin">
        <color indexed="22"/>
      </right>
      <top style="medium">
        <color indexed="23"/>
      </top>
      <bottom/>
      <diagonal/>
    </border>
    <border>
      <left style="thin">
        <color indexed="22"/>
      </left>
      <right style="medium">
        <color indexed="23"/>
      </right>
      <top style="medium">
        <color indexed="23"/>
      </top>
      <bottom/>
      <diagonal/>
    </border>
    <border>
      <left style="medium">
        <color indexed="23"/>
      </left>
      <right/>
      <top style="thin">
        <color indexed="22"/>
      </top>
      <bottom style="thin">
        <color indexed="22"/>
      </bottom>
      <diagonal/>
    </border>
    <border>
      <left style="thin">
        <color indexed="8"/>
      </left>
      <right/>
      <top style="thin">
        <color indexed="22"/>
      </top>
      <bottom style="thin">
        <color indexed="22"/>
      </bottom>
      <diagonal/>
    </border>
    <border>
      <left style="thin">
        <color indexed="22"/>
      </left>
      <right style="thin">
        <color indexed="8"/>
      </right>
      <top style="thin">
        <color indexed="22"/>
      </top>
      <bottom style="thin">
        <color indexed="22"/>
      </bottom>
      <diagonal/>
    </border>
    <border>
      <left style="thin">
        <color indexed="8"/>
      </left>
      <right style="thin">
        <color indexed="8"/>
      </right>
      <top style="thin">
        <color indexed="22"/>
      </top>
      <bottom style="thin">
        <color indexed="22"/>
      </bottom>
      <diagonal/>
    </border>
    <border>
      <left style="thin">
        <color indexed="22"/>
      </left>
      <right style="medium">
        <color indexed="23"/>
      </right>
      <top style="thin">
        <color indexed="22"/>
      </top>
      <bottom style="thin">
        <color indexed="22"/>
      </bottom>
      <diagonal/>
    </border>
    <border>
      <left style="medium">
        <color indexed="23"/>
      </left>
      <right/>
      <top style="thin">
        <color indexed="22"/>
      </top>
      <bottom/>
      <diagonal/>
    </border>
    <border>
      <left style="thin">
        <color indexed="8"/>
      </left>
      <right/>
      <top style="thin">
        <color indexed="22"/>
      </top>
      <bottom/>
      <diagonal/>
    </border>
    <border>
      <left style="thin">
        <color indexed="22"/>
      </left>
      <right style="thin">
        <color indexed="8"/>
      </right>
      <top style="thin">
        <color indexed="22"/>
      </top>
      <bottom/>
      <diagonal/>
    </border>
    <border>
      <left style="thin">
        <color indexed="8"/>
      </left>
      <right style="thin">
        <color indexed="8"/>
      </right>
      <top style="thin">
        <color indexed="22"/>
      </top>
      <bottom/>
      <diagonal/>
    </border>
    <border>
      <left style="thin">
        <color indexed="22"/>
      </left>
      <right style="medium">
        <color indexed="23"/>
      </right>
      <top style="thin">
        <color indexed="22"/>
      </top>
      <bottom/>
      <diagonal/>
    </border>
    <border>
      <left style="thin">
        <color indexed="8"/>
      </left>
      <right style="thin">
        <color indexed="8"/>
      </right>
      <top style="thin">
        <color indexed="55"/>
      </top>
      <bottom style="thin">
        <color indexed="22"/>
      </bottom>
      <diagonal/>
    </border>
    <border>
      <left style="medium">
        <color indexed="23"/>
      </left>
      <right/>
      <top/>
      <bottom style="thin">
        <color indexed="22"/>
      </bottom>
      <diagonal/>
    </border>
    <border>
      <left style="thin">
        <color indexed="8"/>
      </left>
      <right/>
      <top/>
      <bottom style="thin">
        <color indexed="22"/>
      </bottom>
      <diagonal/>
    </border>
    <border>
      <left style="thin">
        <color indexed="22"/>
      </left>
      <right style="thin">
        <color indexed="8"/>
      </right>
      <top/>
      <bottom style="thin">
        <color indexed="22"/>
      </bottom>
      <diagonal/>
    </border>
    <border>
      <left style="thin">
        <color indexed="8"/>
      </left>
      <right style="thin">
        <color indexed="8"/>
      </right>
      <top/>
      <bottom style="thin">
        <color indexed="22"/>
      </bottom>
      <diagonal/>
    </border>
    <border>
      <left style="thin">
        <color indexed="22"/>
      </left>
      <right style="medium">
        <color indexed="23"/>
      </right>
      <top/>
      <bottom style="thin">
        <color indexed="22"/>
      </bottom>
      <diagonal/>
    </border>
    <border>
      <left style="thin">
        <color indexed="8"/>
      </left>
      <right/>
      <top style="thin">
        <color indexed="22"/>
      </top>
      <bottom style="thin">
        <color indexed="8"/>
      </bottom>
      <diagonal/>
    </border>
    <border>
      <left style="thin">
        <color indexed="22"/>
      </left>
      <right style="thin">
        <color indexed="8"/>
      </right>
      <top style="thin">
        <color indexed="22"/>
      </top>
      <bottom style="thin">
        <color indexed="8"/>
      </bottom>
      <diagonal/>
    </border>
    <border>
      <left style="thin">
        <color indexed="8"/>
      </left>
      <right style="thin">
        <color indexed="8"/>
      </right>
      <top style="thin">
        <color indexed="22"/>
      </top>
      <bottom style="thin">
        <color indexed="8"/>
      </bottom>
      <diagonal/>
    </border>
    <border>
      <left/>
      <right/>
      <top/>
      <bottom style="thin">
        <color indexed="23"/>
      </bottom>
      <diagonal/>
    </border>
    <border>
      <left/>
      <right/>
      <top style="thin">
        <color indexed="64"/>
      </top>
      <bottom style="thin">
        <color indexed="64"/>
      </bottom>
      <diagonal/>
    </border>
    <border>
      <left style="medium">
        <color indexed="9"/>
      </left>
      <right style="medium">
        <color indexed="9"/>
      </right>
      <top style="thin">
        <color indexed="55"/>
      </top>
      <bottom/>
      <diagonal/>
    </border>
    <border>
      <left/>
      <right/>
      <top style="thin">
        <color indexed="55"/>
      </top>
      <bottom style="thin">
        <color indexed="55"/>
      </bottom>
      <diagonal/>
    </border>
    <border>
      <left style="medium">
        <color indexed="9"/>
      </left>
      <right style="medium">
        <color indexed="9"/>
      </right>
      <top style="thin">
        <color indexed="55"/>
      </top>
      <bottom style="thin">
        <color indexed="55"/>
      </bottom>
      <diagonal/>
    </border>
    <border>
      <left/>
      <right style="thin">
        <color indexed="9"/>
      </right>
      <top/>
      <bottom/>
      <diagonal/>
    </border>
    <border>
      <left/>
      <right style="medium">
        <color indexed="22"/>
      </right>
      <top/>
      <bottom/>
      <diagonal/>
    </border>
    <border>
      <left style="medium">
        <color indexed="22"/>
      </left>
      <right style="thin">
        <color indexed="22"/>
      </right>
      <top style="thin">
        <color indexed="22"/>
      </top>
      <bottom/>
      <diagonal/>
    </border>
    <border>
      <left style="thin">
        <color indexed="8"/>
      </left>
      <right style="thin">
        <color indexed="22"/>
      </right>
      <top style="thin">
        <color indexed="8"/>
      </top>
      <bottom/>
      <diagonal/>
    </border>
    <border>
      <left style="thin">
        <color indexed="22"/>
      </left>
      <right style="thin">
        <color indexed="22"/>
      </right>
      <top style="thin">
        <color indexed="8"/>
      </top>
      <bottom/>
      <diagonal/>
    </border>
    <border>
      <left style="medium">
        <color indexed="22"/>
      </left>
      <right style="thin">
        <color indexed="22"/>
      </right>
      <top/>
      <bottom/>
      <diagonal/>
    </border>
    <border>
      <left style="thin">
        <color indexed="8"/>
      </left>
      <right style="thin">
        <color indexed="22"/>
      </right>
      <top/>
      <bottom/>
      <diagonal/>
    </border>
    <border>
      <left style="thin">
        <color indexed="22"/>
      </left>
      <right style="thin">
        <color indexed="22"/>
      </right>
      <top/>
      <bottom/>
      <diagonal/>
    </border>
    <border>
      <left style="thin">
        <color indexed="22"/>
      </left>
      <right style="thin">
        <color indexed="8"/>
      </right>
      <top/>
      <bottom/>
      <diagonal/>
    </border>
    <border>
      <left style="thin">
        <color indexed="22"/>
      </left>
      <right style="medium">
        <color indexed="22"/>
      </right>
      <top style="thin">
        <color indexed="22"/>
      </top>
      <bottom/>
      <diagonal/>
    </border>
    <border>
      <left style="thin">
        <color indexed="22"/>
      </left>
      <right style="medium">
        <color indexed="22"/>
      </right>
      <top/>
      <bottom/>
      <diagonal/>
    </border>
    <border>
      <left style="thin">
        <color indexed="8"/>
      </left>
      <right/>
      <top/>
      <bottom/>
      <diagonal/>
    </border>
    <border>
      <left/>
      <right style="thin">
        <color indexed="8"/>
      </right>
      <top/>
      <bottom/>
      <diagonal/>
    </border>
    <border>
      <left style="medium">
        <color indexed="22"/>
      </left>
      <right style="thin">
        <color indexed="22"/>
      </right>
      <top/>
      <bottom style="thin">
        <color indexed="22"/>
      </bottom>
      <diagonal/>
    </border>
    <border>
      <left/>
      <right style="thin">
        <color indexed="8"/>
      </right>
      <top/>
      <bottom style="thin">
        <color indexed="22"/>
      </bottom>
      <diagonal/>
    </border>
    <border>
      <left/>
      <right style="medium">
        <color indexed="22"/>
      </right>
      <top style="thin">
        <color indexed="22"/>
      </top>
      <bottom/>
      <diagonal/>
    </border>
    <border>
      <left style="thin">
        <color indexed="22"/>
      </left>
      <right style="medium">
        <color indexed="22"/>
      </right>
      <top style="thin">
        <color indexed="22"/>
      </top>
      <bottom style="thin">
        <color indexed="22"/>
      </bottom>
      <diagonal/>
    </border>
    <border>
      <left style="medium">
        <color indexed="22"/>
      </left>
      <right style="thin">
        <color indexed="22"/>
      </right>
      <top style="thin">
        <color indexed="22"/>
      </top>
      <bottom style="thin">
        <color indexed="22"/>
      </bottom>
      <diagonal/>
    </border>
    <border>
      <left/>
      <right style="thin">
        <color indexed="8"/>
      </right>
      <top style="thin">
        <color indexed="22"/>
      </top>
      <bottom style="thin">
        <color indexed="22"/>
      </bottom>
      <diagonal/>
    </border>
    <border>
      <left style="thin">
        <color indexed="22"/>
      </left>
      <right style="thin">
        <color indexed="8"/>
      </right>
      <top style="thin">
        <color indexed="8"/>
      </top>
      <bottom/>
      <diagonal/>
    </border>
    <border>
      <left style="thin">
        <color indexed="8"/>
      </left>
      <right style="medium">
        <color indexed="22"/>
      </right>
      <top style="thin">
        <color indexed="8"/>
      </top>
      <bottom/>
      <diagonal/>
    </border>
    <border>
      <left style="medium">
        <color indexed="22"/>
      </left>
      <right/>
      <top style="thin">
        <color indexed="8"/>
      </top>
      <bottom/>
      <diagonal/>
    </border>
    <border>
      <left/>
      <right style="medium">
        <color indexed="8"/>
      </right>
      <top style="thin">
        <color indexed="8"/>
      </top>
      <bottom/>
      <diagonal/>
    </border>
    <border>
      <left/>
      <right style="thin">
        <color indexed="22"/>
      </right>
      <top style="thin">
        <color indexed="8"/>
      </top>
      <bottom/>
      <diagonal/>
    </border>
    <border>
      <left style="thin">
        <color indexed="8"/>
      </left>
      <right style="medium">
        <color indexed="22"/>
      </right>
      <top/>
      <bottom/>
      <diagonal/>
    </border>
    <border>
      <left style="medium">
        <color indexed="22"/>
      </left>
      <right/>
      <top/>
      <bottom/>
      <diagonal/>
    </border>
    <border>
      <left/>
      <right style="medium">
        <color indexed="8"/>
      </right>
      <top/>
      <bottom/>
      <diagonal/>
    </border>
    <border>
      <left style="thin">
        <color indexed="8"/>
      </left>
      <right style="medium">
        <color indexed="22"/>
      </right>
      <top style="thin">
        <color indexed="22"/>
      </top>
      <bottom style="thin">
        <color indexed="22"/>
      </bottom>
      <diagonal/>
    </border>
    <border>
      <left style="medium">
        <color indexed="22"/>
      </left>
      <right/>
      <top style="thin">
        <color indexed="22"/>
      </top>
      <bottom style="thin">
        <color indexed="22"/>
      </bottom>
      <diagonal/>
    </border>
    <border>
      <left/>
      <right style="medium">
        <color indexed="8"/>
      </right>
      <top style="thin">
        <color indexed="22"/>
      </top>
      <bottom style="thin">
        <color indexed="22"/>
      </bottom>
      <diagonal/>
    </border>
    <border>
      <left style="thin">
        <color indexed="22"/>
      </left>
      <right/>
      <top style="thin">
        <color indexed="64"/>
      </top>
      <bottom/>
      <diagonal/>
    </border>
    <border>
      <left style="thin">
        <color indexed="22"/>
      </left>
      <right/>
      <top/>
      <bottom style="thin">
        <color indexed="64"/>
      </bottom>
      <diagonal/>
    </border>
    <border>
      <left/>
      <right/>
      <top/>
      <bottom style="thin">
        <color indexed="64"/>
      </bottom>
      <diagonal/>
    </border>
    <border>
      <left/>
      <right style="thin">
        <color indexed="8"/>
      </right>
      <top/>
      <bottom style="thin">
        <color indexed="64"/>
      </bottom>
      <diagonal/>
    </border>
    <border>
      <left style="medium">
        <color indexed="22"/>
      </left>
      <right style="medium">
        <color indexed="22"/>
      </right>
      <top style="medium">
        <color indexed="22"/>
      </top>
      <bottom/>
      <diagonal/>
    </border>
    <border>
      <left style="medium">
        <color indexed="22"/>
      </left>
      <right style="medium">
        <color indexed="22"/>
      </right>
      <top/>
      <bottom/>
      <diagonal/>
    </border>
    <border>
      <left style="medium">
        <color indexed="22"/>
      </left>
      <right style="medium">
        <color indexed="22"/>
      </right>
      <top style="thin">
        <color indexed="22"/>
      </top>
      <bottom style="thin">
        <color indexed="22"/>
      </bottom>
      <diagonal/>
    </border>
    <border>
      <left/>
      <right style="thin">
        <color indexed="22"/>
      </right>
      <top style="thin">
        <color indexed="64"/>
      </top>
      <bottom/>
      <diagonal/>
    </border>
    <border>
      <left/>
      <right style="thin">
        <color indexed="22"/>
      </right>
      <top/>
      <bottom style="thin">
        <color indexed="64"/>
      </bottom>
      <diagonal/>
    </border>
    <border>
      <left style="thin">
        <color indexed="55"/>
      </left>
      <right/>
      <top style="thin">
        <color indexed="55"/>
      </top>
      <bottom/>
      <diagonal/>
    </border>
    <border>
      <left/>
      <right/>
      <top style="thin">
        <color indexed="55"/>
      </top>
      <bottom/>
      <diagonal/>
    </border>
    <border>
      <left style="thin">
        <color indexed="22"/>
      </left>
      <right style="thin">
        <color indexed="22"/>
      </right>
      <top style="thin">
        <color indexed="55"/>
      </top>
      <bottom/>
      <diagonal/>
    </border>
    <border>
      <left/>
      <right style="thin">
        <color indexed="55"/>
      </right>
      <top style="thin">
        <color indexed="55"/>
      </top>
      <bottom/>
      <diagonal/>
    </border>
    <border>
      <left style="thin">
        <color indexed="64"/>
      </left>
      <right style="thin">
        <color indexed="64"/>
      </right>
      <top style="thin">
        <color indexed="64"/>
      </top>
      <bottom style="thin">
        <color indexed="64"/>
      </bottom>
      <diagonal/>
    </border>
    <border>
      <left style="thin">
        <color indexed="55"/>
      </left>
      <right/>
      <top/>
      <bottom/>
      <diagonal/>
    </border>
    <border>
      <left/>
      <right style="thin">
        <color indexed="55"/>
      </right>
      <top/>
      <bottom/>
      <diagonal/>
    </border>
    <border>
      <left style="thin">
        <color indexed="55"/>
      </left>
      <right/>
      <top/>
      <bottom style="thin">
        <color indexed="55"/>
      </bottom>
      <diagonal/>
    </border>
    <border>
      <left/>
      <right/>
      <top/>
      <bottom style="thin">
        <color indexed="55"/>
      </bottom>
      <diagonal/>
    </border>
    <border>
      <left style="thin">
        <color indexed="22"/>
      </left>
      <right style="thin">
        <color indexed="22"/>
      </right>
      <top/>
      <bottom style="thin">
        <color indexed="55"/>
      </bottom>
      <diagonal/>
    </border>
    <border>
      <left/>
      <right style="thin">
        <color indexed="55"/>
      </right>
      <top/>
      <bottom style="thin">
        <color indexed="55"/>
      </bottom>
      <diagonal/>
    </border>
    <border>
      <left style="thin">
        <color indexed="22"/>
      </left>
      <right style="thin">
        <color indexed="22"/>
      </right>
      <top style="thin">
        <color indexed="64"/>
      </top>
      <bottom/>
      <diagonal/>
    </border>
    <border>
      <left/>
      <right/>
      <top style="thin">
        <color indexed="23"/>
      </top>
      <bottom/>
      <diagonal/>
    </border>
    <border>
      <left style="thin">
        <color indexed="8"/>
      </left>
      <right style="thin">
        <color indexed="22"/>
      </right>
      <top style="thin">
        <color indexed="22"/>
      </top>
      <bottom style="thin">
        <color indexed="22"/>
      </bottom>
      <diagonal/>
    </border>
    <border>
      <left style="thin">
        <color indexed="8"/>
      </left>
      <right style="thin">
        <color indexed="22"/>
      </right>
      <top style="thin">
        <color indexed="22"/>
      </top>
      <bottom/>
      <diagonal/>
    </border>
    <border>
      <left/>
      <right style="medium">
        <color indexed="8"/>
      </right>
      <top style="thin">
        <color indexed="22"/>
      </top>
      <bottom/>
      <diagonal/>
    </border>
    <border>
      <left style="thin">
        <color indexed="8"/>
      </left>
      <right style="thin">
        <color indexed="22"/>
      </right>
      <top style="thin">
        <color indexed="22"/>
      </top>
      <bottom style="thin">
        <color indexed="8"/>
      </bottom>
      <diagonal/>
    </border>
    <border>
      <left/>
      <right style="medium">
        <color indexed="8"/>
      </right>
      <top style="thin">
        <color indexed="22"/>
      </top>
      <bottom style="thin">
        <color indexed="8"/>
      </bottom>
      <diagonal/>
    </border>
    <border>
      <left style="thin">
        <color indexed="8"/>
      </left>
      <right style="thin">
        <color indexed="22"/>
      </right>
      <top/>
      <bottom style="thin">
        <color indexed="22"/>
      </bottom>
      <diagonal/>
    </border>
    <border>
      <left/>
      <right style="medium">
        <color indexed="8"/>
      </right>
      <top/>
      <bottom style="thin">
        <color indexed="22"/>
      </bottom>
      <diagonal/>
    </border>
    <border>
      <left style="thin">
        <color indexed="8"/>
      </left>
      <right style="thin">
        <color indexed="22"/>
      </right>
      <top style="mediumDashed">
        <color indexed="12"/>
      </top>
      <bottom/>
      <diagonal/>
    </border>
    <border>
      <left style="thin">
        <color indexed="22"/>
      </left>
      <right style="thin">
        <color indexed="22"/>
      </right>
      <top style="mediumDashed">
        <color indexed="12"/>
      </top>
      <bottom/>
      <diagonal/>
    </border>
    <border>
      <left style="thin">
        <color indexed="22"/>
      </left>
      <right style="thin">
        <color indexed="8"/>
      </right>
      <top style="mediumDashed">
        <color indexed="12"/>
      </top>
      <bottom/>
      <diagonal/>
    </border>
    <border>
      <left style="thin">
        <color indexed="22"/>
      </left>
      <right/>
      <top style="mediumDashed">
        <color indexed="12"/>
      </top>
      <bottom/>
      <diagonal/>
    </border>
    <border>
      <left style="thin">
        <color indexed="8"/>
      </left>
      <right style="thin">
        <color indexed="8"/>
      </right>
      <top style="mediumDashed">
        <color indexed="12"/>
      </top>
      <bottom/>
      <diagonal/>
    </border>
    <border>
      <left/>
      <right style="medium">
        <color indexed="8"/>
      </right>
      <top style="mediumDashed">
        <color indexed="12"/>
      </top>
      <bottom/>
      <diagonal/>
    </border>
    <border>
      <left style="thin">
        <color indexed="8"/>
      </left>
      <right style="thin">
        <color indexed="22"/>
      </right>
      <top style="thin">
        <color indexed="22"/>
      </top>
      <bottom style="mediumDashed">
        <color indexed="12"/>
      </bottom>
      <diagonal/>
    </border>
    <border>
      <left style="thin">
        <color indexed="22"/>
      </left>
      <right/>
      <top style="thin">
        <color indexed="22"/>
      </top>
      <bottom style="mediumDashed">
        <color indexed="12"/>
      </bottom>
      <diagonal/>
    </border>
    <border>
      <left style="thin">
        <color indexed="22"/>
      </left>
      <right style="thin">
        <color indexed="8"/>
      </right>
      <top style="thin">
        <color indexed="22"/>
      </top>
      <bottom style="mediumDashed">
        <color indexed="12"/>
      </bottom>
      <diagonal/>
    </border>
    <border>
      <left style="thin">
        <color indexed="8"/>
      </left>
      <right/>
      <top style="thin">
        <color indexed="22"/>
      </top>
      <bottom style="mediumDashed">
        <color indexed="12"/>
      </bottom>
      <diagonal/>
    </border>
    <border>
      <left style="thin">
        <color indexed="8"/>
      </left>
      <right style="thin">
        <color indexed="8"/>
      </right>
      <top style="thin">
        <color indexed="22"/>
      </top>
      <bottom style="mediumDashed">
        <color indexed="12"/>
      </bottom>
      <diagonal/>
    </border>
    <border>
      <left/>
      <right style="medium">
        <color indexed="8"/>
      </right>
      <top style="thin">
        <color indexed="22"/>
      </top>
      <bottom style="mediumDashed">
        <color indexed="12"/>
      </bottom>
      <diagonal/>
    </border>
    <border>
      <left/>
      <right/>
      <top style="mediumDashed">
        <color indexed="12"/>
      </top>
      <bottom/>
      <diagonal/>
    </border>
    <border>
      <left style="mediumDashed">
        <color indexed="12"/>
      </left>
      <right style="thin">
        <color indexed="8"/>
      </right>
      <top style="mediumDashed">
        <color indexed="12"/>
      </top>
      <bottom style="thin">
        <color indexed="22"/>
      </bottom>
      <diagonal/>
    </border>
    <border>
      <left style="mediumDashed">
        <color indexed="12"/>
      </left>
      <right style="thin">
        <color indexed="8"/>
      </right>
      <top style="thin">
        <color indexed="22"/>
      </top>
      <bottom style="thin">
        <color indexed="22"/>
      </bottom>
      <diagonal/>
    </border>
    <border>
      <left style="mediumDashed">
        <color indexed="12"/>
      </left>
      <right style="thin">
        <color indexed="8"/>
      </right>
      <top style="thin">
        <color indexed="22"/>
      </top>
      <bottom/>
      <diagonal/>
    </border>
    <border>
      <left style="mediumDashed">
        <color indexed="12"/>
      </left>
      <right style="thin">
        <color indexed="8"/>
      </right>
      <top/>
      <bottom style="thin">
        <color indexed="22"/>
      </bottom>
      <diagonal/>
    </border>
    <border>
      <left style="medium">
        <color indexed="8"/>
      </left>
      <right style="mediumDashed">
        <color indexed="12"/>
      </right>
      <top style="mediumDashed">
        <color indexed="12"/>
      </top>
      <bottom/>
      <diagonal/>
    </border>
    <border>
      <left style="medium">
        <color indexed="8"/>
      </left>
      <right style="mediumDashed">
        <color indexed="12"/>
      </right>
      <top style="thin">
        <color indexed="22"/>
      </top>
      <bottom style="thin">
        <color indexed="22"/>
      </bottom>
      <diagonal/>
    </border>
    <border>
      <left style="medium">
        <color indexed="8"/>
      </left>
      <right style="mediumDashed">
        <color indexed="12"/>
      </right>
      <top style="thin">
        <color indexed="22"/>
      </top>
      <bottom/>
      <diagonal/>
    </border>
    <border>
      <left/>
      <right/>
      <top style="thin">
        <color indexed="22"/>
      </top>
      <bottom style="mediumDashed">
        <color indexed="12"/>
      </bottom>
      <diagonal/>
    </border>
    <border>
      <left/>
      <right style="mediumDashed">
        <color indexed="12"/>
      </right>
      <top style="thin">
        <color indexed="22"/>
      </top>
      <bottom style="mediumDashed">
        <color indexed="12"/>
      </bottom>
      <diagonal/>
    </border>
    <border>
      <left style="mediumDashed">
        <color indexed="12"/>
      </left>
      <right/>
      <top style="thin">
        <color indexed="22"/>
      </top>
      <bottom style="mediumDashed">
        <color indexed="12"/>
      </bottom>
      <diagonal/>
    </border>
    <border>
      <left/>
      <right style="thin">
        <color indexed="22"/>
      </right>
      <top style="thin">
        <color indexed="22"/>
      </top>
      <bottom style="mediumDashed">
        <color indexed="12"/>
      </bottom>
      <diagonal/>
    </border>
    <border>
      <left style="mediumDashed">
        <color indexed="12"/>
      </left>
      <right style="thin">
        <color indexed="22"/>
      </right>
      <top style="thin">
        <color indexed="22"/>
      </top>
      <bottom style="thin">
        <color indexed="22"/>
      </bottom>
      <diagonal/>
    </border>
    <border>
      <left style="mediumDashed">
        <color indexed="12"/>
      </left>
      <right style="thin">
        <color indexed="22"/>
      </right>
      <top style="thin">
        <color indexed="22"/>
      </top>
      <bottom style="mediumDashed">
        <color indexed="12"/>
      </bottom>
      <diagonal/>
    </border>
    <border>
      <left style="mediumDashed">
        <color indexed="12"/>
      </left>
      <right style="thin">
        <color indexed="22"/>
      </right>
      <top style="mediumDashed">
        <color indexed="12"/>
      </top>
      <bottom/>
      <diagonal/>
    </border>
    <border>
      <left style="mediumDashed">
        <color indexed="12"/>
      </left>
      <right style="thin">
        <color indexed="22"/>
      </right>
      <top style="thin">
        <color indexed="22"/>
      </top>
      <bottom/>
      <diagonal/>
    </border>
    <border>
      <left style="mediumDashed">
        <color indexed="12"/>
      </left>
      <right style="thin">
        <color indexed="22"/>
      </right>
      <top style="thin">
        <color indexed="22"/>
      </top>
      <bottom style="thin">
        <color indexed="8"/>
      </bottom>
      <diagonal/>
    </border>
    <border>
      <left style="mediumDashed">
        <color indexed="12"/>
      </left>
      <right style="thin">
        <color indexed="22"/>
      </right>
      <top/>
      <bottom style="thin">
        <color indexed="22"/>
      </bottom>
      <diagonal/>
    </border>
    <border>
      <left style="medium">
        <color indexed="8"/>
      </left>
      <right style="mediumDashed">
        <color indexed="12"/>
      </right>
      <top style="thin">
        <color indexed="22"/>
      </top>
      <bottom style="thin">
        <color indexed="8"/>
      </bottom>
      <diagonal/>
    </border>
    <border>
      <left style="medium">
        <color indexed="8"/>
      </left>
      <right style="mediumDashed">
        <color indexed="12"/>
      </right>
      <top/>
      <bottom style="thin">
        <color indexed="22"/>
      </bottom>
      <diagonal/>
    </border>
    <border>
      <left style="medium">
        <color indexed="8"/>
      </left>
      <right style="mediumDashed">
        <color indexed="12"/>
      </right>
      <top style="thin">
        <color indexed="22"/>
      </top>
      <bottom style="mediumDashed">
        <color indexed="12"/>
      </bottom>
      <diagonal/>
    </border>
    <border>
      <left style="thin">
        <color indexed="22"/>
      </left>
      <right/>
      <top style="thin">
        <color indexed="22"/>
      </top>
      <bottom style="thin">
        <color indexed="64"/>
      </bottom>
      <diagonal/>
    </border>
    <border>
      <left style="mediumDashed">
        <color indexed="12"/>
      </left>
      <right style="thin">
        <color indexed="22"/>
      </right>
      <top style="thin">
        <color indexed="22"/>
      </top>
      <bottom style="thin">
        <color indexed="64"/>
      </bottom>
      <diagonal/>
    </border>
    <border>
      <left/>
      <right/>
      <top style="thin">
        <color indexed="22"/>
      </top>
      <bottom style="thin">
        <color indexed="64"/>
      </bottom>
      <diagonal/>
    </border>
    <border>
      <left style="thin">
        <color indexed="8"/>
      </left>
      <right style="thin">
        <color indexed="22"/>
      </right>
      <top style="thin">
        <color indexed="22"/>
      </top>
      <bottom style="thin">
        <color indexed="64"/>
      </bottom>
      <diagonal/>
    </border>
    <border>
      <left style="thin">
        <color indexed="22"/>
      </left>
      <right style="thin">
        <color indexed="8"/>
      </right>
      <top style="thin">
        <color indexed="22"/>
      </top>
      <bottom style="thin">
        <color indexed="64"/>
      </bottom>
      <diagonal/>
    </border>
    <border>
      <left style="thin">
        <color indexed="8"/>
      </left>
      <right/>
      <top style="thin">
        <color indexed="22"/>
      </top>
      <bottom style="thin">
        <color indexed="64"/>
      </bottom>
      <diagonal/>
    </border>
    <border>
      <left style="thin">
        <color indexed="8"/>
      </left>
      <right style="thin">
        <color indexed="8"/>
      </right>
      <top style="thin">
        <color indexed="22"/>
      </top>
      <bottom style="thin">
        <color indexed="64"/>
      </bottom>
      <diagonal/>
    </border>
    <border>
      <left/>
      <right style="medium">
        <color indexed="8"/>
      </right>
      <top style="thin">
        <color indexed="22"/>
      </top>
      <bottom style="thin">
        <color indexed="64"/>
      </bottom>
      <diagonal/>
    </border>
    <border>
      <left style="medium">
        <color indexed="8"/>
      </left>
      <right style="mediumDashed">
        <color indexed="1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right style="thin">
        <color indexed="22"/>
      </right>
      <top style="thin">
        <color indexed="22"/>
      </top>
      <bottom style="thin">
        <color indexed="64"/>
      </bottom>
      <diagonal/>
    </border>
    <border>
      <left/>
      <right style="thin">
        <color indexed="64"/>
      </right>
      <top style="thin">
        <color indexed="22"/>
      </top>
      <bottom/>
      <diagonal/>
    </border>
    <border>
      <left/>
      <right style="thin">
        <color indexed="8"/>
      </right>
      <top style="thin">
        <color indexed="22"/>
      </top>
      <bottom style="thin">
        <color indexed="64"/>
      </bottom>
      <diagonal/>
    </border>
    <border>
      <left style="thin">
        <color indexed="8"/>
      </left>
      <right style="medium">
        <color indexed="22"/>
      </right>
      <top style="thin">
        <color indexed="22"/>
      </top>
      <bottom style="thin">
        <color indexed="64"/>
      </bottom>
      <diagonal/>
    </border>
    <border>
      <left style="medium">
        <color indexed="22"/>
      </left>
      <right/>
      <top style="thin">
        <color indexed="22"/>
      </top>
      <bottom style="thin">
        <color indexed="64"/>
      </bottom>
      <diagonal/>
    </border>
    <border>
      <left style="thin">
        <color indexed="8"/>
      </left>
      <right style="medium">
        <color indexed="22"/>
      </right>
      <top/>
      <bottom style="thin">
        <color indexed="22"/>
      </bottom>
      <diagonal/>
    </border>
    <border>
      <left style="medium">
        <color indexed="22"/>
      </left>
      <right/>
      <top/>
      <bottom style="thin">
        <color indexed="22"/>
      </bottom>
      <diagonal/>
    </border>
    <border>
      <left style="medium">
        <color indexed="22"/>
      </left>
      <right style="medium">
        <color indexed="22"/>
      </right>
      <top style="thin">
        <color indexed="22"/>
      </top>
      <bottom style="thin">
        <color indexed="64"/>
      </bottom>
      <diagonal/>
    </border>
    <border>
      <left style="medium">
        <color indexed="22"/>
      </left>
      <right style="medium">
        <color indexed="22"/>
      </right>
      <top/>
      <bottom style="thin">
        <color indexed="22"/>
      </bottom>
      <diagonal/>
    </border>
    <border>
      <left style="thin">
        <color indexed="22"/>
      </left>
      <right style="medium">
        <color indexed="23"/>
      </right>
      <top style="thin">
        <color indexed="22"/>
      </top>
      <bottom style="thin">
        <color indexed="64"/>
      </bottom>
      <diagonal/>
    </border>
    <border>
      <left style="medium">
        <color indexed="23"/>
      </left>
      <right/>
      <top style="thin">
        <color indexed="22"/>
      </top>
      <bottom style="thin">
        <color indexed="64"/>
      </bottom>
      <diagonal/>
    </border>
    <border>
      <left style="thin">
        <color indexed="64"/>
      </left>
      <right/>
      <top style="thin">
        <color indexed="64"/>
      </top>
      <bottom/>
      <diagonal/>
    </border>
    <border>
      <left style="thin">
        <color indexed="22"/>
      </left>
      <right style="thin">
        <color indexed="64"/>
      </right>
      <top style="thin">
        <color indexed="64"/>
      </top>
      <bottom/>
      <diagonal/>
    </border>
    <border>
      <left style="thin">
        <color indexed="64"/>
      </left>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style="thin">
        <color indexed="64"/>
      </left>
      <right/>
      <top style="thin">
        <color indexed="22"/>
      </top>
      <bottom/>
      <diagonal/>
    </border>
    <border>
      <left style="thin">
        <color indexed="22"/>
      </left>
      <right style="thin">
        <color indexed="64"/>
      </right>
      <top style="thin">
        <color indexed="22"/>
      </top>
      <bottom/>
      <diagonal/>
    </border>
    <border>
      <left style="thin">
        <color indexed="64"/>
      </left>
      <right/>
      <top style="thin">
        <color indexed="64"/>
      </top>
      <bottom style="thin">
        <color indexed="64"/>
      </bottom>
      <diagonal/>
    </border>
    <border>
      <left style="thin">
        <color indexed="22"/>
      </left>
      <right style="thin">
        <color indexed="22"/>
      </right>
      <top style="thin">
        <color indexed="64"/>
      </top>
      <bottom style="thin">
        <color indexed="64"/>
      </bottom>
      <diagonal/>
    </border>
    <border>
      <left style="thin">
        <color indexed="22"/>
      </left>
      <right/>
      <top style="thin">
        <color indexed="64"/>
      </top>
      <bottom style="thin">
        <color indexed="64"/>
      </bottom>
      <diagonal/>
    </border>
    <border>
      <left/>
      <right style="thin">
        <color indexed="22"/>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22"/>
      </left>
      <right style="thin">
        <color indexed="22"/>
      </right>
      <top/>
      <bottom style="thin">
        <color indexed="64"/>
      </bottom>
      <diagonal/>
    </border>
    <border>
      <left/>
      <right style="thin">
        <color indexed="64"/>
      </right>
      <top/>
      <bottom style="thin">
        <color indexed="64"/>
      </bottom>
      <diagonal/>
    </border>
    <border>
      <left/>
      <right style="thin">
        <color indexed="64"/>
      </right>
      <top style="thin">
        <color indexed="22"/>
      </top>
      <bottom style="thin">
        <color indexed="22"/>
      </bottom>
      <diagonal/>
    </border>
    <border>
      <left style="thin">
        <color indexed="8"/>
      </left>
      <right/>
      <top/>
      <bottom style="thin">
        <color indexed="64"/>
      </bottom>
      <diagonal/>
    </border>
    <border>
      <left style="thin">
        <color indexed="22"/>
      </left>
      <right style="thin">
        <color indexed="22"/>
      </right>
      <top style="thin">
        <color indexed="64"/>
      </top>
      <bottom style="thin">
        <color indexed="22"/>
      </bottom>
      <diagonal/>
    </border>
    <border>
      <left/>
      <right/>
      <top style="thin">
        <color indexed="64"/>
      </top>
      <bottom style="thin">
        <color indexed="22"/>
      </bottom>
      <diagonal/>
    </border>
    <border>
      <left style="thin">
        <color indexed="22"/>
      </left>
      <right style="medium">
        <color indexed="22"/>
      </right>
      <top/>
      <bottom style="thin">
        <color indexed="22"/>
      </bottom>
      <diagonal/>
    </border>
    <border>
      <left style="thin">
        <color indexed="22"/>
      </left>
      <right style="medium">
        <color indexed="22"/>
      </right>
      <top style="thin">
        <color indexed="22"/>
      </top>
      <bottom style="thin">
        <color indexed="64"/>
      </bottom>
      <diagonal/>
    </border>
    <border>
      <left style="medium">
        <color indexed="22"/>
      </left>
      <right style="thin">
        <color indexed="22"/>
      </right>
      <top style="thin">
        <color indexed="22"/>
      </top>
      <bottom style="thin">
        <color indexed="64"/>
      </bottom>
      <diagonal/>
    </border>
    <border>
      <left style="thin">
        <color indexed="22"/>
      </left>
      <right style="medium">
        <color indexed="22"/>
      </right>
      <top/>
      <bottom style="thin">
        <color indexed="64"/>
      </bottom>
      <diagonal/>
    </border>
    <border>
      <left style="medium">
        <color indexed="22"/>
      </left>
      <right style="thin">
        <color indexed="22"/>
      </right>
      <top/>
      <bottom style="thin">
        <color indexed="64"/>
      </bottom>
      <diagonal/>
    </border>
    <border>
      <left/>
      <right style="thin">
        <color indexed="64"/>
      </right>
      <top style="thin">
        <color indexed="55"/>
      </top>
      <bottom/>
      <diagonal/>
    </border>
  </borders>
  <cellStyleXfs count="8">
    <xf numFmtId="0" fontId="0" fillId="0" borderId="0"/>
    <xf numFmtId="0" fontId="2" fillId="0" borderId="0" applyNumberFormat="0" applyFill="0" applyBorder="0" applyAlignment="0" applyProtection="0">
      <alignment vertical="top"/>
      <protection locked="0"/>
    </xf>
    <xf numFmtId="0" fontId="1" fillId="0" borderId="0"/>
    <xf numFmtId="168" fontId="3" fillId="2" borderId="0" applyNumberFormat="0" applyBorder="0">
      <protection locked="0"/>
    </xf>
    <xf numFmtId="168" fontId="4" fillId="3" borderId="0" applyNumberFormat="0" applyBorder="0">
      <protection locked="0"/>
    </xf>
    <xf numFmtId="9" fontId="1" fillId="0" borderId="0" applyFont="0" applyFill="0" applyBorder="0" applyAlignment="0" applyProtection="0"/>
    <xf numFmtId="9" fontId="60" fillId="0" borderId="0" applyFont="0" applyFill="0" applyBorder="0" applyAlignment="0" applyProtection="0"/>
    <xf numFmtId="0" fontId="1" fillId="0" borderId="0"/>
  </cellStyleXfs>
  <cellXfs count="1039">
    <xf numFmtId="0" fontId="0" fillId="0" borderId="0" xfId="0"/>
    <xf numFmtId="0" fontId="6" fillId="4" borderId="0" xfId="0" applyFont="1" applyFill="1"/>
    <xf numFmtId="0" fontId="7" fillId="4" borderId="0" xfId="0" applyFont="1" applyFill="1"/>
    <xf numFmtId="0" fontId="8" fillId="4" borderId="0" xfId="0" applyFont="1" applyFill="1" applyAlignment="1">
      <alignment horizontal="center"/>
    </xf>
    <xf numFmtId="0" fontId="9" fillId="4" borderId="0" xfId="0" applyFont="1" applyFill="1"/>
    <xf numFmtId="0" fontId="10" fillId="4" borderId="0" xfId="0" applyFont="1" applyFill="1" applyAlignment="1">
      <alignment horizontal="center"/>
    </xf>
    <xf numFmtId="0" fontId="11" fillId="4" borderId="0" xfId="0" applyFont="1" applyFill="1"/>
    <xf numFmtId="0" fontId="12" fillId="4" borderId="0" xfId="0" applyFont="1" applyFill="1" applyAlignment="1">
      <alignment horizontal="left" vertical="top"/>
    </xf>
    <xf numFmtId="0" fontId="13" fillId="4" borderId="0" xfId="0" applyFont="1" applyFill="1" applyAlignment="1">
      <alignment horizontal="left" vertical="top"/>
    </xf>
    <xf numFmtId="0" fontId="13" fillId="4" borderId="0" xfId="1" applyFont="1" applyFill="1" applyAlignment="1" applyProtection="1">
      <alignment horizontal="left" vertical="top"/>
    </xf>
    <xf numFmtId="0" fontId="0" fillId="4" borderId="0" xfId="0" applyFill="1"/>
    <xf numFmtId="0" fontId="17" fillId="4" borderId="0" xfId="0" applyFont="1" applyFill="1"/>
    <xf numFmtId="0" fontId="19" fillId="4" borderId="0" xfId="0" applyFont="1" applyFill="1"/>
    <xf numFmtId="0" fontId="17" fillId="4" borderId="0" xfId="0" applyFont="1" applyFill="1" applyAlignment="1">
      <alignment horizontal="right"/>
    </xf>
    <xf numFmtId="0" fontId="5" fillId="4" borderId="0" xfId="0" applyFont="1" applyFill="1"/>
    <xf numFmtId="0" fontId="20" fillId="4" borderId="0" xfId="0" applyFont="1" applyFill="1"/>
    <xf numFmtId="0" fontId="17" fillId="4" borderId="0" xfId="0" applyFont="1" applyFill="1" applyAlignment="1">
      <alignment horizontal="left" vertical="center" indent="2"/>
    </xf>
    <xf numFmtId="0" fontId="0" fillId="4" borderId="0" xfId="0" applyFill="1" applyAlignment="1">
      <alignment vertical="center" wrapText="1"/>
    </xf>
    <xf numFmtId="0" fontId="0" fillId="0" borderId="0" xfId="0" applyAlignment="1">
      <alignment vertical="center" wrapText="1"/>
    </xf>
    <xf numFmtId="0" fontId="14" fillId="4" borderId="0" xfId="0" applyFont="1" applyFill="1" applyAlignment="1">
      <alignment horizontal="center" vertical="center" wrapText="1"/>
    </xf>
    <xf numFmtId="1" fontId="14" fillId="4" borderId="0" xfId="0" applyNumberFormat="1" applyFont="1" applyFill="1" applyAlignment="1">
      <alignment horizontal="center" vertical="center" wrapText="1"/>
    </xf>
    <xf numFmtId="1" fontId="14" fillId="5" borderId="2" xfId="0" applyNumberFormat="1" applyFont="1" applyFill="1" applyBorder="1" applyAlignment="1">
      <alignment horizontal="center" vertical="center" wrapText="1"/>
    </xf>
    <xf numFmtId="1" fontId="22" fillId="5" borderId="3" xfId="0" applyNumberFormat="1" applyFont="1" applyFill="1" applyBorder="1" applyAlignment="1">
      <alignment horizontal="center" vertical="center"/>
    </xf>
    <xf numFmtId="1" fontId="22" fillId="4" borderId="5" xfId="0" applyNumberFormat="1" applyFont="1" applyFill="1" applyBorder="1" applyAlignment="1">
      <alignment horizontal="center" vertical="center"/>
    </xf>
    <xf numFmtId="1" fontId="22" fillId="4" borderId="0" xfId="0" applyNumberFormat="1" applyFont="1" applyFill="1" applyAlignment="1">
      <alignment horizontal="center" vertical="center"/>
    </xf>
    <xf numFmtId="0" fontId="14" fillId="5" borderId="1" xfId="0" applyFont="1" applyFill="1" applyBorder="1" applyAlignment="1">
      <alignment horizontal="center" vertical="center"/>
    </xf>
    <xf numFmtId="164" fontId="14" fillId="4" borderId="0" xfId="0" applyNumberFormat="1" applyFont="1" applyFill="1" applyAlignment="1">
      <alignment horizontal="right" vertical="center"/>
    </xf>
    <xf numFmtId="0" fontId="14" fillId="4" borderId="1" xfId="0" applyFont="1" applyFill="1" applyBorder="1" applyAlignment="1">
      <alignment horizontal="center" vertical="center"/>
    </xf>
    <xf numFmtId="0" fontId="22" fillId="5" borderId="8" xfId="0" applyFont="1" applyFill="1" applyBorder="1" applyAlignment="1">
      <alignment horizontal="center" vertical="center"/>
    </xf>
    <xf numFmtId="164" fontId="23" fillId="4" borderId="0" xfId="0" applyNumberFormat="1" applyFont="1" applyFill="1" applyAlignment="1">
      <alignment horizontal="right" vertical="center"/>
    </xf>
    <xf numFmtId="0" fontId="22" fillId="4" borderId="1" xfId="0" applyFont="1" applyFill="1" applyBorder="1" applyAlignment="1">
      <alignment horizontal="center" vertical="center"/>
    </xf>
    <xf numFmtId="0" fontId="22" fillId="5" borderId="1" xfId="0" applyFont="1" applyFill="1" applyBorder="1" applyAlignment="1">
      <alignment horizontal="center" vertical="center"/>
    </xf>
    <xf numFmtId="0" fontId="5" fillId="4" borderId="0" xfId="0" applyFont="1" applyFill="1" applyAlignment="1">
      <alignment horizontal="center"/>
    </xf>
    <xf numFmtId="164" fontId="23" fillId="4" borderId="0" xfId="0" applyNumberFormat="1" applyFont="1" applyFill="1" applyAlignment="1">
      <alignment horizontal="right"/>
    </xf>
    <xf numFmtId="0" fontId="14" fillId="4" borderId="9" xfId="0" applyFont="1" applyFill="1" applyBorder="1" applyAlignment="1">
      <alignment horizontal="center" vertical="center"/>
    </xf>
    <xf numFmtId="0" fontId="14" fillId="4" borderId="3" xfId="0" applyFont="1" applyFill="1" applyBorder="1" applyAlignment="1">
      <alignment horizontal="center" vertical="center"/>
    </xf>
    <xf numFmtId="164" fontId="23" fillId="4" borderId="3" xfId="0" applyNumberFormat="1" applyFont="1" applyFill="1" applyBorder="1" applyAlignment="1">
      <alignment horizontal="right" vertical="center"/>
    </xf>
    <xf numFmtId="0" fontId="24" fillId="4" borderId="0" xfId="0" applyFont="1" applyFill="1" applyAlignment="1">
      <alignment vertical="top"/>
    </xf>
    <xf numFmtId="0" fontId="0" fillId="4" borderId="0" xfId="0" applyFill="1" applyAlignment="1">
      <alignment vertical="top"/>
    </xf>
    <xf numFmtId="0" fontId="24" fillId="0" borderId="0" xfId="0" applyFont="1"/>
    <xf numFmtId="0" fontId="5" fillId="4" borderId="0" xfId="0" applyFont="1" applyFill="1" applyAlignment="1">
      <alignment vertical="top"/>
    </xf>
    <xf numFmtId="0" fontId="0" fillId="4" borderId="0" xfId="0" applyFill="1" applyAlignment="1">
      <alignment vertical="top" wrapText="1"/>
    </xf>
    <xf numFmtId="0" fontId="5" fillId="0" borderId="0" xfId="0" applyFont="1"/>
    <xf numFmtId="0" fontId="24" fillId="4" borderId="0" xfId="0" applyFont="1" applyFill="1"/>
    <xf numFmtId="0" fontId="18" fillId="4" borderId="0" xfId="0" applyFont="1" applyFill="1" applyAlignment="1">
      <alignment vertical="center"/>
    </xf>
    <xf numFmtId="0" fontId="15" fillId="4" borderId="0" xfId="0" applyFont="1" applyFill="1" applyAlignment="1">
      <alignment vertical="center"/>
    </xf>
    <xf numFmtId="167" fontId="23" fillId="4" borderId="14" xfId="0" applyNumberFormat="1" applyFont="1" applyFill="1" applyBorder="1" applyAlignment="1">
      <alignment horizontal="right" vertical="center"/>
    </xf>
    <xf numFmtId="167" fontId="23" fillId="4" borderId="0" xfId="0" applyNumberFormat="1" applyFont="1" applyFill="1" applyAlignment="1">
      <alignment horizontal="right" vertical="center"/>
    </xf>
    <xf numFmtId="167" fontId="23" fillId="4" borderId="14" xfId="0" applyNumberFormat="1" applyFont="1" applyFill="1" applyBorder="1" applyAlignment="1">
      <alignment horizontal="right"/>
    </xf>
    <xf numFmtId="0" fontId="27" fillId="4" borderId="0" xfId="0" applyFont="1" applyFill="1" applyAlignment="1">
      <alignment vertical="top"/>
    </xf>
    <xf numFmtId="0" fontId="15" fillId="4" borderId="0" xfId="0" applyFont="1" applyFill="1" applyAlignment="1">
      <alignment vertical="top"/>
    </xf>
    <xf numFmtId="1" fontId="22" fillId="5" borderId="6" xfId="0" applyNumberFormat="1" applyFont="1" applyFill="1" applyBorder="1" applyAlignment="1">
      <alignment horizontal="center" vertical="center"/>
    </xf>
    <xf numFmtId="0" fontId="17" fillId="4" borderId="0" xfId="0" applyFont="1" applyFill="1" applyAlignment="1">
      <alignment horizontal="left"/>
    </xf>
    <xf numFmtId="0" fontId="18" fillId="4" borderId="0" xfId="0" applyFont="1" applyFill="1" applyAlignment="1">
      <alignment horizontal="left"/>
    </xf>
    <xf numFmtId="0" fontId="14" fillId="4" borderId="0" xfId="0" applyFont="1" applyFill="1" applyAlignment="1">
      <alignment horizontal="center" vertical="center"/>
    </xf>
    <xf numFmtId="1" fontId="29" fillId="4" borderId="0" xfId="0" applyNumberFormat="1" applyFont="1" applyFill="1" applyAlignment="1">
      <alignment horizontal="center" vertical="center" wrapText="1"/>
    </xf>
    <xf numFmtId="0" fontId="29" fillId="4" borderId="0" xfId="0" applyFont="1" applyFill="1" applyAlignment="1">
      <alignment horizontal="center" vertical="center" wrapText="1"/>
    </xf>
    <xf numFmtId="1" fontId="14" fillId="5" borderId="16" xfId="0" applyNumberFormat="1" applyFont="1" applyFill="1" applyBorder="1" applyAlignment="1">
      <alignment horizontal="center" vertical="center"/>
    </xf>
    <xf numFmtId="1" fontId="14" fillId="5" borderId="1" xfId="0" applyNumberFormat="1" applyFont="1" applyFill="1" applyBorder="1" applyAlignment="1">
      <alignment horizontal="center" vertical="center"/>
    </xf>
    <xf numFmtId="0" fontId="14" fillId="5" borderId="16" xfId="0" applyFont="1" applyFill="1" applyBorder="1" applyAlignment="1">
      <alignment horizontal="center" vertical="center"/>
    </xf>
    <xf numFmtId="0" fontId="14" fillId="4" borderId="16" xfId="0" applyFont="1" applyFill="1" applyBorder="1" applyAlignment="1">
      <alignment horizontal="center" vertical="center"/>
    </xf>
    <xf numFmtId="0" fontId="22" fillId="4" borderId="16" xfId="0" applyFont="1" applyFill="1" applyBorder="1" applyAlignment="1">
      <alignment horizontal="center" vertical="center"/>
    </xf>
    <xf numFmtId="0" fontId="22" fillId="5" borderId="16" xfId="0" applyFont="1" applyFill="1" applyBorder="1" applyAlignment="1">
      <alignment horizontal="center" vertical="center"/>
    </xf>
    <xf numFmtId="0" fontId="18" fillId="4" borderId="0" xfId="0" applyFont="1" applyFill="1" applyAlignment="1">
      <alignment horizontal="right"/>
    </xf>
    <xf numFmtId="1" fontId="26" fillId="5" borderId="18" xfId="0" applyNumberFormat="1" applyFont="1" applyFill="1" applyBorder="1" applyAlignment="1">
      <alignment horizontal="center" textRotation="90" wrapText="1"/>
    </xf>
    <xf numFmtId="1" fontId="34" fillId="5" borderId="19" xfId="0" applyNumberFormat="1" applyFont="1" applyFill="1" applyBorder="1" applyAlignment="1">
      <alignment horizontal="center" textRotation="90" wrapText="1"/>
    </xf>
    <xf numFmtId="1" fontId="26" fillId="5" borderId="20" xfId="0" applyNumberFormat="1" applyFont="1" applyFill="1" applyBorder="1" applyAlignment="1">
      <alignment horizontal="center" textRotation="90" wrapText="1"/>
    </xf>
    <xf numFmtId="1" fontId="26" fillId="5" borderId="21" xfId="0" applyNumberFormat="1" applyFont="1" applyFill="1" applyBorder="1" applyAlignment="1">
      <alignment horizontal="center" textRotation="90" wrapText="1"/>
    </xf>
    <xf numFmtId="1" fontId="26" fillId="5" borderId="22" xfId="0" applyNumberFormat="1" applyFont="1" applyFill="1" applyBorder="1" applyAlignment="1">
      <alignment horizontal="center" textRotation="90" wrapText="1"/>
    </xf>
    <xf numFmtId="1" fontId="34" fillId="5" borderId="21" xfId="0" applyNumberFormat="1" applyFont="1" applyFill="1" applyBorder="1" applyAlignment="1">
      <alignment horizontal="center" textRotation="90" wrapText="1"/>
    </xf>
    <xf numFmtId="1" fontId="26" fillId="5" borderId="23" xfId="0" applyNumberFormat="1" applyFont="1" applyFill="1" applyBorder="1" applyAlignment="1">
      <alignment horizontal="center" textRotation="90" wrapText="1"/>
    </xf>
    <xf numFmtId="1" fontId="4" fillId="5" borderId="24" xfId="0" applyNumberFormat="1" applyFont="1" applyFill="1" applyBorder="1" applyAlignment="1">
      <alignment horizontal="center" textRotation="90" wrapText="1"/>
    </xf>
    <xf numFmtId="1" fontId="35" fillId="5" borderId="25" xfId="0" applyNumberFormat="1" applyFont="1" applyFill="1" applyBorder="1" applyAlignment="1">
      <alignment horizontal="center" textRotation="90" wrapText="1"/>
    </xf>
    <xf numFmtId="1" fontId="36" fillId="4" borderId="0" xfId="0" applyNumberFormat="1" applyFont="1" applyFill="1" applyAlignment="1">
      <alignment horizontal="center" textRotation="90" wrapText="1"/>
    </xf>
    <xf numFmtId="164" fontId="12" fillId="5" borderId="26" xfId="0" applyNumberFormat="1" applyFont="1" applyFill="1" applyBorder="1" applyAlignment="1">
      <alignment horizontal="right" vertical="center"/>
    </xf>
    <xf numFmtId="164" fontId="13" fillId="5" borderId="16" xfId="0" applyNumberFormat="1" applyFont="1" applyFill="1" applyBorder="1" applyAlignment="1">
      <alignment horizontal="right" vertical="center"/>
    </xf>
    <xf numFmtId="164" fontId="12" fillId="5" borderId="27" xfId="0" applyNumberFormat="1" applyFont="1" applyFill="1" applyBorder="1" applyAlignment="1">
      <alignment horizontal="right" vertical="center"/>
    </xf>
    <xf numFmtId="164" fontId="12" fillId="5" borderId="28" xfId="0" applyNumberFormat="1" applyFont="1" applyFill="1" applyBorder="1" applyAlignment="1">
      <alignment horizontal="right" vertical="center"/>
    </xf>
    <xf numFmtId="164" fontId="13" fillId="5" borderId="28" xfId="0" applyNumberFormat="1" applyFont="1" applyFill="1" applyBorder="1" applyAlignment="1">
      <alignment horizontal="right" vertical="center"/>
    </xf>
    <xf numFmtId="164" fontId="12" fillId="5" borderId="29" xfId="0" applyNumberFormat="1" applyFont="1" applyFill="1" applyBorder="1" applyAlignment="1">
      <alignment horizontal="right" vertical="center"/>
    </xf>
    <xf numFmtId="164" fontId="12" fillId="5" borderId="6" xfId="0" applyNumberFormat="1" applyFont="1" applyFill="1" applyBorder="1" applyAlignment="1">
      <alignment horizontal="right" vertical="center"/>
    </xf>
    <xf numFmtId="1" fontId="33" fillId="5" borderId="30" xfId="0" applyNumberFormat="1" applyFont="1" applyFill="1" applyBorder="1" applyAlignment="1">
      <alignment horizontal="right" vertical="center"/>
    </xf>
    <xf numFmtId="164" fontId="12" fillId="5" borderId="31" xfId="0" applyNumberFormat="1" applyFont="1" applyFill="1" applyBorder="1" applyAlignment="1">
      <alignment horizontal="right" vertical="center"/>
    </xf>
    <xf numFmtId="164" fontId="13" fillId="5" borderId="2" xfId="0" applyNumberFormat="1" applyFont="1" applyFill="1" applyBorder="1" applyAlignment="1">
      <alignment horizontal="right" vertical="center"/>
    </xf>
    <xf numFmtId="164" fontId="12" fillId="5" borderId="32" xfId="0" applyNumberFormat="1" applyFont="1" applyFill="1" applyBorder="1" applyAlignment="1">
      <alignment horizontal="right" vertical="center"/>
    </xf>
    <xf numFmtId="164" fontId="12" fillId="5" borderId="33" xfId="0" applyNumberFormat="1" applyFont="1" applyFill="1" applyBorder="1" applyAlignment="1">
      <alignment horizontal="right" vertical="center"/>
    </xf>
    <xf numFmtId="164" fontId="13" fillId="5" borderId="33" xfId="0" applyNumberFormat="1" applyFont="1" applyFill="1" applyBorder="1" applyAlignment="1">
      <alignment horizontal="right" vertical="center"/>
    </xf>
    <xf numFmtId="164" fontId="12" fillId="5" borderId="34" xfId="0" applyNumberFormat="1" applyFont="1" applyFill="1" applyBorder="1" applyAlignment="1">
      <alignment horizontal="right" vertical="center"/>
    </xf>
    <xf numFmtId="164" fontId="12" fillId="5" borderId="3" xfId="0" applyNumberFormat="1" applyFont="1" applyFill="1" applyBorder="1" applyAlignment="1">
      <alignment horizontal="right" vertical="center"/>
    </xf>
    <xf numFmtId="1" fontId="33" fillId="5" borderId="35" xfId="0" applyNumberFormat="1" applyFont="1" applyFill="1" applyBorder="1" applyAlignment="1">
      <alignment horizontal="right" vertical="center"/>
    </xf>
    <xf numFmtId="164" fontId="12" fillId="4" borderId="26" xfId="0" applyNumberFormat="1" applyFont="1" applyFill="1" applyBorder="1" applyAlignment="1">
      <alignment horizontal="right" vertical="center"/>
    </xf>
    <xf numFmtId="164" fontId="13" fillId="4" borderId="16" xfId="0" applyNumberFormat="1" applyFont="1" applyFill="1" applyBorder="1" applyAlignment="1">
      <alignment horizontal="right" vertical="center"/>
    </xf>
    <xf numFmtId="164" fontId="12" fillId="4" borderId="27" xfId="0" applyNumberFormat="1" applyFont="1" applyFill="1" applyBorder="1" applyAlignment="1">
      <alignment horizontal="right" vertical="center"/>
    </xf>
    <xf numFmtId="164" fontId="12" fillId="4" borderId="28" xfId="0" applyNumberFormat="1" applyFont="1" applyFill="1" applyBorder="1" applyAlignment="1">
      <alignment horizontal="right" vertical="center"/>
    </xf>
    <xf numFmtId="164" fontId="13" fillId="4" borderId="28" xfId="0" applyNumberFormat="1" applyFont="1" applyFill="1" applyBorder="1" applyAlignment="1">
      <alignment horizontal="right" vertical="center"/>
    </xf>
    <xf numFmtId="164" fontId="12" fillId="4" borderId="29" xfId="0" applyNumberFormat="1" applyFont="1" applyFill="1" applyBorder="1" applyAlignment="1">
      <alignment horizontal="right" vertical="center"/>
    </xf>
    <xf numFmtId="164" fontId="12" fillId="4" borderId="6" xfId="0" applyNumberFormat="1" applyFont="1" applyFill="1" applyBorder="1" applyAlignment="1">
      <alignment horizontal="right" vertical="center"/>
    </xf>
    <xf numFmtId="1" fontId="33" fillId="4" borderId="30" xfId="0" applyNumberFormat="1" applyFont="1" applyFill="1" applyBorder="1" applyAlignment="1">
      <alignment horizontal="right" vertical="center"/>
    </xf>
    <xf numFmtId="164" fontId="24" fillId="4" borderId="0" xfId="0" applyNumberFormat="1" applyFont="1" applyFill="1"/>
    <xf numFmtId="1" fontId="14" fillId="4" borderId="16" xfId="0" applyNumberFormat="1" applyFont="1" applyFill="1" applyBorder="1" applyAlignment="1">
      <alignment horizontal="center" vertical="center"/>
    </xf>
    <xf numFmtId="1" fontId="14" fillId="4" borderId="1" xfId="0" applyNumberFormat="1" applyFont="1" applyFill="1" applyBorder="1" applyAlignment="1">
      <alignment horizontal="center" vertical="center"/>
    </xf>
    <xf numFmtId="167" fontId="31" fillId="4" borderId="0" xfId="0" applyNumberFormat="1" applyFont="1" applyFill="1" applyAlignment="1">
      <alignment horizontal="right" vertical="center"/>
    </xf>
    <xf numFmtId="167" fontId="32" fillId="4" borderId="0" xfId="0" applyNumberFormat="1" applyFont="1" applyFill="1" applyAlignment="1">
      <alignment horizontal="right" vertical="center"/>
    </xf>
    <xf numFmtId="167" fontId="30" fillId="4" borderId="0" xfId="0" applyNumberFormat="1" applyFont="1" applyFill="1" applyAlignment="1">
      <alignment horizontal="right" vertical="center"/>
    </xf>
    <xf numFmtId="167" fontId="25" fillId="4" borderId="0" xfId="0" applyNumberFormat="1" applyFont="1" applyFill="1" applyAlignment="1">
      <alignment horizontal="right" vertical="center"/>
    </xf>
    <xf numFmtId="167" fontId="14" fillId="4" borderId="0" xfId="0" applyNumberFormat="1" applyFont="1" applyFill="1" applyAlignment="1">
      <alignment horizontal="right" vertical="center"/>
    </xf>
    <xf numFmtId="164" fontId="12" fillId="5" borderId="36" xfId="0" applyNumberFormat="1" applyFont="1" applyFill="1" applyBorder="1" applyAlignment="1">
      <alignment horizontal="right" vertical="center"/>
    </xf>
    <xf numFmtId="2" fontId="13" fillId="5" borderId="28" xfId="0" applyNumberFormat="1" applyFont="1" applyFill="1" applyBorder="1" applyAlignment="1">
      <alignment horizontal="right" vertical="center"/>
    </xf>
    <xf numFmtId="164" fontId="12" fillId="5" borderId="37" xfId="0" applyNumberFormat="1" applyFont="1" applyFill="1" applyBorder="1" applyAlignment="1">
      <alignment horizontal="right" vertical="center"/>
    </xf>
    <xf numFmtId="164" fontId="13" fillId="5" borderId="5" xfId="0" applyNumberFormat="1" applyFont="1" applyFill="1" applyBorder="1" applyAlignment="1">
      <alignment horizontal="right" vertical="center"/>
    </xf>
    <xf numFmtId="164" fontId="12" fillId="5" borderId="38" xfId="0" applyNumberFormat="1" applyFont="1" applyFill="1" applyBorder="1" applyAlignment="1">
      <alignment horizontal="right" vertical="center"/>
    </xf>
    <xf numFmtId="164" fontId="12" fillId="5" borderId="39" xfId="0" applyNumberFormat="1" applyFont="1" applyFill="1" applyBorder="1" applyAlignment="1">
      <alignment horizontal="right" vertical="center"/>
    </xf>
    <xf numFmtId="164" fontId="13" fillId="5" borderId="39" xfId="0" applyNumberFormat="1" applyFont="1" applyFill="1" applyBorder="1" applyAlignment="1">
      <alignment horizontal="right" vertical="center"/>
    </xf>
    <xf numFmtId="164" fontId="12" fillId="5" borderId="40" xfId="0" applyNumberFormat="1" applyFont="1" applyFill="1" applyBorder="1" applyAlignment="1">
      <alignment horizontal="right" vertical="center"/>
    </xf>
    <xf numFmtId="164" fontId="12" fillId="5" borderId="11" xfId="0" applyNumberFormat="1" applyFont="1" applyFill="1" applyBorder="1" applyAlignment="1">
      <alignment horizontal="right" vertical="center"/>
    </xf>
    <xf numFmtId="1" fontId="33" fillId="5" borderId="41" xfId="0" applyNumberFormat="1" applyFont="1" applyFill="1" applyBorder="1" applyAlignment="1">
      <alignment horizontal="right" vertical="center"/>
    </xf>
    <xf numFmtId="0" fontId="5" fillId="4" borderId="0" xfId="0" applyFont="1" applyFill="1" applyAlignment="1">
      <alignment horizontal="left" vertical="center"/>
    </xf>
    <xf numFmtId="0" fontId="9" fillId="4" borderId="45" xfId="0" applyFont="1" applyFill="1" applyBorder="1"/>
    <xf numFmtId="0" fontId="10" fillId="4" borderId="45" xfId="0" applyFont="1" applyFill="1" applyBorder="1" applyAlignment="1">
      <alignment horizontal="center"/>
    </xf>
    <xf numFmtId="49" fontId="12" fillId="4" borderId="0" xfId="0" applyNumberFormat="1" applyFont="1" applyFill="1" applyAlignment="1">
      <alignment horizontal="left" vertical="top"/>
    </xf>
    <xf numFmtId="0" fontId="13" fillId="4" borderId="46" xfId="0" applyFont="1" applyFill="1" applyBorder="1" applyAlignment="1">
      <alignment horizontal="left" vertical="top"/>
    </xf>
    <xf numFmtId="0" fontId="12" fillId="4" borderId="46" xfId="0" applyFont="1" applyFill="1" applyBorder="1" applyAlignment="1">
      <alignment horizontal="left" vertical="top"/>
    </xf>
    <xf numFmtId="0" fontId="9" fillId="4" borderId="46" xfId="0" applyFont="1" applyFill="1" applyBorder="1"/>
    <xf numFmtId="0" fontId="38" fillId="4" borderId="0" xfId="0" applyFont="1" applyFill="1" applyAlignment="1">
      <alignment horizontal="center" vertical="center"/>
    </xf>
    <xf numFmtId="0" fontId="5" fillId="4" borderId="45" xfId="0" applyFont="1" applyFill="1" applyBorder="1" applyAlignment="1">
      <alignment horizontal="left" vertical="center"/>
    </xf>
    <xf numFmtId="0" fontId="12" fillId="4" borderId="45" xfId="0" applyFont="1" applyFill="1" applyBorder="1" applyAlignment="1">
      <alignment horizontal="center"/>
    </xf>
    <xf numFmtId="0" fontId="12" fillId="4" borderId="0" xfId="0" applyFont="1" applyFill="1" applyAlignment="1">
      <alignment horizontal="center"/>
    </xf>
    <xf numFmtId="0" fontId="9" fillId="4" borderId="0" xfId="0" applyFont="1" applyFill="1" applyAlignment="1">
      <alignment vertical="top"/>
    </xf>
    <xf numFmtId="0" fontId="5" fillId="4" borderId="46" xfId="0" applyFont="1" applyFill="1" applyBorder="1" applyAlignment="1">
      <alignment horizontal="left" vertical="top"/>
    </xf>
    <xf numFmtId="0" fontId="14" fillId="4" borderId="46" xfId="0" applyFont="1" applyFill="1" applyBorder="1" applyAlignment="1">
      <alignment horizontal="left" vertical="top"/>
    </xf>
    <xf numFmtId="0" fontId="9" fillId="4" borderId="46" xfId="0" applyFont="1" applyFill="1" applyBorder="1" applyAlignment="1">
      <alignment vertical="top"/>
    </xf>
    <xf numFmtId="0" fontId="7" fillId="4" borderId="46" xfId="0" applyFont="1" applyFill="1" applyBorder="1" applyAlignment="1">
      <alignment horizontal="left" vertical="top"/>
    </xf>
    <xf numFmtId="0" fontId="13" fillId="4" borderId="46" xfId="0" applyFont="1" applyFill="1" applyBorder="1" applyAlignment="1">
      <alignment horizontal="left" vertical="top" wrapText="1"/>
    </xf>
    <xf numFmtId="0" fontId="12" fillId="4" borderId="46" xfId="1" applyFont="1" applyFill="1" applyBorder="1" applyAlignment="1" applyProtection="1">
      <alignment horizontal="left" vertical="top" wrapText="1"/>
    </xf>
    <xf numFmtId="0" fontId="6" fillId="4" borderId="0" xfId="0" applyFont="1" applyFill="1" applyAlignment="1">
      <alignment vertical="top"/>
    </xf>
    <xf numFmtId="0" fontId="39" fillId="4" borderId="46" xfId="1" applyFont="1" applyFill="1" applyBorder="1" applyAlignment="1" applyProtection="1">
      <alignment horizontal="left" vertical="top"/>
    </xf>
    <xf numFmtId="0" fontId="37" fillId="4" borderId="0" xfId="0" applyFont="1" applyFill="1" applyAlignment="1">
      <alignment horizontal="distributed"/>
    </xf>
    <xf numFmtId="0" fontId="40" fillId="4" borderId="0" xfId="0" applyFont="1" applyFill="1"/>
    <xf numFmtId="0" fontId="41" fillId="4" borderId="0" xfId="0" applyFont="1" applyFill="1" applyAlignment="1">
      <alignment horizontal="distributed"/>
    </xf>
    <xf numFmtId="0" fontId="14" fillId="4" borderId="0" xfId="0" applyFont="1" applyFill="1" applyAlignment="1">
      <alignment horizontal="left" wrapText="1"/>
    </xf>
    <xf numFmtId="0" fontId="42" fillId="4" borderId="0" xfId="0" applyFont="1" applyFill="1" applyAlignment="1">
      <alignment horizontal="left" wrapText="1" indent="1"/>
    </xf>
    <xf numFmtId="0" fontId="43" fillId="4" borderId="0" xfId="0" applyFont="1" applyFill="1"/>
    <xf numFmtId="0" fontId="5" fillId="4" borderId="0" xfId="0" applyFont="1" applyFill="1" applyAlignment="1">
      <alignment horizontal="left" vertical="top" wrapText="1" indent="1"/>
    </xf>
    <xf numFmtId="0" fontId="15" fillId="4" borderId="0" xfId="0" applyFont="1" applyFill="1"/>
    <xf numFmtId="0" fontId="18" fillId="4" borderId="0" xfId="0" applyFont="1" applyFill="1" applyAlignment="1">
      <alignment horizontal="distributed"/>
    </xf>
    <xf numFmtId="0" fontId="44" fillId="4" borderId="0" xfId="0" applyFont="1" applyFill="1"/>
    <xf numFmtId="0" fontId="5" fillId="4" borderId="0" xfId="0" applyFont="1" applyFill="1" applyAlignment="1">
      <alignment horizontal="left" wrapText="1"/>
    </xf>
    <xf numFmtId="0" fontId="17" fillId="4" borderId="0" xfId="0" applyFont="1" applyFill="1" applyAlignment="1">
      <alignment vertical="top"/>
    </xf>
    <xf numFmtId="0" fontId="45" fillId="4" borderId="0" xfId="0" applyFont="1" applyFill="1" applyAlignment="1">
      <alignment horizontal="left"/>
    </xf>
    <xf numFmtId="0" fontId="45" fillId="4" borderId="0" xfId="0" applyFont="1" applyFill="1"/>
    <xf numFmtId="0" fontId="45" fillId="4" borderId="0" xfId="0" applyFont="1" applyFill="1" applyAlignment="1">
      <alignment horizontal="center"/>
    </xf>
    <xf numFmtId="0" fontId="15" fillId="4" borderId="0" xfId="0" applyFont="1" applyFill="1" applyAlignment="1">
      <alignment horizontal="left"/>
    </xf>
    <xf numFmtId="0" fontId="15" fillId="4" borderId="0" xfId="0" applyFont="1" applyFill="1" applyAlignment="1">
      <alignment horizontal="center"/>
    </xf>
    <xf numFmtId="0" fontId="18" fillId="4" borderId="47" xfId="0" applyFont="1" applyFill="1" applyBorder="1" applyAlignment="1">
      <alignment horizontal="center"/>
    </xf>
    <xf numFmtId="0" fontId="15" fillId="4" borderId="48" xfId="0" applyFont="1" applyFill="1" applyBorder="1" applyAlignment="1">
      <alignment horizontal="left"/>
    </xf>
    <xf numFmtId="0" fontId="15" fillId="4" borderId="48" xfId="0" applyFont="1" applyFill="1" applyBorder="1" applyAlignment="1">
      <alignment horizontal="center"/>
    </xf>
    <xf numFmtId="0" fontId="15" fillId="4" borderId="49" xfId="0" applyFont="1" applyFill="1" applyBorder="1" applyAlignment="1">
      <alignment horizontal="center"/>
    </xf>
    <xf numFmtId="165" fontId="15" fillId="4" borderId="49" xfId="0" applyNumberFormat="1" applyFont="1" applyFill="1" applyBorder="1" applyAlignment="1">
      <alignment horizontal="center"/>
    </xf>
    <xf numFmtId="0" fontId="0" fillId="4" borderId="0" xfId="0" applyFill="1" applyAlignment="1">
      <alignment horizontal="left"/>
    </xf>
    <xf numFmtId="0" fontId="0" fillId="4" borderId="0" xfId="0" applyFill="1" applyAlignment="1">
      <alignment horizontal="center"/>
    </xf>
    <xf numFmtId="0" fontId="14" fillId="4" borderId="0" xfId="0" applyFont="1" applyFill="1" applyAlignment="1">
      <alignment vertical="center"/>
    </xf>
    <xf numFmtId="0" fontId="46" fillId="4" borderId="0" xfId="0" applyFont="1" applyFill="1"/>
    <xf numFmtId="0" fontId="14" fillId="4" borderId="0" xfId="0" applyFont="1" applyFill="1" applyAlignment="1">
      <alignment horizontal="right" vertical="center"/>
    </xf>
    <xf numFmtId="0" fontId="14" fillId="5" borderId="48" xfId="0" applyFont="1" applyFill="1" applyBorder="1" applyAlignment="1">
      <alignment horizontal="center" vertical="center"/>
    </xf>
    <xf numFmtId="0" fontId="5" fillId="4" borderId="48" xfId="0" applyFont="1" applyFill="1" applyBorder="1" applyAlignment="1">
      <alignment horizontal="center"/>
    </xf>
    <xf numFmtId="2" fontId="5" fillId="4" borderId="48" xfId="0" applyNumberFormat="1" applyFont="1" applyFill="1" applyBorder="1" applyAlignment="1">
      <alignment horizontal="center"/>
    </xf>
    <xf numFmtId="1" fontId="5" fillId="4" borderId="48" xfId="0" applyNumberFormat="1" applyFont="1" applyFill="1" applyBorder="1" applyAlignment="1">
      <alignment horizontal="center"/>
    </xf>
    <xf numFmtId="0" fontId="5" fillId="4" borderId="48" xfId="0" applyFont="1" applyFill="1" applyBorder="1" applyAlignment="1">
      <alignment horizontal="left"/>
    </xf>
    <xf numFmtId="0" fontId="5" fillId="4" borderId="48" xfId="0" applyFont="1" applyFill="1" applyBorder="1"/>
    <xf numFmtId="0" fontId="5" fillId="4" borderId="48" xfId="0" quotePrefix="1" applyFont="1" applyFill="1" applyBorder="1" applyAlignment="1">
      <alignment horizontal="left"/>
    </xf>
    <xf numFmtId="0" fontId="2" fillId="4" borderId="46" xfId="1" applyFill="1" applyBorder="1" applyAlignment="1" applyProtection="1">
      <alignment horizontal="left" vertical="top"/>
    </xf>
    <xf numFmtId="0" fontId="17" fillId="4" borderId="0" xfId="0" applyFont="1" applyFill="1" applyAlignment="1">
      <alignment horizontal="left" vertical="top"/>
    </xf>
    <xf numFmtId="0" fontId="40" fillId="4" borderId="0" xfId="0" applyFont="1" applyFill="1" applyAlignment="1">
      <alignment horizontal="center"/>
    </xf>
    <xf numFmtId="0" fontId="28" fillId="4" borderId="50" xfId="0" applyFont="1" applyFill="1" applyBorder="1" applyAlignment="1">
      <alignment horizontal="center"/>
    </xf>
    <xf numFmtId="0" fontId="28" fillId="4" borderId="0" xfId="0" applyFont="1" applyFill="1" applyAlignment="1">
      <alignment horizontal="center"/>
    </xf>
    <xf numFmtId="0" fontId="14" fillId="4" borderId="51" xfId="0" applyFont="1" applyFill="1" applyBorder="1" applyAlignment="1">
      <alignment horizontal="center" textRotation="90"/>
    </xf>
    <xf numFmtId="0" fontId="14" fillId="5" borderId="52" xfId="0" applyFont="1" applyFill="1" applyBorder="1" applyAlignment="1">
      <alignment horizontal="center" textRotation="90"/>
    </xf>
    <xf numFmtId="0" fontId="14" fillId="5" borderId="3" xfId="0" applyFont="1" applyFill="1" applyBorder="1" applyAlignment="1">
      <alignment horizontal="center" textRotation="90"/>
    </xf>
    <xf numFmtId="0" fontId="14" fillId="5" borderId="53" xfId="0" applyFont="1" applyFill="1" applyBorder="1" applyAlignment="1">
      <alignment horizontal="center" textRotation="90" wrapText="1"/>
    </xf>
    <xf numFmtId="0" fontId="5" fillId="5" borderId="54" xfId="0" applyFont="1" applyFill="1" applyBorder="1" applyAlignment="1">
      <alignment horizontal="center" textRotation="90"/>
    </xf>
    <xf numFmtId="0" fontId="14" fillId="5" borderId="4" xfId="0" applyFont="1" applyFill="1" applyBorder="1" applyAlignment="1">
      <alignment horizontal="center" textRotation="90" wrapText="1"/>
    </xf>
    <xf numFmtId="0" fontId="5" fillId="5" borderId="7" xfId="0" applyFont="1" applyFill="1" applyBorder="1" applyAlignment="1">
      <alignment horizontal="center" textRotation="90"/>
    </xf>
    <xf numFmtId="0" fontId="13" fillId="5" borderId="7" xfId="0" applyFont="1" applyFill="1" applyBorder="1" applyAlignment="1">
      <alignment horizontal="center" textRotation="90"/>
    </xf>
    <xf numFmtId="0" fontId="14" fillId="4" borderId="51" xfId="0" applyFont="1" applyFill="1" applyBorder="1" applyAlignment="1">
      <alignment horizontal="center"/>
    </xf>
    <xf numFmtId="164" fontId="5" fillId="5" borderId="55" xfId="0" applyNumberFormat="1" applyFont="1" applyFill="1" applyBorder="1" applyAlignment="1">
      <alignment horizontal="right"/>
    </xf>
    <xf numFmtId="164" fontId="5" fillId="5" borderId="56" xfId="0" applyNumberFormat="1" applyFont="1" applyFill="1" applyBorder="1" applyAlignment="1">
      <alignment horizontal="right"/>
    </xf>
    <xf numFmtId="164" fontId="5" fillId="5" borderId="57" xfId="0" applyNumberFormat="1" applyFont="1" applyFill="1" applyBorder="1" applyAlignment="1">
      <alignment horizontal="right"/>
    </xf>
    <xf numFmtId="164" fontId="5" fillId="5" borderId="58" xfId="0" applyNumberFormat="1" applyFont="1" applyFill="1" applyBorder="1" applyAlignment="1">
      <alignment horizontal="right"/>
    </xf>
    <xf numFmtId="164" fontId="5" fillId="5" borderId="15" xfId="0" applyNumberFormat="1" applyFont="1" applyFill="1" applyBorder="1" applyAlignment="1">
      <alignment horizontal="right"/>
    </xf>
    <xf numFmtId="0" fontId="14" fillId="5" borderId="59" xfId="0" applyFont="1" applyFill="1" applyBorder="1" applyAlignment="1">
      <alignment horizontal="center"/>
    </xf>
    <xf numFmtId="0" fontId="5" fillId="5" borderId="60" xfId="0" applyFont="1" applyFill="1" applyBorder="1" applyAlignment="1">
      <alignment horizontal="center"/>
    </xf>
    <xf numFmtId="0" fontId="14" fillId="4" borderId="65" xfId="0" applyFont="1" applyFill="1" applyBorder="1" applyAlignment="1">
      <alignment horizontal="center"/>
    </xf>
    <xf numFmtId="0" fontId="14" fillId="5" borderId="66" xfId="0" applyFont="1" applyFill="1" applyBorder="1" applyAlignment="1">
      <alignment horizontal="center"/>
    </xf>
    <xf numFmtId="0" fontId="14" fillId="5" borderId="16" xfId="0" applyFont="1" applyFill="1" applyBorder="1" applyAlignment="1">
      <alignment horizontal="center"/>
    </xf>
    <xf numFmtId="0" fontId="14" fillId="4" borderId="16" xfId="0" applyFont="1" applyFill="1" applyBorder="1" applyAlignment="1">
      <alignment horizontal="center"/>
    </xf>
    <xf numFmtId="0" fontId="0" fillId="4" borderId="50" xfId="0" applyFill="1" applyBorder="1"/>
    <xf numFmtId="0" fontId="5" fillId="5" borderId="69" xfId="0" applyFont="1" applyFill="1" applyBorder="1" applyAlignment="1">
      <alignment horizontal="center" textRotation="90" wrapText="1"/>
    </xf>
    <xf numFmtId="0" fontId="17" fillId="4" borderId="0" xfId="0" applyFont="1" applyFill="1" applyAlignment="1">
      <alignment horizontal="right" vertical="top" textRotation="180"/>
    </xf>
    <xf numFmtId="0" fontId="14" fillId="4" borderId="0" xfId="0" applyFont="1" applyFill="1"/>
    <xf numFmtId="0" fontId="2" fillId="4" borderId="46" xfId="1" applyFill="1" applyBorder="1" applyAlignment="1" applyProtection="1">
      <alignment horizontal="left" vertical="top" wrapText="1"/>
    </xf>
    <xf numFmtId="0" fontId="14" fillId="5" borderId="84" xfId="0" applyFont="1" applyFill="1" applyBorder="1" applyAlignment="1">
      <alignment horizontal="center" textRotation="90"/>
    </xf>
    <xf numFmtId="0" fontId="17" fillId="4" borderId="0" xfId="0" quotePrefix="1" applyFont="1" applyFill="1" applyAlignment="1">
      <alignment horizontal="left" vertical="top"/>
    </xf>
    <xf numFmtId="0" fontId="28" fillId="4" borderId="0" xfId="0" applyFont="1" applyFill="1"/>
    <xf numFmtId="3" fontId="17" fillId="4" borderId="0" xfId="0" quotePrefix="1" applyNumberFormat="1" applyFont="1" applyFill="1" applyAlignment="1">
      <alignment horizontal="right" vertical="top"/>
    </xf>
    <xf numFmtId="0" fontId="53" fillId="5" borderId="89" xfId="0" applyFont="1" applyFill="1" applyBorder="1" applyAlignment="1">
      <alignment horizontal="center" vertical="center" wrapText="1"/>
    </xf>
    <xf numFmtId="0" fontId="53" fillId="5" borderId="90" xfId="0" applyFont="1" applyFill="1" applyBorder="1" applyAlignment="1">
      <alignment horizontal="center" vertical="center" wrapText="1"/>
    </xf>
    <xf numFmtId="0" fontId="14" fillId="5" borderId="91" xfId="0" applyFont="1" applyFill="1" applyBorder="1" applyAlignment="1">
      <alignment horizontal="center" vertical="center" wrapText="1"/>
    </xf>
    <xf numFmtId="0" fontId="14" fillId="5" borderId="92" xfId="0" applyFont="1" applyFill="1" applyBorder="1" applyAlignment="1">
      <alignment horizontal="center" vertical="center" wrapText="1"/>
    </xf>
    <xf numFmtId="0" fontId="14" fillId="5" borderId="93" xfId="0" applyFont="1" applyFill="1" applyBorder="1" applyAlignment="1">
      <alignment horizontal="center" vertical="center"/>
    </xf>
    <xf numFmtId="0" fontId="53" fillId="5" borderId="93" xfId="0" applyFont="1" applyFill="1" applyBorder="1" applyAlignment="1">
      <alignment horizontal="center" vertical="center" wrapText="1"/>
    </xf>
    <xf numFmtId="0" fontId="14" fillId="5" borderId="94" xfId="0" applyFont="1" applyFill="1" applyBorder="1" applyAlignment="1">
      <alignment horizontal="center" vertical="center"/>
    </xf>
    <xf numFmtId="0" fontId="14" fillId="5" borderId="0" xfId="0" applyFont="1" applyFill="1" applyAlignment="1">
      <alignment horizontal="center" vertical="center"/>
    </xf>
    <xf numFmtId="0" fontId="14" fillId="5" borderId="96" xfId="0" applyFont="1" applyFill="1" applyBorder="1" applyAlignment="1">
      <alignment horizontal="center" vertical="center"/>
    </xf>
    <xf numFmtId="0" fontId="14" fillId="5" borderId="97" xfId="0" applyFont="1" applyFill="1" applyBorder="1" applyAlignment="1">
      <alignment horizontal="center" vertical="center"/>
    </xf>
    <xf numFmtId="0" fontId="56" fillId="0" borderId="100" xfId="0" applyFont="1" applyBorder="1" applyAlignment="1">
      <alignment horizontal="center" vertical="center"/>
    </xf>
    <xf numFmtId="0" fontId="53" fillId="5" borderId="57" xfId="0" applyFont="1" applyFill="1" applyBorder="1" applyAlignment="1">
      <alignment horizontal="center" vertical="center"/>
    </xf>
    <xf numFmtId="0" fontId="53" fillId="0" borderId="57" xfId="0" applyFont="1" applyBorder="1" applyAlignment="1">
      <alignment horizontal="center" vertical="center"/>
    </xf>
    <xf numFmtId="169" fontId="5" fillId="6" borderId="93" xfId="0" applyNumberFormat="1" applyFont="1" applyFill="1" applyBorder="1" applyAlignment="1">
      <alignment horizontal="center" vertical="center"/>
    </xf>
    <xf numFmtId="0" fontId="0" fillId="6" borderId="0" xfId="0" applyFill="1"/>
    <xf numFmtId="1" fontId="54" fillId="5" borderId="1" xfId="0" applyNumberFormat="1" applyFont="1" applyFill="1" applyBorder="1" applyAlignment="1">
      <alignment horizontal="center" vertical="center"/>
    </xf>
    <xf numFmtId="0" fontId="14" fillId="4" borderId="48" xfId="0" applyFont="1" applyFill="1" applyBorder="1" applyAlignment="1">
      <alignment horizontal="left"/>
    </xf>
    <xf numFmtId="0" fontId="54" fillId="5" borderId="48" xfId="0" applyFont="1" applyFill="1" applyBorder="1" applyAlignment="1">
      <alignment horizontal="left"/>
    </xf>
    <xf numFmtId="166" fontId="0" fillId="6" borderId="0" xfId="5" applyNumberFormat="1" applyFont="1" applyFill="1"/>
    <xf numFmtId="0" fontId="54" fillId="4" borderId="48" xfId="0" applyFont="1" applyFill="1" applyBorder="1" applyAlignment="1">
      <alignment horizontal="left"/>
    </xf>
    <xf numFmtId="0" fontId="57" fillId="4" borderId="6" xfId="0" applyFont="1" applyFill="1" applyBorder="1" applyAlignment="1">
      <alignment horizontal="left" indent="2"/>
    </xf>
    <xf numFmtId="0" fontId="58" fillId="5" borderId="48" xfId="0" applyFont="1" applyFill="1" applyBorder="1" applyAlignment="1">
      <alignment horizontal="left"/>
    </xf>
    <xf numFmtId="0" fontId="58" fillId="4" borderId="48" xfId="0" applyFont="1" applyFill="1" applyBorder="1" applyAlignment="1">
      <alignment horizontal="left"/>
    </xf>
    <xf numFmtId="2" fontId="0" fillId="6" borderId="0" xfId="5" applyNumberFormat="1" applyFont="1" applyFill="1"/>
    <xf numFmtId="0" fontId="58" fillId="5" borderId="90" xfId="0" applyFont="1" applyFill="1" applyBorder="1" applyAlignment="1">
      <alignment horizontal="left"/>
    </xf>
    <xf numFmtId="0" fontId="5" fillId="6" borderId="0" xfId="0" applyFont="1" applyFill="1"/>
    <xf numFmtId="0" fontId="0" fillId="6" borderId="0" xfId="0" applyFill="1" applyAlignment="1">
      <alignment vertical="top"/>
    </xf>
    <xf numFmtId="0" fontId="5" fillId="6" borderId="0" xfId="0" applyFont="1" applyFill="1" applyAlignment="1">
      <alignment vertical="top"/>
    </xf>
    <xf numFmtId="0" fontId="0" fillId="6" borderId="0" xfId="0" applyFill="1" applyAlignment="1">
      <alignment vertical="top" wrapText="1"/>
    </xf>
    <xf numFmtId="1" fontId="24" fillId="4" borderId="0" xfId="0" applyNumberFormat="1" applyFont="1" applyFill="1"/>
    <xf numFmtId="1" fontId="27" fillId="4" borderId="0" xfId="0" applyNumberFormat="1" applyFont="1" applyFill="1" applyAlignment="1">
      <alignment vertical="top"/>
    </xf>
    <xf numFmtId="0" fontId="0" fillId="6" borderId="0" xfId="0" applyFill="1" applyAlignment="1">
      <alignment vertical="center" wrapText="1"/>
    </xf>
    <xf numFmtId="0" fontId="5" fillId="6" borderId="14" xfId="0" applyFont="1" applyFill="1" applyBorder="1"/>
    <xf numFmtId="164" fontId="5" fillId="6" borderId="0" xfId="0" applyNumberFormat="1" applyFont="1" applyFill="1" applyAlignment="1">
      <alignment horizontal="right" vertical="center"/>
    </xf>
    <xf numFmtId="1" fontId="14" fillId="4" borderId="0" xfId="0" applyNumberFormat="1" applyFont="1" applyFill="1" applyAlignment="1">
      <alignment horizontal="center" vertical="center"/>
    </xf>
    <xf numFmtId="164" fontId="5" fillId="4" borderId="0" xfId="0" applyNumberFormat="1" applyFont="1" applyFill="1" applyAlignment="1">
      <alignment horizontal="right" vertical="center"/>
    </xf>
    <xf numFmtId="0" fontId="21" fillId="4" borderId="0" xfId="0" applyFont="1" applyFill="1" applyAlignment="1">
      <alignment vertical="center" wrapText="1"/>
    </xf>
    <xf numFmtId="0" fontId="1" fillId="4" borderId="0" xfId="0" applyFont="1" applyFill="1" applyAlignment="1">
      <alignment vertical="center"/>
    </xf>
    <xf numFmtId="0" fontId="1" fillId="4" borderId="0" xfId="0" applyFont="1" applyFill="1" applyAlignment="1">
      <alignment vertical="top"/>
    </xf>
    <xf numFmtId="0" fontId="5" fillId="4" borderId="0" xfId="0" applyFont="1" applyFill="1" applyAlignment="1">
      <alignment horizontal="left" vertical="top"/>
    </xf>
    <xf numFmtId="164" fontId="25" fillId="4" borderId="16" xfId="0" applyNumberFormat="1" applyFont="1" applyFill="1" applyBorder="1" applyAlignment="1">
      <alignment horizontal="right" vertical="center"/>
    </xf>
    <xf numFmtId="164" fontId="25" fillId="5" borderId="16" xfId="0" applyNumberFormat="1" applyFont="1" applyFill="1" applyBorder="1" applyAlignment="1">
      <alignment horizontal="right" vertical="center"/>
    </xf>
    <xf numFmtId="1" fontId="62" fillId="5" borderId="4" xfId="0" applyNumberFormat="1" applyFont="1" applyFill="1" applyBorder="1" applyAlignment="1">
      <alignment horizontal="center" textRotation="90" wrapText="1"/>
    </xf>
    <xf numFmtId="1" fontId="62" fillId="5" borderId="7" xfId="0" applyNumberFormat="1" applyFont="1" applyFill="1" applyBorder="1" applyAlignment="1">
      <alignment horizontal="center" textRotation="90" wrapText="1"/>
    </xf>
    <xf numFmtId="1" fontId="64" fillId="5" borderId="7" xfId="0" applyNumberFormat="1" applyFont="1" applyFill="1" applyBorder="1" applyAlignment="1">
      <alignment horizontal="center" textRotation="90" wrapText="1"/>
    </xf>
    <xf numFmtId="164" fontId="30" fillId="5" borderId="102" xfId="0" applyNumberFormat="1" applyFont="1" applyFill="1" applyBorder="1" applyAlignment="1">
      <alignment horizontal="right" vertical="center"/>
    </xf>
    <xf numFmtId="164" fontId="25" fillId="5" borderId="28" xfId="0" applyNumberFormat="1" applyFont="1" applyFill="1" applyBorder="1" applyAlignment="1">
      <alignment horizontal="right" vertical="center"/>
    </xf>
    <xf numFmtId="164" fontId="30" fillId="5" borderId="27" xfId="0" applyNumberFormat="1" applyFont="1" applyFill="1" applyBorder="1" applyAlignment="1">
      <alignment horizontal="right" vertical="center"/>
    </xf>
    <xf numFmtId="164" fontId="30" fillId="5" borderId="79" xfId="0" applyNumberFormat="1" applyFont="1" applyFill="1" applyBorder="1" applyAlignment="1">
      <alignment horizontal="right" vertical="center"/>
    </xf>
    <xf numFmtId="164" fontId="49" fillId="5" borderId="6" xfId="0" applyNumberFormat="1" applyFont="1" applyFill="1" applyBorder="1" applyAlignment="1">
      <alignment horizontal="right" vertical="center"/>
    </xf>
    <xf numFmtId="164" fontId="49" fillId="5" borderId="16" xfId="0" applyNumberFormat="1" applyFont="1" applyFill="1" applyBorder="1" applyAlignment="1">
      <alignment horizontal="right" vertical="center"/>
    </xf>
    <xf numFmtId="164" fontId="30" fillId="5" borderId="103" xfId="0" applyNumberFormat="1" applyFont="1" applyFill="1" applyBorder="1" applyAlignment="1">
      <alignment horizontal="right" vertical="center"/>
    </xf>
    <xf numFmtId="164" fontId="25" fillId="5" borderId="2" xfId="0" applyNumberFormat="1" applyFont="1" applyFill="1" applyBorder="1" applyAlignment="1">
      <alignment horizontal="right" vertical="center"/>
    </xf>
    <xf numFmtId="164" fontId="25" fillId="5" borderId="33" xfId="0" applyNumberFormat="1" applyFont="1" applyFill="1" applyBorder="1" applyAlignment="1">
      <alignment horizontal="right" vertical="center"/>
    </xf>
    <xf numFmtId="164" fontId="30" fillId="5" borderId="32" xfId="0" applyNumberFormat="1" applyFont="1" applyFill="1" applyBorder="1" applyAlignment="1">
      <alignment horizontal="right" vertical="center"/>
    </xf>
    <xf numFmtId="164" fontId="30" fillId="5" borderId="104" xfId="0" applyNumberFormat="1" applyFont="1" applyFill="1" applyBorder="1" applyAlignment="1">
      <alignment horizontal="right" vertical="center"/>
    </xf>
    <xf numFmtId="164" fontId="49" fillId="5" borderId="3" xfId="0" applyNumberFormat="1" applyFont="1" applyFill="1" applyBorder="1" applyAlignment="1">
      <alignment horizontal="right" vertical="center"/>
    </xf>
    <xf numFmtId="164" fontId="49" fillId="5" borderId="2" xfId="0" applyNumberFormat="1" applyFont="1" applyFill="1" applyBorder="1" applyAlignment="1">
      <alignment horizontal="right" vertical="center"/>
    </xf>
    <xf numFmtId="164" fontId="30" fillId="4" borderId="102" xfId="0" applyNumberFormat="1" applyFont="1" applyFill="1" applyBorder="1" applyAlignment="1">
      <alignment horizontal="right" vertical="center"/>
    </xf>
    <xf numFmtId="164" fontId="25" fillId="4" borderId="28" xfId="0" applyNumberFormat="1" applyFont="1" applyFill="1" applyBorder="1" applyAlignment="1">
      <alignment horizontal="right" vertical="center"/>
    </xf>
    <xf numFmtId="164" fontId="30" fillId="4" borderId="27" xfId="0" applyNumberFormat="1" applyFont="1" applyFill="1" applyBorder="1" applyAlignment="1">
      <alignment horizontal="right" vertical="center"/>
    </xf>
    <xf numFmtId="164" fontId="30" fillId="4" borderId="79" xfId="0" applyNumberFormat="1" applyFont="1" applyFill="1" applyBorder="1" applyAlignment="1">
      <alignment horizontal="right" vertical="center"/>
    </xf>
    <xf numFmtId="164" fontId="49" fillId="4" borderId="6" xfId="0" applyNumberFormat="1" applyFont="1" applyFill="1" applyBorder="1" applyAlignment="1">
      <alignment horizontal="right" vertical="center"/>
    </xf>
    <xf numFmtId="164" fontId="49" fillId="4" borderId="16" xfId="0" applyNumberFormat="1" applyFont="1" applyFill="1" applyBorder="1" applyAlignment="1">
      <alignment horizontal="right" vertical="center"/>
    </xf>
    <xf numFmtId="0" fontId="18" fillId="4" borderId="0" xfId="0" applyFont="1" applyFill="1"/>
    <xf numFmtId="0" fontId="0" fillId="4" borderId="0" xfId="0" applyFill="1" applyAlignment="1">
      <alignment horizontal="left" vertical="top" wrapText="1"/>
    </xf>
    <xf numFmtId="1" fontId="0" fillId="4" borderId="0" xfId="0" applyNumberFormat="1" applyFill="1"/>
    <xf numFmtId="1" fontId="49" fillId="5" borderId="1" xfId="0" applyNumberFormat="1" applyFont="1" applyFill="1" applyBorder="1" applyAlignment="1">
      <alignment horizontal="right" vertical="center"/>
    </xf>
    <xf numFmtId="1" fontId="49" fillId="5" borderId="7" xfId="0" applyNumberFormat="1" applyFont="1" applyFill="1" applyBorder="1" applyAlignment="1">
      <alignment horizontal="right" vertical="center"/>
    </xf>
    <xf numFmtId="1" fontId="49" fillId="4" borderId="1" xfId="0" applyNumberFormat="1" applyFont="1" applyFill="1" applyBorder="1" applyAlignment="1">
      <alignment horizontal="right" vertical="center"/>
    </xf>
    <xf numFmtId="0" fontId="65" fillId="4" borderId="0" xfId="0" applyFont="1" applyFill="1" applyAlignment="1">
      <alignment horizontal="center" vertical="top" wrapText="1"/>
    </xf>
    <xf numFmtId="1" fontId="65" fillId="4" borderId="0" xfId="0" applyNumberFormat="1" applyFont="1" applyFill="1" applyAlignment="1">
      <alignment horizontal="center" vertical="center" wrapText="1"/>
    </xf>
    <xf numFmtId="164" fontId="30" fillId="5" borderId="29" xfId="0" applyNumberFormat="1" applyFont="1" applyFill="1" applyBorder="1" applyAlignment="1">
      <alignment horizontal="right" vertical="center"/>
    </xf>
    <xf numFmtId="164" fontId="30" fillId="5" borderId="34" xfId="0" applyNumberFormat="1" applyFont="1" applyFill="1" applyBorder="1" applyAlignment="1">
      <alignment horizontal="right" vertical="center"/>
    </xf>
    <xf numFmtId="164" fontId="30" fillId="4" borderId="29" xfId="0" applyNumberFormat="1" applyFont="1" applyFill="1" applyBorder="1" applyAlignment="1">
      <alignment horizontal="right" vertical="center"/>
    </xf>
    <xf numFmtId="1" fontId="63" fillId="5" borderId="109" xfId="0" applyNumberFormat="1" applyFont="1" applyFill="1" applyBorder="1" applyAlignment="1">
      <alignment horizontal="center" textRotation="90" wrapText="1"/>
    </xf>
    <xf numFmtId="1" fontId="61" fillId="5" borderId="110" xfId="0" applyNumberFormat="1" applyFont="1" applyFill="1" applyBorder="1" applyAlignment="1">
      <alignment horizontal="center" textRotation="90" wrapText="1"/>
    </xf>
    <xf numFmtId="1" fontId="61" fillId="5" borderId="111" xfId="0" applyNumberFormat="1" applyFont="1" applyFill="1" applyBorder="1" applyAlignment="1">
      <alignment horizontal="center" textRotation="90" wrapText="1"/>
    </xf>
    <xf numFmtId="1" fontId="61" fillId="5" borderId="112" xfId="0" applyNumberFormat="1" applyFont="1" applyFill="1" applyBorder="1" applyAlignment="1">
      <alignment horizontal="center" textRotation="90" wrapText="1"/>
    </xf>
    <xf numFmtId="1" fontId="63" fillId="5" borderId="113" xfId="0" applyNumberFormat="1" applyFont="1" applyFill="1" applyBorder="1" applyAlignment="1">
      <alignment horizontal="center" textRotation="90" wrapText="1"/>
    </xf>
    <xf numFmtId="1" fontId="63" fillId="5" borderId="114" xfId="0" applyNumberFormat="1" applyFont="1" applyFill="1" applyBorder="1" applyAlignment="1">
      <alignment horizontal="center" textRotation="90" wrapText="1"/>
    </xf>
    <xf numFmtId="1" fontId="30" fillId="5" borderId="109" xfId="0" applyNumberFormat="1" applyFont="1" applyFill="1" applyBorder="1" applyAlignment="1">
      <alignment horizontal="center" textRotation="90" wrapText="1"/>
    </xf>
    <xf numFmtId="1" fontId="26" fillId="5" borderId="121" xfId="0" applyNumberFormat="1" applyFont="1" applyFill="1" applyBorder="1" applyAlignment="1">
      <alignment horizontal="center" textRotation="90" wrapText="1"/>
    </xf>
    <xf numFmtId="1" fontId="62" fillId="5" borderId="122" xfId="0" applyNumberFormat="1" applyFont="1" applyFill="1" applyBorder="1" applyAlignment="1">
      <alignment horizontal="center" textRotation="90" wrapText="1"/>
    </xf>
    <xf numFmtId="164" fontId="49" fillId="5" borderId="123" xfId="0" applyNumberFormat="1" applyFont="1" applyFill="1" applyBorder="1" applyAlignment="1">
      <alignment horizontal="right" vertical="center"/>
    </xf>
    <xf numFmtId="164" fontId="49" fillId="5" borderId="124" xfId="0" applyNumberFormat="1" applyFont="1" applyFill="1" applyBorder="1" applyAlignment="1">
      <alignment horizontal="right" vertical="center"/>
    </xf>
    <xf numFmtId="164" fontId="49" fillId="4" borderId="123" xfId="0" applyNumberFormat="1" applyFont="1" applyFill="1" applyBorder="1" applyAlignment="1">
      <alignment horizontal="right" vertical="center"/>
    </xf>
    <xf numFmtId="1" fontId="26" fillId="5" borderId="126" xfId="0" applyNumberFormat="1" applyFont="1" applyFill="1" applyBorder="1" applyAlignment="1">
      <alignment horizontal="center" textRotation="90" wrapText="1"/>
    </xf>
    <xf numFmtId="164" fontId="12" fillId="5" borderId="127" xfId="0" applyNumberFormat="1" applyFont="1" applyFill="1" applyBorder="1" applyAlignment="1">
      <alignment horizontal="right" vertical="center"/>
    </xf>
    <xf numFmtId="164" fontId="12" fillId="5" borderId="128" xfId="0" applyNumberFormat="1" applyFont="1" applyFill="1" applyBorder="1" applyAlignment="1">
      <alignment horizontal="right" vertical="center"/>
    </xf>
    <xf numFmtId="164" fontId="12" fillId="4" borderId="127" xfId="0" applyNumberFormat="1" applyFont="1" applyFill="1" applyBorder="1" applyAlignment="1">
      <alignment horizontal="right" vertical="center"/>
    </xf>
    <xf numFmtId="164" fontId="5" fillId="4" borderId="129" xfId="0" applyNumberFormat="1" applyFont="1" applyFill="1" applyBorder="1" applyAlignment="1">
      <alignment horizontal="right" vertical="center"/>
    </xf>
    <xf numFmtId="164" fontId="5" fillId="4" borderId="130" xfId="0" applyNumberFormat="1" applyFont="1" applyFill="1" applyBorder="1" applyAlignment="1">
      <alignment horizontal="right" vertical="center"/>
    </xf>
    <xf numFmtId="0" fontId="5" fillId="4" borderId="131" xfId="0" applyFont="1" applyFill="1" applyBorder="1" applyAlignment="1">
      <alignment horizontal="center"/>
    </xf>
    <xf numFmtId="0" fontId="14" fillId="4" borderId="129" xfId="0" applyFont="1" applyFill="1" applyBorder="1" applyAlignment="1">
      <alignment horizontal="center" vertical="center"/>
    </xf>
    <xf numFmtId="0" fontId="14" fillId="4" borderId="131" xfId="0" applyFont="1" applyFill="1" applyBorder="1" applyAlignment="1">
      <alignment horizontal="center" vertical="center"/>
    </xf>
    <xf numFmtId="164" fontId="5" fillId="4" borderId="132" xfId="0" applyNumberFormat="1" applyFont="1" applyFill="1" applyBorder="1" applyAlignment="1">
      <alignment horizontal="right" vertical="center"/>
    </xf>
    <xf numFmtId="0" fontId="1" fillId="0" borderId="0" xfId="0" applyFont="1" applyAlignment="1">
      <alignment horizontal="left" vertical="top" wrapText="1"/>
    </xf>
    <xf numFmtId="0" fontId="1" fillId="4" borderId="0" xfId="0" applyFont="1" applyFill="1" applyAlignment="1">
      <alignment horizontal="left" vertical="top" wrapText="1"/>
    </xf>
    <xf numFmtId="0" fontId="1" fillId="0" borderId="0" xfId="7"/>
    <xf numFmtId="0" fontId="1" fillId="4" borderId="0" xfId="7" applyFill="1"/>
    <xf numFmtId="0" fontId="5" fillId="4" borderId="0" xfId="7" applyFont="1" applyFill="1"/>
    <xf numFmtId="0" fontId="17" fillId="4" borderId="0" xfId="7" applyFont="1" applyFill="1" applyAlignment="1">
      <alignment horizontal="left" vertical="center" indent="2"/>
    </xf>
    <xf numFmtId="0" fontId="14" fillId="4" borderId="0" xfId="7" applyFont="1" applyFill="1" applyAlignment="1">
      <alignment horizontal="center" vertical="center" wrapText="1"/>
    </xf>
    <xf numFmtId="1" fontId="14" fillId="4" borderId="0" xfId="7" applyNumberFormat="1" applyFont="1" applyFill="1" applyAlignment="1">
      <alignment horizontal="center" vertical="center"/>
    </xf>
    <xf numFmtId="164" fontId="5" fillId="4" borderId="0" xfId="7" applyNumberFormat="1" applyFont="1" applyFill="1" applyAlignment="1">
      <alignment horizontal="right" vertical="center"/>
    </xf>
    <xf numFmtId="0" fontId="5" fillId="4" borderId="0" xfId="7" applyFont="1" applyFill="1" applyAlignment="1">
      <alignment horizontal="center"/>
    </xf>
    <xf numFmtId="0" fontId="14" fillId="4" borderId="3" xfId="7" applyFont="1" applyFill="1" applyBorder="1" applyAlignment="1">
      <alignment horizontal="center" vertical="center"/>
    </xf>
    <xf numFmtId="0" fontId="1" fillId="4" borderId="0" xfId="7" applyFill="1" applyAlignment="1">
      <alignment vertical="top"/>
    </xf>
    <xf numFmtId="0" fontId="1" fillId="4" borderId="0" xfId="7" applyFill="1" applyAlignment="1">
      <alignment vertical="top" wrapText="1"/>
    </xf>
    <xf numFmtId="0" fontId="24" fillId="4" borderId="0" xfId="7" applyFont="1" applyFill="1"/>
    <xf numFmtId="0" fontId="1" fillId="4" borderId="0" xfId="7" applyFill="1" applyAlignment="1">
      <alignment vertical="center" wrapText="1"/>
    </xf>
    <xf numFmtId="0" fontId="21" fillId="4" borderId="0" xfId="7" applyFont="1" applyFill="1" applyAlignment="1">
      <alignment vertical="center" wrapText="1"/>
    </xf>
    <xf numFmtId="0" fontId="18" fillId="4" borderId="0" xfId="7" applyFont="1" applyFill="1" applyAlignment="1">
      <alignment vertical="center"/>
    </xf>
    <xf numFmtId="0" fontId="1" fillId="4" borderId="0" xfId="7" applyFill="1" applyAlignment="1">
      <alignment vertical="center"/>
    </xf>
    <xf numFmtId="167" fontId="5" fillId="4" borderId="0" xfId="7" applyNumberFormat="1" applyFont="1" applyFill="1" applyAlignment="1">
      <alignment horizontal="right" vertical="center"/>
    </xf>
    <xf numFmtId="0" fontId="24" fillId="4" borderId="0" xfId="7" applyFont="1" applyFill="1" applyAlignment="1">
      <alignment vertical="top"/>
    </xf>
    <xf numFmtId="0" fontId="18" fillId="4" borderId="0" xfId="7" applyFont="1" applyFill="1" applyAlignment="1">
      <alignment horizontal="right"/>
    </xf>
    <xf numFmtId="164" fontId="25" fillId="4" borderId="16" xfId="7" applyNumberFormat="1" applyFont="1" applyFill="1" applyBorder="1" applyAlignment="1">
      <alignment horizontal="right" vertical="center"/>
    </xf>
    <xf numFmtId="164" fontId="25" fillId="5" borderId="16" xfId="7" applyNumberFormat="1" applyFont="1" applyFill="1" applyBorder="1" applyAlignment="1">
      <alignment horizontal="right" vertical="center"/>
    </xf>
    <xf numFmtId="0" fontId="1" fillId="4" borderId="14" xfId="7" applyFill="1" applyBorder="1"/>
    <xf numFmtId="0" fontId="14" fillId="4" borderId="0" xfId="7" applyFont="1" applyFill="1" applyAlignment="1">
      <alignment horizontal="center" vertical="center"/>
    </xf>
    <xf numFmtId="1" fontId="29" fillId="4" borderId="0" xfId="7" applyNumberFormat="1" applyFont="1" applyFill="1" applyAlignment="1">
      <alignment horizontal="center" vertical="center" wrapText="1"/>
    </xf>
    <xf numFmtId="0" fontId="29" fillId="4" borderId="0" xfId="7" applyFont="1" applyFill="1" applyAlignment="1">
      <alignment horizontal="center" vertical="center" wrapText="1"/>
    </xf>
    <xf numFmtId="1" fontId="62" fillId="5" borderId="4" xfId="7" applyNumberFormat="1" applyFont="1" applyFill="1" applyBorder="1" applyAlignment="1">
      <alignment horizontal="center" textRotation="90" wrapText="1"/>
    </xf>
    <xf numFmtId="1" fontId="62" fillId="5" borderId="7" xfId="7" applyNumberFormat="1" applyFont="1" applyFill="1" applyBorder="1" applyAlignment="1">
      <alignment horizontal="center" textRotation="90" wrapText="1"/>
    </xf>
    <xf numFmtId="1" fontId="64" fillId="5" borderId="7" xfId="7" applyNumberFormat="1" applyFont="1" applyFill="1" applyBorder="1" applyAlignment="1">
      <alignment horizontal="center" textRotation="90" wrapText="1"/>
    </xf>
    <xf numFmtId="164" fontId="30" fillId="5" borderId="102" xfId="7" applyNumberFormat="1" applyFont="1" applyFill="1" applyBorder="1" applyAlignment="1">
      <alignment horizontal="right" vertical="center"/>
    </xf>
    <xf numFmtId="164" fontId="25" fillId="5" borderId="28" xfId="7" applyNumberFormat="1" applyFont="1" applyFill="1" applyBorder="1" applyAlignment="1">
      <alignment horizontal="right" vertical="center"/>
    </xf>
    <xf numFmtId="164" fontId="30" fillId="5" borderId="27" xfId="7" applyNumberFormat="1" applyFont="1" applyFill="1" applyBorder="1" applyAlignment="1">
      <alignment horizontal="right" vertical="center"/>
    </xf>
    <xf numFmtId="164" fontId="30" fillId="5" borderId="79" xfId="7" applyNumberFormat="1" applyFont="1" applyFill="1" applyBorder="1" applyAlignment="1">
      <alignment horizontal="right" vertical="center"/>
    </xf>
    <xf numFmtId="164" fontId="49" fillId="5" borderId="6" xfId="7" applyNumberFormat="1" applyFont="1" applyFill="1" applyBorder="1" applyAlignment="1">
      <alignment horizontal="right" vertical="center"/>
    </xf>
    <xf numFmtId="164" fontId="49" fillId="5" borderId="16" xfId="7" applyNumberFormat="1" applyFont="1" applyFill="1" applyBorder="1" applyAlignment="1">
      <alignment horizontal="right" vertical="center"/>
    </xf>
    <xf numFmtId="164" fontId="30" fillId="5" borderId="103" xfId="7" applyNumberFormat="1" applyFont="1" applyFill="1" applyBorder="1" applyAlignment="1">
      <alignment horizontal="right" vertical="center"/>
    </xf>
    <xf numFmtId="164" fontId="25" fillId="5" borderId="2" xfId="7" applyNumberFormat="1" applyFont="1" applyFill="1" applyBorder="1" applyAlignment="1">
      <alignment horizontal="right" vertical="center"/>
    </xf>
    <xf numFmtId="164" fontId="25" fillId="5" borderId="33" xfId="7" applyNumberFormat="1" applyFont="1" applyFill="1" applyBorder="1" applyAlignment="1">
      <alignment horizontal="right" vertical="center"/>
    </xf>
    <xf numFmtId="164" fontId="30" fillId="5" borderId="32" xfId="7" applyNumberFormat="1" applyFont="1" applyFill="1" applyBorder="1" applyAlignment="1">
      <alignment horizontal="right" vertical="center"/>
    </xf>
    <xf numFmtId="164" fontId="30" fillId="5" borderId="104" xfId="7" applyNumberFormat="1" applyFont="1" applyFill="1" applyBorder="1" applyAlignment="1">
      <alignment horizontal="right" vertical="center"/>
    </xf>
    <xf numFmtId="164" fontId="49" fillId="5" borderId="3" xfId="7" applyNumberFormat="1" applyFont="1" applyFill="1" applyBorder="1" applyAlignment="1">
      <alignment horizontal="right" vertical="center"/>
    </xf>
    <xf numFmtId="164" fontId="49" fillId="5" borderId="2" xfId="7" applyNumberFormat="1" applyFont="1" applyFill="1" applyBorder="1" applyAlignment="1">
      <alignment horizontal="right" vertical="center"/>
    </xf>
    <xf numFmtId="164" fontId="30" fillId="4" borderId="102" xfId="7" applyNumberFormat="1" applyFont="1" applyFill="1" applyBorder="1" applyAlignment="1">
      <alignment horizontal="right" vertical="center"/>
    </xf>
    <xf numFmtId="164" fontId="25" fillId="4" borderId="28" xfId="7" applyNumberFormat="1" applyFont="1" applyFill="1" applyBorder="1" applyAlignment="1">
      <alignment horizontal="right" vertical="center"/>
    </xf>
    <xf numFmtId="164" fontId="30" fillId="4" borderId="27" xfId="7" applyNumberFormat="1" applyFont="1" applyFill="1" applyBorder="1" applyAlignment="1">
      <alignment horizontal="right" vertical="center"/>
    </xf>
    <xf numFmtId="164" fontId="30" fillId="4" borderId="79" xfId="7" applyNumberFormat="1" applyFont="1" applyFill="1" applyBorder="1" applyAlignment="1">
      <alignment horizontal="right" vertical="center"/>
    </xf>
    <xf numFmtId="164" fontId="49" fillId="4" borderId="6" xfId="7" applyNumberFormat="1" applyFont="1" applyFill="1" applyBorder="1" applyAlignment="1">
      <alignment horizontal="right" vertical="center"/>
    </xf>
    <xf numFmtId="164" fontId="49" fillId="4" borderId="16" xfId="7" applyNumberFormat="1" applyFont="1" applyFill="1" applyBorder="1" applyAlignment="1">
      <alignment horizontal="right" vertical="center"/>
    </xf>
    <xf numFmtId="0" fontId="14" fillId="5" borderId="16" xfId="7" applyFont="1" applyFill="1" applyBorder="1" applyAlignment="1">
      <alignment horizontal="center" vertical="center"/>
    </xf>
    <xf numFmtId="0" fontId="14" fillId="4" borderId="16" xfId="7" applyFont="1" applyFill="1" applyBorder="1" applyAlignment="1">
      <alignment horizontal="center" vertical="center"/>
    </xf>
    <xf numFmtId="167" fontId="30" fillId="4" borderId="102" xfId="7" applyNumberFormat="1" applyFont="1" applyFill="1" applyBorder="1" applyAlignment="1">
      <alignment horizontal="right" vertical="center"/>
    </xf>
    <xf numFmtId="167" fontId="25" fillId="4" borderId="16" xfId="7" applyNumberFormat="1" applyFont="1" applyFill="1" applyBorder="1" applyAlignment="1">
      <alignment horizontal="right" vertical="center"/>
    </xf>
    <xf numFmtId="167" fontId="25" fillId="4" borderId="28" xfId="7" applyNumberFormat="1" applyFont="1" applyFill="1" applyBorder="1" applyAlignment="1">
      <alignment horizontal="right" vertical="center"/>
    </xf>
    <xf numFmtId="167" fontId="14" fillId="4" borderId="27" xfId="7" applyNumberFormat="1" applyFont="1" applyFill="1" applyBorder="1" applyAlignment="1">
      <alignment horizontal="right" vertical="center"/>
    </xf>
    <xf numFmtId="167" fontId="5" fillId="4" borderId="16" xfId="7" applyNumberFormat="1" applyFont="1" applyFill="1" applyBorder="1" applyAlignment="1">
      <alignment horizontal="right" vertical="center"/>
    </xf>
    <xf numFmtId="167" fontId="5" fillId="4" borderId="28" xfId="7" applyNumberFormat="1" applyFont="1" applyFill="1" applyBorder="1" applyAlignment="1">
      <alignment horizontal="right" vertical="center"/>
    </xf>
    <xf numFmtId="167" fontId="12" fillId="4" borderId="79" xfId="7" applyNumberFormat="1" applyFont="1" applyFill="1" applyBorder="1" applyAlignment="1">
      <alignment horizontal="right" vertical="center"/>
    </xf>
    <xf numFmtId="167" fontId="31" fillId="4" borderId="6" xfId="7" applyNumberFormat="1" applyFont="1" applyFill="1" applyBorder="1" applyAlignment="1">
      <alignment horizontal="right" vertical="center"/>
    </xf>
    <xf numFmtId="167" fontId="31" fillId="4" borderId="16" xfId="7" applyNumberFormat="1" applyFont="1" applyFill="1" applyBorder="1" applyAlignment="1">
      <alignment horizontal="right" vertical="center"/>
    </xf>
    <xf numFmtId="0" fontId="14" fillId="5" borderId="5" xfId="7" applyFont="1" applyFill="1" applyBorder="1" applyAlignment="1">
      <alignment horizontal="center" vertical="center"/>
    </xf>
    <xf numFmtId="164" fontId="30" fillId="4" borderId="102" xfId="7" applyNumberFormat="1" applyFont="1" applyFill="1" applyBorder="1" applyAlignment="1">
      <alignment horizontal="right"/>
    </xf>
    <xf numFmtId="164" fontId="25" fillId="4" borderId="16" xfId="7" applyNumberFormat="1" applyFont="1" applyFill="1" applyBorder="1" applyAlignment="1">
      <alignment horizontal="right"/>
    </xf>
    <xf numFmtId="164" fontId="25" fillId="4" borderId="28" xfId="7" applyNumberFormat="1" applyFont="1" applyFill="1" applyBorder="1" applyAlignment="1">
      <alignment horizontal="right"/>
    </xf>
    <xf numFmtId="164" fontId="30" fillId="4" borderId="27" xfId="7" applyNumberFormat="1" applyFont="1" applyFill="1" applyBorder="1" applyAlignment="1">
      <alignment horizontal="right"/>
    </xf>
    <xf numFmtId="164" fontId="30" fillId="4" borderId="79" xfId="7" applyNumberFormat="1" applyFont="1" applyFill="1" applyBorder="1" applyAlignment="1">
      <alignment horizontal="right"/>
    </xf>
    <xf numFmtId="164" fontId="49" fillId="4" borderId="6" xfId="7" applyNumberFormat="1" applyFont="1" applyFill="1" applyBorder="1" applyAlignment="1">
      <alignment horizontal="right"/>
    </xf>
    <xf numFmtId="164" fontId="49" fillId="4" borderId="16" xfId="7" applyNumberFormat="1" applyFont="1" applyFill="1" applyBorder="1" applyAlignment="1">
      <alignment horizontal="right"/>
    </xf>
    <xf numFmtId="164" fontId="30" fillId="5" borderId="102" xfId="7" applyNumberFormat="1" applyFont="1" applyFill="1" applyBorder="1" applyAlignment="1">
      <alignment horizontal="right"/>
    </xf>
    <xf numFmtId="164" fontId="25" fillId="5" borderId="16" xfId="7" applyNumberFormat="1" applyFont="1" applyFill="1" applyBorder="1" applyAlignment="1">
      <alignment horizontal="right"/>
    </xf>
    <xf numFmtId="164" fontId="25" fillId="5" borderId="28" xfId="7" applyNumberFormat="1" applyFont="1" applyFill="1" applyBorder="1" applyAlignment="1">
      <alignment horizontal="right"/>
    </xf>
    <xf numFmtId="164" fontId="30" fillId="5" borderId="27" xfId="7" applyNumberFormat="1" applyFont="1" applyFill="1" applyBorder="1" applyAlignment="1">
      <alignment horizontal="right"/>
    </xf>
    <xf numFmtId="164" fontId="30" fillId="5" borderId="79" xfId="7" applyNumberFormat="1" applyFont="1" applyFill="1" applyBorder="1" applyAlignment="1">
      <alignment horizontal="right"/>
    </xf>
    <xf numFmtId="164" fontId="49" fillId="5" borderId="6" xfId="7" applyNumberFormat="1" applyFont="1" applyFill="1" applyBorder="1" applyAlignment="1">
      <alignment horizontal="right"/>
    </xf>
    <xf numFmtId="164" fontId="49" fillId="5" borderId="16" xfId="7" applyNumberFormat="1" applyFont="1" applyFill="1" applyBorder="1" applyAlignment="1">
      <alignment horizontal="right"/>
    </xf>
    <xf numFmtId="0" fontId="14" fillId="4" borderId="17" xfId="7" applyFont="1" applyFill="1" applyBorder="1" applyAlignment="1">
      <alignment horizontal="center" vertical="center"/>
    </xf>
    <xf numFmtId="164" fontId="12" fillId="5" borderId="6" xfId="7" applyNumberFormat="1" applyFont="1" applyFill="1" applyBorder="1" applyAlignment="1">
      <alignment horizontal="right" vertical="center"/>
    </xf>
    <xf numFmtId="1" fontId="49" fillId="5" borderId="1" xfId="7" applyNumberFormat="1" applyFont="1" applyFill="1" applyBorder="1" applyAlignment="1">
      <alignment horizontal="right" vertical="center"/>
    </xf>
    <xf numFmtId="1" fontId="49" fillId="5" borderId="7" xfId="7" applyNumberFormat="1" applyFont="1" applyFill="1" applyBorder="1" applyAlignment="1">
      <alignment horizontal="right" vertical="center"/>
    </xf>
    <xf numFmtId="1" fontId="49" fillId="4" borderId="1" xfId="7" applyNumberFormat="1" applyFont="1" applyFill="1" applyBorder="1" applyAlignment="1">
      <alignment horizontal="right" vertical="center"/>
    </xf>
    <xf numFmtId="0" fontId="65" fillId="4" borderId="0" xfId="7" applyFont="1" applyFill="1" applyAlignment="1">
      <alignment horizontal="center" vertical="top" wrapText="1"/>
    </xf>
    <xf numFmtId="1" fontId="65" fillId="4" borderId="0" xfId="7" applyNumberFormat="1" applyFont="1" applyFill="1" applyAlignment="1">
      <alignment horizontal="center" vertical="top" wrapText="1"/>
    </xf>
    <xf numFmtId="167" fontId="33" fillId="4" borderId="1" xfId="7" applyNumberFormat="1" applyFont="1" applyFill="1" applyBorder="1" applyAlignment="1">
      <alignment horizontal="right" vertical="center"/>
    </xf>
    <xf numFmtId="1" fontId="49" fillId="4" borderId="1" xfId="7" applyNumberFormat="1" applyFont="1" applyFill="1" applyBorder="1" applyAlignment="1">
      <alignment horizontal="right"/>
    </xf>
    <xf numFmtId="1" fontId="49" fillId="5" borderId="1" xfId="7" applyNumberFormat="1" applyFont="1" applyFill="1" applyBorder="1" applyAlignment="1">
      <alignment horizontal="right"/>
    </xf>
    <xf numFmtId="164" fontId="30" fillId="5" borderId="29" xfId="7" applyNumberFormat="1" applyFont="1" applyFill="1" applyBorder="1" applyAlignment="1">
      <alignment horizontal="right" vertical="center"/>
    </xf>
    <xf numFmtId="164" fontId="30" fillId="5" borderId="34" xfId="7" applyNumberFormat="1" applyFont="1" applyFill="1" applyBorder="1" applyAlignment="1">
      <alignment horizontal="right" vertical="center"/>
    </xf>
    <xf numFmtId="164" fontId="30" fillId="4" borderId="29" xfId="7" applyNumberFormat="1" applyFont="1" applyFill="1" applyBorder="1" applyAlignment="1">
      <alignment horizontal="right" vertical="center"/>
    </xf>
    <xf numFmtId="167" fontId="30" fillId="4" borderId="29" xfId="7" applyNumberFormat="1" applyFont="1" applyFill="1" applyBorder="1" applyAlignment="1">
      <alignment horizontal="right" vertical="center"/>
    </xf>
    <xf numFmtId="164" fontId="30" fillId="4" borderId="29" xfId="7" applyNumberFormat="1" applyFont="1" applyFill="1" applyBorder="1" applyAlignment="1">
      <alignment horizontal="right"/>
    </xf>
    <xf numFmtId="164" fontId="30" fillId="5" borderId="29" xfId="7" applyNumberFormat="1" applyFont="1" applyFill="1" applyBorder="1" applyAlignment="1">
      <alignment horizontal="right"/>
    </xf>
    <xf numFmtId="1" fontId="63" fillId="5" borderId="109" xfId="7" applyNumberFormat="1" applyFont="1" applyFill="1" applyBorder="1" applyAlignment="1">
      <alignment horizontal="center" textRotation="90" wrapText="1"/>
    </xf>
    <xf numFmtId="1" fontId="61" fillId="5" borderId="110" xfId="7" applyNumberFormat="1" applyFont="1" applyFill="1" applyBorder="1" applyAlignment="1">
      <alignment horizontal="center" textRotation="90" wrapText="1"/>
    </xf>
    <xf numFmtId="1" fontId="61" fillId="5" borderId="111" xfId="7" applyNumberFormat="1" applyFont="1" applyFill="1" applyBorder="1" applyAlignment="1">
      <alignment horizontal="center" textRotation="90" wrapText="1"/>
    </xf>
    <xf numFmtId="1" fontId="61" fillId="5" borderId="112" xfId="7" applyNumberFormat="1" applyFont="1" applyFill="1" applyBorder="1" applyAlignment="1">
      <alignment horizontal="center" textRotation="90" wrapText="1"/>
    </xf>
    <xf numFmtId="1" fontId="63" fillId="5" borderId="113" xfId="7" applyNumberFormat="1" applyFont="1" applyFill="1" applyBorder="1" applyAlignment="1">
      <alignment horizontal="center" textRotation="90" wrapText="1"/>
    </xf>
    <xf numFmtId="1" fontId="63" fillId="5" borderId="114" xfId="7" applyNumberFormat="1" applyFont="1" applyFill="1" applyBorder="1" applyAlignment="1">
      <alignment horizontal="center" textRotation="90" wrapText="1"/>
    </xf>
    <xf numFmtId="1" fontId="26" fillId="5" borderId="121" xfId="7" applyNumberFormat="1" applyFont="1" applyFill="1" applyBorder="1" applyAlignment="1">
      <alignment horizontal="center" textRotation="90" wrapText="1"/>
    </xf>
    <xf numFmtId="1" fontId="26" fillId="5" borderId="126" xfId="7" applyNumberFormat="1" applyFont="1" applyFill="1" applyBorder="1" applyAlignment="1">
      <alignment horizontal="center" textRotation="90" wrapText="1"/>
    </xf>
    <xf numFmtId="164" fontId="12" fillId="5" borderId="127" xfId="7" applyNumberFormat="1" applyFont="1" applyFill="1" applyBorder="1" applyAlignment="1">
      <alignment horizontal="right" vertical="center"/>
    </xf>
    <xf numFmtId="164" fontId="12" fillId="5" borderId="128" xfId="7" applyNumberFormat="1" applyFont="1" applyFill="1" applyBorder="1" applyAlignment="1">
      <alignment horizontal="right" vertical="center"/>
    </xf>
    <xf numFmtId="164" fontId="12" fillId="4" borderId="127" xfId="7" applyNumberFormat="1" applyFont="1" applyFill="1" applyBorder="1" applyAlignment="1">
      <alignment horizontal="right" vertical="center"/>
    </xf>
    <xf numFmtId="164" fontId="49" fillId="5" borderId="133" xfId="7" applyNumberFormat="1" applyFont="1" applyFill="1" applyBorder="1" applyAlignment="1">
      <alignment horizontal="right" vertical="center"/>
    </xf>
    <xf numFmtId="167" fontId="49" fillId="4" borderId="133" xfId="7" applyNumberFormat="1" applyFont="1" applyFill="1" applyBorder="1" applyAlignment="1">
      <alignment horizontal="right" vertical="center"/>
    </xf>
    <xf numFmtId="164" fontId="49" fillId="4" borderId="133" xfId="7" applyNumberFormat="1" applyFont="1" applyFill="1" applyBorder="1" applyAlignment="1">
      <alignment horizontal="right" vertical="center"/>
    </xf>
    <xf numFmtId="164" fontId="49" fillId="4" borderId="133" xfId="7" applyNumberFormat="1" applyFont="1" applyFill="1" applyBorder="1" applyAlignment="1">
      <alignment horizontal="right"/>
    </xf>
    <xf numFmtId="164" fontId="49" fillId="5" borderId="133" xfId="7" applyNumberFormat="1" applyFont="1" applyFill="1" applyBorder="1" applyAlignment="1">
      <alignment horizontal="right"/>
    </xf>
    <xf numFmtId="1" fontId="62" fillId="5" borderId="135" xfId="7" applyNumberFormat="1" applyFont="1" applyFill="1" applyBorder="1" applyAlignment="1">
      <alignment horizontal="center" textRotation="90" wrapText="1"/>
    </xf>
    <xf numFmtId="164" fontId="49" fillId="5" borderId="136" xfId="7" applyNumberFormat="1" applyFont="1" applyFill="1" applyBorder="1" applyAlignment="1">
      <alignment horizontal="right" vertical="center"/>
    </xf>
    <xf numFmtId="167" fontId="12" fillId="4" borderId="6" xfId="7" applyNumberFormat="1" applyFont="1" applyFill="1" applyBorder="1" applyAlignment="1">
      <alignment horizontal="right" vertical="center"/>
    </xf>
    <xf numFmtId="167" fontId="32" fillId="4" borderId="127" xfId="7" applyNumberFormat="1" applyFont="1" applyFill="1" applyBorder="1" applyAlignment="1">
      <alignment horizontal="right" vertical="center"/>
    </xf>
    <xf numFmtId="164" fontId="12" fillId="4" borderId="127" xfId="7" applyNumberFormat="1" applyFont="1" applyFill="1" applyBorder="1" applyAlignment="1">
      <alignment horizontal="right"/>
    </xf>
    <xf numFmtId="164" fontId="12" fillId="5" borderId="127" xfId="7" applyNumberFormat="1" applyFont="1" applyFill="1" applyBorder="1" applyAlignment="1">
      <alignment horizontal="right"/>
    </xf>
    <xf numFmtId="1" fontId="64" fillId="5" borderId="1" xfId="7" applyNumberFormat="1" applyFont="1" applyFill="1" applyBorder="1" applyAlignment="1">
      <alignment horizontal="center" textRotation="90" wrapText="1"/>
    </xf>
    <xf numFmtId="0" fontId="5" fillId="6" borderId="0" xfId="7" applyFont="1" applyFill="1" applyAlignment="1">
      <alignment horizontal="center"/>
    </xf>
    <xf numFmtId="0" fontId="17" fillId="6" borderId="0" xfId="7" applyFont="1" applyFill="1"/>
    <xf numFmtId="0" fontId="1" fillId="6" borderId="0" xfId="7" applyFill="1"/>
    <xf numFmtId="0" fontId="18" fillId="6" borderId="0" xfId="7" applyFont="1" applyFill="1" applyAlignment="1">
      <alignment horizontal="right"/>
    </xf>
    <xf numFmtId="0" fontId="17" fillId="6" borderId="0" xfId="7" applyFont="1" applyFill="1" applyAlignment="1">
      <alignment horizontal="right"/>
    </xf>
    <xf numFmtId="0" fontId="17" fillId="6" borderId="0" xfId="7" applyFont="1" applyFill="1" applyAlignment="1">
      <alignment horizontal="left"/>
    </xf>
    <xf numFmtId="0" fontId="0" fillId="6" borderId="0" xfId="0" applyFill="1" applyAlignment="1">
      <alignment wrapText="1"/>
    </xf>
    <xf numFmtId="0" fontId="22" fillId="5" borderId="57" xfId="0" applyFont="1" applyFill="1" applyBorder="1" applyAlignment="1">
      <alignment horizontal="center" vertical="center"/>
    </xf>
    <xf numFmtId="0" fontId="17" fillId="6" borderId="0" xfId="0" applyFont="1" applyFill="1" applyAlignment="1">
      <alignment horizontal="left" vertical="top"/>
    </xf>
    <xf numFmtId="0" fontId="17" fillId="6" borderId="0" xfId="0" applyFont="1" applyFill="1" applyAlignment="1">
      <alignment horizontal="right" vertical="top"/>
    </xf>
    <xf numFmtId="2" fontId="66" fillId="4" borderId="0" xfId="0" applyNumberFormat="1" applyFont="1" applyFill="1" applyAlignment="1">
      <alignment horizontal="left" vertical="center" indent="2"/>
    </xf>
    <xf numFmtId="171" fontId="14" fillId="4" borderId="0" xfId="0" applyNumberFormat="1" applyFont="1" applyFill="1" applyAlignment="1">
      <alignment horizontal="center" vertical="center" wrapText="1"/>
    </xf>
    <xf numFmtId="171" fontId="55" fillId="5" borderId="48" xfId="0" applyNumberFormat="1" applyFont="1" applyFill="1" applyBorder="1" applyAlignment="1">
      <alignment horizontal="right"/>
    </xf>
    <xf numFmtId="171" fontId="55" fillId="4" borderId="48" xfId="0" applyNumberFormat="1" applyFont="1" applyFill="1" applyBorder="1" applyAlignment="1">
      <alignment horizontal="right"/>
    </xf>
    <xf numFmtId="171" fontId="55" fillId="4" borderId="48" xfId="5" applyNumberFormat="1" applyFont="1" applyFill="1" applyBorder="1" applyAlignment="1">
      <alignment horizontal="right"/>
    </xf>
    <xf numFmtId="171" fontId="55" fillId="5" borderId="90" xfId="0" applyNumberFormat="1" applyFont="1" applyFill="1" applyBorder="1" applyAlignment="1">
      <alignment horizontal="right"/>
    </xf>
    <xf numFmtId="171" fontId="12" fillId="5" borderId="52" xfId="0" applyNumberFormat="1" applyFont="1" applyFill="1" applyBorder="1" applyAlignment="1">
      <alignment horizontal="right"/>
    </xf>
    <xf numFmtId="171" fontId="13" fillId="5" borderId="3" xfId="0" applyNumberFormat="1" applyFont="1" applyFill="1" applyBorder="1" applyAlignment="1">
      <alignment horizontal="right"/>
    </xf>
    <xf numFmtId="171" fontId="13" fillId="5" borderId="32" xfId="0" applyNumberFormat="1" applyFont="1" applyFill="1" applyBorder="1" applyAlignment="1">
      <alignment horizontal="right"/>
    </xf>
    <xf numFmtId="171" fontId="13" fillId="5" borderId="153" xfId="0" applyNumberFormat="1" applyFont="1" applyFill="1" applyBorder="1" applyAlignment="1">
      <alignment horizontal="right"/>
    </xf>
    <xf numFmtId="171" fontId="13" fillId="5" borderId="4" xfId="0" applyNumberFormat="1" applyFont="1" applyFill="1" applyBorder="1" applyAlignment="1">
      <alignment horizontal="right"/>
    </xf>
    <xf numFmtId="171" fontId="49" fillId="4" borderId="52" xfId="0" applyNumberFormat="1" applyFont="1" applyFill="1" applyBorder="1" applyAlignment="1">
      <alignment horizontal="right"/>
    </xf>
    <xf numFmtId="171" fontId="50" fillId="4" borderId="3" xfId="0" applyNumberFormat="1" applyFont="1" applyFill="1" applyBorder="1" applyAlignment="1">
      <alignment horizontal="right"/>
    </xf>
    <xf numFmtId="171" fontId="50" fillId="4" borderId="32" xfId="0" applyNumberFormat="1" applyFont="1" applyFill="1" applyBorder="1" applyAlignment="1">
      <alignment horizontal="right"/>
    </xf>
    <xf numFmtId="171" fontId="12" fillId="5" borderId="67" xfId="0" applyNumberFormat="1" applyFont="1" applyFill="1" applyBorder="1" applyAlignment="1">
      <alignment horizontal="right"/>
    </xf>
    <xf numFmtId="171" fontId="13" fillId="5" borderId="6" xfId="0" applyNumberFormat="1" applyFont="1" applyFill="1" applyBorder="1" applyAlignment="1">
      <alignment horizontal="right"/>
    </xf>
    <xf numFmtId="171" fontId="13" fillId="5" borderId="27" xfId="0" applyNumberFormat="1" applyFont="1" applyFill="1" applyBorder="1" applyAlignment="1">
      <alignment horizontal="right"/>
    </xf>
    <xf numFmtId="171" fontId="13" fillId="5" borderId="68" xfId="0" applyNumberFormat="1" applyFont="1" applyFill="1" applyBorder="1" applyAlignment="1">
      <alignment horizontal="right"/>
    </xf>
    <xf numFmtId="171" fontId="13" fillId="5" borderId="13" xfId="0" applyNumberFormat="1" applyFont="1" applyFill="1" applyBorder="1" applyAlignment="1">
      <alignment horizontal="right"/>
    </xf>
    <xf numFmtId="171" fontId="12" fillId="0" borderId="67" xfId="0" applyNumberFormat="1" applyFont="1" applyBorder="1" applyAlignment="1">
      <alignment horizontal="right"/>
    </xf>
    <xf numFmtId="171" fontId="13" fillId="4" borderId="6" xfId="0" applyNumberFormat="1" applyFont="1" applyFill="1" applyBorder="1" applyAlignment="1">
      <alignment horizontal="right"/>
    </xf>
    <xf numFmtId="171" fontId="13" fillId="4" borderId="27" xfId="0" applyNumberFormat="1" applyFont="1" applyFill="1" applyBorder="1" applyAlignment="1">
      <alignment horizontal="right"/>
    </xf>
    <xf numFmtId="171" fontId="13" fillId="4" borderId="68" xfId="0" applyNumberFormat="1" applyFont="1" applyFill="1" applyBorder="1" applyAlignment="1">
      <alignment horizontal="right"/>
    </xf>
    <xf numFmtId="171" fontId="13" fillId="4" borderId="13" xfId="0" applyNumberFormat="1" applyFont="1" applyFill="1" applyBorder="1" applyAlignment="1">
      <alignment horizontal="right"/>
    </xf>
    <xf numFmtId="171" fontId="12" fillId="5" borderId="77" xfId="0" applyNumberFormat="1" applyFont="1" applyFill="1" applyBorder="1" applyAlignment="1">
      <alignment horizontal="right"/>
    </xf>
    <xf numFmtId="171" fontId="13" fillId="5" borderId="78" xfId="0" applyNumberFormat="1" applyFont="1" applyFill="1" applyBorder="1" applyAlignment="1">
      <alignment horizontal="right"/>
    </xf>
    <xf numFmtId="171" fontId="13" fillId="5" borderId="79" xfId="0" applyNumberFormat="1" applyFont="1" applyFill="1" applyBorder="1" applyAlignment="1">
      <alignment horizontal="right"/>
    </xf>
    <xf numFmtId="171" fontId="49" fillId="4" borderId="74" xfId="0" applyNumberFormat="1" applyFont="1" applyFill="1" applyBorder="1" applyAlignment="1">
      <alignment horizontal="right"/>
    </xf>
    <xf numFmtId="171" fontId="50" fillId="4" borderId="75" xfId="0" applyNumberFormat="1" applyFont="1" applyFill="1" applyBorder="1" applyAlignment="1">
      <alignment horizontal="right"/>
    </xf>
    <xf numFmtId="171" fontId="50" fillId="4" borderId="76" xfId="0" applyNumberFormat="1" applyFont="1" applyFill="1" applyBorder="1" applyAlignment="1">
      <alignment horizontal="right"/>
    </xf>
    <xf numFmtId="171" fontId="50" fillId="4" borderId="62" xfId="0" applyNumberFormat="1" applyFont="1" applyFill="1" applyBorder="1" applyAlignment="1">
      <alignment horizontal="right"/>
    </xf>
    <xf numFmtId="171" fontId="12" fillId="4" borderId="77" xfId="0" applyNumberFormat="1" applyFont="1" applyFill="1" applyBorder="1" applyAlignment="1">
      <alignment horizontal="right"/>
    </xf>
    <xf numFmtId="171" fontId="13" fillId="4" borderId="78" xfId="0" applyNumberFormat="1" applyFont="1" applyFill="1" applyBorder="1" applyAlignment="1">
      <alignment horizontal="right"/>
    </xf>
    <xf numFmtId="171" fontId="13" fillId="4" borderId="79" xfId="0" applyNumberFormat="1" applyFont="1" applyFill="1" applyBorder="1" applyAlignment="1">
      <alignment horizontal="right"/>
    </xf>
    <xf numFmtId="171" fontId="12" fillId="5" borderId="86" xfId="0" applyNumberFormat="1" applyFont="1" applyFill="1" applyBorder="1" applyAlignment="1">
      <alignment horizontal="right"/>
    </xf>
    <xf numFmtId="171" fontId="50" fillId="4" borderId="85" xfId="0" applyNumberFormat="1" applyFont="1" applyFill="1" applyBorder="1" applyAlignment="1">
      <alignment horizontal="right"/>
    </xf>
    <xf numFmtId="171" fontId="12" fillId="4" borderId="86" xfId="0" applyNumberFormat="1" applyFont="1" applyFill="1" applyBorder="1" applyAlignment="1">
      <alignment horizontal="right"/>
    </xf>
    <xf numFmtId="171" fontId="23" fillId="5" borderId="6" xfId="0" applyNumberFormat="1" applyFont="1" applyFill="1" applyBorder="1" applyAlignment="1">
      <alignment horizontal="right" vertical="center"/>
    </xf>
    <xf numFmtId="171" fontId="14" fillId="5" borderId="1" xfId="0" applyNumberFormat="1" applyFont="1" applyFill="1" applyBorder="1" applyAlignment="1">
      <alignment horizontal="center" vertical="center"/>
    </xf>
    <xf numFmtId="171" fontId="23" fillId="4" borderId="6" xfId="0" applyNumberFormat="1" applyFont="1" applyFill="1" applyBorder="1" applyAlignment="1">
      <alignment horizontal="right" vertical="center"/>
    </xf>
    <xf numFmtId="171" fontId="14" fillId="4" borderId="1" xfId="0" applyNumberFormat="1" applyFont="1" applyFill="1" applyBorder="1" applyAlignment="1">
      <alignment horizontal="center" vertical="center"/>
    </xf>
    <xf numFmtId="171" fontId="23" fillId="5" borderId="0" xfId="0" applyNumberFormat="1" applyFont="1" applyFill="1" applyAlignment="1">
      <alignment horizontal="right" vertical="center"/>
    </xf>
    <xf numFmtId="171" fontId="22" fillId="5" borderId="8" xfId="0" applyNumberFormat="1" applyFont="1" applyFill="1" applyBorder="1" applyAlignment="1">
      <alignment horizontal="center" vertical="center"/>
    </xf>
    <xf numFmtId="171" fontId="22" fillId="4" borderId="1" xfId="0" applyNumberFormat="1" applyFont="1" applyFill="1" applyBorder="1" applyAlignment="1">
      <alignment horizontal="center" vertical="center"/>
    </xf>
    <xf numFmtId="171" fontId="22" fillId="5" borderId="1" xfId="0" applyNumberFormat="1" applyFont="1" applyFill="1" applyBorder="1" applyAlignment="1">
      <alignment horizontal="center" vertical="center"/>
    </xf>
    <xf numFmtId="171" fontId="23" fillId="4" borderId="6" xfId="0" applyNumberFormat="1" applyFont="1" applyFill="1" applyBorder="1" applyAlignment="1">
      <alignment horizontal="right"/>
    </xf>
    <xf numFmtId="171" fontId="23" fillId="5" borderId="6" xfId="0" applyNumberFormat="1" applyFont="1" applyFill="1" applyBorder="1" applyAlignment="1">
      <alignment horizontal="right"/>
    </xf>
    <xf numFmtId="171" fontId="23" fillId="4" borderId="10" xfId="0" applyNumberFormat="1" applyFont="1" applyFill="1" applyBorder="1" applyAlignment="1">
      <alignment horizontal="right" vertical="center"/>
    </xf>
    <xf numFmtId="171" fontId="14" fillId="4" borderId="9" xfId="0" applyNumberFormat="1" applyFont="1" applyFill="1" applyBorder="1" applyAlignment="1">
      <alignment horizontal="center" vertical="center"/>
    </xf>
    <xf numFmtId="171" fontId="23" fillId="5" borderId="11" xfId="0" applyNumberFormat="1" applyFont="1" applyFill="1" applyBorder="1" applyAlignment="1">
      <alignment horizontal="right" vertical="center"/>
    </xf>
    <xf numFmtId="171" fontId="49" fillId="5" borderId="123" xfId="0" applyNumberFormat="1" applyFont="1" applyFill="1" applyBorder="1" applyAlignment="1">
      <alignment horizontal="right" vertical="center"/>
    </xf>
    <xf numFmtId="171" fontId="12" fillId="5" borderId="6" xfId="0" applyNumberFormat="1" applyFont="1" applyFill="1" applyBorder="1" applyAlignment="1">
      <alignment horizontal="right" vertical="center"/>
    </xf>
    <xf numFmtId="171" fontId="30" fillId="5" borderId="102" xfId="0" applyNumberFormat="1" applyFont="1" applyFill="1" applyBorder="1" applyAlignment="1">
      <alignment horizontal="right" vertical="center"/>
    </xf>
    <xf numFmtId="171" fontId="25" fillId="5" borderId="16" xfId="0" applyNumberFormat="1" applyFont="1" applyFill="1" applyBorder="1" applyAlignment="1">
      <alignment horizontal="right" vertical="center"/>
    </xf>
    <xf numFmtId="171" fontId="25" fillId="5" borderId="28" xfId="0" applyNumberFormat="1" applyFont="1" applyFill="1" applyBorder="1" applyAlignment="1">
      <alignment horizontal="right" vertical="center"/>
    </xf>
    <xf numFmtId="171" fontId="30" fillId="5" borderId="27" xfId="0" applyNumberFormat="1" applyFont="1" applyFill="1" applyBorder="1" applyAlignment="1">
      <alignment horizontal="right" vertical="center"/>
    </xf>
    <xf numFmtId="171" fontId="30" fillId="5" borderId="29" xfId="0" applyNumberFormat="1" applyFont="1" applyFill="1" applyBorder="1" applyAlignment="1">
      <alignment horizontal="right" vertical="center"/>
    </xf>
    <xf numFmtId="171" fontId="30" fillId="5" borderId="79" xfId="0" applyNumberFormat="1" applyFont="1" applyFill="1" applyBorder="1" applyAlignment="1">
      <alignment horizontal="right" vertical="center"/>
    </xf>
    <xf numFmtId="171" fontId="12" fillId="5" borderId="127" xfId="0" applyNumberFormat="1" applyFont="1" applyFill="1" applyBorder="1" applyAlignment="1">
      <alignment horizontal="right" vertical="center"/>
    </xf>
    <xf numFmtId="171" fontId="49" fillId="5" borderId="6" xfId="0" applyNumberFormat="1" applyFont="1" applyFill="1" applyBorder="1" applyAlignment="1">
      <alignment horizontal="right" vertical="center"/>
    </xf>
    <xf numFmtId="171" fontId="49" fillId="5" borderId="16" xfId="0" applyNumberFormat="1" applyFont="1" applyFill="1" applyBorder="1" applyAlignment="1">
      <alignment horizontal="right" vertical="center"/>
    </xf>
    <xf numFmtId="171" fontId="49" fillId="4" borderId="123" xfId="0" applyNumberFormat="1" applyFont="1" applyFill="1" applyBorder="1" applyAlignment="1">
      <alignment horizontal="right" vertical="center"/>
    </xf>
    <xf numFmtId="171" fontId="12" fillId="4" borderId="6" xfId="0" applyNumberFormat="1" applyFont="1" applyFill="1" applyBorder="1" applyAlignment="1">
      <alignment horizontal="right" vertical="center"/>
    </xf>
    <xf numFmtId="171" fontId="30" fillId="4" borderId="102" xfId="0" applyNumberFormat="1" applyFont="1" applyFill="1" applyBorder="1" applyAlignment="1">
      <alignment horizontal="right" vertical="center"/>
    </xf>
    <xf numFmtId="171" fontId="25" fillId="4" borderId="16" xfId="0" applyNumberFormat="1" applyFont="1" applyFill="1" applyBorder="1" applyAlignment="1">
      <alignment horizontal="right" vertical="center"/>
    </xf>
    <xf numFmtId="171" fontId="25" fillId="4" borderId="28" xfId="0" applyNumberFormat="1" applyFont="1" applyFill="1" applyBorder="1" applyAlignment="1">
      <alignment horizontal="right" vertical="center"/>
    </xf>
    <xf numFmtId="171" fontId="30" fillId="4" borderId="27" xfId="0" applyNumberFormat="1" applyFont="1" applyFill="1" applyBorder="1" applyAlignment="1">
      <alignment horizontal="right" vertical="center"/>
    </xf>
    <xf numFmtId="171" fontId="30" fillId="4" borderId="29" xfId="0" applyNumberFormat="1" applyFont="1" applyFill="1" applyBorder="1" applyAlignment="1">
      <alignment horizontal="right" vertical="center"/>
    </xf>
    <xf numFmtId="171" fontId="30" fillId="4" borderId="79" xfId="0" applyNumberFormat="1" applyFont="1" applyFill="1" applyBorder="1" applyAlignment="1">
      <alignment horizontal="right" vertical="center"/>
    </xf>
    <xf numFmtId="171" fontId="12" fillId="4" borderId="127" xfId="0" applyNumberFormat="1" applyFont="1" applyFill="1" applyBorder="1" applyAlignment="1">
      <alignment horizontal="right" vertical="center"/>
    </xf>
    <xf numFmtId="171" fontId="49" fillId="4" borderId="6" xfId="0" applyNumberFormat="1" applyFont="1" applyFill="1" applyBorder="1" applyAlignment="1">
      <alignment horizontal="right" vertical="center"/>
    </xf>
    <xf numFmtId="171" fontId="49" fillId="4" borderId="16" xfId="0" applyNumberFormat="1" applyFont="1" applyFill="1" applyBorder="1" applyAlignment="1">
      <alignment horizontal="right" vertical="center"/>
    </xf>
    <xf numFmtId="171" fontId="49" fillId="5" borderId="124" xfId="0" applyNumberFormat="1" applyFont="1" applyFill="1" applyBorder="1" applyAlignment="1">
      <alignment horizontal="right" vertical="center"/>
    </xf>
    <xf numFmtId="171" fontId="12" fillId="5" borderId="3" xfId="0" applyNumberFormat="1" applyFont="1" applyFill="1" applyBorder="1" applyAlignment="1">
      <alignment horizontal="right" vertical="center"/>
    </xf>
    <xf numFmtId="171" fontId="30" fillId="5" borderId="103" xfId="0" applyNumberFormat="1" applyFont="1" applyFill="1" applyBorder="1" applyAlignment="1">
      <alignment horizontal="right" vertical="center"/>
    </xf>
    <xf numFmtId="171" fontId="25" fillId="5" borderId="2" xfId="0" applyNumberFormat="1" applyFont="1" applyFill="1" applyBorder="1" applyAlignment="1">
      <alignment horizontal="right" vertical="center"/>
    </xf>
    <xf numFmtId="171" fontId="25" fillId="5" borderId="33" xfId="0" applyNumberFormat="1" applyFont="1" applyFill="1" applyBorder="1" applyAlignment="1">
      <alignment horizontal="right" vertical="center"/>
    </xf>
    <xf numFmtId="171" fontId="30" fillId="5" borderId="32" xfId="0" applyNumberFormat="1" applyFont="1" applyFill="1" applyBorder="1" applyAlignment="1">
      <alignment horizontal="right" vertical="center"/>
    </xf>
    <xf numFmtId="171" fontId="30" fillId="5" borderId="34" xfId="0" applyNumberFormat="1" applyFont="1" applyFill="1" applyBorder="1" applyAlignment="1">
      <alignment horizontal="right" vertical="center"/>
    </xf>
    <xf numFmtId="171" fontId="30" fillId="5" borderId="104" xfId="0" applyNumberFormat="1" applyFont="1" applyFill="1" applyBorder="1" applyAlignment="1">
      <alignment horizontal="right" vertical="center"/>
    </xf>
    <xf numFmtId="171" fontId="12" fillId="5" borderId="128" xfId="0" applyNumberFormat="1" applyFont="1" applyFill="1" applyBorder="1" applyAlignment="1">
      <alignment horizontal="right" vertical="center"/>
    </xf>
    <xf numFmtId="171" fontId="49" fillId="5" borderId="3" xfId="0" applyNumberFormat="1" applyFont="1" applyFill="1" applyBorder="1" applyAlignment="1">
      <alignment horizontal="right" vertical="center"/>
    </xf>
    <xf numFmtId="171" fontId="49" fillId="5" borderId="2" xfId="0" applyNumberFormat="1" applyFont="1" applyFill="1" applyBorder="1" applyAlignment="1">
      <alignment horizontal="right" vertical="center"/>
    </xf>
    <xf numFmtId="171" fontId="49" fillId="5" borderId="125" xfId="0" applyNumberFormat="1" applyFont="1" applyFill="1" applyBorder="1" applyAlignment="1">
      <alignment horizontal="right" vertical="center"/>
    </xf>
    <xf numFmtId="171" fontId="12" fillId="5" borderId="11" xfId="0" applyNumberFormat="1" applyFont="1" applyFill="1" applyBorder="1" applyAlignment="1">
      <alignment horizontal="right" vertical="center"/>
    </xf>
    <xf numFmtId="171" fontId="30" fillId="5" borderId="11" xfId="0" applyNumberFormat="1" applyFont="1" applyFill="1" applyBorder="1" applyAlignment="1">
      <alignment horizontal="right" vertical="center"/>
    </xf>
    <xf numFmtId="171" fontId="25" fillId="5" borderId="5" xfId="0" applyNumberFormat="1" applyFont="1" applyFill="1" applyBorder="1" applyAlignment="1">
      <alignment horizontal="right" vertical="center"/>
    </xf>
    <xf numFmtId="171" fontId="49" fillId="5" borderId="133" xfId="7" applyNumberFormat="1" applyFont="1" applyFill="1" applyBorder="1" applyAlignment="1">
      <alignment horizontal="right" vertical="center"/>
    </xf>
    <xf numFmtId="171" fontId="12" fillId="5" borderId="6" xfId="7" applyNumberFormat="1" applyFont="1" applyFill="1" applyBorder="1" applyAlignment="1">
      <alignment horizontal="right" vertical="center"/>
    </xf>
    <xf numFmtId="171" fontId="30" fillId="5" borderId="102" xfId="7" applyNumberFormat="1" applyFont="1" applyFill="1" applyBorder="1" applyAlignment="1">
      <alignment horizontal="right" vertical="center"/>
    </xf>
    <xf numFmtId="171" fontId="25" fillId="5" borderId="16" xfId="7" applyNumberFormat="1" applyFont="1" applyFill="1" applyBorder="1" applyAlignment="1">
      <alignment horizontal="right" vertical="center"/>
    </xf>
    <xf numFmtId="171" fontId="25" fillId="5" borderId="28" xfId="7" applyNumberFormat="1" applyFont="1" applyFill="1" applyBorder="1" applyAlignment="1">
      <alignment horizontal="right" vertical="center"/>
    </xf>
    <xf numFmtId="171" fontId="30" fillId="5" borderId="27" xfId="7" applyNumberFormat="1" applyFont="1" applyFill="1" applyBorder="1" applyAlignment="1">
      <alignment horizontal="right" vertical="center"/>
    </xf>
    <xf numFmtId="171" fontId="30" fillId="5" borderId="29" xfId="7" applyNumberFormat="1" applyFont="1" applyFill="1" applyBorder="1" applyAlignment="1">
      <alignment horizontal="right" vertical="center"/>
    </xf>
    <xf numFmtId="171" fontId="30" fillId="5" borderId="79" xfId="7" applyNumberFormat="1" applyFont="1" applyFill="1" applyBorder="1" applyAlignment="1">
      <alignment horizontal="right" vertical="center"/>
    </xf>
    <xf numFmtId="171" fontId="12" fillId="5" borderId="127" xfId="7" applyNumberFormat="1" applyFont="1" applyFill="1" applyBorder="1" applyAlignment="1">
      <alignment horizontal="right" vertical="center"/>
    </xf>
    <xf numFmtId="171" fontId="49" fillId="5" borderId="6" xfId="7" applyNumberFormat="1" applyFont="1" applyFill="1" applyBorder="1" applyAlignment="1">
      <alignment horizontal="right" vertical="center"/>
    </xf>
    <xf numFmtId="171" fontId="49" fillId="5" borderId="16" xfId="7" applyNumberFormat="1" applyFont="1" applyFill="1" applyBorder="1" applyAlignment="1">
      <alignment horizontal="right" vertical="center"/>
    </xf>
    <xf numFmtId="171" fontId="49" fillId="4" borderId="133" xfId="7" applyNumberFormat="1" applyFont="1" applyFill="1" applyBorder="1" applyAlignment="1">
      <alignment horizontal="right" vertical="center"/>
    </xf>
    <xf numFmtId="171" fontId="32" fillId="4" borderId="6" xfId="7" applyNumberFormat="1" applyFont="1" applyFill="1" applyBorder="1" applyAlignment="1">
      <alignment horizontal="right" vertical="center"/>
    </xf>
    <xf numFmtId="171" fontId="30" fillId="4" borderId="102" xfId="7" applyNumberFormat="1" applyFont="1" applyFill="1" applyBorder="1" applyAlignment="1">
      <alignment horizontal="right" vertical="center"/>
    </xf>
    <xf numFmtId="171" fontId="25" fillId="4" borderId="16" xfId="7" applyNumberFormat="1" applyFont="1" applyFill="1" applyBorder="1" applyAlignment="1">
      <alignment horizontal="right" vertical="center"/>
    </xf>
    <xf numFmtId="171" fontId="25" fillId="4" borderId="28" xfId="7" applyNumberFormat="1" applyFont="1" applyFill="1" applyBorder="1" applyAlignment="1">
      <alignment horizontal="right" vertical="center"/>
    </xf>
    <xf numFmtId="171" fontId="14" fillId="4" borderId="27" xfId="7" applyNumberFormat="1" applyFont="1" applyFill="1" applyBorder="1" applyAlignment="1">
      <alignment horizontal="right" vertical="center"/>
    </xf>
    <xf numFmtId="171" fontId="5" fillId="4" borderId="16" xfId="7" applyNumberFormat="1" applyFont="1" applyFill="1" applyBorder="1" applyAlignment="1">
      <alignment horizontal="right" vertical="center"/>
    </xf>
    <xf numFmtId="171" fontId="30" fillId="4" borderId="29" xfId="7" applyNumberFormat="1" applyFont="1" applyFill="1" applyBorder="1" applyAlignment="1">
      <alignment horizontal="right" vertical="center"/>
    </xf>
    <xf numFmtId="171" fontId="5" fillId="4" borderId="28" xfId="7" applyNumberFormat="1" applyFont="1" applyFill="1" applyBorder="1" applyAlignment="1">
      <alignment horizontal="right" vertical="center"/>
    </xf>
    <xf numFmtId="171" fontId="12" fillId="4" borderId="79" xfId="7" applyNumberFormat="1" applyFont="1" applyFill="1" applyBorder="1" applyAlignment="1">
      <alignment horizontal="right" vertical="center"/>
    </xf>
    <xf numFmtId="171" fontId="32" fillId="4" borderId="127" xfId="7" applyNumberFormat="1" applyFont="1" applyFill="1" applyBorder="1" applyAlignment="1">
      <alignment horizontal="right" vertical="center"/>
    </xf>
    <xf numFmtId="171" fontId="49" fillId="4" borderId="6" xfId="7" applyNumberFormat="1" applyFont="1" applyFill="1" applyBorder="1" applyAlignment="1">
      <alignment horizontal="right" vertical="center"/>
    </xf>
    <xf numFmtId="171" fontId="49" fillId="4" borderId="16" xfId="7" applyNumberFormat="1" applyFont="1" applyFill="1" applyBorder="1" applyAlignment="1">
      <alignment horizontal="right" vertical="center"/>
    </xf>
    <xf numFmtId="171" fontId="33" fillId="4" borderId="16" xfId="7" applyNumberFormat="1" applyFont="1" applyFill="1" applyBorder="1" applyAlignment="1">
      <alignment horizontal="right" vertical="center"/>
    </xf>
    <xf numFmtId="171" fontId="49" fillId="5" borderId="136" xfId="7" applyNumberFormat="1" applyFont="1" applyFill="1" applyBorder="1" applyAlignment="1">
      <alignment horizontal="right" vertical="center"/>
    </xf>
    <xf numFmtId="171" fontId="12" fillId="5" borderId="3" xfId="7" applyNumberFormat="1" applyFont="1" applyFill="1" applyBorder="1" applyAlignment="1">
      <alignment horizontal="right" vertical="center"/>
    </xf>
    <xf numFmtId="171" fontId="30" fillId="5" borderId="103" xfId="7" applyNumberFormat="1" applyFont="1" applyFill="1" applyBorder="1" applyAlignment="1">
      <alignment horizontal="right" vertical="center"/>
    </xf>
    <xf numFmtId="171" fontId="25" fillId="5" borderId="2" xfId="7" applyNumberFormat="1" applyFont="1" applyFill="1" applyBorder="1" applyAlignment="1">
      <alignment horizontal="right" vertical="center"/>
    </xf>
    <xf numFmtId="171" fontId="25" fillId="5" borderId="33" xfId="7" applyNumberFormat="1" applyFont="1" applyFill="1" applyBorder="1" applyAlignment="1">
      <alignment horizontal="right" vertical="center"/>
    </xf>
    <xf numFmtId="171" fontId="30" fillId="5" borderId="32" xfId="7" applyNumberFormat="1" applyFont="1" applyFill="1" applyBorder="1" applyAlignment="1">
      <alignment horizontal="right" vertical="center"/>
    </xf>
    <xf numFmtId="171" fontId="30" fillId="5" borderId="34" xfId="7" applyNumberFormat="1" applyFont="1" applyFill="1" applyBorder="1" applyAlignment="1">
      <alignment horizontal="right" vertical="center"/>
    </xf>
    <xf numFmtId="171" fontId="30" fillId="5" borderId="104" xfId="7" applyNumberFormat="1" applyFont="1" applyFill="1" applyBorder="1" applyAlignment="1">
      <alignment horizontal="right" vertical="center"/>
    </xf>
    <xf numFmtId="171" fontId="12" fillId="5" borderId="128" xfId="7" applyNumberFormat="1" applyFont="1" applyFill="1" applyBorder="1" applyAlignment="1">
      <alignment horizontal="right" vertical="center"/>
    </xf>
    <xf numFmtId="171" fontId="49" fillId="5" borderId="3" xfId="7" applyNumberFormat="1" applyFont="1" applyFill="1" applyBorder="1" applyAlignment="1">
      <alignment horizontal="right" vertical="center"/>
    </xf>
    <xf numFmtId="171" fontId="49" fillId="5" borderId="2" xfId="7" applyNumberFormat="1" applyFont="1" applyFill="1" applyBorder="1" applyAlignment="1">
      <alignment horizontal="right" vertical="center"/>
    </xf>
    <xf numFmtId="171" fontId="12" fillId="4" borderId="6" xfId="7" applyNumberFormat="1" applyFont="1" applyFill="1" applyBorder="1" applyAlignment="1">
      <alignment horizontal="right" vertical="center"/>
    </xf>
    <xf numFmtId="171" fontId="30" fillId="4" borderId="27" xfId="7" applyNumberFormat="1" applyFont="1" applyFill="1" applyBorder="1" applyAlignment="1">
      <alignment horizontal="right" vertical="center"/>
    </xf>
    <xf numFmtId="171" fontId="30" fillId="4" borderId="79" xfId="7" applyNumberFormat="1" applyFont="1" applyFill="1" applyBorder="1" applyAlignment="1">
      <alignment horizontal="right" vertical="center"/>
    </xf>
    <xf numFmtId="171" fontId="12" fillId="4" borderId="127" xfId="7" applyNumberFormat="1" applyFont="1" applyFill="1" applyBorder="1" applyAlignment="1">
      <alignment horizontal="right" vertical="center"/>
    </xf>
    <xf numFmtId="171" fontId="49" fillId="4" borderId="133" xfId="7" applyNumberFormat="1" applyFont="1" applyFill="1" applyBorder="1" applyAlignment="1">
      <alignment horizontal="right"/>
    </xf>
    <xf numFmtId="171" fontId="12" fillId="4" borderId="6" xfId="7" applyNumberFormat="1" applyFont="1" applyFill="1" applyBorder="1" applyAlignment="1">
      <alignment horizontal="right"/>
    </xf>
    <xf numFmtId="171" fontId="30" fillId="4" borderId="102" xfId="7" applyNumberFormat="1" applyFont="1" applyFill="1" applyBorder="1" applyAlignment="1">
      <alignment horizontal="right"/>
    </xf>
    <xf numFmtId="171" fontId="25" fillId="4" borderId="16" xfId="7" applyNumberFormat="1" applyFont="1" applyFill="1" applyBorder="1" applyAlignment="1">
      <alignment horizontal="right"/>
    </xf>
    <xf numFmtId="171" fontId="25" fillId="4" borderId="28" xfId="7" applyNumberFormat="1" applyFont="1" applyFill="1" applyBorder="1" applyAlignment="1">
      <alignment horizontal="right"/>
    </xf>
    <xf numFmtId="171" fontId="30" fillId="4" borderId="27" xfId="7" applyNumberFormat="1" applyFont="1" applyFill="1" applyBorder="1" applyAlignment="1">
      <alignment horizontal="right"/>
    </xf>
    <xf numFmtId="171" fontId="30" fillId="4" borderId="29" xfId="7" applyNumberFormat="1" applyFont="1" applyFill="1" applyBorder="1" applyAlignment="1">
      <alignment horizontal="right"/>
    </xf>
    <xf numFmtId="171" fontId="30" fillId="4" borderId="79" xfId="7" applyNumberFormat="1" applyFont="1" applyFill="1" applyBorder="1" applyAlignment="1">
      <alignment horizontal="right"/>
    </xf>
    <xf numFmtId="171" fontId="12" fillId="4" borderId="127" xfId="7" applyNumberFormat="1" applyFont="1" applyFill="1" applyBorder="1" applyAlignment="1">
      <alignment horizontal="right"/>
    </xf>
    <xf numFmtId="171" fontId="49" fillId="4" borderId="6" xfId="7" applyNumberFormat="1" applyFont="1" applyFill="1" applyBorder="1" applyAlignment="1">
      <alignment horizontal="right"/>
    </xf>
    <xf numFmtId="171" fontId="49" fillId="4" borderId="16" xfId="7" applyNumberFormat="1" applyFont="1" applyFill="1" applyBorder="1" applyAlignment="1">
      <alignment horizontal="right"/>
    </xf>
    <xf numFmtId="171" fontId="49" fillId="5" borderId="133" xfId="7" applyNumberFormat="1" applyFont="1" applyFill="1" applyBorder="1" applyAlignment="1">
      <alignment horizontal="right"/>
    </xf>
    <xf numFmtId="171" fontId="12" fillId="5" borderId="6" xfId="7" applyNumberFormat="1" applyFont="1" applyFill="1" applyBorder="1" applyAlignment="1">
      <alignment horizontal="right"/>
    </xf>
    <xf numFmtId="171" fontId="30" fillId="5" borderId="102" xfId="7" applyNumberFormat="1" applyFont="1" applyFill="1" applyBorder="1" applyAlignment="1">
      <alignment horizontal="right"/>
    </xf>
    <xf numFmtId="171" fontId="25" fillId="5" borderId="16" xfId="7" applyNumberFormat="1" applyFont="1" applyFill="1" applyBorder="1" applyAlignment="1">
      <alignment horizontal="right"/>
    </xf>
    <xf numFmtId="171" fontId="25" fillId="5" borderId="28" xfId="7" applyNumberFormat="1" applyFont="1" applyFill="1" applyBorder="1" applyAlignment="1">
      <alignment horizontal="right"/>
    </xf>
    <xf numFmtId="171" fontId="30" fillId="5" borderId="27" xfId="7" applyNumberFormat="1" applyFont="1" applyFill="1" applyBorder="1" applyAlignment="1">
      <alignment horizontal="right"/>
    </xf>
    <xf numFmtId="171" fontId="30" fillId="5" borderId="29" xfId="7" applyNumberFormat="1" applyFont="1" applyFill="1" applyBorder="1" applyAlignment="1">
      <alignment horizontal="right"/>
    </xf>
    <xf numFmtId="171" fontId="30" fillId="5" borderId="79" xfId="7" applyNumberFormat="1" applyFont="1" applyFill="1" applyBorder="1" applyAlignment="1">
      <alignment horizontal="right"/>
    </xf>
    <xf numFmtId="171" fontId="12" fillId="5" borderId="127" xfId="7" applyNumberFormat="1" applyFont="1" applyFill="1" applyBorder="1" applyAlignment="1">
      <alignment horizontal="right"/>
    </xf>
    <xf numFmtId="171" fontId="49" fillId="5" borderId="6" xfId="7" applyNumberFormat="1" applyFont="1" applyFill="1" applyBorder="1" applyAlignment="1">
      <alignment horizontal="right"/>
    </xf>
    <xf numFmtId="171" fontId="49" fillId="5" borderId="16" xfId="7" applyNumberFormat="1" applyFont="1" applyFill="1" applyBorder="1" applyAlignment="1">
      <alignment horizontal="right"/>
    </xf>
    <xf numFmtId="171" fontId="49" fillId="4" borderId="137" xfId="7" applyNumberFormat="1" applyFont="1" applyFill="1" applyBorder="1" applyAlignment="1">
      <alignment horizontal="right" vertical="center"/>
    </xf>
    <xf numFmtId="171" fontId="12" fillId="4" borderId="10" xfId="7" applyNumberFormat="1" applyFont="1" applyFill="1" applyBorder="1" applyAlignment="1">
      <alignment horizontal="right" vertical="center"/>
    </xf>
    <xf numFmtId="171" fontId="30" fillId="4" borderId="105" xfId="7" applyNumberFormat="1" applyFont="1" applyFill="1" applyBorder="1" applyAlignment="1">
      <alignment horizontal="right" vertical="center"/>
    </xf>
    <xf numFmtId="171" fontId="25" fillId="4" borderId="17" xfId="7" applyNumberFormat="1" applyFont="1" applyFill="1" applyBorder="1" applyAlignment="1">
      <alignment horizontal="right" vertical="center"/>
    </xf>
    <xf numFmtId="171" fontId="25" fillId="4" borderId="43" xfId="7" applyNumberFormat="1" applyFont="1" applyFill="1" applyBorder="1" applyAlignment="1">
      <alignment horizontal="right" vertical="center"/>
    </xf>
    <xf numFmtId="171" fontId="30" fillId="4" borderId="42" xfId="7" applyNumberFormat="1" applyFont="1" applyFill="1" applyBorder="1" applyAlignment="1">
      <alignment horizontal="right" vertical="center"/>
    </xf>
    <xf numFmtId="171" fontId="30" fillId="4" borderId="44" xfId="7" applyNumberFormat="1" applyFont="1" applyFill="1" applyBorder="1" applyAlignment="1">
      <alignment horizontal="right" vertical="center"/>
    </xf>
    <xf numFmtId="171" fontId="30" fillId="4" borderId="106" xfId="7" applyNumberFormat="1" applyFont="1" applyFill="1" applyBorder="1" applyAlignment="1">
      <alignment horizontal="right" vertical="center"/>
    </xf>
    <xf numFmtId="171" fontId="12" fillId="4" borderId="139" xfId="7" applyNumberFormat="1" applyFont="1" applyFill="1" applyBorder="1" applyAlignment="1">
      <alignment horizontal="right" vertical="center"/>
    </xf>
    <xf numFmtId="171" fontId="49" fillId="4" borderId="10" xfId="7" applyNumberFormat="1" applyFont="1" applyFill="1" applyBorder="1" applyAlignment="1">
      <alignment horizontal="right" vertical="center"/>
    </xf>
    <xf numFmtId="171" fontId="49" fillId="4" borderId="17" xfId="7" applyNumberFormat="1" applyFont="1" applyFill="1" applyBorder="1" applyAlignment="1">
      <alignment horizontal="right" vertical="center"/>
    </xf>
    <xf numFmtId="171" fontId="49" fillId="5" borderId="134" xfId="7" applyNumberFormat="1" applyFont="1" applyFill="1" applyBorder="1" applyAlignment="1">
      <alignment horizontal="right" vertical="center"/>
    </xf>
    <xf numFmtId="171" fontId="12" fillId="5" borderId="129" xfId="7" applyNumberFormat="1" applyFont="1" applyFill="1" applyBorder="1" applyAlignment="1">
      <alignment horizontal="right" vertical="center"/>
    </xf>
    <xf numFmtId="171" fontId="30" fillId="5" borderId="115" xfId="7" applyNumberFormat="1" applyFont="1" applyFill="1" applyBorder="1" applyAlignment="1">
      <alignment horizontal="right" vertical="center"/>
    </xf>
    <xf numFmtId="171" fontId="25" fillId="5" borderId="116" xfId="7" applyNumberFormat="1" applyFont="1" applyFill="1" applyBorder="1" applyAlignment="1">
      <alignment horizontal="right" vertical="center"/>
    </xf>
    <xf numFmtId="171" fontId="25" fillId="5" borderId="117" xfId="7" applyNumberFormat="1" applyFont="1" applyFill="1" applyBorder="1" applyAlignment="1">
      <alignment horizontal="right" vertical="center"/>
    </xf>
    <xf numFmtId="171" fontId="30" fillId="5" borderId="118" xfId="7" applyNumberFormat="1" applyFont="1" applyFill="1" applyBorder="1" applyAlignment="1">
      <alignment horizontal="right" vertical="center"/>
    </xf>
    <xf numFmtId="171" fontId="30" fillId="5" borderId="119" xfId="7" applyNumberFormat="1" applyFont="1" applyFill="1" applyBorder="1" applyAlignment="1">
      <alignment horizontal="right" vertical="center"/>
    </xf>
    <xf numFmtId="171" fontId="30" fillId="5" borderId="120" xfId="7" applyNumberFormat="1" applyFont="1" applyFill="1" applyBorder="1" applyAlignment="1">
      <alignment horizontal="right" vertical="center"/>
    </xf>
    <xf numFmtId="171" fontId="12" fillId="5" borderId="141" xfId="7" applyNumberFormat="1" applyFont="1" applyFill="1" applyBorder="1" applyAlignment="1">
      <alignment horizontal="right" vertical="center"/>
    </xf>
    <xf numFmtId="171" fontId="12" fillId="5" borderId="26" xfId="0" applyNumberFormat="1" applyFont="1" applyFill="1" applyBorder="1" applyAlignment="1">
      <alignment horizontal="right" vertical="center"/>
    </xf>
    <xf numFmtId="171" fontId="13" fillId="5" borderId="16" xfId="0" applyNumberFormat="1" applyFont="1" applyFill="1" applyBorder="1" applyAlignment="1">
      <alignment horizontal="right" vertical="center"/>
    </xf>
    <xf numFmtId="171" fontId="12" fillId="5" borderId="27" xfId="0" applyNumberFormat="1" applyFont="1" applyFill="1" applyBorder="1" applyAlignment="1">
      <alignment horizontal="right" vertical="center"/>
    </xf>
    <xf numFmtId="171" fontId="12" fillId="5" borderId="28" xfId="0" applyNumberFormat="1" applyFont="1" applyFill="1" applyBorder="1" applyAlignment="1">
      <alignment horizontal="right" vertical="center"/>
    </xf>
    <xf numFmtId="171" fontId="13" fillId="5" borderId="28" xfId="0" applyNumberFormat="1" applyFont="1" applyFill="1" applyBorder="1" applyAlignment="1">
      <alignment horizontal="right" vertical="center"/>
    </xf>
    <xf numFmtId="171" fontId="12" fillId="5" borderId="29" xfId="0" applyNumberFormat="1" applyFont="1" applyFill="1" applyBorder="1" applyAlignment="1">
      <alignment horizontal="right" vertical="center"/>
    </xf>
    <xf numFmtId="171" fontId="33" fillId="5" borderId="30" xfId="0" applyNumberFormat="1" applyFont="1" applyFill="1" applyBorder="1" applyAlignment="1">
      <alignment horizontal="right" vertical="center"/>
    </xf>
    <xf numFmtId="171" fontId="12" fillId="4" borderId="26" xfId="0" applyNumberFormat="1" applyFont="1" applyFill="1" applyBorder="1" applyAlignment="1">
      <alignment horizontal="right" vertical="center"/>
    </xf>
    <xf numFmtId="171" fontId="13" fillId="4" borderId="16" xfId="0" applyNumberFormat="1" applyFont="1" applyFill="1" applyBorder="1" applyAlignment="1">
      <alignment horizontal="right" vertical="center"/>
    </xf>
    <xf numFmtId="171" fontId="12" fillId="4" borderId="27" xfId="0" applyNumberFormat="1" applyFont="1" applyFill="1" applyBorder="1" applyAlignment="1">
      <alignment horizontal="right" vertical="center"/>
    </xf>
    <xf numFmtId="171" fontId="12" fillId="4" borderId="28" xfId="0" applyNumberFormat="1" applyFont="1" applyFill="1" applyBorder="1" applyAlignment="1">
      <alignment horizontal="right" vertical="center"/>
    </xf>
    <xf numFmtId="171" fontId="13" fillId="4" borderId="28" xfId="0" applyNumberFormat="1" applyFont="1" applyFill="1" applyBorder="1" applyAlignment="1">
      <alignment horizontal="right" vertical="center"/>
    </xf>
    <xf numFmtId="171" fontId="12" fillId="4" borderId="29" xfId="0" applyNumberFormat="1" applyFont="1" applyFill="1" applyBorder="1" applyAlignment="1">
      <alignment horizontal="right" vertical="center"/>
    </xf>
    <xf numFmtId="171" fontId="33" fillId="4" borderId="30" xfId="0" applyNumberFormat="1" applyFont="1" applyFill="1" applyBorder="1" applyAlignment="1">
      <alignment horizontal="right" vertical="center"/>
    </xf>
    <xf numFmtId="171" fontId="12" fillId="5" borderId="31" xfId="0" applyNumberFormat="1" applyFont="1" applyFill="1" applyBorder="1" applyAlignment="1">
      <alignment horizontal="right" vertical="center"/>
    </xf>
    <xf numFmtId="171" fontId="13" fillId="5" borderId="2" xfId="0" applyNumberFormat="1" applyFont="1" applyFill="1" applyBorder="1" applyAlignment="1">
      <alignment horizontal="right" vertical="center"/>
    </xf>
    <xf numFmtId="171" fontId="12" fillId="5" borderId="32" xfId="0" applyNumberFormat="1" applyFont="1" applyFill="1" applyBorder="1" applyAlignment="1">
      <alignment horizontal="right" vertical="center"/>
    </xf>
    <xf numFmtId="171" fontId="12" fillId="5" borderId="33" xfId="0" applyNumberFormat="1" applyFont="1" applyFill="1" applyBorder="1" applyAlignment="1">
      <alignment horizontal="right" vertical="center"/>
    </xf>
    <xf numFmtId="171" fontId="13" fillId="5" borderId="33" xfId="0" applyNumberFormat="1" applyFont="1" applyFill="1" applyBorder="1" applyAlignment="1">
      <alignment horizontal="right" vertical="center"/>
    </xf>
    <xf numFmtId="171" fontId="12" fillId="5" borderId="34" xfId="0" applyNumberFormat="1" applyFont="1" applyFill="1" applyBorder="1" applyAlignment="1">
      <alignment horizontal="right" vertical="center"/>
    </xf>
    <xf numFmtId="171" fontId="33" fillId="5" borderId="35" xfId="0" applyNumberFormat="1" applyFont="1" applyFill="1" applyBorder="1" applyAlignment="1">
      <alignment horizontal="right" vertical="center"/>
    </xf>
    <xf numFmtId="171" fontId="31" fillId="4" borderId="0" xfId="0" applyNumberFormat="1" applyFont="1" applyFill="1" applyAlignment="1">
      <alignment horizontal="right" vertical="center"/>
    </xf>
    <xf numFmtId="171" fontId="32" fillId="4" borderId="0" xfId="0" applyNumberFormat="1" applyFont="1" applyFill="1" applyAlignment="1">
      <alignment horizontal="right" vertical="center"/>
    </xf>
    <xf numFmtId="171" fontId="30" fillId="4" borderId="0" xfId="0" applyNumberFormat="1" applyFont="1" applyFill="1" applyAlignment="1">
      <alignment horizontal="right" vertical="center"/>
    </xf>
    <xf numFmtId="171" fontId="25" fillId="4" borderId="0" xfId="0" applyNumberFormat="1" applyFont="1" applyFill="1" applyAlignment="1">
      <alignment horizontal="right" vertical="center"/>
    </xf>
    <xf numFmtId="171" fontId="14" fillId="4" borderId="0" xfId="0" applyNumberFormat="1" applyFont="1" applyFill="1" applyAlignment="1">
      <alignment horizontal="right" vertical="center"/>
    </xf>
    <xf numFmtId="171" fontId="23" fillId="4" borderId="0" xfId="0" applyNumberFormat="1" applyFont="1" applyFill="1" applyAlignment="1">
      <alignment horizontal="right" vertical="center"/>
    </xf>
    <xf numFmtId="171" fontId="12" fillId="5" borderId="36" xfId="0" applyNumberFormat="1" applyFont="1" applyFill="1" applyBorder="1" applyAlignment="1">
      <alignment horizontal="right" vertical="center"/>
    </xf>
    <xf numFmtId="171" fontId="12" fillId="5" borderId="37" xfId="0" applyNumberFormat="1" applyFont="1" applyFill="1" applyBorder="1" applyAlignment="1">
      <alignment horizontal="right" vertical="center"/>
    </xf>
    <xf numFmtId="171" fontId="13" fillId="5" borderId="5" xfId="0" applyNumberFormat="1" applyFont="1" applyFill="1" applyBorder="1" applyAlignment="1">
      <alignment horizontal="right" vertical="center"/>
    </xf>
    <xf numFmtId="171" fontId="12" fillId="5" borderId="38" xfId="0" applyNumberFormat="1" applyFont="1" applyFill="1" applyBorder="1" applyAlignment="1">
      <alignment horizontal="right" vertical="center"/>
    </xf>
    <xf numFmtId="171" fontId="12" fillId="5" borderId="39" xfId="0" applyNumberFormat="1" applyFont="1" applyFill="1" applyBorder="1" applyAlignment="1">
      <alignment horizontal="right" vertical="center"/>
    </xf>
    <xf numFmtId="171" fontId="13" fillId="5" borderId="39" xfId="0" applyNumberFormat="1" applyFont="1" applyFill="1" applyBorder="1" applyAlignment="1">
      <alignment horizontal="right" vertical="center"/>
    </xf>
    <xf numFmtId="171" fontId="12" fillId="5" borderId="40" xfId="0" applyNumberFormat="1" applyFont="1" applyFill="1" applyBorder="1" applyAlignment="1">
      <alignment horizontal="right" vertical="center"/>
    </xf>
    <xf numFmtId="171" fontId="33" fillId="5" borderId="41" xfId="0" applyNumberFormat="1" applyFont="1" applyFill="1" applyBorder="1" applyAlignment="1">
      <alignment horizontal="right" vertical="center"/>
    </xf>
    <xf numFmtId="171" fontId="23" fillId="4" borderId="3" xfId="0" applyNumberFormat="1" applyFont="1" applyFill="1" applyBorder="1" applyAlignment="1">
      <alignment horizontal="right" vertical="center"/>
    </xf>
    <xf numFmtId="171" fontId="5" fillId="5" borderId="6" xfId="0" applyNumberFormat="1" applyFont="1" applyFill="1" applyBorder="1" applyAlignment="1">
      <alignment horizontal="right"/>
    </xf>
    <xf numFmtId="171" fontId="14" fillId="5" borderId="16" xfId="7" applyNumberFormat="1" applyFont="1" applyFill="1" applyBorder="1" applyAlignment="1">
      <alignment horizontal="center" vertical="center"/>
    </xf>
    <xf numFmtId="171" fontId="14" fillId="4" borderId="16" xfId="7" applyNumberFormat="1" applyFont="1" applyFill="1" applyBorder="1" applyAlignment="1">
      <alignment horizontal="center" vertical="center"/>
    </xf>
    <xf numFmtId="171" fontId="14" fillId="5" borderId="5" xfId="7" applyNumberFormat="1" applyFont="1" applyFill="1" applyBorder="1" applyAlignment="1">
      <alignment horizontal="center" vertical="center"/>
    </xf>
    <xf numFmtId="0" fontId="24" fillId="6" borderId="0" xfId="0" applyFont="1" applyFill="1" applyAlignment="1">
      <alignment vertical="top"/>
    </xf>
    <xf numFmtId="0" fontId="1" fillId="6" borderId="0" xfId="0" applyFont="1" applyFill="1" applyAlignment="1">
      <alignment horizontal="left" vertical="top" wrapText="1"/>
    </xf>
    <xf numFmtId="3" fontId="17" fillId="6" borderId="0" xfId="0" applyNumberFormat="1" applyFont="1" applyFill="1" applyAlignment="1">
      <alignment horizontal="center" vertical="top"/>
    </xf>
    <xf numFmtId="0" fontId="17" fillId="6" borderId="0" xfId="0" applyFont="1" applyFill="1" applyAlignment="1">
      <alignment horizontal="center" vertical="center" wrapText="1"/>
    </xf>
    <xf numFmtId="0" fontId="18" fillId="6" borderId="0" xfId="0" applyFont="1" applyFill="1" applyAlignment="1">
      <alignment horizontal="center" vertical="center" wrapText="1"/>
    </xf>
    <xf numFmtId="0" fontId="54" fillId="6" borderId="0" xfId="0" applyFont="1" applyFill="1" applyAlignment="1">
      <alignment horizontal="center" vertical="center" wrapText="1"/>
    </xf>
    <xf numFmtId="169" fontId="5" fillId="6" borderId="95" xfId="0" applyNumberFormat="1" applyFont="1" applyFill="1" applyBorder="1" applyAlignment="1">
      <alignment horizontal="center" vertical="center"/>
    </xf>
    <xf numFmtId="169" fontId="5" fillId="6" borderId="99" xfId="0" applyNumberFormat="1" applyFont="1" applyFill="1" applyBorder="1" applyAlignment="1">
      <alignment horizontal="center" vertical="center"/>
    </xf>
    <xf numFmtId="2" fontId="55" fillId="5" borderId="48" xfId="0" applyNumberFormat="1" applyFont="1" applyFill="1" applyBorder="1" applyAlignment="1">
      <alignment horizontal="right"/>
    </xf>
    <xf numFmtId="10" fontId="5" fillId="4" borderId="0" xfId="5" applyNumberFormat="1" applyFont="1" applyFill="1"/>
    <xf numFmtId="0" fontId="5" fillId="5" borderId="54" xfId="0" applyFont="1" applyFill="1" applyBorder="1" applyAlignment="1">
      <alignment horizontal="center" textRotation="90" wrapText="1"/>
    </xf>
    <xf numFmtId="0" fontId="14" fillId="5" borderId="70" xfId="0" applyFont="1" applyFill="1" applyBorder="1" applyAlignment="1">
      <alignment horizontal="center" textRotation="90" wrapText="1"/>
    </xf>
    <xf numFmtId="171" fontId="22" fillId="5" borderId="57" xfId="0" applyNumberFormat="1" applyFont="1" applyFill="1" applyBorder="1" applyAlignment="1">
      <alignment horizontal="center" vertical="center"/>
    </xf>
    <xf numFmtId="0" fontId="1" fillId="6" borderId="0" xfId="0" applyFont="1" applyFill="1"/>
    <xf numFmtId="164" fontId="0" fillId="4" borderId="0" xfId="0" applyNumberFormat="1" applyFill="1"/>
    <xf numFmtId="173" fontId="49" fillId="5" borderId="16" xfId="7" applyNumberFormat="1" applyFont="1" applyFill="1" applyBorder="1" applyAlignment="1">
      <alignment horizontal="right" vertical="center"/>
    </xf>
    <xf numFmtId="166" fontId="5" fillId="4" borderId="0" xfId="5" applyNumberFormat="1" applyFont="1" applyFill="1"/>
    <xf numFmtId="164" fontId="5" fillId="6" borderId="57" xfId="0" applyNumberFormat="1" applyFont="1" applyFill="1" applyBorder="1" applyAlignment="1">
      <alignment horizontal="center" vertical="center"/>
    </xf>
    <xf numFmtId="164" fontId="5" fillId="6" borderId="98" xfId="0" applyNumberFormat="1" applyFont="1" applyFill="1" applyBorder="1" applyAlignment="1">
      <alignment horizontal="center" vertical="center"/>
    </xf>
    <xf numFmtId="173" fontId="13" fillId="4" borderId="6" xfId="0" applyNumberFormat="1" applyFont="1" applyFill="1" applyBorder="1" applyAlignment="1">
      <alignment horizontal="right"/>
    </xf>
    <xf numFmtId="166" fontId="5" fillId="6" borderId="0" xfId="5" applyNumberFormat="1" applyFont="1" applyFill="1"/>
    <xf numFmtId="0" fontId="21" fillId="6" borderId="0" xfId="0" applyFont="1" applyFill="1" applyAlignment="1">
      <alignment vertical="center" wrapText="1"/>
    </xf>
    <xf numFmtId="164" fontId="55" fillId="4" borderId="0" xfId="0" applyNumberFormat="1" applyFont="1" applyFill="1"/>
    <xf numFmtId="2" fontId="5" fillId="4" borderId="0" xfId="0" applyNumberFormat="1" applyFont="1" applyFill="1"/>
    <xf numFmtId="10" fontId="0" fillId="4" borderId="0" xfId="5" applyNumberFormat="1" applyFont="1" applyFill="1"/>
    <xf numFmtId="10" fontId="5" fillId="6" borderId="0" xfId="5" applyNumberFormat="1" applyFont="1" applyFill="1" applyBorder="1"/>
    <xf numFmtId="10" fontId="0" fillId="6" borderId="0" xfId="5" applyNumberFormat="1" applyFont="1" applyFill="1"/>
    <xf numFmtId="174" fontId="13" fillId="5" borderId="6" xfId="0" applyNumberFormat="1" applyFont="1" applyFill="1" applyBorder="1" applyAlignment="1">
      <alignment horizontal="right"/>
    </xf>
    <xf numFmtId="0" fontId="5" fillId="6" borderId="0" xfId="7" applyFont="1" applyFill="1"/>
    <xf numFmtId="175" fontId="49" fillId="4" borderId="16" xfId="7" applyNumberFormat="1" applyFont="1" applyFill="1" applyBorder="1" applyAlignment="1">
      <alignment horizontal="right" vertical="center"/>
    </xf>
    <xf numFmtId="164" fontId="23" fillId="6" borderId="0" xfId="0" applyNumberFormat="1" applyFont="1" applyFill="1" applyAlignment="1">
      <alignment horizontal="right" vertical="center"/>
    </xf>
    <xf numFmtId="171" fontId="49" fillId="5" borderId="1" xfId="0" applyNumberFormat="1" applyFont="1" applyFill="1" applyBorder="1" applyAlignment="1">
      <alignment horizontal="right" vertical="center"/>
    </xf>
    <xf numFmtId="9" fontId="0" fillId="6" borderId="0" xfId="5" applyFont="1" applyFill="1"/>
    <xf numFmtId="171" fontId="55" fillId="6" borderId="48" xfId="0" applyNumberFormat="1" applyFont="1" applyFill="1" applyBorder="1" applyAlignment="1">
      <alignment horizontal="right"/>
    </xf>
    <xf numFmtId="173" fontId="13" fillId="5" borderId="6" xfId="0" applyNumberFormat="1" applyFont="1" applyFill="1" applyBorder="1" applyAlignment="1">
      <alignment horizontal="right"/>
    </xf>
    <xf numFmtId="0" fontId="5" fillId="4" borderId="0" xfId="0" applyFont="1" applyFill="1" applyAlignment="1">
      <alignment horizontal="left" vertical="top" wrapText="1"/>
    </xf>
    <xf numFmtId="0" fontId="24" fillId="4" borderId="0" xfId="0" applyFont="1" applyFill="1" applyAlignment="1">
      <alignment horizontal="left" vertical="top" wrapText="1"/>
    </xf>
    <xf numFmtId="1" fontId="5" fillId="6" borderId="93" xfId="0" applyNumberFormat="1" applyFont="1" applyFill="1" applyBorder="1" applyAlignment="1">
      <alignment horizontal="center" vertical="center"/>
    </xf>
    <xf numFmtId="171" fontId="13" fillId="5" borderId="6" xfId="0" quotePrefix="1" applyNumberFormat="1" applyFont="1" applyFill="1" applyBorder="1" applyAlignment="1">
      <alignment horizontal="right"/>
    </xf>
    <xf numFmtId="10" fontId="0" fillId="4" borderId="0" xfId="5" applyNumberFormat="1" applyFont="1" applyFill="1" applyAlignment="1">
      <alignment vertical="top"/>
    </xf>
    <xf numFmtId="10" fontId="5" fillId="4" borderId="0" xfId="5" applyNumberFormat="1" applyFont="1" applyFill="1" applyBorder="1" applyAlignment="1">
      <alignment horizontal="right" vertical="center"/>
    </xf>
    <xf numFmtId="165" fontId="0" fillId="4" borderId="0" xfId="0" applyNumberFormat="1" applyFill="1"/>
    <xf numFmtId="10" fontId="5" fillId="6" borderId="0" xfId="5" applyNumberFormat="1" applyFont="1" applyFill="1"/>
    <xf numFmtId="10" fontId="0" fillId="6" borderId="0" xfId="5" applyNumberFormat="1" applyFont="1" applyFill="1" applyAlignment="1">
      <alignment vertical="top"/>
    </xf>
    <xf numFmtId="10" fontId="24" fillId="4" borderId="0" xfId="5" applyNumberFormat="1" applyFont="1" applyFill="1" applyAlignment="1">
      <alignment vertical="top"/>
    </xf>
    <xf numFmtId="10" fontId="5" fillId="4" borderId="0" xfId="5" applyNumberFormat="1" applyFont="1" applyFill="1" applyAlignment="1">
      <alignment vertical="top"/>
    </xf>
    <xf numFmtId="170" fontId="5" fillId="6" borderId="0" xfId="5" applyNumberFormat="1" applyFont="1" applyFill="1"/>
    <xf numFmtId="1" fontId="14" fillId="6" borderId="16" xfId="0" applyNumberFormat="1" applyFont="1" applyFill="1" applyBorder="1" applyAlignment="1">
      <alignment horizontal="center" vertical="center"/>
    </xf>
    <xf numFmtId="171" fontId="12" fillId="6" borderId="26" xfId="0" applyNumberFormat="1" applyFont="1" applyFill="1" applyBorder="1" applyAlignment="1">
      <alignment horizontal="right" vertical="center"/>
    </xf>
    <xf numFmtId="171" fontId="13" fillId="6" borderId="16" xfId="0" applyNumberFormat="1" applyFont="1" applyFill="1" applyBorder="1" applyAlignment="1">
      <alignment horizontal="right" vertical="center"/>
    </xf>
    <xf numFmtId="171" fontId="12" fillId="6" borderId="27" xfId="0" applyNumberFormat="1" applyFont="1" applyFill="1" applyBorder="1" applyAlignment="1">
      <alignment horizontal="right" vertical="center"/>
    </xf>
    <xf numFmtId="171" fontId="12" fillId="6" borderId="28" xfId="0" applyNumberFormat="1" applyFont="1" applyFill="1" applyBorder="1" applyAlignment="1">
      <alignment horizontal="right" vertical="center"/>
    </xf>
    <xf numFmtId="171" fontId="13" fillId="6" borderId="28" xfId="0" applyNumberFormat="1" applyFont="1" applyFill="1" applyBorder="1" applyAlignment="1">
      <alignment horizontal="right" vertical="center"/>
    </xf>
    <xf numFmtId="171" fontId="12" fillId="6" borderId="29" xfId="0" applyNumberFormat="1" applyFont="1" applyFill="1" applyBorder="1" applyAlignment="1">
      <alignment horizontal="right" vertical="center"/>
    </xf>
    <xf numFmtId="171" fontId="12" fillId="6" borderId="6" xfId="0" applyNumberFormat="1" applyFont="1" applyFill="1" applyBorder="1" applyAlignment="1">
      <alignment horizontal="right" vertical="center"/>
    </xf>
    <xf numFmtId="171" fontId="33" fillId="6" borderId="30" xfId="0" applyNumberFormat="1" applyFont="1" applyFill="1" applyBorder="1" applyAlignment="1">
      <alignment horizontal="right" vertical="center"/>
    </xf>
    <xf numFmtId="1" fontId="14" fillId="6" borderId="1" xfId="0" applyNumberFormat="1" applyFont="1" applyFill="1" applyBorder="1" applyAlignment="1">
      <alignment horizontal="center" vertical="center"/>
    </xf>
    <xf numFmtId="164" fontId="12" fillId="6" borderId="26" xfId="0" applyNumberFormat="1" applyFont="1" applyFill="1" applyBorder="1" applyAlignment="1">
      <alignment horizontal="right" vertical="center"/>
    </xf>
    <xf numFmtId="164" fontId="13" fillId="6" borderId="16" xfId="0" applyNumberFormat="1" applyFont="1" applyFill="1" applyBorder="1" applyAlignment="1">
      <alignment horizontal="right" vertical="center"/>
    </xf>
    <xf numFmtId="164" fontId="12" fillId="6" borderId="27" xfId="0" applyNumberFormat="1" applyFont="1" applyFill="1" applyBorder="1" applyAlignment="1">
      <alignment horizontal="right" vertical="center"/>
    </xf>
    <xf numFmtId="164" fontId="12" fillId="6" borderId="28" xfId="0" applyNumberFormat="1" applyFont="1" applyFill="1" applyBorder="1" applyAlignment="1">
      <alignment horizontal="right" vertical="center"/>
    </xf>
    <xf numFmtId="164" fontId="13" fillId="6" borderId="28" xfId="0" applyNumberFormat="1" applyFont="1" applyFill="1" applyBorder="1" applyAlignment="1">
      <alignment horizontal="right" vertical="center"/>
    </xf>
    <xf numFmtId="164" fontId="12" fillId="6" borderId="29" xfId="0" applyNumberFormat="1" applyFont="1" applyFill="1" applyBorder="1" applyAlignment="1">
      <alignment horizontal="right" vertical="center"/>
    </xf>
    <xf numFmtId="164" fontId="12" fillId="6" borderId="6" xfId="0" applyNumberFormat="1" applyFont="1" applyFill="1" applyBorder="1" applyAlignment="1">
      <alignment horizontal="right" vertical="center"/>
    </xf>
    <xf numFmtId="1" fontId="33" fillId="6" borderId="30" xfId="0" applyNumberFormat="1" applyFont="1" applyFill="1" applyBorder="1" applyAlignment="1">
      <alignment horizontal="right" vertical="center"/>
    </xf>
    <xf numFmtId="166" fontId="0" fillId="4" borderId="0" xfId="5" applyNumberFormat="1" applyFont="1" applyFill="1"/>
    <xf numFmtId="1" fontId="26" fillId="5" borderId="163" xfId="0" applyNumberFormat="1" applyFont="1" applyFill="1" applyBorder="1" applyAlignment="1">
      <alignment horizontal="center" textRotation="90" wrapText="1"/>
    </xf>
    <xf numFmtId="1" fontId="34" fillId="5" borderId="80" xfId="0" applyNumberFormat="1" applyFont="1" applyFill="1" applyBorder="1" applyAlignment="1">
      <alignment horizontal="center" textRotation="90" wrapText="1"/>
    </xf>
    <xf numFmtId="1" fontId="34" fillId="5" borderId="164" xfId="0" applyNumberFormat="1" applyFont="1" applyFill="1" applyBorder="1" applyAlignment="1">
      <alignment horizontal="center" textRotation="90" wrapText="1"/>
    </xf>
    <xf numFmtId="1" fontId="26" fillId="6" borderId="0" xfId="0" applyNumberFormat="1" applyFont="1" applyFill="1" applyAlignment="1">
      <alignment horizontal="center" textRotation="90" wrapText="1"/>
    </xf>
    <xf numFmtId="1" fontId="4" fillId="6" borderId="0" xfId="0" applyNumberFormat="1" applyFont="1" applyFill="1" applyAlignment="1">
      <alignment horizontal="center" textRotation="90" wrapText="1"/>
    </xf>
    <xf numFmtId="1" fontId="35" fillId="6" borderId="0" xfId="0" applyNumberFormat="1" applyFont="1" applyFill="1" applyAlignment="1">
      <alignment horizontal="center" textRotation="90" wrapText="1"/>
    </xf>
    <xf numFmtId="171" fontId="12" fillId="6" borderId="0" xfId="0" applyNumberFormat="1" applyFont="1" applyFill="1" applyAlignment="1">
      <alignment horizontal="right" vertical="center"/>
    </xf>
    <xf numFmtId="171" fontId="33" fillId="6" borderId="0" xfId="0" applyNumberFormat="1" applyFont="1" applyFill="1" applyAlignment="1">
      <alignment horizontal="right" vertical="center"/>
    </xf>
    <xf numFmtId="164" fontId="12" fillId="5" borderId="165" xfId="0" applyNumberFormat="1" applyFont="1" applyFill="1" applyBorder="1" applyAlignment="1">
      <alignment horizontal="right" vertical="center"/>
    </xf>
    <xf numFmtId="164" fontId="13" fillId="5" borderId="166" xfId="0" applyNumberFormat="1" applyFont="1" applyFill="1" applyBorder="1" applyAlignment="1">
      <alignment horizontal="right" vertical="center"/>
    </xf>
    <xf numFmtId="164" fontId="33" fillId="5" borderId="30" xfId="0" applyNumberFormat="1" applyFont="1" applyFill="1" applyBorder="1" applyAlignment="1">
      <alignment horizontal="right" vertical="center"/>
    </xf>
    <xf numFmtId="164" fontId="12" fillId="4" borderId="165" xfId="0" applyNumberFormat="1" applyFont="1" applyFill="1" applyBorder="1" applyAlignment="1">
      <alignment horizontal="right" vertical="center"/>
    </xf>
    <xf numFmtId="164" fontId="13" fillId="4" borderId="166" xfId="0" applyNumberFormat="1" applyFont="1" applyFill="1" applyBorder="1" applyAlignment="1">
      <alignment horizontal="right" vertical="center"/>
    </xf>
    <xf numFmtId="164" fontId="33" fillId="4" borderId="30" xfId="0" applyNumberFormat="1" applyFont="1" applyFill="1" applyBorder="1" applyAlignment="1">
      <alignment horizontal="right" vertical="center"/>
    </xf>
    <xf numFmtId="164" fontId="12" fillId="5" borderId="167" xfId="0" applyNumberFormat="1" applyFont="1" applyFill="1" applyBorder="1" applyAlignment="1">
      <alignment horizontal="right" vertical="center"/>
    </xf>
    <xf numFmtId="164" fontId="13" fillId="5" borderId="168" xfId="0" applyNumberFormat="1" applyFont="1" applyFill="1" applyBorder="1" applyAlignment="1">
      <alignment horizontal="right" vertical="center"/>
    </xf>
    <xf numFmtId="164" fontId="33" fillId="5" borderId="35" xfId="0" applyNumberFormat="1" applyFont="1" applyFill="1" applyBorder="1" applyAlignment="1">
      <alignment horizontal="right" vertical="center"/>
    </xf>
    <xf numFmtId="164" fontId="12" fillId="6" borderId="0" xfId="0" applyNumberFormat="1" applyFont="1" applyFill="1" applyAlignment="1">
      <alignment horizontal="right" vertical="center"/>
    </xf>
    <xf numFmtId="1" fontId="33" fillId="6" borderId="0" xfId="0" applyNumberFormat="1" applyFont="1" applyFill="1" applyAlignment="1">
      <alignment horizontal="right" vertical="center"/>
    </xf>
    <xf numFmtId="9" fontId="0" fillId="4" borderId="0" xfId="5" applyFont="1" applyFill="1" applyAlignment="1">
      <alignment vertical="top"/>
    </xf>
    <xf numFmtId="0" fontId="2" fillId="0" borderId="0" xfId="1" applyAlignment="1" applyProtection="1">
      <alignment vertical="top"/>
    </xf>
    <xf numFmtId="2" fontId="1" fillId="4" borderId="0" xfId="7" applyNumberFormat="1" applyFill="1"/>
    <xf numFmtId="2" fontId="5" fillId="4" borderId="0" xfId="5" applyNumberFormat="1" applyFont="1" applyFill="1"/>
    <xf numFmtId="2" fontId="5" fillId="6" borderId="0" xfId="0" applyNumberFormat="1" applyFont="1" applyFill="1"/>
    <xf numFmtId="164" fontId="5" fillId="5" borderId="85" xfId="0" applyNumberFormat="1" applyFont="1" applyFill="1" applyBorder="1" applyAlignment="1">
      <alignment horizontal="right"/>
    </xf>
    <xf numFmtId="164" fontId="5" fillId="5" borderId="12" xfId="0" applyNumberFormat="1" applyFont="1" applyFill="1" applyBorder="1" applyAlignment="1">
      <alignment horizontal="right"/>
    </xf>
    <xf numFmtId="164" fontId="5" fillId="5" borderId="8" xfId="0" applyNumberFormat="1" applyFont="1" applyFill="1" applyBorder="1" applyAlignment="1">
      <alignment horizontal="right"/>
    </xf>
    <xf numFmtId="164" fontId="5" fillId="5" borderId="74" xfId="0" applyNumberFormat="1" applyFont="1" applyFill="1" applyBorder="1" applyAlignment="1">
      <alignment horizontal="right"/>
    </xf>
    <xf numFmtId="164" fontId="5" fillId="5" borderId="75" xfId="0" applyNumberFormat="1" applyFont="1" applyFill="1" applyBorder="1" applyAlignment="1">
      <alignment horizontal="right"/>
    </xf>
    <xf numFmtId="164" fontId="5" fillId="5" borderId="76" xfId="0" applyNumberFormat="1" applyFont="1" applyFill="1" applyBorder="1" applyAlignment="1">
      <alignment horizontal="right"/>
    </xf>
    <xf numFmtId="164" fontId="5" fillId="5" borderId="39" xfId="0" applyNumberFormat="1" applyFont="1" applyFill="1" applyBorder="1" applyAlignment="1">
      <alignment horizontal="right"/>
    </xf>
    <xf numFmtId="3" fontId="0" fillId="6" borderId="0" xfId="0" applyNumberFormat="1" applyFill="1"/>
    <xf numFmtId="176" fontId="55" fillId="4" borderId="0" xfId="5" applyNumberFormat="1" applyFont="1" applyFill="1"/>
    <xf numFmtId="171" fontId="0" fillId="6" borderId="0" xfId="0" applyNumberFormat="1" applyFill="1"/>
    <xf numFmtId="166" fontId="0" fillId="4" borderId="0" xfId="5" applyNumberFormat="1" applyFont="1" applyFill="1" applyAlignment="1">
      <alignment vertical="top"/>
    </xf>
    <xf numFmtId="164" fontId="0" fillId="6" borderId="0" xfId="0" applyNumberFormat="1" applyFill="1"/>
    <xf numFmtId="164" fontId="5" fillId="4" borderId="0" xfId="5" applyNumberFormat="1" applyFont="1" applyFill="1"/>
    <xf numFmtId="166" fontId="23" fillId="4" borderId="0" xfId="5" applyNumberFormat="1" applyFont="1" applyFill="1" applyBorder="1" applyAlignment="1">
      <alignment horizontal="right" vertical="center"/>
    </xf>
    <xf numFmtId="166" fontId="0" fillId="6" borderId="0" xfId="5" applyNumberFormat="1" applyFont="1" applyFill="1" applyAlignment="1">
      <alignment vertical="top"/>
    </xf>
    <xf numFmtId="2" fontId="0" fillId="4" borderId="0" xfId="5" applyNumberFormat="1" applyFont="1" applyFill="1" applyAlignment="1">
      <alignment vertical="top"/>
    </xf>
    <xf numFmtId="164" fontId="0" fillId="4" borderId="0" xfId="5" applyNumberFormat="1" applyFont="1" applyFill="1" applyAlignment="1">
      <alignment vertical="top"/>
    </xf>
    <xf numFmtId="9" fontId="5" fillId="4" borderId="0" xfId="5" applyFont="1" applyFill="1"/>
    <xf numFmtId="10" fontId="12" fillId="6" borderId="0" xfId="5" applyNumberFormat="1" applyFont="1" applyFill="1" applyBorder="1" applyAlignment="1">
      <alignment horizontal="right" vertical="center"/>
    </xf>
    <xf numFmtId="0" fontId="27" fillId="6" borderId="0" xfId="0" applyFont="1" applyFill="1" applyAlignment="1">
      <alignment vertical="top" wrapText="1"/>
    </xf>
    <xf numFmtId="1" fontId="24" fillId="4" borderId="0" xfId="0" applyNumberFormat="1" applyFont="1" applyFill="1" applyAlignment="1">
      <alignment vertical="top" wrapText="1"/>
    </xf>
    <xf numFmtId="0" fontId="14" fillId="4" borderId="0" xfId="0" applyFont="1" applyFill="1" applyAlignment="1">
      <alignment horizontal="center"/>
    </xf>
    <xf numFmtId="0" fontId="17" fillId="4" borderId="0" xfId="0" applyFont="1" applyFill="1" applyAlignment="1">
      <alignment horizontal="right" vertical="top"/>
    </xf>
    <xf numFmtId="0" fontId="17" fillId="4" borderId="0" xfId="0" applyFont="1" applyFill="1" applyAlignment="1">
      <alignment horizontal="center"/>
    </xf>
    <xf numFmtId="0" fontId="48" fillId="4" borderId="0" xfId="0" applyFont="1" applyFill="1" applyAlignment="1">
      <alignment horizontal="center"/>
    </xf>
    <xf numFmtId="0" fontId="14" fillId="4" borderId="0" xfId="0" applyFont="1" applyFill="1" applyAlignment="1">
      <alignment horizontal="center" textRotation="90"/>
    </xf>
    <xf numFmtId="0" fontId="54" fillId="0" borderId="0" xfId="0" applyFont="1" applyAlignment="1">
      <alignment horizontal="center" vertical="center"/>
    </xf>
    <xf numFmtId="171" fontId="55" fillId="6" borderId="0" xfId="0" applyNumberFormat="1" applyFont="1" applyFill="1" applyAlignment="1">
      <alignment horizontal="right"/>
    </xf>
    <xf numFmtId="0" fontId="14" fillId="4" borderId="0" xfId="0" applyFont="1" applyFill="1" applyAlignment="1">
      <alignment horizontal="left"/>
    </xf>
    <xf numFmtId="0" fontId="17" fillId="6" borderId="0" xfId="0" applyFont="1" applyFill="1"/>
    <xf numFmtId="164" fontId="5" fillId="5" borderId="0" xfId="0" applyNumberFormat="1" applyFont="1" applyFill="1" applyAlignment="1">
      <alignment horizontal="right"/>
    </xf>
    <xf numFmtId="164" fontId="5" fillId="4" borderId="0" xfId="0" applyNumberFormat="1" applyFont="1" applyFill="1" applyAlignment="1">
      <alignment horizontal="right"/>
    </xf>
    <xf numFmtId="1" fontId="5" fillId="4" borderId="0" xfId="0" applyNumberFormat="1" applyFont="1" applyFill="1" applyAlignment="1">
      <alignment horizontal="right"/>
    </xf>
    <xf numFmtId="9" fontId="12" fillId="5" borderId="55" xfId="5" applyFont="1" applyFill="1" applyBorder="1" applyAlignment="1">
      <alignment horizontal="right"/>
    </xf>
    <xf numFmtId="9" fontId="13" fillId="5" borderId="0" xfId="5" applyFont="1" applyFill="1" applyAlignment="1">
      <alignment horizontal="right"/>
    </xf>
    <xf numFmtId="9" fontId="13" fillId="5" borderId="15" xfId="5" applyFont="1" applyFill="1" applyBorder="1" applyAlignment="1">
      <alignment horizontal="right"/>
    </xf>
    <xf numFmtId="0" fontId="14" fillId="0" borderId="66" xfId="0" applyFont="1" applyBorder="1" applyAlignment="1">
      <alignment horizontal="center"/>
    </xf>
    <xf numFmtId="0" fontId="54" fillId="0" borderId="0" xfId="0" applyFont="1" applyAlignment="1">
      <alignment horizontal="left" vertical="center"/>
    </xf>
    <xf numFmtId="0" fontId="14" fillId="0" borderId="0" xfId="0" applyFont="1" applyAlignment="1">
      <alignment horizontal="center"/>
    </xf>
    <xf numFmtId="171" fontId="50" fillId="4" borderId="0" xfId="0" applyNumberFormat="1" applyFont="1" applyFill="1" applyAlignment="1">
      <alignment horizontal="right"/>
    </xf>
    <xf numFmtId="0" fontId="14" fillId="0" borderId="16" xfId="0" applyFont="1" applyBorder="1" applyAlignment="1">
      <alignment horizontal="center"/>
    </xf>
    <xf numFmtId="0" fontId="5" fillId="4" borderId="50" xfId="0" applyFont="1" applyFill="1" applyBorder="1"/>
    <xf numFmtId="167" fontId="5" fillId="4" borderId="0" xfId="0" applyNumberFormat="1" applyFont="1" applyFill="1"/>
    <xf numFmtId="9" fontId="13" fillId="5" borderId="61" xfId="5" applyFont="1" applyFill="1" applyBorder="1" applyAlignment="1">
      <alignment horizontal="right"/>
    </xf>
    <xf numFmtId="0" fontId="14" fillId="6" borderId="48" xfId="0" applyFont="1" applyFill="1" applyBorder="1" applyAlignment="1">
      <alignment horizontal="left"/>
    </xf>
    <xf numFmtId="0" fontId="54" fillId="6" borderId="48" xfId="0" applyFont="1" applyFill="1" applyBorder="1" applyAlignment="1">
      <alignment horizontal="left" indent="1"/>
    </xf>
    <xf numFmtId="0" fontId="14" fillId="5" borderId="169" xfId="0" applyFont="1" applyFill="1" applyBorder="1" applyAlignment="1">
      <alignment vertical="center"/>
    </xf>
    <xf numFmtId="0" fontId="14" fillId="5" borderId="170" xfId="0" applyFont="1" applyFill="1" applyBorder="1" applyAlignment="1">
      <alignment vertical="center"/>
    </xf>
    <xf numFmtId="0" fontId="14" fillId="5" borderId="173" xfId="0" applyFont="1" applyFill="1" applyBorder="1" applyAlignment="1">
      <alignment horizontal="center" vertical="center" wrapText="1"/>
    </xf>
    <xf numFmtId="0" fontId="14" fillId="0" borderId="163" xfId="0" applyFont="1" applyBorder="1" applyAlignment="1">
      <alignment vertical="center"/>
    </xf>
    <xf numFmtId="169" fontId="5" fillId="0" borderId="174" xfId="0" applyNumberFormat="1" applyFont="1" applyBorder="1" applyAlignment="1">
      <alignment horizontal="right" vertical="center"/>
    </xf>
    <xf numFmtId="0" fontId="14" fillId="5" borderId="175" xfId="0" applyFont="1" applyFill="1" applyBorder="1" applyAlignment="1">
      <alignment vertical="center"/>
    </xf>
    <xf numFmtId="169" fontId="5" fillId="5" borderId="174" xfId="0" applyNumberFormat="1" applyFont="1" applyFill="1" applyBorder="1" applyAlignment="1">
      <alignment horizontal="right" vertical="center"/>
    </xf>
    <xf numFmtId="0" fontId="14" fillId="0" borderId="175" xfId="0" applyFont="1" applyBorder="1" applyAlignment="1">
      <alignment vertical="center"/>
    </xf>
    <xf numFmtId="0" fontId="14" fillId="5" borderId="176" xfId="0" applyFont="1" applyFill="1" applyBorder="1" applyAlignment="1">
      <alignment vertical="center"/>
    </xf>
    <xf numFmtId="0" fontId="53" fillId="5" borderId="177" xfId="0" applyFont="1" applyFill="1" applyBorder="1" applyAlignment="1">
      <alignment horizontal="center" vertical="center"/>
    </xf>
    <xf numFmtId="169" fontId="5" fillId="5" borderId="178" xfId="0" applyNumberFormat="1" applyFont="1" applyFill="1" applyBorder="1" applyAlignment="1">
      <alignment horizontal="right" vertical="center"/>
    </xf>
    <xf numFmtId="0" fontId="14" fillId="0" borderId="163" xfId="0" applyFont="1" applyBorder="1" applyAlignment="1">
      <alignment horizontal="left" vertical="center"/>
    </xf>
    <xf numFmtId="0" fontId="14" fillId="5" borderId="175" xfId="0" applyFont="1" applyFill="1" applyBorder="1" applyAlignment="1">
      <alignment horizontal="left" vertical="center"/>
    </xf>
    <xf numFmtId="0" fontId="14" fillId="0" borderId="175" xfId="0" applyFont="1" applyBorder="1" applyAlignment="1">
      <alignment horizontal="left" vertical="center"/>
    </xf>
    <xf numFmtId="0" fontId="14" fillId="0" borderId="176" xfId="0" applyFont="1" applyBorder="1" applyAlignment="1">
      <alignment horizontal="left" vertical="center"/>
    </xf>
    <xf numFmtId="0" fontId="53" fillId="0" borderId="177" xfId="0" applyFont="1" applyBorder="1" applyAlignment="1">
      <alignment horizontal="center" vertical="center"/>
    </xf>
    <xf numFmtId="169" fontId="5" fillId="0" borderId="178" xfId="0" applyNumberFormat="1" applyFont="1" applyBorder="1" applyAlignment="1">
      <alignment horizontal="right" vertical="center"/>
    </xf>
    <xf numFmtId="164" fontId="67" fillId="6" borderId="0" xfId="0" applyNumberFormat="1" applyFont="1" applyFill="1" applyAlignment="1">
      <alignment horizontal="right" vertical="center"/>
    </xf>
    <xf numFmtId="171" fontId="50" fillId="4" borderId="153" xfId="0" applyNumberFormat="1" applyFont="1" applyFill="1" applyBorder="1" applyAlignment="1">
      <alignment horizontal="right"/>
    </xf>
    <xf numFmtId="171" fontId="13" fillId="4" borderId="179" xfId="0" applyNumberFormat="1" applyFont="1" applyFill="1" applyBorder="1" applyAlignment="1">
      <alignment horizontal="right"/>
    </xf>
    <xf numFmtId="0" fontId="27" fillId="6" borderId="0" xfId="0" applyFont="1" applyFill="1" applyAlignment="1">
      <alignment vertical="top"/>
    </xf>
    <xf numFmtId="164" fontId="55" fillId="4" borderId="48" xfId="0" applyNumberFormat="1" applyFont="1" applyFill="1" applyBorder="1" applyAlignment="1">
      <alignment horizontal="right"/>
    </xf>
    <xf numFmtId="9" fontId="13" fillId="5" borderId="174" xfId="5" applyFont="1" applyFill="1" applyBorder="1" applyAlignment="1">
      <alignment horizontal="right"/>
    </xf>
    <xf numFmtId="10" fontId="13" fillId="6" borderId="0" xfId="5" applyNumberFormat="1" applyFont="1" applyFill="1" applyBorder="1" applyAlignment="1">
      <alignment horizontal="right"/>
    </xf>
    <xf numFmtId="164" fontId="5" fillId="5" borderId="14" xfId="0" applyNumberFormat="1" applyFont="1" applyFill="1" applyBorder="1" applyAlignment="1">
      <alignment horizontal="right"/>
    </xf>
    <xf numFmtId="0" fontId="14" fillId="5" borderId="142" xfId="0" applyFont="1" applyFill="1" applyBorder="1" applyAlignment="1">
      <alignment horizontal="center"/>
    </xf>
    <xf numFmtId="171" fontId="12" fillId="5" borderId="159" xfId="0" applyNumberFormat="1" applyFont="1" applyFill="1" applyBorder="1" applyAlignment="1">
      <alignment horizontal="right"/>
    </xf>
    <xf numFmtId="171" fontId="13" fillId="5" borderId="144" xfId="0" applyNumberFormat="1" applyFont="1" applyFill="1" applyBorder="1" applyAlignment="1">
      <alignment horizontal="right"/>
    </xf>
    <xf numFmtId="171" fontId="13" fillId="5" borderId="152" xfId="0" applyNumberFormat="1" applyFont="1" applyFill="1" applyBorder="1" applyAlignment="1">
      <alignment horizontal="right"/>
    </xf>
    <xf numFmtId="171" fontId="12" fillId="5" borderId="155" xfId="0" applyNumberFormat="1" applyFont="1" applyFill="1" applyBorder="1" applyAlignment="1">
      <alignment horizontal="right"/>
    </xf>
    <xf numFmtId="171" fontId="13" fillId="5" borderId="156" xfId="0" applyNumberFormat="1" applyFont="1" applyFill="1" applyBorder="1" applyAlignment="1">
      <alignment horizontal="right"/>
    </xf>
    <xf numFmtId="171" fontId="13" fillId="5" borderId="149" xfId="0" applyNumberFormat="1" applyFont="1" applyFill="1" applyBorder="1" applyAlignment="1">
      <alignment horizontal="right"/>
    </xf>
    <xf numFmtId="171" fontId="13" fillId="5" borderId="154" xfId="0" applyNumberFormat="1" applyFont="1" applyFill="1" applyBorder="1" applyAlignment="1">
      <alignment horizontal="right"/>
    </xf>
    <xf numFmtId="0" fontId="22" fillId="5" borderId="151" xfId="0" applyFont="1" applyFill="1" applyBorder="1" applyAlignment="1">
      <alignment horizontal="center" vertical="center"/>
    </xf>
    <xf numFmtId="171" fontId="23" fillId="5" borderId="144" xfId="0" applyNumberFormat="1" applyFont="1" applyFill="1" applyBorder="1" applyAlignment="1">
      <alignment horizontal="right" vertical="center"/>
    </xf>
    <xf numFmtId="171" fontId="22" fillId="5" borderId="151" xfId="0" applyNumberFormat="1" applyFont="1" applyFill="1" applyBorder="1" applyAlignment="1">
      <alignment horizontal="center" vertical="center"/>
    </xf>
    <xf numFmtId="0" fontId="14" fillId="5" borderId="151" xfId="0" applyFont="1" applyFill="1" applyBorder="1" applyAlignment="1">
      <alignment horizontal="center" vertical="center"/>
    </xf>
    <xf numFmtId="171" fontId="23" fillId="5" borderId="144" xfId="0" applyNumberFormat="1" applyFont="1" applyFill="1" applyBorder="1" applyAlignment="1">
      <alignment horizontal="right"/>
    </xf>
    <xf numFmtId="0" fontId="14" fillId="5" borderId="142" xfId="7" applyFont="1" applyFill="1" applyBorder="1" applyAlignment="1">
      <alignment horizontal="center" vertical="center"/>
    </xf>
    <xf numFmtId="171" fontId="49" fillId="5" borderId="143" xfId="7" applyNumberFormat="1" applyFont="1" applyFill="1" applyBorder="1" applyAlignment="1">
      <alignment horizontal="right"/>
    </xf>
    <xf numFmtId="171" fontId="12" fillId="5" borderId="144" xfId="7" applyNumberFormat="1" applyFont="1" applyFill="1" applyBorder="1" applyAlignment="1">
      <alignment horizontal="right"/>
    </xf>
    <xf numFmtId="171" fontId="30" fillId="5" borderId="145" xfId="7" applyNumberFormat="1" applyFont="1" applyFill="1" applyBorder="1" applyAlignment="1">
      <alignment horizontal="right"/>
    </xf>
    <xf numFmtId="171" fontId="25" fillId="5" borderId="142" xfId="7" applyNumberFormat="1" applyFont="1" applyFill="1" applyBorder="1" applyAlignment="1">
      <alignment horizontal="right"/>
    </xf>
    <xf numFmtId="171" fontId="30" fillId="5" borderId="147" xfId="7" applyNumberFormat="1" applyFont="1" applyFill="1" applyBorder="1" applyAlignment="1">
      <alignment horizontal="right"/>
    </xf>
    <xf numFmtId="171" fontId="30" fillId="5" borderId="148" xfId="7" applyNumberFormat="1" applyFont="1" applyFill="1" applyBorder="1" applyAlignment="1">
      <alignment horizontal="right"/>
    </xf>
    <xf numFmtId="171" fontId="25" fillId="5" borderId="146" xfId="7" applyNumberFormat="1" applyFont="1" applyFill="1" applyBorder="1" applyAlignment="1">
      <alignment horizontal="right"/>
    </xf>
    <xf numFmtId="171" fontId="30" fillId="5" borderId="149" xfId="7" applyNumberFormat="1" applyFont="1" applyFill="1" applyBorder="1" applyAlignment="1">
      <alignment horizontal="right"/>
    </xf>
    <xf numFmtId="171" fontId="12" fillId="5" borderId="150" xfId="7" applyNumberFormat="1" applyFont="1" applyFill="1" applyBorder="1" applyAlignment="1">
      <alignment horizontal="right"/>
    </xf>
    <xf numFmtId="171" fontId="49" fillId="5" borderId="144" xfId="7" applyNumberFormat="1" applyFont="1" applyFill="1" applyBorder="1" applyAlignment="1">
      <alignment horizontal="right"/>
    </xf>
    <xf numFmtId="171" fontId="49" fillId="5" borderId="142" xfId="7" applyNumberFormat="1" applyFont="1" applyFill="1" applyBorder="1" applyAlignment="1">
      <alignment horizontal="right"/>
    </xf>
    <xf numFmtId="171" fontId="49" fillId="5" borderId="151" xfId="7" applyNumberFormat="1" applyFont="1" applyFill="1" applyBorder="1" applyAlignment="1">
      <alignment horizontal="right"/>
    </xf>
    <xf numFmtId="0" fontId="14" fillId="5" borderId="142" xfId="0" applyFont="1" applyFill="1" applyBorder="1" applyAlignment="1">
      <alignment horizontal="center" vertical="center"/>
    </xf>
    <xf numFmtId="171" fontId="12" fillId="5" borderId="162" xfId="0" applyNumberFormat="1" applyFont="1" applyFill="1" applyBorder="1" applyAlignment="1">
      <alignment horizontal="right" vertical="center"/>
    </xf>
    <xf numFmtId="171" fontId="13" fillId="5" borderId="142" xfId="0" applyNumberFormat="1" applyFont="1" applyFill="1" applyBorder="1" applyAlignment="1">
      <alignment horizontal="right" vertical="center"/>
    </xf>
    <xf numFmtId="171" fontId="12" fillId="5" borderId="147" xfId="0" applyNumberFormat="1" applyFont="1" applyFill="1" applyBorder="1" applyAlignment="1">
      <alignment horizontal="right" vertical="center"/>
    </xf>
    <xf numFmtId="171" fontId="12" fillId="5" borderId="146" xfId="0" applyNumberFormat="1" applyFont="1" applyFill="1" applyBorder="1" applyAlignment="1">
      <alignment horizontal="right" vertical="center"/>
    </xf>
    <xf numFmtId="171" fontId="13" fillId="5" borderId="146" xfId="0" applyNumberFormat="1" applyFont="1" applyFill="1" applyBorder="1" applyAlignment="1">
      <alignment horizontal="right" vertical="center"/>
    </xf>
    <xf numFmtId="171" fontId="12" fillId="5" borderId="148" xfId="0" applyNumberFormat="1" applyFont="1" applyFill="1" applyBorder="1" applyAlignment="1">
      <alignment horizontal="right" vertical="center"/>
    </xf>
    <xf numFmtId="171" fontId="12" fillId="5" borderId="144" xfId="0" applyNumberFormat="1" applyFont="1" applyFill="1" applyBorder="1" applyAlignment="1">
      <alignment horizontal="right" vertical="center"/>
    </xf>
    <xf numFmtId="171" fontId="33" fillId="5" borderId="161" xfId="0" applyNumberFormat="1" applyFont="1" applyFill="1" applyBorder="1" applyAlignment="1">
      <alignment horizontal="right" vertical="center"/>
    </xf>
    <xf numFmtId="164" fontId="12" fillId="5" borderId="162" xfId="0" applyNumberFormat="1" applyFont="1" applyFill="1" applyBorder="1" applyAlignment="1">
      <alignment horizontal="right" vertical="center"/>
    </xf>
    <xf numFmtId="164" fontId="13" fillId="5" borderId="142" xfId="0" applyNumberFormat="1" applyFont="1" applyFill="1" applyBorder="1" applyAlignment="1">
      <alignment horizontal="right" vertical="center"/>
    </xf>
    <xf numFmtId="164" fontId="12" fillId="5" borderId="147" xfId="0" applyNumberFormat="1" applyFont="1" applyFill="1" applyBorder="1" applyAlignment="1">
      <alignment horizontal="right" vertical="center"/>
    </xf>
    <xf numFmtId="164" fontId="12" fillId="5" borderId="146" xfId="0" applyNumberFormat="1" applyFont="1" applyFill="1" applyBorder="1" applyAlignment="1">
      <alignment horizontal="right" vertical="center"/>
    </xf>
    <xf numFmtId="164" fontId="13" fillId="5" borderId="146" xfId="0" applyNumberFormat="1" applyFont="1" applyFill="1" applyBorder="1" applyAlignment="1">
      <alignment horizontal="right" vertical="center"/>
    </xf>
    <xf numFmtId="164" fontId="12" fillId="5" borderId="148" xfId="0" applyNumberFormat="1" applyFont="1" applyFill="1" applyBorder="1" applyAlignment="1">
      <alignment horizontal="right" vertical="center"/>
    </xf>
    <xf numFmtId="164" fontId="12" fillId="5" borderId="144" xfId="0" applyNumberFormat="1" applyFont="1" applyFill="1" applyBorder="1" applyAlignment="1">
      <alignment horizontal="right" vertical="center"/>
    </xf>
    <xf numFmtId="1" fontId="33" fillId="5" borderId="161" xfId="0" applyNumberFormat="1" applyFont="1" applyFill="1" applyBorder="1" applyAlignment="1">
      <alignment horizontal="right" vertical="center"/>
    </xf>
    <xf numFmtId="0" fontId="1" fillId="4" borderId="49" xfId="0" applyFont="1" applyFill="1" applyBorder="1" applyAlignment="1">
      <alignment horizontal="center"/>
    </xf>
    <xf numFmtId="0" fontId="5" fillId="5" borderId="71" xfId="0" quotePrefix="1" applyFont="1" applyFill="1" applyBorder="1" applyAlignment="1">
      <alignment horizontal="center" textRotation="90"/>
    </xf>
    <xf numFmtId="0" fontId="5" fillId="5" borderId="72" xfId="0" quotePrefix="1" applyFont="1" applyFill="1" applyBorder="1" applyAlignment="1">
      <alignment horizontal="center" textRotation="90"/>
    </xf>
    <xf numFmtId="0" fontId="5" fillId="5" borderId="73" xfId="0" quotePrefix="1" applyFont="1" applyFill="1" applyBorder="1" applyAlignment="1">
      <alignment horizontal="center" textRotation="90"/>
    </xf>
    <xf numFmtId="0" fontId="5" fillId="5" borderId="54" xfId="0" quotePrefix="1" applyFont="1" applyFill="1" applyBorder="1" applyAlignment="1">
      <alignment horizontal="center" textRotation="90"/>
    </xf>
    <xf numFmtId="0" fontId="5" fillId="5" borderId="69" xfId="0" quotePrefix="1" applyFont="1" applyFill="1" applyBorder="1" applyAlignment="1">
      <alignment horizontal="center" textRotation="90"/>
    </xf>
    <xf numFmtId="0" fontId="5" fillId="5" borderId="4" xfId="0" quotePrefix="1" applyFont="1" applyFill="1" applyBorder="1" applyAlignment="1">
      <alignment horizontal="center" textRotation="90"/>
    </xf>
    <xf numFmtId="0" fontId="5" fillId="5" borderId="7" xfId="0" quotePrefix="1" applyFont="1" applyFill="1" applyBorder="1" applyAlignment="1">
      <alignment horizontal="center" textRotation="90"/>
    </xf>
    <xf numFmtId="1" fontId="63" fillId="5" borderId="109" xfId="0" quotePrefix="1" applyNumberFormat="1" applyFont="1" applyFill="1" applyBorder="1" applyAlignment="1">
      <alignment horizontal="center" textRotation="90" wrapText="1"/>
    </xf>
    <xf numFmtId="1" fontId="61" fillId="5" borderId="110" xfId="0" quotePrefix="1" applyNumberFormat="1" applyFont="1" applyFill="1" applyBorder="1" applyAlignment="1">
      <alignment horizontal="center" textRotation="90" wrapText="1"/>
    </xf>
    <xf numFmtId="1" fontId="61" fillId="5" borderId="111" xfId="0" quotePrefix="1" applyNumberFormat="1" applyFont="1" applyFill="1" applyBorder="1" applyAlignment="1">
      <alignment horizontal="center" textRotation="90" wrapText="1"/>
    </xf>
    <xf numFmtId="1" fontId="61" fillId="5" borderId="112" xfId="0" quotePrefix="1" applyNumberFormat="1" applyFont="1" applyFill="1" applyBorder="1" applyAlignment="1">
      <alignment horizontal="center" textRotation="90" wrapText="1"/>
    </xf>
    <xf numFmtId="1" fontId="63" fillId="5" borderId="113" xfId="0" quotePrefix="1" applyNumberFormat="1" applyFont="1" applyFill="1" applyBorder="1" applyAlignment="1">
      <alignment horizontal="center" textRotation="90" wrapText="1"/>
    </xf>
    <xf numFmtId="1" fontId="63" fillId="5" borderId="114" xfId="0" quotePrefix="1" applyNumberFormat="1" applyFont="1" applyFill="1" applyBorder="1" applyAlignment="1">
      <alignment horizontal="center" textRotation="90" wrapText="1"/>
    </xf>
    <xf numFmtId="166" fontId="1" fillId="4" borderId="0" xfId="5" applyNumberFormat="1" applyFill="1"/>
    <xf numFmtId="2" fontId="1" fillId="6" borderId="0" xfId="5" applyNumberFormat="1" applyFont="1" applyFill="1" applyBorder="1"/>
    <xf numFmtId="176" fontId="0" fillId="6" borderId="0" xfId="5" applyNumberFormat="1" applyFont="1" applyFill="1" applyBorder="1"/>
    <xf numFmtId="10" fontId="1" fillId="6" borderId="0" xfId="5" applyNumberFormat="1" applyFont="1" applyFill="1" applyBorder="1"/>
    <xf numFmtId="164" fontId="0" fillId="4" borderId="0" xfId="0" applyNumberFormat="1" applyFill="1" applyAlignment="1">
      <alignment vertical="top"/>
    </xf>
    <xf numFmtId="0" fontId="14" fillId="4" borderId="151" xfId="0" applyFont="1" applyFill="1" applyBorder="1" applyAlignment="1">
      <alignment horizontal="center" vertical="center"/>
    </xf>
    <xf numFmtId="171" fontId="23" fillId="4" borderId="144" xfId="0" applyNumberFormat="1" applyFont="1" applyFill="1" applyBorder="1" applyAlignment="1">
      <alignment horizontal="right" vertical="center"/>
    </xf>
    <xf numFmtId="171" fontId="14" fillId="4" borderId="151" xfId="0" applyNumberFormat="1" applyFont="1" applyFill="1" applyBorder="1" applyAlignment="1">
      <alignment horizontal="center" vertical="center"/>
    </xf>
    <xf numFmtId="171" fontId="49" fillId="5" borderId="138" xfId="7" applyNumberFormat="1" applyFont="1" applyFill="1" applyBorder="1" applyAlignment="1">
      <alignment horizontal="right"/>
    </xf>
    <xf numFmtId="171" fontId="12" fillId="5" borderId="11" xfId="7" applyNumberFormat="1" applyFont="1" applyFill="1" applyBorder="1" applyAlignment="1">
      <alignment horizontal="right"/>
    </xf>
    <xf numFmtId="171" fontId="30" fillId="5" borderId="107" xfId="7" applyNumberFormat="1" applyFont="1" applyFill="1" applyBorder="1" applyAlignment="1">
      <alignment horizontal="right"/>
    </xf>
    <xf numFmtId="171" fontId="25" fillId="5" borderId="5" xfId="7" applyNumberFormat="1" applyFont="1" applyFill="1" applyBorder="1" applyAlignment="1">
      <alignment horizontal="right"/>
    </xf>
    <xf numFmtId="171" fontId="25" fillId="5" borderId="39" xfId="7" applyNumberFormat="1" applyFont="1" applyFill="1" applyBorder="1" applyAlignment="1">
      <alignment horizontal="right"/>
    </xf>
    <xf numFmtId="171" fontId="30" fillId="5" borderId="38" xfId="7" applyNumberFormat="1" applyFont="1" applyFill="1" applyBorder="1" applyAlignment="1">
      <alignment horizontal="right"/>
    </xf>
    <xf numFmtId="171" fontId="30" fillId="5" borderId="40" xfId="7" applyNumberFormat="1" applyFont="1" applyFill="1" applyBorder="1" applyAlignment="1">
      <alignment horizontal="right"/>
    </xf>
    <xf numFmtId="171" fontId="30" fillId="5" borderId="108" xfId="7" applyNumberFormat="1" applyFont="1" applyFill="1" applyBorder="1" applyAlignment="1">
      <alignment horizontal="right"/>
    </xf>
    <xf numFmtId="171" fontId="12" fillId="5" borderId="140" xfId="7" applyNumberFormat="1" applyFont="1" applyFill="1" applyBorder="1" applyAlignment="1">
      <alignment horizontal="right"/>
    </xf>
    <xf numFmtId="171" fontId="49" fillId="5" borderId="11" xfId="7" applyNumberFormat="1" applyFont="1" applyFill="1" applyBorder="1" applyAlignment="1">
      <alignment horizontal="right"/>
    </xf>
    <xf numFmtId="171" fontId="49" fillId="5" borderId="5" xfId="7" applyNumberFormat="1" applyFont="1" applyFill="1" applyBorder="1" applyAlignment="1">
      <alignment horizontal="right"/>
    </xf>
    <xf numFmtId="0" fontId="14" fillId="4" borderId="142" xfId="7" applyFont="1" applyFill="1" applyBorder="1" applyAlignment="1">
      <alignment horizontal="center" vertical="center"/>
    </xf>
    <xf numFmtId="171" fontId="49" fillId="4" borderId="143" xfId="7" applyNumberFormat="1" applyFont="1" applyFill="1" applyBorder="1" applyAlignment="1">
      <alignment horizontal="right"/>
    </xf>
    <xf numFmtId="171" fontId="12" fillId="4" borderId="144" xfId="7" applyNumberFormat="1" applyFont="1" applyFill="1" applyBorder="1" applyAlignment="1">
      <alignment horizontal="right"/>
    </xf>
    <xf numFmtId="171" fontId="30" fillId="4" borderId="145" xfId="7" applyNumberFormat="1" applyFont="1" applyFill="1" applyBorder="1" applyAlignment="1">
      <alignment horizontal="right"/>
    </xf>
    <xf numFmtId="171" fontId="25" fillId="4" borderId="142" xfId="7" applyNumberFormat="1" applyFont="1" applyFill="1" applyBorder="1" applyAlignment="1">
      <alignment horizontal="right"/>
    </xf>
    <xf numFmtId="171" fontId="25" fillId="4" borderId="146" xfId="7" applyNumberFormat="1" applyFont="1" applyFill="1" applyBorder="1" applyAlignment="1">
      <alignment horizontal="right"/>
    </xf>
    <xf numFmtId="171" fontId="30" fillId="4" borderId="147" xfId="7" applyNumberFormat="1" applyFont="1" applyFill="1" applyBorder="1" applyAlignment="1">
      <alignment horizontal="right"/>
    </xf>
    <xf numFmtId="171" fontId="30" fillId="4" borderId="148" xfId="7" applyNumberFormat="1" applyFont="1" applyFill="1" applyBorder="1" applyAlignment="1">
      <alignment horizontal="right"/>
    </xf>
    <xf numFmtId="171" fontId="30" fillId="4" borderId="149" xfId="7" applyNumberFormat="1" applyFont="1" applyFill="1" applyBorder="1" applyAlignment="1">
      <alignment horizontal="right"/>
    </xf>
    <xf numFmtId="171" fontId="12" fillId="4" borderId="150" xfId="7" applyNumberFormat="1" applyFont="1" applyFill="1" applyBorder="1" applyAlignment="1">
      <alignment horizontal="right"/>
    </xf>
    <xf numFmtId="171" fontId="49" fillId="4" borderId="144" xfId="7" applyNumberFormat="1" applyFont="1" applyFill="1" applyBorder="1" applyAlignment="1">
      <alignment horizontal="right"/>
    </xf>
    <xf numFmtId="171" fontId="49" fillId="4" borderId="142" xfId="7" applyNumberFormat="1" applyFont="1" applyFill="1" applyBorder="1" applyAlignment="1">
      <alignment horizontal="right"/>
    </xf>
    <xf numFmtId="171" fontId="49" fillId="4" borderId="151" xfId="7" applyNumberFormat="1" applyFont="1" applyFill="1" applyBorder="1" applyAlignment="1">
      <alignment horizontal="right"/>
    </xf>
    <xf numFmtId="0" fontId="14" fillId="5" borderId="5" xfId="0" applyFont="1" applyFill="1" applyBorder="1" applyAlignment="1">
      <alignment horizontal="center" vertical="center"/>
    </xf>
    <xf numFmtId="0" fontId="14" fillId="4" borderId="142" xfId="0" applyFont="1" applyFill="1" applyBorder="1" applyAlignment="1">
      <alignment horizontal="center" vertical="center"/>
    </xf>
    <xf numFmtId="171" fontId="12" fillId="4" borderId="162" xfId="0" applyNumberFormat="1" applyFont="1" applyFill="1" applyBorder="1" applyAlignment="1">
      <alignment horizontal="right" vertical="center"/>
    </xf>
    <xf numFmtId="171" fontId="13" fillId="4" borderId="142" xfId="0" applyNumberFormat="1" applyFont="1" applyFill="1" applyBorder="1" applyAlignment="1">
      <alignment horizontal="right" vertical="center"/>
    </xf>
    <xf numFmtId="171" fontId="12" fillId="4" borderId="147" xfId="0" applyNumberFormat="1" applyFont="1" applyFill="1" applyBorder="1" applyAlignment="1">
      <alignment horizontal="right" vertical="center"/>
    </xf>
    <xf numFmtId="171" fontId="12" fillId="4" borderId="146" xfId="0" applyNumberFormat="1" applyFont="1" applyFill="1" applyBorder="1" applyAlignment="1">
      <alignment horizontal="right" vertical="center"/>
    </xf>
    <xf numFmtId="171" fontId="13" fillId="4" borderId="146" xfId="0" applyNumberFormat="1" applyFont="1" applyFill="1" applyBorder="1" applyAlignment="1">
      <alignment horizontal="right" vertical="center"/>
    </xf>
    <xf numFmtId="171" fontId="12" fillId="4" borderId="148" xfId="0" applyNumberFormat="1" applyFont="1" applyFill="1" applyBorder="1" applyAlignment="1">
      <alignment horizontal="right" vertical="center"/>
    </xf>
    <xf numFmtId="171" fontId="12" fillId="4" borderId="144" xfId="0" applyNumberFormat="1" applyFont="1" applyFill="1" applyBorder="1" applyAlignment="1">
      <alignment horizontal="right" vertical="center"/>
    </xf>
    <xf numFmtId="171" fontId="33" fillId="4" borderId="161" xfId="0" applyNumberFormat="1" applyFont="1" applyFill="1" applyBorder="1" applyAlignment="1">
      <alignment horizontal="right" vertical="center"/>
    </xf>
    <xf numFmtId="0" fontId="14" fillId="5" borderId="8" xfId="0" applyFont="1" applyFill="1" applyBorder="1" applyAlignment="1">
      <alignment horizontal="center" vertical="center"/>
    </xf>
    <xf numFmtId="164" fontId="12" fillId="4" borderId="162" xfId="0" applyNumberFormat="1" applyFont="1" applyFill="1" applyBorder="1" applyAlignment="1">
      <alignment horizontal="right" vertical="center"/>
    </xf>
    <xf numFmtId="164" fontId="13" fillId="4" borderId="142" xfId="0" applyNumberFormat="1" applyFont="1" applyFill="1" applyBorder="1" applyAlignment="1">
      <alignment horizontal="right" vertical="center"/>
    </xf>
    <xf numFmtId="164" fontId="12" fillId="4" borderId="147" xfId="0" applyNumberFormat="1" applyFont="1" applyFill="1" applyBorder="1" applyAlignment="1">
      <alignment horizontal="right" vertical="center"/>
    </xf>
    <xf numFmtId="164" fontId="12" fillId="4" borderId="146" xfId="0" applyNumberFormat="1" applyFont="1" applyFill="1" applyBorder="1" applyAlignment="1">
      <alignment horizontal="right" vertical="center"/>
    </xf>
    <xf numFmtId="164" fontId="13" fillId="4" borderId="146" xfId="0" applyNumberFormat="1" applyFont="1" applyFill="1" applyBorder="1" applyAlignment="1">
      <alignment horizontal="right" vertical="center"/>
    </xf>
    <xf numFmtId="164" fontId="12" fillId="4" borderId="148" xfId="0" applyNumberFormat="1" applyFont="1" applyFill="1" applyBorder="1" applyAlignment="1">
      <alignment horizontal="right" vertical="center"/>
    </xf>
    <xf numFmtId="164" fontId="12" fillId="4" borderId="144" xfId="0" applyNumberFormat="1" applyFont="1" applyFill="1" applyBorder="1" applyAlignment="1">
      <alignment horizontal="right" vertical="center"/>
    </xf>
    <xf numFmtId="1" fontId="33" fillId="4" borderId="161" xfId="0" applyNumberFormat="1" applyFont="1" applyFill="1" applyBorder="1" applyAlignment="1">
      <alignment horizontal="right" vertical="center"/>
    </xf>
    <xf numFmtId="0" fontId="14" fillId="5" borderId="177" xfId="0" applyFont="1" applyFill="1" applyBorder="1" applyAlignment="1">
      <alignment horizontal="center" vertical="center"/>
    </xf>
    <xf numFmtId="171" fontId="23" fillId="5" borderId="82" xfId="0" applyNumberFormat="1" applyFont="1" applyFill="1" applyBorder="1" applyAlignment="1">
      <alignment horizontal="right"/>
    </xf>
    <xf numFmtId="171" fontId="23" fillId="4" borderId="144" xfId="0" applyNumberFormat="1" applyFont="1" applyFill="1" applyBorder="1" applyAlignment="1">
      <alignment horizontal="right"/>
    </xf>
    <xf numFmtId="0" fontId="14" fillId="5" borderId="181" xfId="0" applyFont="1" applyFill="1" applyBorder="1" applyAlignment="1">
      <alignment horizontal="center" vertical="center"/>
    </xf>
    <xf numFmtId="171" fontId="23" fillId="5" borderId="182" xfId="0" applyNumberFormat="1" applyFont="1" applyFill="1" applyBorder="1" applyAlignment="1">
      <alignment horizontal="right"/>
    </xf>
    <xf numFmtId="169" fontId="55" fillId="6" borderId="0" xfId="0" applyNumberFormat="1" applyFont="1" applyFill="1" applyAlignment="1">
      <alignment horizontal="right" vertical="center"/>
    </xf>
    <xf numFmtId="0" fontId="14" fillId="6" borderId="0" xfId="0" applyFont="1" applyFill="1" applyAlignment="1">
      <alignment horizontal="left" vertical="center" wrapText="1"/>
    </xf>
    <xf numFmtId="0" fontId="14" fillId="6" borderId="0" xfId="0" applyFont="1" applyFill="1" applyAlignment="1">
      <alignment horizontal="left" wrapText="1"/>
    </xf>
    <xf numFmtId="0" fontId="18" fillId="6" borderId="0" xfId="0" applyFont="1" applyFill="1" applyAlignment="1">
      <alignment horizontal="center" vertical="center"/>
    </xf>
    <xf numFmtId="0" fontId="14" fillId="6" borderId="0" xfId="0" applyFont="1" applyFill="1" applyAlignment="1">
      <alignment horizontal="center" vertical="center"/>
    </xf>
    <xf numFmtId="0" fontId="14" fillId="6" borderId="0" xfId="0" applyFont="1" applyFill="1" applyAlignment="1">
      <alignment horizontal="center" vertical="center" wrapText="1"/>
    </xf>
    <xf numFmtId="169" fontId="55" fillId="6" borderId="0" xfId="0" applyNumberFormat="1" applyFont="1" applyFill="1" applyAlignment="1">
      <alignment horizontal="center" vertical="center"/>
    </xf>
    <xf numFmtId="0" fontId="14" fillId="0" borderId="183" xfId="0" applyFont="1" applyBorder="1" applyAlignment="1">
      <alignment horizontal="center"/>
    </xf>
    <xf numFmtId="171" fontId="12" fillId="0" borderId="63" xfId="0" applyNumberFormat="1" applyFont="1" applyBorder="1" applyAlignment="1">
      <alignment horizontal="right"/>
    </xf>
    <xf numFmtId="171" fontId="13" fillId="4" borderId="11" xfId="0" applyNumberFormat="1" applyFont="1" applyFill="1" applyBorder="1" applyAlignment="1">
      <alignment horizontal="right"/>
    </xf>
    <xf numFmtId="171" fontId="13" fillId="4" borderId="38" xfId="0" applyNumberFormat="1" applyFont="1" applyFill="1" applyBorder="1" applyAlignment="1">
      <alignment horizontal="right"/>
    </xf>
    <xf numFmtId="171" fontId="13" fillId="4" borderId="64" xfId="0" applyNumberFormat="1" applyFont="1" applyFill="1" applyBorder="1" applyAlignment="1">
      <alignment horizontal="right"/>
    </xf>
    <xf numFmtId="171" fontId="13" fillId="4" borderId="12" xfId="0" applyNumberFormat="1" applyFont="1" applyFill="1" applyBorder="1" applyAlignment="1">
      <alignment horizontal="right"/>
    </xf>
    <xf numFmtId="0" fontId="14" fillId="5" borderId="184" xfId="0" applyFont="1" applyFill="1" applyBorder="1" applyAlignment="1">
      <alignment horizontal="center"/>
    </xf>
    <xf numFmtId="171" fontId="12" fillId="5" borderId="185" xfId="0" applyNumberFormat="1" applyFont="1" applyFill="1" applyBorder="1" applyAlignment="1">
      <alignment horizontal="right"/>
    </xf>
    <xf numFmtId="171" fontId="13" fillId="5" borderId="147" xfId="0" applyNumberFormat="1" applyFont="1" applyFill="1" applyBorder="1" applyAlignment="1">
      <alignment horizontal="right"/>
    </xf>
    <xf numFmtId="0" fontId="14" fillId="4" borderId="142" xfId="0" applyFont="1" applyFill="1" applyBorder="1" applyAlignment="1">
      <alignment horizontal="center"/>
    </xf>
    <xf numFmtId="171" fontId="13" fillId="4" borderId="156" xfId="0" applyNumberFormat="1" applyFont="1" applyFill="1" applyBorder="1" applyAlignment="1">
      <alignment horizontal="right"/>
    </xf>
    <xf numFmtId="171" fontId="13" fillId="4" borderId="149" xfId="0" applyNumberFormat="1" applyFont="1" applyFill="1" applyBorder="1" applyAlignment="1">
      <alignment horizontal="right"/>
    </xf>
    <xf numFmtId="171" fontId="13" fillId="4" borderId="144" xfId="0" applyNumberFormat="1" applyFont="1" applyFill="1" applyBorder="1" applyAlignment="1">
      <alignment horizontal="right"/>
    </xf>
    <xf numFmtId="171" fontId="13" fillId="4" borderId="154" xfId="0" applyNumberFormat="1" applyFont="1" applyFill="1" applyBorder="1" applyAlignment="1">
      <alignment horizontal="right"/>
    </xf>
    <xf numFmtId="0" fontId="14" fillId="0" borderId="142" xfId="0" applyFont="1" applyBorder="1" applyAlignment="1">
      <alignment horizontal="center"/>
    </xf>
    <xf numFmtId="171" fontId="13" fillId="4" borderId="152" xfId="0" applyNumberFormat="1" applyFont="1" applyFill="1" applyBorder="1" applyAlignment="1">
      <alignment horizontal="right"/>
    </xf>
    <xf numFmtId="0" fontId="14" fillId="0" borderId="184" xfId="0" applyFont="1" applyBorder="1" applyAlignment="1">
      <alignment horizontal="center"/>
    </xf>
    <xf numFmtId="171" fontId="12" fillId="0" borderId="185" xfId="0" applyNumberFormat="1" applyFont="1" applyBorder="1" applyAlignment="1">
      <alignment horizontal="right"/>
    </xf>
    <xf numFmtId="171" fontId="13" fillId="4" borderId="147" xfId="0" applyNumberFormat="1" applyFont="1" applyFill="1" applyBorder="1" applyAlignment="1">
      <alignment horizontal="right"/>
    </xf>
    <xf numFmtId="171" fontId="23" fillId="5" borderId="11" xfId="0" applyNumberFormat="1" applyFont="1" applyFill="1" applyBorder="1" applyAlignment="1">
      <alignment horizontal="right"/>
    </xf>
    <xf numFmtId="176" fontId="24" fillId="4" borderId="0" xfId="5" applyNumberFormat="1" applyFont="1" applyFill="1" applyAlignment="1">
      <alignment vertical="top"/>
    </xf>
    <xf numFmtId="176" fontId="5" fillId="4" borderId="0" xfId="5" applyNumberFormat="1" applyFont="1" applyFill="1" applyBorder="1" applyAlignment="1">
      <alignment horizontal="right" vertical="center"/>
    </xf>
    <xf numFmtId="176" fontId="5" fillId="6" borderId="0" xfId="5" applyNumberFormat="1" applyFont="1" applyFill="1"/>
    <xf numFmtId="176" fontId="5" fillId="4" borderId="0" xfId="5" applyNumberFormat="1" applyFont="1" applyFill="1"/>
    <xf numFmtId="1" fontId="24" fillId="4" borderId="0" xfId="0" applyNumberFormat="1" applyFont="1" applyFill="1" applyAlignment="1">
      <alignment vertical="top"/>
    </xf>
    <xf numFmtId="172" fontId="5" fillId="4" borderId="0" xfId="5" applyNumberFormat="1" applyFont="1" applyFill="1" applyAlignment="1">
      <alignment vertical="top"/>
    </xf>
    <xf numFmtId="171" fontId="55" fillId="5" borderId="188" xfId="0" applyNumberFormat="1" applyFont="1" applyFill="1" applyBorder="1" applyAlignment="1">
      <alignment horizontal="right"/>
    </xf>
    <xf numFmtId="0" fontId="14" fillId="6" borderId="186" xfId="0" applyFont="1" applyFill="1" applyBorder="1" applyAlignment="1">
      <alignment horizontal="center"/>
    </xf>
    <xf numFmtId="171" fontId="12" fillId="6" borderId="187" xfId="0" applyNumberFormat="1" applyFont="1" applyFill="1" applyBorder="1" applyAlignment="1">
      <alignment horizontal="right"/>
    </xf>
    <xf numFmtId="171" fontId="13" fillId="6" borderId="82" xfId="0" applyNumberFormat="1" applyFont="1" applyFill="1" applyBorder="1" applyAlignment="1">
      <alignment horizontal="right"/>
    </xf>
    <xf numFmtId="171" fontId="13" fillId="6" borderId="180" xfId="0" applyNumberFormat="1" applyFont="1" applyFill="1" applyBorder="1" applyAlignment="1">
      <alignment horizontal="right"/>
    </xf>
    <xf numFmtId="171" fontId="13" fillId="6" borderId="83" xfId="0" applyNumberFormat="1" applyFont="1" applyFill="1" applyBorder="1" applyAlignment="1">
      <alignment horizontal="right"/>
    </xf>
    <xf numFmtId="171" fontId="13" fillId="6" borderId="88" xfId="0" applyNumberFormat="1" applyFont="1" applyFill="1" applyBorder="1" applyAlignment="1">
      <alignment horizontal="right"/>
    </xf>
    <xf numFmtId="0" fontId="14" fillId="6" borderId="5" xfId="0" applyFont="1" applyFill="1" applyBorder="1" applyAlignment="1">
      <alignment horizontal="center"/>
    </xf>
    <xf numFmtId="171" fontId="13" fillId="6" borderId="11" xfId="0" applyNumberFormat="1" applyFont="1" applyFill="1" applyBorder="1" applyAlignment="1">
      <alignment horizontal="right"/>
    </xf>
    <xf numFmtId="171" fontId="13" fillId="6" borderId="12" xfId="0" applyNumberFormat="1" applyFont="1" applyFill="1" applyBorder="1" applyAlignment="1">
      <alignment horizontal="right"/>
    </xf>
    <xf numFmtId="171" fontId="14" fillId="4" borderId="86" xfId="0" applyNumberFormat="1" applyFont="1" applyFill="1" applyBorder="1" applyAlignment="1">
      <alignment horizontal="right"/>
    </xf>
    <xf numFmtId="171" fontId="5" fillId="4" borderId="6" xfId="0" applyNumberFormat="1" applyFont="1" applyFill="1" applyBorder="1" applyAlignment="1">
      <alignment horizontal="right"/>
    </xf>
    <xf numFmtId="171" fontId="5" fillId="4" borderId="13" xfId="0" applyNumberFormat="1" applyFont="1" applyFill="1" applyBorder="1" applyAlignment="1">
      <alignment horizontal="right"/>
    </xf>
    <xf numFmtId="171" fontId="14" fillId="5" borderId="86" xfId="0" applyNumberFormat="1" applyFont="1" applyFill="1" applyBorder="1" applyAlignment="1">
      <alignment horizontal="right"/>
    </xf>
    <xf numFmtId="171" fontId="5" fillId="5" borderId="13" xfId="0" applyNumberFormat="1" applyFont="1" applyFill="1" applyBorder="1" applyAlignment="1">
      <alignment horizontal="right"/>
    </xf>
    <xf numFmtId="171" fontId="5" fillId="5" borderId="144" xfId="0" applyNumberFormat="1" applyFont="1" applyFill="1" applyBorder="1" applyAlignment="1">
      <alignment horizontal="right"/>
    </xf>
    <xf numFmtId="171" fontId="5" fillId="5" borderId="152" xfId="0" applyNumberFormat="1" applyFont="1" applyFill="1" applyBorder="1" applyAlignment="1">
      <alignment horizontal="right"/>
    </xf>
    <xf numFmtId="171" fontId="13" fillId="4" borderId="159" xfId="0" applyNumberFormat="1" applyFont="1" applyFill="1" applyBorder="1" applyAlignment="1">
      <alignment horizontal="right"/>
    </xf>
    <xf numFmtId="171" fontId="5" fillId="5" borderId="159" xfId="0" applyNumberFormat="1" applyFont="1" applyFill="1" applyBorder="1" applyAlignment="1">
      <alignment horizontal="right"/>
    </xf>
    <xf numFmtId="171" fontId="13" fillId="6" borderId="160" xfId="0" applyNumberFormat="1" applyFont="1" applyFill="1" applyBorder="1" applyAlignment="1">
      <alignment horizontal="right"/>
    </xf>
    <xf numFmtId="171" fontId="13" fillId="6" borderId="158" xfId="0" applyNumberFormat="1" applyFont="1" applyFill="1" applyBorder="1" applyAlignment="1">
      <alignment horizontal="right"/>
    </xf>
    <xf numFmtId="171" fontId="13" fillId="6" borderId="108" xfId="0" applyNumberFormat="1" applyFont="1" applyFill="1" applyBorder="1" applyAlignment="1">
      <alignment horizontal="right"/>
    </xf>
    <xf numFmtId="171" fontId="13" fillId="6" borderId="64" xfId="0" applyNumberFormat="1" applyFont="1" applyFill="1" applyBorder="1" applyAlignment="1">
      <alignment horizontal="right"/>
    </xf>
    <xf numFmtId="171" fontId="13" fillId="4" borderId="155" xfId="0" applyNumberFormat="1" applyFont="1" applyFill="1" applyBorder="1" applyAlignment="1">
      <alignment horizontal="right"/>
    </xf>
    <xf numFmtId="171" fontId="13" fillId="5" borderId="155" xfId="0" applyNumberFormat="1" applyFont="1" applyFill="1" applyBorder="1" applyAlignment="1">
      <alignment horizontal="right"/>
    </xf>
    <xf numFmtId="171" fontId="13" fillId="6" borderId="157" xfId="0" applyNumberFormat="1" applyFont="1" applyFill="1" applyBorder="1" applyAlignment="1">
      <alignment horizontal="right"/>
    </xf>
    <xf numFmtId="171" fontId="23" fillId="4" borderId="142" xfId="0" applyNumberFormat="1" applyFont="1" applyFill="1" applyBorder="1" applyAlignment="1">
      <alignment horizontal="right"/>
    </xf>
    <xf numFmtId="164" fontId="55" fillId="4" borderId="0" xfId="5" applyNumberFormat="1" applyFont="1" applyFill="1"/>
    <xf numFmtId="0" fontId="12" fillId="4" borderId="0" xfId="1" applyFont="1" applyFill="1" applyAlignment="1" applyProtection="1">
      <alignment horizontal="left" vertical="top"/>
    </xf>
    <xf numFmtId="0" fontId="14" fillId="4" borderId="101" xfId="0" applyFont="1" applyFill="1" applyBorder="1" applyAlignment="1">
      <alignment horizontal="center" vertical="center" wrapText="1"/>
    </xf>
    <xf numFmtId="0" fontId="5" fillId="4" borderId="101" xfId="0" applyFont="1" applyFill="1" applyBorder="1"/>
    <xf numFmtId="0" fontId="37" fillId="4" borderId="0" xfId="0" applyFont="1" applyFill="1" applyAlignment="1">
      <alignment horizontal="left" vertical="top"/>
    </xf>
    <xf numFmtId="0" fontId="37" fillId="4" borderId="0" xfId="0" applyFont="1" applyFill="1" applyAlignment="1">
      <alignment horizontal="right" vertical="top"/>
    </xf>
    <xf numFmtId="0" fontId="37" fillId="4" borderId="0" xfId="0" applyFont="1" applyFill="1" applyAlignment="1">
      <alignment horizontal="center"/>
    </xf>
    <xf numFmtId="0" fontId="5" fillId="4" borderId="48" xfId="0" applyFont="1" applyFill="1" applyBorder="1" applyAlignment="1">
      <alignment horizontal="left"/>
    </xf>
    <xf numFmtId="0" fontId="46" fillId="4" borderId="0" xfId="0" applyFont="1" applyFill="1" applyAlignment="1">
      <alignment horizontal="center" vertical="center"/>
    </xf>
    <xf numFmtId="0" fontId="46" fillId="4" borderId="97" xfId="0" applyFont="1" applyFill="1" applyBorder="1" applyAlignment="1">
      <alignment horizontal="center" vertical="top"/>
    </xf>
    <xf numFmtId="0" fontId="14" fillId="4" borderId="0" xfId="0" applyFont="1" applyFill="1" applyAlignment="1">
      <alignment horizontal="center" vertical="center"/>
    </xf>
    <xf numFmtId="0" fontId="14" fillId="4" borderId="48" xfId="0" applyFont="1" applyFill="1" applyBorder="1" applyAlignment="1">
      <alignment horizontal="center" vertical="center"/>
    </xf>
    <xf numFmtId="0" fontId="14" fillId="4" borderId="0" xfId="0" applyFont="1" applyFill="1" applyAlignment="1">
      <alignment horizontal="center" vertical="center" textRotation="90"/>
    </xf>
    <xf numFmtId="0" fontId="14" fillId="5" borderId="48" xfId="0" applyFont="1" applyFill="1" applyBorder="1" applyAlignment="1">
      <alignment horizontal="center"/>
    </xf>
    <xf numFmtId="0" fontId="14" fillId="4" borderId="0" xfId="0" applyFont="1" applyFill="1" applyAlignment="1">
      <alignment horizontal="left" vertical="top"/>
    </xf>
    <xf numFmtId="0" fontId="14" fillId="4" borderId="0" xfId="0" applyFont="1" applyFill="1" applyAlignment="1">
      <alignment horizontal="right" vertical="top"/>
    </xf>
    <xf numFmtId="0" fontId="14" fillId="4" borderId="0" xfId="0" applyFont="1" applyFill="1" applyAlignment="1">
      <alignment horizontal="center"/>
    </xf>
    <xf numFmtId="0" fontId="17" fillId="4" borderId="0" xfId="0" applyFont="1" applyFill="1" applyAlignment="1">
      <alignment horizontal="right" vertical="top"/>
    </xf>
    <xf numFmtId="0" fontId="17" fillId="4" borderId="0" xfId="0" applyFont="1" applyFill="1" applyAlignment="1">
      <alignment horizontal="center"/>
    </xf>
    <xf numFmtId="0" fontId="48" fillId="4" borderId="0" xfId="0" applyFont="1" applyFill="1" applyAlignment="1">
      <alignment horizontal="center"/>
    </xf>
    <xf numFmtId="0" fontId="0" fillId="4" borderId="0" xfId="0" applyFill="1"/>
    <xf numFmtId="0" fontId="18" fillId="4" borderId="0" xfId="0" applyFont="1" applyFill="1" applyAlignment="1">
      <alignment horizontal="center"/>
    </xf>
    <xf numFmtId="0" fontId="51" fillId="4" borderId="0" xfId="0" applyFont="1" applyFill="1" applyAlignment="1">
      <alignment horizontal="center"/>
    </xf>
    <xf numFmtId="0" fontId="14" fillId="4" borderId="0" xfId="0" applyFont="1" applyFill="1" applyAlignment="1">
      <alignment wrapText="1"/>
    </xf>
    <xf numFmtId="0" fontId="5" fillId="4" borderId="0" xfId="0" applyFont="1" applyFill="1" applyAlignment="1">
      <alignment wrapText="1"/>
    </xf>
    <xf numFmtId="0" fontId="52" fillId="4" borderId="0" xfId="0" applyFont="1" applyFill="1" applyAlignment="1">
      <alignment wrapText="1"/>
    </xf>
    <xf numFmtId="0" fontId="5" fillId="0" borderId="0" xfId="0" applyFont="1" applyAlignment="1">
      <alignment wrapText="1"/>
    </xf>
    <xf numFmtId="0" fontId="24" fillId="4" borderId="0" xfId="0" applyFont="1" applyFill="1" applyAlignment="1">
      <alignment vertical="top" wrapText="1"/>
    </xf>
    <xf numFmtId="1" fontId="14" fillId="4" borderId="0" xfId="0" applyNumberFormat="1" applyFont="1" applyFill="1" applyAlignment="1">
      <alignment horizontal="left" vertical="center" wrapText="1"/>
    </xf>
    <xf numFmtId="0" fontId="0" fillId="0" borderId="0" xfId="0" applyAlignment="1">
      <alignment vertical="center" wrapText="1"/>
    </xf>
    <xf numFmtId="0" fontId="0" fillId="4" borderId="0" xfId="0" applyFill="1" applyAlignment="1">
      <alignment vertical="center" wrapText="1"/>
    </xf>
    <xf numFmtId="1" fontId="16" fillId="4" borderId="0" xfId="0" applyNumberFormat="1" applyFont="1" applyFill="1" applyAlignment="1">
      <alignment horizontal="left" vertical="center" wrapText="1"/>
    </xf>
    <xf numFmtId="0" fontId="21" fillId="0" borderId="0" xfId="0" applyFont="1" applyAlignment="1">
      <alignment vertical="center" wrapText="1"/>
    </xf>
    <xf numFmtId="0" fontId="0" fillId="0" borderId="0" xfId="0" applyAlignment="1">
      <alignment wrapText="1"/>
    </xf>
    <xf numFmtId="0" fontId="24" fillId="4" borderId="0" xfId="0" applyFont="1" applyFill="1" applyAlignment="1">
      <alignment horizontal="left" vertical="top" wrapText="1"/>
    </xf>
    <xf numFmtId="0" fontId="5" fillId="4" borderId="0" xfId="0" applyFont="1" applyFill="1" applyAlignment="1">
      <alignment horizontal="left" vertical="top" wrapText="1"/>
    </xf>
    <xf numFmtId="0" fontId="0" fillId="4" borderId="0" xfId="0" applyFill="1" applyAlignment="1">
      <alignment vertical="top" wrapText="1"/>
    </xf>
    <xf numFmtId="1" fontId="17" fillId="4" borderId="0" xfId="0" applyNumberFormat="1" applyFont="1" applyFill="1" applyAlignment="1">
      <alignment horizontal="left" vertical="center" wrapText="1"/>
    </xf>
    <xf numFmtId="0" fontId="28" fillId="4" borderId="0" xfId="0" applyFont="1" applyFill="1" applyAlignment="1">
      <alignment vertical="center" wrapText="1"/>
    </xf>
    <xf numFmtId="0" fontId="28" fillId="0" borderId="0" xfId="0" applyFont="1" applyAlignment="1">
      <alignment vertical="center" wrapText="1"/>
    </xf>
    <xf numFmtId="0" fontId="28" fillId="0" borderId="0" xfId="0" applyFont="1" applyAlignment="1">
      <alignment wrapText="1"/>
    </xf>
    <xf numFmtId="1" fontId="18" fillId="4" borderId="0" xfId="0" applyNumberFormat="1" applyFont="1" applyFill="1" applyAlignment="1">
      <alignment horizontal="left" vertical="center" wrapText="1"/>
    </xf>
    <xf numFmtId="1" fontId="18" fillId="4" borderId="0" xfId="7" applyNumberFormat="1" applyFont="1" applyFill="1" applyAlignment="1">
      <alignment horizontal="left" vertical="center" wrapText="1"/>
    </xf>
    <xf numFmtId="0" fontId="1" fillId="0" borderId="0" xfId="7" applyAlignment="1">
      <alignment vertical="center" wrapText="1"/>
    </xf>
    <xf numFmtId="1" fontId="17" fillId="4" borderId="0" xfId="7" applyNumberFormat="1" applyFont="1" applyFill="1" applyAlignment="1">
      <alignment horizontal="left" vertical="center" wrapText="1"/>
    </xf>
    <xf numFmtId="0" fontId="28" fillId="4" borderId="0" xfId="7" applyFont="1" applyFill="1" applyAlignment="1">
      <alignment vertical="center" wrapText="1"/>
    </xf>
    <xf numFmtId="0" fontId="28" fillId="0" borderId="0" xfId="7" applyFont="1" applyAlignment="1">
      <alignment wrapText="1"/>
    </xf>
    <xf numFmtId="1" fontId="24" fillId="4" borderId="0" xfId="0" applyNumberFormat="1" applyFont="1" applyFill="1" applyAlignment="1">
      <alignment horizontal="left" vertical="top" wrapText="1"/>
    </xf>
    <xf numFmtId="0" fontId="15" fillId="0" borderId="0" xfId="0" applyFont="1" applyAlignment="1">
      <alignment vertical="center" wrapText="1"/>
    </xf>
    <xf numFmtId="1" fontId="27" fillId="4" borderId="0" xfId="0" applyNumberFormat="1" applyFont="1" applyFill="1" applyAlignment="1">
      <alignment horizontal="left" vertical="top" wrapText="1"/>
    </xf>
    <xf numFmtId="1" fontId="16" fillId="4" borderId="0" xfId="0" applyNumberFormat="1" applyFont="1" applyFill="1" applyAlignment="1">
      <alignment horizontal="left" vertical="center"/>
    </xf>
    <xf numFmtId="0" fontId="21" fillId="0" borderId="0" xfId="0" applyFont="1"/>
    <xf numFmtId="0" fontId="0" fillId="0" borderId="0" xfId="0"/>
    <xf numFmtId="0" fontId="27" fillId="6" borderId="0" xfId="0" applyFont="1" applyFill="1" applyAlignment="1">
      <alignment horizontal="left" vertical="top" wrapText="1"/>
    </xf>
    <xf numFmtId="0" fontId="27" fillId="4" borderId="0" xfId="0" applyFont="1" applyFill="1" applyAlignment="1">
      <alignment horizontal="left" vertical="top" wrapText="1"/>
    </xf>
    <xf numFmtId="0" fontId="5" fillId="0" borderId="14" xfId="0" applyFont="1" applyBorder="1" applyAlignment="1">
      <alignment horizontal="left" vertical="center" wrapText="1"/>
    </xf>
    <xf numFmtId="0" fontId="5" fillId="0" borderId="15" xfId="0" applyFont="1" applyBorder="1" applyAlignment="1">
      <alignment horizontal="left" vertical="center" wrapText="1"/>
    </xf>
    <xf numFmtId="0" fontId="5" fillId="5" borderId="14" xfId="0" applyFont="1" applyFill="1" applyBorder="1" applyAlignment="1">
      <alignment horizontal="left" vertical="center"/>
    </xf>
    <xf numFmtId="0" fontId="5" fillId="5" borderId="15" xfId="0" applyFont="1" applyFill="1" applyBorder="1" applyAlignment="1">
      <alignment horizontal="left" vertical="center"/>
    </xf>
    <xf numFmtId="0" fontId="14" fillId="4" borderId="0" xfId="0" applyFont="1" applyFill="1" applyAlignment="1">
      <alignment horizontal="center" vertical="center" wrapText="1"/>
    </xf>
    <xf numFmtId="0" fontId="5" fillId="4" borderId="0" xfId="0" applyFont="1" applyFill="1" applyAlignment="1">
      <alignment horizontal="left" vertical="center" wrapText="1"/>
    </xf>
    <xf numFmtId="0" fontId="14" fillId="5" borderId="171" xfId="0" applyFont="1" applyFill="1" applyBorder="1" applyAlignment="1">
      <alignment horizontal="center" vertical="center"/>
    </xf>
    <xf numFmtId="0" fontId="14" fillId="5" borderId="172" xfId="0" applyFont="1" applyFill="1" applyBorder="1" applyAlignment="1">
      <alignment horizontal="center" vertical="center"/>
    </xf>
    <xf numFmtId="0" fontId="5" fillId="0" borderId="80" xfId="0" applyFont="1" applyBorder="1" applyAlignment="1">
      <alignment horizontal="left" vertical="center" wrapText="1"/>
    </xf>
    <xf numFmtId="0" fontId="5" fillId="0" borderId="87" xfId="0" applyFont="1" applyBorder="1" applyAlignment="1">
      <alignment horizontal="left" vertical="center" wrapText="1"/>
    </xf>
    <xf numFmtId="0" fontId="5" fillId="4" borderId="0" xfId="0" applyFont="1" applyFill="1" applyAlignment="1">
      <alignment horizontal="left" wrapText="1"/>
    </xf>
    <xf numFmtId="0" fontId="14" fillId="0" borderId="0" xfId="0" applyFont="1" applyAlignment="1">
      <alignment horizontal="center" vertical="center"/>
    </xf>
    <xf numFmtId="0" fontId="5" fillId="5" borderId="81" xfId="0" applyFont="1" applyFill="1" applyBorder="1" applyAlignment="1">
      <alignment horizontal="left" vertical="center"/>
    </xf>
    <xf numFmtId="0" fontId="5" fillId="5" borderId="88" xfId="0" applyFont="1" applyFill="1" applyBorder="1" applyAlignment="1">
      <alignment horizontal="left" vertical="center"/>
    </xf>
    <xf numFmtId="0" fontId="5" fillId="0" borderId="81" xfId="0" applyFont="1" applyBorder="1" applyAlignment="1">
      <alignment horizontal="left" vertical="center" wrapText="1"/>
    </xf>
    <xf numFmtId="0" fontId="5" fillId="0" borderId="88" xfId="0" applyFont="1" applyBorder="1" applyAlignment="1">
      <alignment horizontal="left" vertical="center" wrapText="1"/>
    </xf>
  </cellXfs>
  <cellStyles count="8">
    <cellStyle name="Normal 2" xfId="7" xr:uid="{00000000-0005-0000-0000-000002000000}"/>
    <cellStyle name="Percent 2" xfId="6" xr:uid="{00000000-0005-0000-0000-000004000000}"/>
    <cellStyle name="Standard_EUMERCH" xfId="2" xr:uid="{00000000-0005-0000-0000-000005000000}"/>
    <cellStyle name="Titre ligne" xfId="3" xr:uid="{00000000-0005-0000-0000-000006000000}"/>
    <cellStyle name="Total intermediaire" xfId="4" xr:uid="{00000000-0005-0000-0000-000007000000}"/>
    <cellStyle name="Нормален" xfId="0" builtinId="0"/>
    <cellStyle name="Процент" xfId="5" builtinId="5"/>
    <cellStyle name="Хипервръзка"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GB"/>
              <a:t>Year 2021</a:t>
            </a:r>
          </a:p>
        </c:rich>
      </c:tx>
      <c:layout>
        <c:manualLayout>
          <c:xMode val="edge"/>
          <c:yMode val="edge"/>
          <c:x val="0.37351230425055926"/>
          <c:y val="2.0100502512562814E-2"/>
        </c:manualLayout>
      </c:layout>
      <c:overlay val="0"/>
    </c:title>
    <c:autoTitleDeleted val="0"/>
    <c:plotArea>
      <c:layout/>
      <c:pieChart>
        <c:varyColors val="1"/>
        <c:ser>
          <c:idx val="0"/>
          <c:order val="0"/>
          <c:spPr>
            <a:ln w="12700">
              <a:solidFill>
                <a:schemeClr val="tx1">
                  <a:lumMod val="50000"/>
                  <a:lumOff val="50000"/>
                </a:schemeClr>
              </a:solidFill>
            </a:ln>
          </c:spPr>
          <c:dPt>
            <c:idx val="0"/>
            <c:bubble3D val="0"/>
            <c:spPr>
              <a:solidFill>
                <a:schemeClr val="accent2"/>
              </a:solidFill>
              <a:ln w="12700">
                <a:solidFill>
                  <a:schemeClr val="tx1">
                    <a:lumMod val="50000"/>
                    <a:lumOff val="50000"/>
                  </a:schemeClr>
                </a:solidFill>
              </a:ln>
            </c:spPr>
            <c:extLst>
              <c:ext xmlns:c16="http://schemas.microsoft.com/office/drawing/2014/chart" uri="{C3380CC4-5D6E-409C-BE32-E72D297353CC}">
                <c16:uniqueId val="{00000000-F9F7-4B23-97FD-07B7CFAFBBDB}"/>
              </c:ext>
            </c:extLst>
          </c:dPt>
          <c:dPt>
            <c:idx val="1"/>
            <c:bubble3D val="0"/>
            <c:spPr>
              <a:solidFill>
                <a:schemeClr val="accent3"/>
              </a:solidFill>
              <a:ln w="12700">
                <a:solidFill>
                  <a:schemeClr val="tx1">
                    <a:lumMod val="50000"/>
                    <a:lumOff val="50000"/>
                  </a:schemeClr>
                </a:solidFill>
              </a:ln>
            </c:spPr>
            <c:extLst>
              <c:ext xmlns:c16="http://schemas.microsoft.com/office/drawing/2014/chart" uri="{C3380CC4-5D6E-409C-BE32-E72D297353CC}">
                <c16:uniqueId val="{00000001-F9F7-4B23-97FD-07B7CFAFBBDB}"/>
              </c:ext>
            </c:extLst>
          </c:dPt>
          <c:dPt>
            <c:idx val="2"/>
            <c:bubble3D val="0"/>
            <c:spPr>
              <a:solidFill>
                <a:schemeClr val="accent4"/>
              </a:solidFill>
              <a:ln w="12700">
                <a:solidFill>
                  <a:schemeClr val="tx1">
                    <a:lumMod val="50000"/>
                    <a:lumOff val="50000"/>
                  </a:schemeClr>
                </a:solidFill>
              </a:ln>
            </c:spPr>
            <c:extLst>
              <c:ext xmlns:c16="http://schemas.microsoft.com/office/drawing/2014/chart" uri="{C3380CC4-5D6E-409C-BE32-E72D297353CC}">
                <c16:uniqueId val="{00000002-F9F7-4B23-97FD-07B7CFAFBBDB}"/>
              </c:ext>
            </c:extLst>
          </c:dPt>
          <c:dPt>
            <c:idx val="3"/>
            <c:bubble3D val="0"/>
            <c:spPr>
              <a:solidFill>
                <a:schemeClr val="accent5"/>
              </a:solidFill>
              <a:ln w="12700">
                <a:solidFill>
                  <a:schemeClr val="tx1">
                    <a:lumMod val="50000"/>
                    <a:lumOff val="50000"/>
                  </a:schemeClr>
                </a:solidFill>
              </a:ln>
            </c:spPr>
            <c:extLst>
              <c:ext xmlns:c16="http://schemas.microsoft.com/office/drawing/2014/chart" uri="{C3380CC4-5D6E-409C-BE32-E72D297353CC}">
                <c16:uniqueId val="{00000003-F9F7-4B23-97FD-07B7CFAFBBDB}"/>
              </c:ext>
            </c:extLst>
          </c:dPt>
          <c:dLbls>
            <c:dLbl>
              <c:idx val="0"/>
              <c:layout>
                <c:manualLayout>
                  <c:x val="6.7114093959731544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F9F7-4B23-97FD-07B7CFAFBBDB}"/>
                </c:ext>
              </c:extLst>
            </c:dLbl>
            <c:dLbl>
              <c:idx val="1"/>
              <c:layout>
                <c:manualLayout>
                  <c:x val="0.10290827740492162"/>
                  <c:y val="-8.040201005025125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9F7-4B23-97FD-07B7CFAFBBDB}"/>
                </c:ext>
              </c:extLst>
            </c:dLbl>
            <c:dLbl>
              <c:idx val="2"/>
              <c:layout>
                <c:manualLayout>
                  <c:x val="-4.5977011494252873E-2"/>
                  <c:y val="0.2077051926298157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9F7-4B23-97FD-07B7CFAFBBDB}"/>
                </c:ext>
              </c:extLst>
            </c:dLbl>
            <c:dLbl>
              <c:idx val="3"/>
              <c:layout>
                <c:manualLayout>
                  <c:x val="-0.17369093231162194"/>
                  <c:y val="1.34003350083752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9F7-4B23-97FD-07B7CFAFBBDB}"/>
                </c:ext>
              </c:extLst>
            </c:dLbl>
            <c:numFmt formatCode="0.0%" sourceLinked="0"/>
            <c:spPr>
              <a:noFill/>
              <a:ln>
                <a:noFill/>
              </a:ln>
              <a:effectLst/>
            </c:spPr>
            <c:txPr>
              <a:bodyPr/>
              <a:lstStyle/>
              <a:p>
                <a:pPr>
                  <a:defRPr sz="700" b="0" i="0" u="none" strike="noStrike" baseline="0">
                    <a:solidFill>
                      <a:srgbClr val="000000"/>
                    </a:solidFill>
                    <a:latin typeface="Arial"/>
                    <a:ea typeface="Arial"/>
                    <a:cs typeface="Arial"/>
                  </a:defRPr>
                </a:pPr>
                <a:endParaRPr lang="en-AT"/>
              </a:p>
            </c:tx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'3.1.5 FEC by sector - Graphs'!$CG$6:$CG$9</c:f>
              <c:strCache>
                <c:ptCount val="4"/>
                <c:pt idx="0">
                  <c:v>Industry</c:v>
                </c:pt>
                <c:pt idx="1">
                  <c:v>Transport</c:v>
                </c:pt>
                <c:pt idx="2">
                  <c:v>Households and services, etc.</c:v>
                </c:pt>
                <c:pt idx="3">
                  <c:v>Agriculture</c:v>
                </c:pt>
              </c:strCache>
            </c:strRef>
          </c:cat>
          <c:val>
            <c:numRef>
              <c:f>'3.1.5 FEC by sector - Graphs'!$DM$6:$DM$9</c:f>
              <c:numCache>
                <c:formatCode>#\ ##0.0</c:formatCode>
                <c:ptCount val="4"/>
                <c:pt idx="0">
                  <c:v>240.37464199999999</c:v>
                </c:pt>
                <c:pt idx="1">
                  <c:v>274.83456199999995</c:v>
                </c:pt>
                <c:pt idx="2">
                  <c:v>394.92308600000001</c:v>
                </c:pt>
                <c:pt idx="3">
                  <c:v>29.775355000000001</c:v>
                </c:pt>
              </c:numCache>
            </c:numRef>
          </c:val>
          <c:extLst>
            <c:ext xmlns:c16="http://schemas.microsoft.com/office/drawing/2014/chart" uri="{C3380CC4-5D6E-409C-BE32-E72D297353CC}">
              <c16:uniqueId val="{00000004-F9F7-4B23-97FD-07B7CFAFBBD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700" b="0" i="0" u="none" strike="noStrike" baseline="0">
          <a:solidFill>
            <a:srgbClr val="000000"/>
          </a:solidFill>
          <a:latin typeface="Arial"/>
          <a:ea typeface="Arial"/>
          <a:cs typeface="Arial"/>
        </a:defRPr>
      </a:pPr>
      <a:endParaRPr lang="en-A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 Emissions* by Sector: EU-27 (Shares of Total CO2 Emissions: 2021)"</c:f>
          <c:strCache>
            <c:ptCount val="1"/>
            <c:pt idx="0">
              <c:v>CO2 Emissions* by Sector: EU-27 (Shares of Total CO2 Emissions: 2021)</c:v>
            </c:pt>
          </c:strCache>
        </c:strRef>
      </c:tx>
      <c:layout>
        <c:manualLayout>
          <c:xMode val="edge"/>
          <c:yMode val="edge"/>
          <c:x val="0.13648321518865258"/>
          <c:y val="1.6611295681063124E-2"/>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en-AT"/>
        </a:p>
      </c:txPr>
    </c:title>
    <c:autoTitleDeleted val="0"/>
    <c:plotArea>
      <c:layout>
        <c:manualLayout>
          <c:layoutTarget val="inner"/>
          <c:xMode val="edge"/>
          <c:yMode val="edge"/>
          <c:x val="0.30708740128619505"/>
          <c:y val="0.41528306569745654"/>
          <c:w val="0.36745501008604536"/>
          <c:h val="0.46511703358115136"/>
        </c:manualLayout>
      </c:layout>
      <c:pieChart>
        <c:varyColors val="1"/>
        <c:ser>
          <c:idx val="0"/>
          <c:order val="0"/>
          <c:tx>
            <c:v>CO2 Emissions* by Sector: EU-27 (Shares of Total CO2 Emissions: 2021)</c:v>
          </c:tx>
          <c:spPr>
            <a:ln>
              <a:solidFill>
                <a:schemeClr val="bg1">
                  <a:lumMod val="50000"/>
                </a:schemeClr>
              </a:solidFill>
            </a:ln>
          </c:spPr>
          <c:dPt>
            <c:idx val="0"/>
            <c:bubble3D val="0"/>
            <c:extLst>
              <c:ext xmlns:c16="http://schemas.microsoft.com/office/drawing/2014/chart" uri="{C3380CC4-5D6E-409C-BE32-E72D297353CC}">
                <c16:uniqueId val="{00000000-78B2-4243-8647-09E332694F66}"/>
              </c:ext>
            </c:extLst>
          </c:dPt>
          <c:dPt>
            <c:idx val="1"/>
            <c:bubble3D val="0"/>
            <c:extLst>
              <c:ext xmlns:c16="http://schemas.microsoft.com/office/drawing/2014/chart" uri="{C3380CC4-5D6E-409C-BE32-E72D297353CC}">
                <c16:uniqueId val="{00000001-78B2-4243-8647-09E332694F66}"/>
              </c:ext>
            </c:extLst>
          </c:dPt>
          <c:dPt>
            <c:idx val="2"/>
            <c:bubble3D val="0"/>
            <c:extLst>
              <c:ext xmlns:c16="http://schemas.microsoft.com/office/drawing/2014/chart" uri="{C3380CC4-5D6E-409C-BE32-E72D297353CC}">
                <c16:uniqueId val="{00000002-78B2-4243-8647-09E332694F66}"/>
              </c:ext>
            </c:extLst>
          </c:dPt>
          <c:dPt>
            <c:idx val="3"/>
            <c:bubble3D val="0"/>
            <c:extLst>
              <c:ext xmlns:c16="http://schemas.microsoft.com/office/drawing/2014/chart" uri="{C3380CC4-5D6E-409C-BE32-E72D297353CC}">
                <c16:uniqueId val="{00000003-78B2-4243-8647-09E332694F66}"/>
              </c:ext>
            </c:extLst>
          </c:dPt>
          <c:dPt>
            <c:idx val="4"/>
            <c:bubble3D val="0"/>
            <c:extLst>
              <c:ext xmlns:c16="http://schemas.microsoft.com/office/drawing/2014/chart" uri="{C3380CC4-5D6E-409C-BE32-E72D297353CC}">
                <c16:uniqueId val="{00000004-78B2-4243-8647-09E332694F66}"/>
              </c:ext>
            </c:extLst>
          </c:dPt>
          <c:dPt>
            <c:idx val="5"/>
            <c:bubble3D val="0"/>
            <c:extLst>
              <c:ext xmlns:c16="http://schemas.microsoft.com/office/drawing/2014/chart" uri="{C3380CC4-5D6E-409C-BE32-E72D297353CC}">
                <c16:uniqueId val="{00000005-78B2-4243-8647-09E332694F66}"/>
              </c:ext>
            </c:extLst>
          </c:dPt>
          <c:dPt>
            <c:idx val="6"/>
            <c:bubble3D val="0"/>
            <c:extLst>
              <c:ext xmlns:c16="http://schemas.microsoft.com/office/drawing/2014/chart" uri="{C3380CC4-5D6E-409C-BE32-E72D297353CC}">
                <c16:uniqueId val="{00000006-78B2-4243-8647-09E332694F66}"/>
              </c:ext>
            </c:extLst>
          </c:dPt>
          <c:dLbls>
            <c:dLbl>
              <c:idx val="0"/>
              <c:layout>
                <c:manualLayout>
                  <c:x val="2.0713950807453835E-2"/>
                  <c:y val="-3.432187521606572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8B2-4243-8647-09E332694F66}"/>
                </c:ext>
              </c:extLst>
            </c:dLbl>
            <c:dLbl>
              <c:idx val="1"/>
              <c:layout>
                <c:manualLayout>
                  <c:x val="6.2314937975045434E-2"/>
                  <c:y val="-3.785484071413054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8B2-4243-8647-09E332694F66}"/>
                </c:ext>
              </c:extLst>
            </c:dLbl>
            <c:dLbl>
              <c:idx val="2"/>
              <c:layout>
                <c:manualLayout>
                  <c:x val="-7.284325409957727E-3"/>
                  <c:y val="4.66573568554294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8B2-4243-8647-09E332694F66}"/>
                </c:ext>
              </c:extLst>
            </c:dLbl>
            <c:dLbl>
              <c:idx val="3"/>
              <c:layout>
                <c:manualLayout>
                  <c:x val="-0.10758192372179892"/>
                  <c:y val="0.1408597752260438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8B2-4243-8647-09E332694F66}"/>
                </c:ext>
              </c:extLst>
            </c:dLbl>
            <c:dLbl>
              <c:idx val="4"/>
              <c:layout>
                <c:manualLayout>
                  <c:x val="-0.17009892275807487"/>
                  <c:y val="9.473077416959860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8B2-4243-8647-09E332694F66}"/>
                </c:ext>
              </c:extLst>
            </c:dLbl>
            <c:dLbl>
              <c:idx val="5"/>
              <c:layout>
                <c:manualLayout>
                  <c:x val="-6.6713886863411412E-2"/>
                  <c:y val="-1.28544535347781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8B2-4243-8647-09E332694F66}"/>
                </c:ext>
              </c:extLst>
            </c:dLbl>
            <c:dLbl>
              <c:idx val="6"/>
              <c:layout>
                <c:manualLayout>
                  <c:x val="0.21737541366118127"/>
                  <c:y val="-6.538194328646455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8B2-4243-8647-09E332694F66}"/>
                </c:ext>
              </c:extLst>
            </c:dLbl>
            <c:numFmt formatCode="0.0%" sourceLinked="0"/>
            <c:spPr>
              <a:noFill/>
              <a:ln w="25400">
                <a:noFill/>
              </a:ln>
            </c:spPr>
            <c:txPr>
              <a:bodyPr/>
              <a:lstStyle/>
              <a:p>
                <a:pPr>
                  <a:defRPr sz="875" b="0" i="0" u="none" strike="noStrike" baseline="0">
                    <a:solidFill>
                      <a:srgbClr val="000000"/>
                    </a:solidFill>
                    <a:latin typeface="Arial"/>
                    <a:ea typeface="Arial"/>
                    <a:cs typeface="Arial"/>
                  </a:defRPr>
                </a:pPr>
                <a:endParaRPr lang="en-AT"/>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7"/>
              <c:pt idx="0">
                <c:v>Energy Industries</c:v>
              </c:pt>
              <c:pt idx="1">
                <c:v>Industry ***</c:v>
              </c:pt>
              <c:pt idx="2">
                <c:v>Transport **</c:v>
              </c:pt>
              <c:pt idx="3">
                <c:v>Residential</c:v>
              </c:pt>
              <c:pt idx="4">
                <c:v>Commercial / Institutional</c:v>
              </c:pt>
              <c:pt idx="5">
                <c:v>Agriculture, Forestry, Fisheries ****</c:v>
              </c:pt>
              <c:pt idx="6">
                <c:v>Other *****</c:v>
              </c:pt>
            </c:strLit>
          </c:cat>
          <c:val>
            <c:numLit>
              <c:formatCode>0.0</c:formatCode>
              <c:ptCount val="7"/>
              <c:pt idx="0">
                <c:v>831.62787276000006</c:v>
              </c:pt>
              <c:pt idx="1">
                <c:v>665.47714541000005</c:v>
              </c:pt>
              <c:pt idx="2">
                <c:v>841.93085682000003</c:v>
              </c:pt>
              <c:pt idx="3">
                <c:v>305.87908081</c:v>
              </c:pt>
              <c:pt idx="4">
                <c:v>128.50007012999998</c:v>
              </c:pt>
              <c:pt idx="5">
                <c:v>82.17219351</c:v>
              </c:pt>
              <c:pt idx="6">
                <c:v>30.674340320000002</c:v>
              </c:pt>
            </c:numLit>
          </c:val>
          <c:extLst>
            <c:ext xmlns:c16="http://schemas.microsoft.com/office/drawing/2014/chart" uri="{C3380CC4-5D6E-409C-BE32-E72D297353CC}">
              <c16:uniqueId val="{00000007-78B2-4243-8647-09E332694F66}"/>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9525">
      <a:noFill/>
    </a:ln>
  </c:spPr>
  <c:txPr>
    <a:bodyPr/>
    <a:lstStyle/>
    <a:p>
      <a:pPr>
        <a:defRPr sz="525" b="0" i="0" u="none" strike="noStrike" baseline="0">
          <a:solidFill>
            <a:srgbClr val="000000"/>
          </a:solidFill>
          <a:latin typeface="Arial"/>
          <a:ea typeface="Arial"/>
          <a:cs typeface="Arial"/>
        </a:defRPr>
      </a:pPr>
      <a:endParaRPr lang="en-AT"/>
    </a:p>
  </c:txPr>
  <c:printSettings>
    <c:headerFooter alignWithMargins="0"/>
    <c:pageMargins b="1" l="0.75" r="0.75" t="1" header="0.5" footer="0.5"/>
    <c:pageSetup paperSize="9"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"Share by Mode in Total Transport CO2 Emissions, including International Bunkers: EU-27 (2021)"</c:f>
          <c:strCache>
            <c:ptCount val="1"/>
            <c:pt idx="0">
              <c:v>Share by Mode in Total Transport CO2 Emissions, including International Bunkers: EU-27 (2021)</c:v>
            </c:pt>
          </c:strCache>
        </c:strRef>
      </c:tx>
      <c:layout>
        <c:manualLayout>
          <c:xMode val="edge"/>
          <c:yMode val="edge"/>
          <c:x val="0.1368909512761021"/>
          <c:y val="1.9169520850252465E-2"/>
        </c:manualLayout>
      </c:layout>
      <c:overlay val="0"/>
      <c:spPr>
        <a:noFill/>
        <a:ln w="25400">
          <a:noFill/>
        </a:ln>
      </c:spPr>
      <c:txPr>
        <a:bodyPr/>
        <a:lstStyle/>
        <a:p>
          <a:pPr>
            <a:defRPr sz="800" b="1" i="0" u="none" strike="noStrike" baseline="0">
              <a:solidFill>
                <a:srgbClr val="000000"/>
              </a:solidFill>
              <a:latin typeface="Arial"/>
              <a:ea typeface="Arial"/>
              <a:cs typeface="Arial"/>
            </a:defRPr>
          </a:pPr>
          <a:endParaRPr lang="en-AT"/>
        </a:p>
      </c:txPr>
    </c:title>
    <c:autoTitleDeleted val="0"/>
    <c:plotArea>
      <c:layout>
        <c:manualLayout>
          <c:layoutTarget val="inner"/>
          <c:xMode val="edge"/>
          <c:yMode val="edge"/>
          <c:x val="0.26914153132250579"/>
          <c:y val="0.24920166671086685"/>
          <c:w val="0.45939675174013922"/>
          <c:h val="0.63258884626604661"/>
        </c:manualLayout>
      </c:layout>
      <c:pieChart>
        <c:varyColors val="1"/>
        <c:ser>
          <c:idx val="0"/>
          <c:order val="0"/>
          <c:tx>
            <c:v>Share by Mode in Total Transport CO2 Emissions, including International Bunkers: EU-27 (2021)</c:v>
          </c:tx>
          <c:dPt>
            <c:idx val="0"/>
            <c:bubble3D val="0"/>
            <c:extLst>
              <c:ext xmlns:c16="http://schemas.microsoft.com/office/drawing/2014/chart" uri="{C3380CC4-5D6E-409C-BE32-E72D297353CC}">
                <c16:uniqueId val="{00000000-B32A-402B-BED1-88BEFB287771}"/>
              </c:ext>
            </c:extLst>
          </c:dPt>
          <c:dPt>
            <c:idx val="1"/>
            <c:bubble3D val="0"/>
            <c:extLst>
              <c:ext xmlns:c16="http://schemas.microsoft.com/office/drawing/2014/chart" uri="{C3380CC4-5D6E-409C-BE32-E72D297353CC}">
                <c16:uniqueId val="{00000001-B32A-402B-BED1-88BEFB287771}"/>
              </c:ext>
            </c:extLst>
          </c:dPt>
          <c:dPt>
            <c:idx val="2"/>
            <c:bubble3D val="0"/>
            <c:extLst>
              <c:ext xmlns:c16="http://schemas.microsoft.com/office/drawing/2014/chart" uri="{C3380CC4-5D6E-409C-BE32-E72D297353CC}">
                <c16:uniqueId val="{00000002-B32A-402B-BED1-88BEFB287771}"/>
              </c:ext>
            </c:extLst>
          </c:dPt>
          <c:dPt>
            <c:idx val="3"/>
            <c:bubble3D val="0"/>
            <c:extLst>
              <c:ext xmlns:c16="http://schemas.microsoft.com/office/drawing/2014/chart" uri="{C3380CC4-5D6E-409C-BE32-E72D297353CC}">
                <c16:uniqueId val="{00000003-B32A-402B-BED1-88BEFB287771}"/>
              </c:ext>
            </c:extLst>
          </c:dPt>
          <c:dPt>
            <c:idx val="4"/>
            <c:bubble3D val="0"/>
            <c:extLst>
              <c:ext xmlns:c16="http://schemas.microsoft.com/office/drawing/2014/chart" uri="{C3380CC4-5D6E-409C-BE32-E72D297353CC}">
                <c16:uniqueId val="{00000004-B32A-402B-BED1-88BEFB287771}"/>
              </c:ext>
            </c:extLst>
          </c:dPt>
          <c:dLbls>
            <c:dLbl>
              <c:idx val="0"/>
              <c:layout>
                <c:manualLayout>
                  <c:x val="7.5589089646856747E-2"/>
                  <c:y val="4.43355948272553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B32A-402B-BED1-88BEFB287771}"/>
                </c:ext>
              </c:extLst>
            </c:dLbl>
            <c:dLbl>
              <c:idx val="1"/>
              <c:layout>
                <c:manualLayout>
                  <c:x val="0.20202226236960197"/>
                  <c:y val="-9.148042563570948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32A-402B-BED1-88BEFB287771}"/>
                </c:ext>
              </c:extLst>
            </c:dLbl>
            <c:dLbl>
              <c:idx val="2"/>
              <c:layout>
                <c:manualLayout>
                  <c:x val="-5.6628605879021521E-2"/>
                  <c:y val="1.44350448882386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32A-402B-BED1-88BEFB287771}"/>
                </c:ext>
              </c:extLst>
            </c:dLbl>
            <c:dLbl>
              <c:idx val="3"/>
              <c:layout>
                <c:manualLayout>
                  <c:x val="-9.1272385170630993E-2"/>
                  <c:y val="-1.75877721202512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32A-402B-BED1-88BEFB287771}"/>
                </c:ext>
              </c:extLst>
            </c:dLbl>
            <c:dLbl>
              <c:idx val="4"/>
              <c:layout>
                <c:manualLayout>
                  <c:x val="1.8514228644853258E-2"/>
                  <c:y val="-4.0088386757894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32A-402B-BED1-88BEFB287771}"/>
                </c:ext>
              </c:extLst>
            </c:dLbl>
            <c:dLbl>
              <c:idx val="5"/>
              <c:numFmt formatCode="0.0%" sourceLinked="0"/>
              <c:spPr>
                <a:noFill/>
                <a:ln w="25400">
                  <a:noFill/>
                </a:ln>
              </c:spPr>
              <c:txPr>
                <a:bodyPr/>
                <a:lstStyle/>
                <a:p>
                  <a:pPr>
                    <a:defRPr sz="350" b="0" i="0" u="none" strike="noStrike" baseline="0">
                      <a:solidFill>
                        <a:srgbClr val="000000"/>
                      </a:solidFill>
                      <a:latin typeface="Arial"/>
                      <a:ea typeface="Arial"/>
                      <a:cs typeface="Arial"/>
                    </a:defRPr>
                  </a:pPr>
                  <a:endParaRPr lang="en-AT"/>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32A-402B-BED1-88BEFB28777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en-AT"/>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5"/>
              <c:pt idx="0">
                <c:v>Total Civil Aviation</c:v>
              </c:pt>
              <c:pt idx="1">
                <c:v>Road Transportation</c:v>
              </c:pt>
              <c:pt idx="2">
                <c:v>Railways ***</c:v>
              </c:pt>
              <c:pt idx="3">
                <c:v>Total Navigation</c:v>
              </c:pt>
              <c:pt idx="4">
                <c:v>Other</c:v>
              </c:pt>
            </c:strLit>
          </c:cat>
          <c:val>
            <c:numLit>
              <c:formatCode>0.0</c:formatCode>
              <c:ptCount val="5"/>
              <c:pt idx="0">
                <c:v>78.269136879999991</c:v>
              </c:pt>
              <c:pt idx="1">
                <c:v>739.75842062999993</c:v>
              </c:pt>
              <c:pt idx="2">
                <c:v>3.57645385</c:v>
              </c:pt>
              <c:pt idx="3">
                <c:v>143.27533844999999</c:v>
              </c:pt>
              <c:pt idx="4">
                <c:v>4.6521389200000005</c:v>
              </c:pt>
            </c:numLit>
          </c:val>
          <c:extLst>
            <c:ext xmlns:c16="http://schemas.microsoft.com/office/drawing/2014/chart" uri="{C3380CC4-5D6E-409C-BE32-E72D297353CC}">
              <c16:uniqueId val="{00000006-B32A-402B-BED1-88BEFB287771}"/>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AT"/>
    </a:p>
  </c:txPr>
  <c:printSettings>
    <c:headerFooter alignWithMargins="0"/>
    <c:pageMargins b="1" l="0.75" r="0.75" t="1" header="0.5" footer="0.5"/>
    <c:pageSetup paperSize="9"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'[1]3.2.12'!$C$3</c:f>
          <c:strCache>
            <c:ptCount val="1"/>
            <c:pt idx="0">
              <c:v>CO2 Emissions from Transport by Mode, Including international bunkers: EU-27</c:v>
            </c:pt>
          </c:strCache>
        </c:strRef>
      </c:tx>
      <c:layout>
        <c:manualLayout>
          <c:xMode val="edge"/>
          <c:yMode val="edge"/>
          <c:x val="0.16732304131274928"/>
          <c:y val="1.6447383436338191E-2"/>
        </c:manualLayout>
      </c:layout>
      <c:overlay val="0"/>
      <c:spPr>
        <a:noFill/>
        <a:ln w="25400">
          <a:noFill/>
        </a:ln>
      </c:spPr>
      <c:txPr>
        <a:bodyPr/>
        <a:lstStyle/>
        <a:p>
          <a:pPr>
            <a:defRPr sz="800" b="1" i="0" u="none" strike="noStrike" baseline="0">
              <a:solidFill>
                <a:srgbClr val="000000"/>
              </a:solidFill>
              <a:latin typeface="Arial"/>
              <a:ea typeface="Arial"/>
              <a:cs typeface="Arial"/>
            </a:defRPr>
          </a:pPr>
          <a:endParaRPr lang="en-AT"/>
        </a:p>
      </c:txPr>
    </c:title>
    <c:autoTitleDeleted val="0"/>
    <c:plotArea>
      <c:layout>
        <c:manualLayout>
          <c:layoutTarget val="inner"/>
          <c:xMode val="edge"/>
          <c:yMode val="edge"/>
          <c:x val="7.8792747541870101E-2"/>
          <c:y val="0.12494686950538948"/>
          <c:w val="0.88779612892559756"/>
          <c:h val="0.64163239303824882"/>
        </c:manualLayout>
      </c:layout>
      <c:lineChart>
        <c:grouping val="standard"/>
        <c:varyColors val="0"/>
        <c:ser>
          <c:idx val="0"/>
          <c:order val="0"/>
          <c:tx>
            <c:strRef>
              <c:f>'[1]3.2.12'!$C$132</c:f>
              <c:strCache>
                <c:ptCount val="1"/>
                <c:pt idx="0">
                  <c:v>Total Civil Aviation</c:v>
                </c:pt>
              </c:strCache>
            </c:strRef>
          </c:tx>
          <c:spPr>
            <a:ln w="25400">
              <a:solidFill>
                <a:schemeClr val="accent1"/>
              </a:solidFill>
              <a:prstDash val="solid"/>
            </a:ln>
          </c:spPr>
          <c:marker>
            <c:symbol val="none"/>
          </c:marker>
          <c:cat>
            <c:numRef>
              <c:f>'[1]3.2.12'!$B$133:$B$164</c:f>
              <c:numCache>
                <c:formatCode>General</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'[1]3.2.12'!$C$133:$C$164</c:f>
              <c:numCache>
                <c:formatCode>General</c:formatCode>
                <c:ptCount val="32"/>
                <c:pt idx="0">
                  <c:v>1</c:v>
                </c:pt>
                <c:pt idx="1">
                  <c:v>0.98512791671595845</c:v>
                </c:pt>
                <c:pt idx="2">
                  <c:v>1.0458177653488991</c:v>
                </c:pt>
                <c:pt idx="3">
                  <c:v>1.0852521218836586</c:v>
                </c:pt>
                <c:pt idx="4">
                  <c:v>1.1314691546198847</c:v>
                </c:pt>
                <c:pt idx="5">
                  <c:v>1.1976395111247184</c:v>
                </c:pt>
                <c:pt idx="6">
                  <c:v>1.2579128057926996</c:v>
                </c:pt>
                <c:pt idx="7">
                  <c:v>1.3129583035523178</c:v>
                </c:pt>
                <c:pt idx="8">
                  <c:v>1.3840465058569782</c:v>
                </c:pt>
                <c:pt idx="9">
                  <c:v>1.4946795635181607</c:v>
                </c:pt>
                <c:pt idx="10">
                  <c:v>1.5525123838009944</c:v>
                </c:pt>
                <c:pt idx="11">
                  <c:v>1.5332387696231686</c:v>
                </c:pt>
                <c:pt idx="12">
                  <c:v>1.491634079106174</c:v>
                </c:pt>
                <c:pt idx="13">
                  <c:v>1.5440283656452105</c:v>
                </c:pt>
                <c:pt idx="14">
                  <c:v>1.6252749417201762</c:v>
                </c:pt>
                <c:pt idx="15">
                  <c:v>1.7119737806448641</c:v>
                </c:pt>
                <c:pt idx="16">
                  <c:v>1.7882634270655942</c:v>
                </c:pt>
                <c:pt idx="17">
                  <c:v>1.8653820007981019</c:v>
                </c:pt>
                <c:pt idx="18">
                  <c:v>1.8834089123383</c:v>
                </c:pt>
                <c:pt idx="19">
                  <c:v>1.7383732570679924</c:v>
                </c:pt>
                <c:pt idx="20">
                  <c:v>1.7627700436423739</c:v>
                </c:pt>
                <c:pt idx="21">
                  <c:v>1.7974976575445296</c:v>
                </c:pt>
                <c:pt idx="22">
                  <c:v>1.7630192157949378</c:v>
                </c:pt>
                <c:pt idx="23">
                  <c:v>1.7592576818316878</c:v>
                </c:pt>
                <c:pt idx="24">
                  <c:v>1.786594760377259</c:v>
                </c:pt>
                <c:pt idx="25">
                  <c:v>1.8464133354261754</c:v>
                </c:pt>
                <c:pt idx="26">
                  <c:v>1.9529903932197279</c:v>
                </c:pt>
                <c:pt idx="27">
                  <c:v>2.0967458560909038</c:v>
                </c:pt>
                <c:pt idx="28">
                  <c:v>2.20020871511224</c:v>
                </c:pt>
                <c:pt idx="29">
                  <c:v>2.2446159660252909</c:v>
                </c:pt>
                <c:pt idx="30">
                  <c:v>0.97171213062280859</c:v>
                </c:pt>
                <c:pt idx="31">
                  <c:v>1.1971804973934881</c:v>
                </c:pt>
              </c:numCache>
            </c:numRef>
          </c:val>
          <c:smooth val="1"/>
          <c:extLst>
            <c:ext xmlns:c16="http://schemas.microsoft.com/office/drawing/2014/chart" uri="{C3380CC4-5D6E-409C-BE32-E72D297353CC}">
              <c16:uniqueId val="{00000000-F049-47FA-B446-C7486DE9C3C9}"/>
            </c:ext>
          </c:extLst>
        </c:ser>
        <c:ser>
          <c:idx val="1"/>
          <c:order val="1"/>
          <c:tx>
            <c:strRef>
              <c:f>'[1]3.2.12'!$D$132</c:f>
              <c:strCache>
                <c:ptCount val="1"/>
                <c:pt idx="0">
                  <c:v>Road Transportation</c:v>
                </c:pt>
              </c:strCache>
            </c:strRef>
          </c:tx>
          <c:spPr>
            <a:ln w="25400">
              <a:solidFill>
                <a:schemeClr val="accent2"/>
              </a:solidFill>
              <a:prstDash val="sysDash"/>
            </a:ln>
          </c:spPr>
          <c:marker>
            <c:symbol val="none"/>
          </c:marker>
          <c:cat>
            <c:numRef>
              <c:f>'[1]3.2.12'!$B$133:$B$164</c:f>
              <c:numCache>
                <c:formatCode>General</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'[1]3.2.12'!$D$133:$D$164</c:f>
              <c:numCache>
                <c:formatCode>General</c:formatCode>
                <c:ptCount val="32"/>
                <c:pt idx="0">
                  <c:v>1</c:v>
                </c:pt>
                <c:pt idx="1">
                  <c:v>1.0152839589270066</c:v>
                </c:pt>
                <c:pt idx="2">
                  <c:v>1.0514869534897311</c:v>
                </c:pt>
                <c:pt idx="3">
                  <c:v>1.0606389304363473</c:v>
                </c:pt>
                <c:pt idx="4">
                  <c:v>1.0688798671623891</c:v>
                </c:pt>
                <c:pt idx="5">
                  <c:v>1.0876607942643612</c:v>
                </c:pt>
                <c:pt idx="6">
                  <c:v>1.1186208966263858</c:v>
                </c:pt>
                <c:pt idx="7">
                  <c:v>1.1348374026697836</c:v>
                </c:pt>
                <c:pt idx="8">
                  <c:v>1.1796856267149789</c:v>
                </c:pt>
                <c:pt idx="9">
                  <c:v>1.2090280321931337</c:v>
                </c:pt>
                <c:pt idx="10">
                  <c:v>1.2072512710651995</c:v>
                </c:pt>
                <c:pt idx="11">
                  <c:v>1.2328855400228236</c:v>
                </c:pt>
                <c:pt idx="12">
                  <c:v>1.249879733965106</c:v>
                </c:pt>
                <c:pt idx="13">
                  <c:v>1.2662353952386063</c:v>
                </c:pt>
                <c:pt idx="14">
                  <c:v>1.2942946345085742</c:v>
                </c:pt>
                <c:pt idx="15">
                  <c:v>1.2934130590567074</c:v>
                </c:pt>
                <c:pt idx="16">
                  <c:v>1.3067981404345275</c:v>
                </c:pt>
                <c:pt idx="17">
                  <c:v>1.3223951850157567</c:v>
                </c:pt>
                <c:pt idx="18">
                  <c:v>1.2925606154767064</c:v>
                </c:pt>
                <c:pt idx="19">
                  <c:v>1.2620473974593245</c:v>
                </c:pt>
                <c:pt idx="20">
                  <c:v>1.253333338361863</c:v>
                </c:pt>
                <c:pt idx="21">
                  <c:v>1.2414965794827879</c:v>
                </c:pt>
                <c:pt idx="22">
                  <c:v>1.1977020215652108</c:v>
                </c:pt>
                <c:pt idx="23">
                  <c:v>1.1916885605625862</c:v>
                </c:pt>
                <c:pt idx="24">
                  <c:v>1.204181505969109</c:v>
                </c:pt>
                <c:pt idx="25">
                  <c:v>1.2274003222168384</c:v>
                </c:pt>
                <c:pt idx="26">
                  <c:v>1.2538994273064368</c:v>
                </c:pt>
                <c:pt idx="27">
                  <c:v>1.2739336410319602</c:v>
                </c:pt>
                <c:pt idx="28">
                  <c:v>1.2741811971463006</c:v>
                </c:pt>
                <c:pt idx="29">
                  <c:v>1.2831811048031005</c:v>
                </c:pt>
                <c:pt idx="30">
                  <c:v>1.1165380468341415</c:v>
                </c:pt>
                <c:pt idx="31">
                  <c:v>1.2144355538003759</c:v>
                </c:pt>
              </c:numCache>
            </c:numRef>
          </c:val>
          <c:smooth val="1"/>
          <c:extLst>
            <c:ext xmlns:c16="http://schemas.microsoft.com/office/drawing/2014/chart" uri="{C3380CC4-5D6E-409C-BE32-E72D297353CC}">
              <c16:uniqueId val="{00000001-F049-47FA-B446-C7486DE9C3C9}"/>
            </c:ext>
          </c:extLst>
        </c:ser>
        <c:ser>
          <c:idx val="2"/>
          <c:order val="2"/>
          <c:tx>
            <c:strRef>
              <c:f>'[1]3.2.12'!$E$132</c:f>
              <c:strCache>
                <c:ptCount val="1"/>
                <c:pt idx="0">
                  <c:v>Railways ***</c:v>
                </c:pt>
              </c:strCache>
            </c:strRef>
          </c:tx>
          <c:spPr>
            <a:ln w="25400">
              <a:solidFill>
                <a:schemeClr val="accent3"/>
              </a:solidFill>
              <a:prstDash val="solid"/>
            </a:ln>
          </c:spPr>
          <c:marker>
            <c:symbol val="circle"/>
            <c:size val="5"/>
            <c:spPr>
              <a:solidFill>
                <a:schemeClr val="accent3"/>
              </a:solidFill>
              <a:ln>
                <a:solidFill>
                  <a:schemeClr val="accent3"/>
                </a:solidFill>
                <a:prstDash val="solid"/>
              </a:ln>
            </c:spPr>
          </c:marker>
          <c:cat>
            <c:numRef>
              <c:f>'[1]3.2.12'!$B$133:$B$164</c:f>
              <c:numCache>
                <c:formatCode>General</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'[1]3.2.12'!$E$133:$E$164</c:f>
              <c:numCache>
                <c:formatCode>General</c:formatCode>
                <c:ptCount val="32"/>
                <c:pt idx="0">
                  <c:v>1</c:v>
                </c:pt>
                <c:pt idx="1">
                  <c:v>0.88852843539030502</c:v>
                </c:pt>
                <c:pt idx="2">
                  <c:v>0.87462593204468753</c:v>
                </c:pt>
                <c:pt idx="3">
                  <c:v>0.83244427660186371</c:v>
                </c:pt>
                <c:pt idx="4">
                  <c:v>0.79480756345546821</c:v>
                </c:pt>
                <c:pt idx="5">
                  <c:v>0.76942451607604923</c:v>
                </c:pt>
                <c:pt idx="6">
                  <c:v>0.72568586793160761</c:v>
                </c:pt>
                <c:pt idx="7">
                  <c:v>0.70226619502148957</c:v>
                </c:pt>
                <c:pt idx="8">
                  <c:v>0.66591014051738973</c:v>
                </c:pt>
                <c:pt idx="9">
                  <c:v>0.61864022428037513</c:v>
                </c:pt>
                <c:pt idx="10">
                  <c:v>0.63400883640434247</c:v>
                </c:pt>
                <c:pt idx="11">
                  <c:v>0.56235357892488047</c:v>
                </c:pt>
                <c:pt idx="12">
                  <c:v>0.56172512500792815</c:v>
                </c:pt>
                <c:pt idx="13">
                  <c:v>0.55383706477265748</c:v>
                </c:pt>
                <c:pt idx="14">
                  <c:v>0.54484583208590076</c:v>
                </c:pt>
                <c:pt idx="15">
                  <c:v>0.49027074294011896</c:v>
                </c:pt>
                <c:pt idx="16">
                  <c:v>0.48003424537451533</c:v>
                </c:pt>
                <c:pt idx="17">
                  <c:v>0.49763764892841011</c:v>
                </c:pt>
                <c:pt idx="18">
                  <c:v>0.48001857330106668</c:v>
                </c:pt>
                <c:pt idx="19">
                  <c:v>0.42426925770081753</c:v>
                </c:pt>
                <c:pt idx="20">
                  <c:v>0.42312986909969114</c:v>
                </c:pt>
                <c:pt idx="21">
                  <c:v>0.42549031343240884</c:v>
                </c:pt>
                <c:pt idx="22">
                  <c:v>0.4109478173454359</c:v>
                </c:pt>
                <c:pt idx="23">
                  <c:v>0.38671183963777556</c:v>
                </c:pt>
                <c:pt idx="24">
                  <c:v>0.35459991774744215</c:v>
                </c:pt>
                <c:pt idx="25">
                  <c:v>0.35534619263009226</c:v>
                </c:pt>
                <c:pt idx="26">
                  <c:v>0.34540565570234694</c:v>
                </c:pt>
                <c:pt idx="27">
                  <c:v>0.33883621260263874</c:v>
                </c:pt>
                <c:pt idx="28">
                  <c:v>0.32291929682832088</c:v>
                </c:pt>
                <c:pt idx="29">
                  <c:v>0.32097276118775342</c:v>
                </c:pt>
                <c:pt idx="30">
                  <c:v>0.28629200246769976</c:v>
                </c:pt>
                <c:pt idx="31">
                  <c:v>0.29324289747251903</c:v>
                </c:pt>
              </c:numCache>
            </c:numRef>
          </c:val>
          <c:smooth val="1"/>
          <c:extLst>
            <c:ext xmlns:c16="http://schemas.microsoft.com/office/drawing/2014/chart" uri="{C3380CC4-5D6E-409C-BE32-E72D297353CC}">
              <c16:uniqueId val="{00000002-F049-47FA-B446-C7486DE9C3C9}"/>
            </c:ext>
          </c:extLst>
        </c:ser>
        <c:ser>
          <c:idx val="3"/>
          <c:order val="3"/>
          <c:tx>
            <c:strRef>
              <c:f>'[1]3.2.12'!$F$132</c:f>
              <c:strCache>
                <c:ptCount val="1"/>
                <c:pt idx="0">
                  <c:v>Total Navigation</c:v>
                </c:pt>
              </c:strCache>
            </c:strRef>
          </c:tx>
          <c:spPr>
            <a:ln w="25400">
              <a:solidFill>
                <a:schemeClr val="accent4"/>
              </a:solidFill>
              <a:prstDash val="solid"/>
            </a:ln>
          </c:spPr>
          <c:marker>
            <c:symbol val="circle"/>
            <c:size val="5"/>
            <c:spPr>
              <a:solidFill>
                <a:schemeClr val="accent4"/>
              </a:solidFill>
              <a:ln w="25400">
                <a:solidFill>
                  <a:schemeClr val="accent4"/>
                </a:solidFill>
                <a:prstDash val="solid"/>
              </a:ln>
            </c:spPr>
          </c:marker>
          <c:cat>
            <c:numRef>
              <c:f>'[1]3.2.12'!$B$133:$B$164</c:f>
              <c:numCache>
                <c:formatCode>General</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'[1]3.2.12'!$F$133:$F$164</c:f>
              <c:numCache>
                <c:formatCode>General</c:formatCode>
                <c:ptCount val="32"/>
                <c:pt idx="0">
                  <c:v>1</c:v>
                </c:pt>
                <c:pt idx="1">
                  <c:v>0.99193751015374143</c:v>
                </c:pt>
                <c:pt idx="2">
                  <c:v>1.0016836339273969</c:v>
                </c:pt>
                <c:pt idx="3">
                  <c:v>0.99818162725193904</c:v>
                </c:pt>
                <c:pt idx="4">
                  <c:v>1.0023471577909877</c:v>
                </c:pt>
                <c:pt idx="5">
                  <c:v>0.99309499073944285</c:v>
                </c:pt>
                <c:pt idx="6">
                  <c:v>1.057003782601011</c:v>
                </c:pt>
                <c:pt idx="7">
                  <c:v>1.1274213987634898</c:v>
                </c:pt>
                <c:pt idx="8">
                  <c:v>1.1803584753664784</c:v>
                </c:pt>
                <c:pt idx="9">
                  <c:v>1.1440869688879769</c:v>
                </c:pt>
                <c:pt idx="10">
                  <c:v>1.1880330828365162</c:v>
                </c:pt>
                <c:pt idx="11">
                  <c:v>1.2287944498573349</c:v>
                </c:pt>
                <c:pt idx="12">
                  <c:v>1.2763562726091746</c:v>
                </c:pt>
                <c:pt idx="13">
                  <c:v>1.3032823204258783</c:v>
                </c:pt>
                <c:pt idx="14">
                  <c:v>1.3697694712672035</c:v>
                </c:pt>
                <c:pt idx="15">
                  <c:v>1.4015201373022652</c:v>
                </c:pt>
                <c:pt idx="16">
                  <c:v>1.491626213372548</c:v>
                </c:pt>
                <c:pt idx="17">
                  <c:v>1.5419605252807989</c:v>
                </c:pt>
                <c:pt idx="18">
                  <c:v>1.5198355935165939</c:v>
                </c:pt>
                <c:pt idx="19">
                  <c:v>1.3678855518164865</c:v>
                </c:pt>
                <c:pt idx="20">
                  <c:v>1.3762613388212763</c:v>
                </c:pt>
                <c:pt idx="21">
                  <c:v>1.3526318818021823</c:v>
                </c:pt>
                <c:pt idx="22">
                  <c:v>1.2625441700245517</c:v>
                </c:pt>
                <c:pt idx="23">
                  <c:v>1.1878459991334838</c:v>
                </c:pt>
                <c:pt idx="24">
                  <c:v>1.1517294071162292</c:v>
                </c:pt>
                <c:pt idx="25">
                  <c:v>1.1627531850615274</c:v>
                </c:pt>
                <c:pt idx="26">
                  <c:v>1.1992801961243593</c:v>
                </c:pt>
                <c:pt idx="27">
                  <c:v>1.2215517140230809</c:v>
                </c:pt>
                <c:pt idx="28">
                  <c:v>1.2539455958870129</c:v>
                </c:pt>
                <c:pt idx="29">
                  <c:v>1.2481649465305313</c:v>
                </c:pt>
                <c:pt idx="30">
                  <c:v>1.109275044268043</c:v>
                </c:pt>
                <c:pt idx="31">
                  <c:v>1.1709144916849579</c:v>
                </c:pt>
              </c:numCache>
            </c:numRef>
          </c:val>
          <c:smooth val="1"/>
          <c:extLst>
            <c:ext xmlns:c16="http://schemas.microsoft.com/office/drawing/2014/chart" uri="{C3380CC4-5D6E-409C-BE32-E72D297353CC}">
              <c16:uniqueId val="{00000003-F049-47FA-B446-C7486DE9C3C9}"/>
            </c:ext>
          </c:extLst>
        </c:ser>
        <c:ser>
          <c:idx val="4"/>
          <c:order val="4"/>
          <c:tx>
            <c:strRef>
              <c:f>'[1]3.2.12'!$G$132</c:f>
              <c:strCache>
                <c:ptCount val="1"/>
                <c:pt idx="0">
                  <c:v>Other</c:v>
                </c:pt>
              </c:strCache>
            </c:strRef>
          </c:tx>
          <c:spPr>
            <a:ln w="25400">
              <a:solidFill>
                <a:schemeClr val="accent5"/>
              </a:solidFill>
              <a:prstDash val="solid"/>
            </a:ln>
          </c:spPr>
          <c:marker>
            <c:symbol val="none"/>
          </c:marker>
          <c:cat>
            <c:numRef>
              <c:f>'[1]3.2.12'!$B$133:$B$164</c:f>
              <c:numCache>
                <c:formatCode>General</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'[1]3.2.12'!$G$133:$G$164</c:f>
              <c:numCache>
                <c:formatCode>General</c:formatCode>
                <c:ptCount val="32"/>
                <c:pt idx="0">
                  <c:v>1</c:v>
                </c:pt>
                <c:pt idx="1">
                  <c:v>1.0302238982766769</c:v>
                </c:pt>
                <c:pt idx="2">
                  <c:v>0.99739069643979872</c:v>
                </c:pt>
                <c:pt idx="3">
                  <c:v>0.8914069750905661</c:v>
                </c:pt>
                <c:pt idx="4">
                  <c:v>0.81456853636225601</c:v>
                </c:pt>
                <c:pt idx="5">
                  <c:v>0.95953018775902765</c:v>
                </c:pt>
                <c:pt idx="6">
                  <c:v>1.0634161703082028</c:v>
                </c:pt>
                <c:pt idx="7">
                  <c:v>0.97494445873091906</c:v>
                </c:pt>
                <c:pt idx="8">
                  <c:v>0.99975248181459486</c:v>
                </c:pt>
                <c:pt idx="9">
                  <c:v>1.0400129868064256</c:v>
                </c:pt>
                <c:pt idx="10">
                  <c:v>1.1286019525452617</c:v>
                </c:pt>
                <c:pt idx="11">
                  <c:v>1.1009793968689987</c:v>
                </c:pt>
                <c:pt idx="12">
                  <c:v>1.1041970764749345</c:v>
                </c:pt>
                <c:pt idx="13">
                  <c:v>1.0881554551403509</c:v>
                </c:pt>
                <c:pt idx="14">
                  <c:v>1.2685600596859803</c:v>
                </c:pt>
                <c:pt idx="15">
                  <c:v>1.3515989817456278</c:v>
                </c:pt>
                <c:pt idx="16">
                  <c:v>1.3479083476168376</c:v>
                </c:pt>
                <c:pt idx="17">
                  <c:v>1.2429734547351019</c:v>
                </c:pt>
                <c:pt idx="18">
                  <c:v>1.3346352256481842</c:v>
                </c:pt>
                <c:pt idx="19">
                  <c:v>1.1532790951110317</c:v>
                </c:pt>
                <c:pt idx="20">
                  <c:v>1.1176612581370533</c:v>
                </c:pt>
                <c:pt idx="21">
                  <c:v>1.0852266740035585</c:v>
                </c:pt>
                <c:pt idx="22">
                  <c:v>0.98511155334581513</c:v>
                </c:pt>
                <c:pt idx="23">
                  <c:v>1.0770328081093594</c:v>
                </c:pt>
                <c:pt idx="24">
                  <c:v>0.89995406367484709</c:v>
                </c:pt>
                <c:pt idx="25">
                  <c:v>0.89960758399288721</c:v>
                </c:pt>
                <c:pt idx="26">
                  <c:v>0.8947850584296021</c:v>
                </c:pt>
                <c:pt idx="27">
                  <c:v>0.98129978231244142</c:v>
                </c:pt>
                <c:pt idx="28">
                  <c:v>1.0020366290359144</c:v>
                </c:pt>
                <c:pt idx="29">
                  <c:v>0.95542599805876216</c:v>
                </c:pt>
                <c:pt idx="30">
                  <c:v>0.76858324253551003</c:v>
                </c:pt>
                <c:pt idx="31">
                  <c:v>0.77724010214621464</c:v>
                </c:pt>
              </c:numCache>
            </c:numRef>
          </c:val>
          <c:smooth val="0"/>
          <c:extLst>
            <c:ext xmlns:c16="http://schemas.microsoft.com/office/drawing/2014/chart" uri="{C3380CC4-5D6E-409C-BE32-E72D297353CC}">
              <c16:uniqueId val="{00000004-F049-47FA-B446-C7486DE9C3C9}"/>
            </c:ext>
          </c:extLst>
        </c:ser>
        <c:ser>
          <c:idx val="5"/>
          <c:order val="5"/>
          <c:tx>
            <c:strRef>
              <c:f>'[1]3.2.12'!$H$132</c:f>
              <c:strCache>
                <c:ptCount val="1"/>
                <c:pt idx="0">
                  <c:v>Total transport</c:v>
                </c:pt>
              </c:strCache>
            </c:strRef>
          </c:tx>
          <c:spPr>
            <a:ln w="25400">
              <a:solidFill>
                <a:schemeClr val="bg1">
                  <a:lumMod val="50000"/>
                </a:schemeClr>
              </a:solidFill>
              <a:prstDash val="solid"/>
            </a:ln>
          </c:spPr>
          <c:marker>
            <c:symbol val="circle"/>
            <c:size val="5"/>
            <c:spPr>
              <a:solidFill>
                <a:schemeClr val="bg1">
                  <a:lumMod val="50000"/>
                </a:schemeClr>
              </a:solidFill>
              <a:ln>
                <a:solidFill>
                  <a:schemeClr val="bg1">
                    <a:lumMod val="50000"/>
                  </a:schemeClr>
                </a:solidFill>
                <a:prstDash val="solid"/>
              </a:ln>
            </c:spPr>
          </c:marker>
          <c:cat>
            <c:numRef>
              <c:f>'[1]3.2.12'!$B$133:$B$164</c:f>
              <c:numCache>
                <c:formatCode>General</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'[1]3.2.12'!$H$133:$H$164</c:f>
              <c:numCache>
                <c:formatCode>General</c:formatCode>
                <c:ptCount val="32"/>
                <c:pt idx="0">
                  <c:v>1</c:v>
                </c:pt>
                <c:pt idx="1">
                  <c:v>1.0075731441239009</c:v>
                </c:pt>
                <c:pt idx="2">
                  <c:v>1.0405116819295253</c:v>
                </c:pt>
                <c:pt idx="3">
                  <c:v>1.0485793404437611</c:v>
                </c:pt>
                <c:pt idx="4">
                  <c:v>1.0579433241666309</c:v>
                </c:pt>
                <c:pt idx="5">
                  <c:v>1.0765827328353188</c:v>
                </c:pt>
                <c:pt idx="6">
                  <c:v>1.1142583628910598</c:v>
                </c:pt>
                <c:pt idx="7">
                  <c:v>1.1403645694487037</c:v>
                </c:pt>
                <c:pt idx="8">
                  <c:v>1.187169641913224</c:v>
                </c:pt>
                <c:pt idx="9">
                  <c:v>1.212115970000347</c:v>
                </c:pt>
                <c:pt idx="10">
                  <c:v>1.222905016572857</c:v>
                </c:pt>
                <c:pt idx="11">
                  <c:v>1.245361193762891</c:v>
                </c:pt>
                <c:pt idx="12">
                  <c:v>1.2618791690765836</c:v>
                </c:pt>
                <c:pt idx="13">
                  <c:v>1.2821117855975668</c:v>
                </c:pt>
                <c:pt idx="14">
                  <c:v>1.3207707099788766</c:v>
                </c:pt>
                <c:pt idx="15">
                  <c:v>1.3316259656248728</c:v>
                </c:pt>
                <c:pt idx="16">
                  <c:v>1.3610957642835675</c:v>
                </c:pt>
                <c:pt idx="17">
                  <c:v>1.3859874687020211</c:v>
                </c:pt>
                <c:pt idx="18">
                  <c:v>1.3622244131917356</c:v>
                </c:pt>
                <c:pt idx="19">
                  <c:v>1.302808842261481</c:v>
                </c:pt>
                <c:pt idx="20">
                  <c:v>1.2992320968282722</c:v>
                </c:pt>
                <c:pt idx="21">
                  <c:v>1.2894211641228444</c:v>
                </c:pt>
                <c:pt idx="22">
                  <c:v>1.2394481700229345</c:v>
                </c:pt>
                <c:pt idx="23">
                  <c:v>1.2237504695253048</c:v>
                </c:pt>
                <c:pt idx="24">
                  <c:v>1.2280769373352418</c:v>
                </c:pt>
                <c:pt idx="25">
                  <c:v>1.251891388576621</c:v>
                </c:pt>
                <c:pt idx="26">
                  <c:v>1.2855439149958174</c:v>
                </c:pt>
                <c:pt idx="27">
                  <c:v>1.3159281111138774</c:v>
                </c:pt>
                <c:pt idx="28">
                  <c:v>1.3291894190348306</c:v>
                </c:pt>
                <c:pt idx="29">
                  <c:v>1.3382383052270352</c:v>
                </c:pt>
                <c:pt idx="30">
                  <c:v>1.0888521320250484</c:v>
                </c:pt>
                <c:pt idx="31">
                  <c:v>1.1895228825230109</c:v>
                </c:pt>
              </c:numCache>
            </c:numRef>
          </c:val>
          <c:smooth val="0"/>
          <c:extLst>
            <c:ext xmlns:c16="http://schemas.microsoft.com/office/drawing/2014/chart" uri="{C3380CC4-5D6E-409C-BE32-E72D297353CC}">
              <c16:uniqueId val="{00000005-F049-47FA-B446-C7486DE9C3C9}"/>
            </c:ext>
          </c:extLst>
        </c:ser>
        <c:dLbls>
          <c:showLegendKey val="0"/>
          <c:showVal val="0"/>
          <c:showCatName val="0"/>
          <c:showSerName val="0"/>
          <c:showPercent val="0"/>
          <c:showBubbleSize val="0"/>
        </c:dLbls>
        <c:smooth val="0"/>
        <c:axId val="166082432"/>
        <c:axId val="166088704"/>
      </c:lineChart>
      <c:catAx>
        <c:axId val="166082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AT"/>
          </a:p>
        </c:txPr>
        <c:crossAx val="166088704"/>
        <c:crosses val="autoZero"/>
        <c:auto val="1"/>
        <c:lblAlgn val="ctr"/>
        <c:lblOffset val="100"/>
        <c:tickLblSkip val="1"/>
        <c:tickMarkSkip val="1"/>
        <c:noMultiLvlLbl val="0"/>
      </c:catAx>
      <c:valAx>
        <c:axId val="166088704"/>
        <c:scaling>
          <c:orientation val="minMax"/>
          <c:max val="2.4"/>
          <c:min val="0.2"/>
        </c:scaling>
        <c:delete val="0"/>
        <c:axPos val="l"/>
        <c:majorGridlines>
          <c:spPr>
            <a:ln w="3175">
              <a:solidFill>
                <a:srgbClr val="C0C0C0"/>
              </a:solidFill>
              <a:prstDash val="sysDash"/>
            </a:ln>
          </c:spPr>
        </c:majorGridlines>
        <c:title>
          <c:tx>
            <c:strRef>
              <c:f>'[1]3.2.12'!$A$131</c:f>
              <c:strCache>
                <c:ptCount val="1"/>
                <c:pt idx="0">
                  <c:v>1990=1</c:v>
                </c:pt>
              </c:strCache>
            </c:strRef>
          </c:tx>
          <c:layout>
            <c:manualLayout>
              <c:xMode val="edge"/>
              <c:yMode val="edge"/>
              <c:x val="3.7401574803149609E-2"/>
              <c:y val="4.9342150309014579E-2"/>
            </c:manualLayout>
          </c:layout>
          <c:overlay val="0"/>
          <c:spPr>
            <a:noFill/>
            <a:ln w="25400">
              <a:noFill/>
            </a:ln>
          </c:spPr>
          <c:txPr>
            <a:bodyPr rot="0" vert="horz"/>
            <a:lstStyle/>
            <a:p>
              <a:pPr algn="ctr">
                <a:defRPr sz="800" b="1" i="0" u="none" strike="noStrike" baseline="0">
                  <a:solidFill>
                    <a:srgbClr val="000000"/>
                  </a:solidFill>
                  <a:latin typeface="Arial"/>
                  <a:ea typeface="Arial"/>
                  <a:cs typeface="Arial"/>
                </a:defRPr>
              </a:pPr>
              <a:endParaRPr lang="en-AT"/>
            </a:p>
          </c:txPr>
        </c:title>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AT"/>
          </a:p>
        </c:txPr>
        <c:crossAx val="166082432"/>
        <c:crosses val="autoZero"/>
        <c:crossBetween val="midCat"/>
        <c:majorUnit val="0.2"/>
      </c:valAx>
      <c:spPr>
        <a:solidFill>
          <a:schemeClr val="bg1"/>
        </a:solidFill>
        <a:ln w="12700">
          <a:solidFill>
            <a:srgbClr val="808080"/>
          </a:solidFill>
          <a:prstDash val="solid"/>
        </a:ln>
      </c:spPr>
    </c:plotArea>
    <c:legend>
      <c:legendPos val="r"/>
      <c:legendEntry>
        <c:idx val="4"/>
        <c:delete val="1"/>
      </c:legendEntry>
      <c:layout>
        <c:manualLayout>
          <c:xMode val="edge"/>
          <c:yMode val="edge"/>
          <c:x val="2.5590551181102362E-2"/>
          <c:y val="0.84868556190201627"/>
          <c:w val="0.96653625973918611"/>
          <c:h val="0.13815816501198219"/>
        </c:manualLayout>
      </c:layout>
      <c:overlay val="0"/>
      <c:spPr>
        <a:solidFill>
          <a:srgbClr val="FFFFFF"/>
        </a:solidFill>
        <a:ln w="25400">
          <a:noFill/>
        </a:ln>
      </c:spPr>
      <c:txPr>
        <a:bodyPr/>
        <a:lstStyle/>
        <a:p>
          <a:pPr>
            <a:defRPr sz="735" b="0" i="0" u="none" strike="noStrike" baseline="0">
              <a:solidFill>
                <a:srgbClr val="000000"/>
              </a:solidFill>
              <a:latin typeface="Arial"/>
              <a:ea typeface="Arial"/>
              <a:cs typeface="Arial"/>
            </a:defRPr>
          </a:pPr>
          <a:endParaRPr lang="en-AT"/>
        </a:p>
      </c:txPr>
    </c:legend>
    <c:plotVisOnly val="1"/>
    <c:dispBlanksAs val="gap"/>
    <c:showDLblsOverMax val="0"/>
  </c:chart>
  <c:spPr>
    <a:solidFill>
      <a:srgbClr val="FFFFFF"/>
    </a:solidFill>
    <a:ln w="9525">
      <a:noFill/>
    </a:ln>
  </c:spPr>
  <c:txPr>
    <a:bodyPr/>
    <a:lstStyle/>
    <a:p>
      <a:pPr>
        <a:defRPr sz="575" b="0" i="0" u="none" strike="noStrike" baseline="0">
          <a:solidFill>
            <a:srgbClr val="000000"/>
          </a:solidFill>
          <a:latin typeface="Arial"/>
          <a:ea typeface="Arial"/>
          <a:cs typeface="Arial"/>
        </a:defRPr>
      </a:pPr>
      <a:endParaRPr lang="en-AT"/>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 Emissions from Road Transport, by Transport Mean: EU-27"</c:f>
          <c:strCache>
            <c:ptCount val="1"/>
            <c:pt idx="0">
              <c:v>CO2 Emissions from Road Transport, by Transport Mean: EU-27</c:v>
            </c:pt>
          </c:strCache>
        </c:strRef>
      </c:tx>
      <c:layout>
        <c:manualLayout>
          <c:xMode val="edge"/>
          <c:yMode val="edge"/>
          <c:x val="0.27050437009473211"/>
          <c:y val="1.9764220119967018E-2"/>
        </c:manualLayout>
      </c:layout>
      <c:overlay val="0"/>
      <c:spPr>
        <a:noFill/>
        <a:ln w="25400">
          <a:noFill/>
        </a:ln>
      </c:spPr>
      <c:txPr>
        <a:bodyPr/>
        <a:lstStyle/>
        <a:p>
          <a:pPr>
            <a:defRPr sz="800" b="1" i="0" u="none" strike="noStrike" baseline="0">
              <a:solidFill>
                <a:srgbClr val="000000"/>
              </a:solidFill>
              <a:latin typeface="Arial"/>
              <a:ea typeface="Arial"/>
              <a:cs typeface="Arial"/>
            </a:defRPr>
          </a:pPr>
          <a:endParaRPr lang="en-AT"/>
        </a:p>
      </c:txPr>
    </c:title>
    <c:autoTitleDeleted val="0"/>
    <c:plotArea>
      <c:layout>
        <c:manualLayout>
          <c:layoutTarget val="inner"/>
          <c:xMode val="edge"/>
          <c:yMode val="edge"/>
          <c:x val="8.2191859359576958E-2"/>
          <c:y val="0.12171072180612955"/>
          <c:w val="0.88845486069637958"/>
          <c:h val="0.66318623841084612"/>
        </c:manualLayout>
      </c:layout>
      <c:lineChart>
        <c:grouping val="standard"/>
        <c:varyColors val="0"/>
        <c:ser>
          <c:idx val="0"/>
          <c:order val="0"/>
          <c:tx>
            <c:v>Cars</c:v>
          </c:tx>
          <c:spPr>
            <a:ln w="25400">
              <a:solidFill>
                <a:schemeClr val="accent1"/>
              </a:solidFill>
              <a:prstDash val="solid"/>
            </a:ln>
          </c:spPr>
          <c:marker>
            <c:symbol val="none"/>
          </c:marker>
          <c:cat>
            <c:numLit>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Lit>
          </c:cat>
          <c:val>
            <c:numLit>
              <c:formatCode>0.00</c:formatCode>
              <c:ptCount val="32"/>
              <c:pt idx="0">
                <c:v>1</c:v>
              </c:pt>
              <c:pt idx="1">
                <c:v>1.0150874399322023</c:v>
              </c:pt>
              <c:pt idx="2">
                <c:v>1.048354934093324</c:v>
              </c:pt>
              <c:pt idx="3">
                <c:v>1.0564890441516872</c:v>
              </c:pt>
              <c:pt idx="4">
                <c:v>1.0607090894101441</c:v>
              </c:pt>
              <c:pt idx="5">
                <c:v>1.0798706453038667</c:v>
              </c:pt>
              <c:pt idx="6">
                <c:v>1.1048118048064548</c:v>
              </c:pt>
              <c:pt idx="7">
                <c:v>1.1157757250488942</c:v>
              </c:pt>
              <c:pt idx="8">
                <c:v>1.1534125501331982</c:v>
              </c:pt>
              <c:pt idx="9">
                <c:v>1.1826315673497121</c:v>
              </c:pt>
              <c:pt idx="10">
                <c:v>1.17760629865504</c:v>
              </c:pt>
              <c:pt idx="11">
                <c:v>1.1972655977877917</c:v>
              </c:pt>
              <c:pt idx="12">
                <c:v>1.2232894149866123</c:v>
              </c:pt>
              <c:pt idx="13">
                <c:v>1.2362879590368254</c:v>
              </c:pt>
              <c:pt idx="14">
                <c:v>1.254114958900596</c:v>
              </c:pt>
              <c:pt idx="15">
                <c:v>1.2460962032749139</c:v>
              </c:pt>
              <c:pt idx="16">
                <c:v>1.2511106751909333</c:v>
              </c:pt>
              <c:pt idx="17">
                <c:v>1.2687211935347615</c:v>
              </c:pt>
              <c:pt idx="18">
                <c:v>1.2489031603576171</c:v>
              </c:pt>
              <c:pt idx="19">
                <c:v>1.2395798713945168</c:v>
              </c:pt>
              <c:pt idx="20">
                <c:v>1.2240928516326415</c:v>
              </c:pt>
              <c:pt idx="21">
                <c:v>1.2081498510209097</c:v>
              </c:pt>
              <c:pt idx="22">
                <c:v>1.160154838335921</c:v>
              </c:pt>
              <c:pt idx="23">
                <c:v>1.1670472595688306</c:v>
              </c:pt>
              <c:pt idx="24">
                <c:v>1.1922553272148957</c:v>
              </c:pt>
              <c:pt idx="25">
                <c:v>1.2138182044117862</c:v>
              </c:pt>
              <c:pt idx="26">
                <c:v>1.2423045086640125</c:v>
              </c:pt>
              <c:pt idx="27">
                <c:v>1.2574893426737956</c:v>
              </c:pt>
              <c:pt idx="28">
                <c:v>1.2495489644923294</c:v>
              </c:pt>
              <c:pt idx="29">
                <c:v>1.257128716414567</c:v>
              </c:pt>
              <c:pt idx="30">
                <c:v>1.0576652388393695</c:v>
              </c:pt>
              <c:pt idx="31">
                <c:v>1.1460357055728763</c:v>
              </c:pt>
            </c:numLit>
          </c:val>
          <c:smooth val="1"/>
          <c:extLst>
            <c:ext xmlns:c16="http://schemas.microsoft.com/office/drawing/2014/chart" uri="{C3380CC4-5D6E-409C-BE32-E72D297353CC}">
              <c16:uniqueId val="{00000000-A5F6-4C21-BBF6-1A84474DFE96}"/>
            </c:ext>
          </c:extLst>
        </c:ser>
        <c:ser>
          <c:idx val="1"/>
          <c:order val="1"/>
          <c:tx>
            <c:v>Light duty trucks</c:v>
          </c:tx>
          <c:spPr>
            <a:ln w="25400">
              <a:solidFill>
                <a:schemeClr val="accent2"/>
              </a:solidFill>
              <a:prstDash val="sysDash"/>
            </a:ln>
          </c:spPr>
          <c:marker>
            <c:symbol val="none"/>
          </c:marker>
          <c:cat>
            <c:numLit>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Lit>
          </c:cat>
          <c:val>
            <c:numLit>
              <c:formatCode>0.00</c:formatCode>
              <c:ptCount val="32"/>
              <c:pt idx="0">
                <c:v>1</c:v>
              </c:pt>
              <c:pt idx="1">
                <c:v>1.0231772162454311</c:v>
              </c:pt>
              <c:pt idx="2">
                <c:v>1.0478750138979991</c:v>
              </c:pt>
              <c:pt idx="3">
                <c:v>1.0932006384401636</c:v>
              </c:pt>
              <c:pt idx="4">
                <c:v>1.1299301786007259</c:v>
              </c:pt>
              <c:pt idx="5">
                <c:v>1.1558567336580825</c:v>
              </c:pt>
              <c:pt idx="6">
                <c:v>1.2163613980774635</c:v>
              </c:pt>
              <c:pt idx="7">
                <c:v>1.2539883262805998</c:v>
              </c:pt>
              <c:pt idx="8">
                <c:v>1.3222343449053613</c:v>
              </c:pt>
              <c:pt idx="9">
                <c:v>1.3732459287013488</c:v>
              </c:pt>
              <c:pt idx="10">
                <c:v>1.3977320382726055</c:v>
              </c:pt>
              <c:pt idx="11">
                <c:v>1.4504207282309216</c:v>
              </c:pt>
              <c:pt idx="12">
                <c:v>1.45594173747288</c:v>
              </c:pt>
              <c:pt idx="13">
                <c:v>1.5004395394847707</c:v>
              </c:pt>
              <c:pt idx="14">
                <c:v>1.5497761273677155</c:v>
              </c:pt>
              <c:pt idx="15">
                <c:v>1.5612900633938578</c:v>
              </c:pt>
              <c:pt idx="16">
                <c:v>1.5928107705690462</c:v>
              </c:pt>
              <c:pt idx="17">
                <c:v>1.6330122870777095</c:v>
              </c:pt>
              <c:pt idx="18">
                <c:v>1.5579513639849385</c:v>
              </c:pt>
              <c:pt idx="19">
                <c:v>1.4978696148062112</c:v>
              </c:pt>
              <c:pt idx="20">
                <c:v>1.4795468629646717</c:v>
              </c:pt>
              <c:pt idx="21">
                <c:v>1.4732697555441665</c:v>
              </c:pt>
              <c:pt idx="22">
                <c:v>1.4223050619184532</c:v>
              </c:pt>
              <c:pt idx="23">
                <c:v>1.3629762941344856</c:v>
              </c:pt>
              <c:pt idx="24">
                <c:v>1.3647326578312906</c:v>
              </c:pt>
              <c:pt idx="25">
                <c:v>1.3942985172569502</c:v>
              </c:pt>
              <c:pt idx="26">
                <c:v>1.4137263604886428</c:v>
              </c:pt>
              <c:pt idx="27">
                <c:v>1.4347185438000436</c:v>
              </c:pt>
              <c:pt idx="28">
                <c:v>1.4574962144383667</c:v>
              </c:pt>
              <c:pt idx="29">
                <c:v>1.4611806125104696</c:v>
              </c:pt>
              <c:pt idx="30">
                <c:v>1.3150109610880112</c:v>
              </c:pt>
              <c:pt idx="31">
                <c:v>1.4946769135433109</c:v>
              </c:pt>
            </c:numLit>
          </c:val>
          <c:smooth val="1"/>
          <c:extLst>
            <c:ext xmlns:c16="http://schemas.microsoft.com/office/drawing/2014/chart" uri="{C3380CC4-5D6E-409C-BE32-E72D297353CC}">
              <c16:uniqueId val="{00000001-A5F6-4C21-BBF6-1A84474DFE96}"/>
            </c:ext>
          </c:extLst>
        </c:ser>
        <c:ser>
          <c:idx val="2"/>
          <c:order val="2"/>
          <c:tx>
            <c:v>Heavy duty trucks and buses</c:v>
          </c:tx>
          <c:spPr>
            <a:ln w="25400">
              <a:solidFill>
                <a:schemeClr val="accent3"/>
              </a:solidFill>
              <a:prstDash val="solid"/>
            </a:ln>
          </c:spPr>
          <c:marker>
            <c:symbol val="circle"/>
            <c:size val="5"/>
            <c:spPr>
              <a:solidFill>
                <a:schemeClr val="accent3"/>
              </a:solidFill>
              <a:ln>
                <a:solidFill>
                  <a:srgbClr val="808080"/>
                </a:solidFill>
                <a:prstDash val="solid"/>
              </a:ln>
            </c:spPr>
          </c:marker>
          <c:cat>
            <c:numLit>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Lit>
          </c:cat>
          <c:val>
            <c:numLit>
              <c:formatCode>0.00</c:formatCode>
              <c:ptCount val="32"/>
              <c:pt idx="0">
                <c:v>1</c:v>
              </c:pt>
              <c:pt idx="1">
                <c:v>1.0139264438001612</c:v>
              </c:pt>
              <c:pt idx="2">
                <c:v>1.0592632728410925</c:v>
              </c:pt>
              <c:pt idx="3">
                <c:v>1.0579648082222737</c:v>
              </c:pt>
              <c:pt idx="4">
                <c:v>1.0649649738535201</c:v>
              </c:pt>
              <c:pt idx="5">
                <c:v>1.0786767339972498</c:v>
              </c:pt>
              <c:pt idx="6">
                <c:v>1.1150770077509762</c:v>
              </c:pt>
              <c:pt idx="7">
                <c:v>1.1348503633965292</c:v>
              </c:pt>
              <c:pt idx="8">
                <c:v>1.1873030480088611</c:v>
              </c:pt>
              <c:pt idx="9">
                <c:v>1.2079974394980653</c:v>
              </c:pt>
              <c:pt idx="10">
                <c:v>1.2062606826870603</c:v>
              </c:pt>
              <c:pt idx="11">
                <c:v>1.2343698944438064</c:v>
              </c:pt>
              <c:pt idx="12">
                <c:v>1.2343684090278568</c:v>
              </c:pt>
              <c:pt idx="13">
                <c:v>1.247347929757042</c:v>
              </c:pt>
              <c:pt idx="14">
                <c:v>1.2927834753686991</c:v>
              </c:pt>
              <c:pt idx="15">
                <c:v>1.3093195923341894</c:v>
              </c:pt>
              <c:pt idx="16">
                <c:v>1.337171914436226</c:v>
              </c:pt>
              <c:pt idx="17">
                <c:v>1.3400532515413719</c:v>
              </c:pt>
              <c:pt idx="18">
                <c:v>1.2983697004300319</c:v>
              </c:pt>
              <c:pt idx="19">
                <c:v>1.2287467806036483</c:v>
              </c:pt>
              <c:pt idx="20">
                <c:v>1.2404025149230575</c:v>
              </c:pt>
              <c:pt idx="21">
                <c:v>1.2368354877108239</c:v>
              </c:pt>
              <c:pt idx="22">
                <c:v>1.2045624569094546</c:v>
              </c:pt>
              <c:pt idx="23">
                <c:v>1.1890024143803479</c:v>
              </c:pt>
              <c:pt idx="24">
                <c:v>1.1744311125080622</c:v>
              </c:pt>
              <c:pt idx="25">
                <c:v>1.2006047071613635</c:v>
              </c:pt>
              <c:pt idx="26">
                <c:v>1.2276743708440003</c:v>
              </c:pt>
              <c:pt idx="27">
                <c:v>1.2605671949486963</c:v>
              </c:pt>
              <c:pt idx="28">
                <c:v>1.2732174164227781</c:v>
              </c:pt>
              <c:pt idx="29">
                <c:v>1.2858717396634114</c:v>
              </c:pt>
              <c:pt idx="30">
                <c:v>1.1875819315407703</c:v>
              </c:pt>
              <c:pt idx="31">
                <c:v>1.278654341330139</c:v>
              </c:pt>
            </c:numLit>
          </c:val>
          <c:smooth val="1"/>
          <c:extLst>
            <c:ext xmlns:c16="http://schemas.microsoft.com/office/drawing/2014/chart" uri="{C3380CC4-5D6E-409C-BE32-E72D297353CC}">
              <c16:uniqueId val="{00000002-A5F6-4C21-BBF6-1A84474DFE96}"/>
            </c:ext>
          </c:extLst>
        </c:ser>
        <c:ser>
          <c:idx val="4"/>
          <c:order val="3"/>
          <c:tx>
            <c:v>Total road transport</c:v>
          </c:tx>
          <c:spPr>
            <a:ln>
              <a:solidFill>
                <a:schemeClr val="accent6"/>
              </a:solidFill>
            </a:ln>
          </c:spPr>
          <c:marker>
            <c:symbol val="none"/>
          </c:marker>
          <c:cat>
            <c:numLit>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Lit>
          </c:cat>
          <c:val>
            <c:numLit>
              <c:formatCode>0.00</c:formatCode>
              <c:ptCount val="32"/>
              <c:pt idx="0">
                <c:v>1</c:v>
              </c:pt>
              <c:pt idx="1">
                <c:v>1.0152839589270064</c:v>
              </c:pt>
              <c:pt idx="2">
                <c:v>1.0514869534897311</c:v>
              </c:pt>
              <c:pt idx="3">
                <c:v>1.0606389304527637</c:v>
              </c:pt>
              <c:pt idx="4">
                <c:v>1.0688798671459721</c:v>
              </c:pt>
              <c:pt idx="5">
                <c:v>1.0876607942807774</c:v>
              </c:pt>
              <c:pt idx="6">
                <c:v>1.1186208966099687</c:v>
              </c:pt>
              <c:pt idx="7">
                <c:v>1.1348374026533665</c:v>
              </c:pt>
              <c:pt idx="8">
                <c:v>1.1796856267478122</c:v>
              </c:pt>
              <c:pt idx="9">
                <c:v>1.2090280321931333</c:v>
              </c:pt>
              <c:pt idx="10">
                <c:v>1.2072512710816159</c:v>
              </c:pt>
              <c:pt idx="11">
                <c:v>1.2328855400064065</c:v>
              </c:pt>
              <c:pt idx="12">
                <c:v>1.2498797339815226</c:v>
              </c:pt>
              <c:pt idx="13">
                <c:v>1.2662353952550227</c:v>
              </c:pt>
              <c:pt idx="14">
                <c:v>1.294294634508574</c:v>
              </c:pt>
              <c:pt idx="15">
                <c:v>1.2934130590731239</c:v>
              </c:pt>
              <c:pt idx="16">
                <c:v>1.3067981404345272</c:v>
              </c:pt>
              <c:pt idx="17">
                <c:v>1.3223951850157565</c:v>
              </c:pt>
              <c:pt idx="18">
                <c:v>1.2925606154767064</c:v>
              </c:pt>
              <c:pt idx="19">
                <c:v>1.2620473974593245</c:v>
              </c:pt>
              <c:pt idx="20">
                <c:v>1.2533333383782792</c:v>
              </c:pt>
              <c:pt idx="21">
                <c:v>1.241496579466371</c:v>
              </c:pt>
              <c:pt idx="22">
                <c:v>1.1977020215652108</c:v>
              </c:pt>
              <c:pt idx="23">
                <c:v>1.191688560562586</c:v>
              </c:pt>
              <c:pt idx="24">
                <c:v>1.2041815059691088</c:v>
              </c:pt>
              <c:pt idx="25">
                <c:v>1.2274003222168379</c:v>
              </c:pt>
              <c:pt idx="26">
                <c:v>1.253899427322853</c:v>
              </c:pt>
              <c:pt idx="27">
                <c:v>1.2739336410483766</c:v>
              </c:pt>
              <c:pt idx="28">
                <c:v>1.274181197162717</c:v>
              </c:pt>
              <c:pt idx="29">
                <c:v>1.2831811048031003</c:v>
              </c:pt>
              <c:pt idx="30">
                <c:v>1.1165380468177246</c:v>
              </c:pt>
              <c:pt idx="31">
                <c:v>1.2144355537839593</c:v>
              </c:pt>
            </c:numLit>
          </c:val>
          <c:smooth val="0"/>
          <c:extLst>
            <c:ext xmlns:c16="http://schemas.microsoft.com/office/drawing/2014/chart" uri="{C3380CC4-5D6E-409C-BE32-E72D297353CC}">
              <c16:uniqueId val="{00000003-A5F6-4C21-BBF6-1A84474DFE96}"/>
            </c:ext>
          </c:extLst>
        </c:ser>
        <c:dLbls>
          <c:showLegendKey val="0"/>
          <c:showVal val="0"/>
          <c:showCatName val="0"/>
          <c:showSerName val="0"/>
          <c:showPercent val="0"/>
          <c:showBubbleSize val="0"/>
        </c:dLbls>
        <c:smooth val="0"/>
        <c:axId val="167214464"/>
        <c:axId val="167216256"/>
      </c:lineChart>
      <c:catAx>
        <c:axId val="167214464"/>
        <c:scaling>
          <c:orientation val="minMax"/>
        </c:scaling>
        <c:delete val="0"/>
        <c:axPos val="b"/>
        <c:numFmt formatCode="0"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AT"/>
          </a:p>
        </c:txPr>
        <c:crossAx val="167216256"/>
        <c:crosses val="autoZero"/>
        <c:auto val="1"/>
        <c:lblAlgn val="ctr"/>
        <c:lblOffset val="100"/>
        <c:tickLblSkip val="1"/>
        <c:tickMarkSkip val="1"/>
        <c:noMultiLvlLbl val="0"/>
      </c:catAx>
      <c:valAx>
        <c:axId val="167216256"/>
        <c:scaling>
          <c:orientation val="minMax"/>
          <c:max val="2"/>
          <c:min val="0.8"/>
        </c:scaling>
        <c:delete val="0"/>
        <c:axPos val="l"/>
        <c:majorGridlines>
          <c:spPr>
            <a:ln w="3175">
              <a:solidFill>
                <a:srgbClr val="C0C0C0"/>
              </a:solidFill>
              <a:prstDash val="sysDash"/>
            </a:ln>
          </c:spPr>
        </c:majorGridlines>
        <c:title>
          <c:tx>
            <c:strRef>
              <c:f>"1990=1"</c:f>
              <c:strCache>
                <c:ptCount val="1"/>
                <c:pt idx="0">
                  <c:v>1990=1</c:v>
                </c:pt>
              </c:strCache>
            </c:strRef>
          </c:tx>
          <c:layout>
            <c:manualLayout>
              <c:xMode val="edge"/>
              <c:yMode val="edge"/>
              <c:x val="3.9138943248532287E-2"/>
              <c:y val="4.9342150309014579E-2"/>
            </c:manualLayout>
          </c:layout>
          <c:overlay val="0"/>
          <c:spPr>
            <a:noFill/>
            <a:ln w="25400">
              <a:noFill/>
            </a:ln>
          </c:spPr>
          <c:txPr>
            <a:bodyPr rot="0" vert="horz"/>
            <a:lstStyle/>
            <a:p>
              <a:pPr algn="ctr">
                <a:defRPr sz="800" b="1" i="0" u="none" strike="noStrike" baseline="0">
                  <a:solidFill>
                    <a:srgbClr val="000000"/>
                  </a:solidFill>
                  <a:latin typeface="Arial"/>
                  <a:ea typeface="Arial"/>
                  <a:cs typeface="Arial"/>
                </a:defRPr>
              </a:pPr>
              <a:endParaRPr lang="en-AT"/>
            </a:p>
          </c:txPr>
        </c:title>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AT"/>
          </a:p>
        </c:txPr>
        <c:crossAx val="167214464"/>
        <c:crosses val="autoZero"/>
        <c:crossBetween val="midCat"/>
      </c:valAx>
      <c:spPr>
        <a:solidFill>
          <a:schemeClr val="bg1"/>
        </a:solidFill>
        <a:ln w="12700">
          <a:solidFill>
            <a:srgbClr val="808080"/>
          </a:solidFill>
          <a:prstDash val="solid"/>
        </a:ln>
      </c:spPr>
    </c:plotArea>
    <c:legend>
      <c:legendPos val="b"/>
      <c:layout>
        <c:manualLayout>
          <c:xMode val="edge"/>
          <c:yMode val="edge"/>
          <c:x val="1.829234501044532E-2"/>
          <c:y val="0.87124328883350011"/>
          <c:w val="0.78625419034190391"/>
          <c:h val="4.5188667963267183E-2"/>
        </c:manualLayout>
      </c:layout>
      <c:overlay val="0"/>
      <c:spPr>
        <a:solidFill>
          <a:srgbClr val="FFFFFF"/>
        </a:solidFill>
        <a:ln w="25400">
          <a:noFill/>
        </a:ln>
      </c:spPr>
      <c:txPr>
        <a:bodyPr/>
        <a:lstStyle/>
        <a:p>
          <a:pPr>
            <a:defRPr sz="735" b="0" i="0" u="none" strike="noStrike" baseline="0">
              <a:solidFill>
                <a:srgbClr val="000000"/>
              </a:solidFill>
              <a:latin typeface="Arial"/>
              <a:ea typeface="Arial"/>
              <a:cs typeface="Arial"/>
            </a:defRPr>
          </a:pPr>
          <a:endParaRPr lang="en-AT"/>
        </a:p>
      </c:txPr>
    </c:legend>
    <c:plotVisOnly val="1"/>
    <c:dispBlanksAs val="gap"/>
    <c:showDLblsOverMax val="0"/>
  </c:chart>
  <c:spPr>
    <a:solidFill>
      <a:srgbClr val="FFFFFF"/>
    </a:solidFill>
    <a:ln w="9525">
      <a:noFill/>
    </a:ln>
  </c:spPr>
  <c:txPr>
    <a:bodyPr/>
    <a:lstStyle/>
    <a:p>
      <a:pPr>
        <a:defRPr sz="575" b="0" i="0" u="none" strike="noStrike" baseline="0">
          <a:solidFill>
            <a:srgbClr val="000000"/>
          </a:solidFill>
          <a:latin typeface="Arial"/>
          <a:ea typeface="Arial"/>
          <a:cs typeface="Arial"/>
        </a:defRPr>
      </a:pPr>
      <a:endParaRPr lang="en-AT"/>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"Share in Road Transport CO2 Emissions by Transport Mean : EU-27 (2021)"</c:f>
          <c:strCache>
            <c:ptCount val="1"/>
            <c:pt idx="0">
              <c:v>Share in Road Transport CO2 Emissions by Transport Mean : EU-27 (2021)</c:v>
            </c:pt>
          </c:strCache>
        </c:strRef>
      </c:tx>
      <c:layout>
        <c:manualLayout>
          <c:xMode val="edge"/>
          <c:yMode val="edge"/>
          <c:x val="0.12121238633049655"/>
          <c:y val="3.5144003860503988E-2"/>
        </c:manualLayout>
      </c:layout>
      <c:overlay val="0"/>
      <c:spPr>
        <a:noFill/>
        <a:ln w="25400">
          <a:noFill/>
        </a:ln>
      </c:spPr>
      <c:txPr>
        <a:bodyPr/>
        <a:lstStyle/>
        <a:p>
          <a:pPr>
            <a:defRPr sz="800" b="1" i="0" u="none" strike="noStrike" baseline="0">
              <a:solidFill>
                <a:srgbClr val="000000"/>
              </a:solidFill>
              <a:latin typeface="Arial"/>
              <a:ea typeface="Arial"/>
              <a:cs typeface="Arial"/>
            </a:defRPr>
          </a:pPr>
          <a:endParaRPr lang="en-AT"/>
        </a:p>
      </c:txPr>
    </c:title>
    <c:autoTitleDeleted val="0"/>
    <c:plotArea>
      <c:layout>
        <c:manualLayout>
          <c:layoutTarget val="inner"/>
          <c:xMode val="edge"/>
          <c:yMode val="edge"/>
          <c:x val="0.27777846279805574"/>
          <c:y val="0.31629442313302331"/>
          <c:w val="0.42676872920792203"/>
          <c:h val="0.53993694454021146"/>
        </c:manualLayout>
      </c:layout>
      <c:pieChart>
        <c:varyColors val="1"/>
        <c:ser>
          <c:idx val="0"/>
          <c:order val="0"/>
          <c:spPr>
            <a:ln>
              <a:solidFill>
                <a:schemeClr val="bg1">
                  <a:lumMod val="50000"/>
                </a:schemeClr>
              </a:solidFill>
            </a:ln>
          </c:spPr>
          <c:dPt>
            <c:idx val="0"/>
            <c:bubble3D val="0"/>
            <c:extLst>
              <c:ext xmlns:c16="http://schemas.microsoft.com/office/drawing/2014/chart" uri="{C3380CC4-5D6E-409C-BE32-E72D297353CC}">
                <c16:uniqueId val="{00000000-29B6-4186-B1CC-7C6A1C5A93A8}"/>
              </c:ext>
            </c:extLst>
          </c:dPt>
          <c:dPt>
            <c:idx val="1"/>
            <c:bubble3D val="0"/>
            <c:extLst>
              <c:ext xmlns:c16="http://schemas.microsoft.com/office/drawing/2014/chart" uri="{C3380CC4-5D6E-409C-BE32-E72D297353CC}">
                <c16:uniqueId val="{00000001-29B6-4186-B1CC-7C6A1C5A93A8}"/>
              </c:ext>
            </c:extLst>
          </c:dPt>
          <c:dPt>
            <c:idx val="2"/>
            <c:bubble3D val="0"/>
            <c:extLst>
              <c:ext xmlns:c16="http://schemas.microsoft.com/office/drawing/2014/chart" uri="{C3380CC4-5D6E-409C-BE32-E72D297353CC}">
                <c16:uniqueId val="{00000002-29B6-4186-B1CC-7C6A1C5A93A8}"/>
              </c:ext>
            </c:extLst>
          </c:dPt>
          <c:dPt>
            <c:idx val="3"/>
            <c:bubble3D val="0"/>
            <c:extLst>
              <c:ext xmlns:c16="http://schemas.microsoft.com/office/drawing/2014/chart" uri="{C3380CC4-5D6E-409C-BE32-E72D297353CC}">
                <c16:uniqueId val="{00000003-29B6-4186-B1CC-7C6A1C5A93A8}"/>
              </c:ext>
            </c:extLst>
          </c:dPt>
          <c:dPt>
            <c:idx val="4"/>
            <c:bubble3D val="0"/>
            <c:extLst>
              <c:ext xmlns:c16="http://schemas.microsoft.com/office/drawing/2014/chart" uri="{C3380CC4-5D6E-409C-BE32-E72D297353CC}">
                <c16:uniqueId val="{00000004-29B6-4186-B1CC-7C6A1C5A93A8}"/>
              </c:ext>
            </c:extLst>
          </c:dPt>
          <c:dLbls>
            <c:dLbl>
              <c:idx val="0"/>
              <c:layout>
                <c:manualLayout>
                  <c:x val="6.5391977517961775E-2"/>
                  <c:y val="2.3656708403172182E-2"/>
                </c:manualLayout>
              </c:layout>
              <c:numFmt formatCode="0.0%" sourceLinked="0"/>
              <c:spPr/>
              <c:txPr>
                <a:bodyPr/>
                <a:lstStyle/>
                <a:p>
                  <a:pPr>
                    <a:defRPr sz="800"/>
                  </a:pPr>
                  <a:endParaRPr lang="en-AT"/>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29B6-4186-B1CC-7C6A1C5A93A8}"/>
                </c:ext>
              </c:extLst>
            </c:dLbl>
            <c:dLbl>
              <c:idx val="1"/>
              <c:layout>
                <c:manualLayout>
                  <c:x val="-2.2996837860495792E-2"/>
                  <c:y val="2.5768793826144868E-3"/>
                </c:manualLayout>
              </c:layout>
              <c:numFmt formatCode="0.0%" sourceLinked="0"/>
              <c:spPr/>
              <c:txPr>
                <a:bodyPr/>
                <a:lstStyle/>
                <a:p>
                  <a:pPr>
                    <a:defRPr sz="800"/>
                  </a:pPr>
                  <a:endParaRPr lang="en-AT"/>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9B6-4186-B1CC-7C6A1C5A93A8}"/>
                </c:ext>
              </c:extLst>
            </c:dLbl>
            <c:dLbl>
              <c:idx val="2"/>
              <c:layout>
                <c:manualLayout>
                  <c:x val="-3.7587687902648534E-2"/>
                  <c:y val="1.2546554153107594E-2"/>
                </c:manualLayout>
              </c:layout>
              <c:numFmt formatCode="0.0%" sourceLinked="0"/>
              <c:spPr/>
              <c:txPr>
                <a:bodyPr/>
                <a:lstStyle/>
                <a:p>
                  <a:pPr>
                    <a:defRPr sz="800"/>
                  </a:pPr>
                  <a:endParaRPr lang="en-AT"/>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9B6-4186-B1CC-7C6A1C5A93A8}"/>
                </c:ext>
              </c:extLst>
            </c:dLbl>
            <c:dLbl>
              <c:idx val="3"/>
              <c:layout>
                <c:manualLayout>
                  <c:x val="-0.1097931222690496"/>
                  <c:y val="-4.360846685209125E-2"/>
                </c:manualLayout>
              </c:layout>
              <c:numFmt formatCode="0.0%" sourceLinked="0"/>
              <c:spPr/>
              <c:txPr>
                <a:bodyPr/>
                <a:lstStyle/>
                <a:p>
                  <a:pPr>
                    <a:defRPr sz="800"/>
                  </a:pPr>
                  <a:endParaRPr lang="en-AT"/>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9B6-4186-B1CC-7C6A1C5A93A8}"/>
                </c:ext>
              </c:extLst>
            </c:dLbl>
            <c:dLbl>
              <c:idx val="4"/>
              <c:layout>
                <c:manualLayout>
                  <c:x val="0.19140273294031424"/>
                  <c:y val="-1.2807354304592523E-3"/>
                </c:manualLayout>
              </c:layout>
              <c:numFmt formatCode="0.0%" sourceLinked="0"/>
              <c:spPr/>
              <c:txPr>
                <a:bodyPr/>
                <a:lstStyle/>
                <a:p>
                  <a:pPr>
                    <a:defRPr sz="800"/>
                  </a:pPr>
                  <a:endParaRPr lang="en-AT"/>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9B6-4186-B1CC-7C6A1C5A93A8}"/>
                </c:ext>
              </c:extLst>
            </c:dLbl>
            <c:numFmt formatCode="0.0%"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Lit>
              <c:ptCount val="5"/>
              <c:pt idx="0">
                <c:v>Cars</c:v>
              </c:pt>
              <c:pt idx="1">
                <c:v>Light duty trucks</c:v>
              </c:pt>
              <c:pt idx="2">
                <c:v>Heavy duty trucks and buses</c:v>
              </c:pt>
              <c:pt idx="3">
                <c:v>Motorcycles</c:v>
              </c:pt>
              <c:pt idx="4">
                <c:v>Other Road Transportation</c:v>
              </c:pt>
            </c:strLit>
          </c:cat>
          <c:val>
            <c:numLit>
              <c:formatCode>0.0%</c:formatCode>
              <c:ptCount val="5"/>
              <c:pt idx="0">
                <c:v>0.58983258304015485</c:v>
              </c:pt>
              <c:pt idx="1">
                <c:v>0.11809393429652582</c:v>
              </c:pt>
              <c:pt idx="2">
                <c:v>0.27915499631207158</c:v>
              </c:pt>
              <c:pt idx="3">
                <c:v>1.2789682815736517E-2</c:v>
              </c:pt>
              <c:pt idx="4">
                <c:v>1.2880353551114946E-4</c:v>
              </c:pt>
            </c:numLit>
          </c:val>
          <c:extLst>
            <c:ext xmlns:c16="http://schemas.microsoft.com/office/drawing/2014/chart" uri="{C3380CC4-5D6E-409C-BE32-E72D297353CC}">
              <c16:uniqueId val="{00000005-29B6-4186-B1CC-7C6A1C5A93A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9525">
      <a:noFill/>
    </a:ln>
  </c:spPr>
  <c:txPr>
    <a:bodyPr/>
    <a:lstStyle/>
    <a:p>
      <a:pPr>
        <a:defRPr sz="550" b="0" i="0" u="none" strike="noStrike" baseline="0">
          <a:solidFill>
            <a:srgbClr val="000000"/>
          </a:solidFill>
          <a:latin typeface="Arial"/>
          <a:ea typeface="Arial"/>
          <a:cs typeface="Arial"/>
        </a:defRPr>
      </a:pPr>
      <a:endParaRPr lang="en-AT"/>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684973753280841"/>
          <c:y val="0.14399314668999708"/>
          <c:w val="0.83259470691163606"/>
          <c:h val="0.59114792942548844"/>
        </c:manualLayout>
      </c:layout>
      <c:areaChart>
        <c:grouping val="stacked"/>
        <c:varyColors val="0"/>
        <c:ser>
          <c:idx val="1"/>
          <c:order val="1"/>
          <c:tx>
            <c:strRef>
              <c:f>'3.1.5 FEC by sector - Graphs'!$CG$6</c:f>
              <c:strCache>
                <c:ptCount val="1"/>
                <c:pt idx="0">
                  <c:v>Industry</c:v>
                </c:pt>
              </c:strCache>
            </c:strRef>
          </c:tx>
          <c:spPr>
            <a:solidFill>
              <a:schemeClr val="accent2"/>
            </a:solidFill>
            <a:ln>
              <a:solidFill>
                <a:schemeClr val="bg1">
                  <a:lumMod val="50000"/>
                </a:schemeClr>
              </a:solidFill>
            </a:ln>
          </c:spPr>
          <c:cat>
            <c:numRef>
              <c:f>'3.1.5 FEC by sector - Graphs'!$CH$5:$DM$5</c:f>
              <c:numCache>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'3.1.5 FEC by sector - Graphs'!$CH$6:$DM$6</c:f>
              <c:numCache>
                <c:formatCode>#\ ##0.0</c:formatCode>
                <c:ptCount val="32"/>
                <c:pt idx="0">
                  <c:v>310.27060700000004</c:v>
                </c:pt>
                <c:pt idx="1">
                  <c:v>291.742097</c:v>
                </c:pt>
                <c:pt idx="2">
                  <c:v>273.44620199999997</c:v>
                </c:pt>
                <c:pt idx="3">
                  <c:v>264.680679</c:v>
                </c:pt>
                <c:pt idx="4">
                  <c:v>265.807298</c:v>
                </c:pt>
                <c:pt idx="5">
                  <c:v>271.62473999999997</c:v>
                </c:pt>
                <c:pt idx="6">
                  <c:v>273.59965999999997</c:v>
                </c:pt>
                <c:pt idx="7">
                  <c:v>274.15166700000003</c:v>
                </c:pt>
                <c:pt idx="8">
                  <c:v>268.84066200000001</c:v>
                </c:pt>
                <c:pt idx="9">
                  <c:v>263.464384</c:v>
                </c:pt>
                <c:pt idx="10">
                  <c:v>270.97967</c:v>
                </c:pt>
                <c:pt idx="11">
                  <c:v>270.54663799999997</c:v>
                </c:pt>
                <c:pt idx="12">
                  <c:v>269.41976500000004</c:v>
                </c:pt>
                <c:pt idx="13">
                  <c:v>275.65610100000004</c:v>
                </c:pt>
                <c:pt idx="14">
                  <c:v>274.955309</c:v>
                </c:pt>
                <c:pt idx="15">
                  <c:v>275.12525400000004</c:v>
                </c:pt>
                <c:pt idx="16">
                  <c:v>269.57638299999996</c:v>
                </c:pt>
                <c:pt idx="17">
                  <c:v>274.275846</c:v>
                </c:pt>
                <c:pt idx="18">
                  <c:v>265.10807400000004</c:v>
                </c:pt>
                <c:pt idx="19">
                  <c:v>229.18045999999998</c:v>
                </c:pt>
                <c:pt idx="20">
                  <c:v>243.87311099999999</c:v>
                </c:pt>
                <c:pt idx="21">
                  <c:v>244.295556</c:v>
                </c:pt>
                <c:pt idx="22">
                  <c:v>239.70269500000001</c:v>
                </c:pt>
                <c:pt idx="23">
                  <c:v>236.748516</c:v>
                </c:pt>
                <c:pt idx="24">
                  <c:v>233.29776699999999</c:v>
                </c:pt>
                <c:pt idx="25">
                  <c:v>233.50766300000001</c:v>
                </c:pt>
                <c:pt idx="26">
                  <c:v>237.79920300000001</c:v>
                </c:pt>
                <c:pt idx="27">
                  <c:v>240.06350800000001</c:v>
                </c:pt>
                <c:pt idx="28">
                  <c:v>242.46632</c:v>
                </c:pt>
                <c:pt idx="29">
                  <c:v>239.23959500000001</c:v>
                </c:pt>
                <c:pt idx="30">
                  <c:v>230.92651599999999</c:v>
                </c:pt>
                <c:pt idx="31">
                  <c:v>240.37464199999999</c:v>
                </c:pt>
              </c:numCache>
            </c:numRef>
          </c:val>
          <c:extLst>
            <c:ext xmlns:c16="http://schemas.microsoft.com/office/drawing/2014/chart" uri="{C3380CC4-5D6E-409C-BE32-E72D297353CC}">
              <c16:uniqueId val="{00000003-7B96-4E91-A95B-0B9D138AB3D0}"/>
            </c:ext>
          </c:extLst>
        </c:ser>
        <c:ser>
          <c:idx val="2"/>
          <c:order val="2"/>
          <c:tx>
            <c:strRef>
              <c:f>'3.1.5 FEC by sector - Graphs'!$CG$7</c:f>
              <c:strCache>
                <c:ptCount val="1"/>
                <c:pt idx="0">
                  <c:v>Transport</c:v>
                </c:pt>
              </c:strCache>
            </c:strRef>
          </c:tx>
          <c:spPr>
            <a:solidFill>
              <a:schemeClr val="accent3"/>
            </a:solidFill>
          </c:spPr>
          <c:cat>
            <c:numRef>
              <c:f>'3.1.5 FEC by sector - Graphs'!$CH$5:$DM$5</c:f>
              <c:numCache>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'3.1.5 FEC by sector - Graphs'!$CH$7:$DM$7</c:f>
              <c:numCache>
                <c:formatCode>#\ ##0.0</c:formatCode>
                <c:ptCount val="32"/>
                <c:pt idx="0">
                  <c:v>220.70872800000001</c:v>
                </c:pt>
                <c:pt idx="1">
                  <c:v>223.47467</c:v>
                </c:pt>
                <c:pt idx="2">
                  <c:v>229.47815900000001</c:v>
                </c:pt>
                <c:pt idx="3">
                  <c:v>231.125449</c:v>
                </c:pt>
                <c:pt idx="4">
                  <c:v>232.85156599999999</c:v>
                </c:pt>
                <c:pt idx="5">
                  <c:v>235.85415499999999</c:v>
                </c:pt>
                <c:pt idx="6">
                  <c:v>243.58211499999999</c:v>
                </c:pt>
                <c:pt idx="7">
                  <c:v>247.393147</c:v>
                </c:pt>
                <c:pt idx="8">
                  <c:v>256.92419599999999</c:v>
                </c:pt>
                <c:pt idx="9">
                  <c:v>262.66088199999996</c:v>
                </c:pt>
                <c:pt idx="10">
                  <c:v>262.892403</c:v>
                </c:pt>
                <c:pt idx="11">
                  <c:v>267.75474699999995</c:v>
                </c:pt>
                <c:pt idx="12">
                  <c:v>270.57243699999998</c:v>
                </c:pt>
                <c:pt idx="13">
                  <c:v>274.36328600000002</c:v>
                </c:pt>
                <c:pt idx="14">
                  <c:v>281.14739899999995</c:v>
                </c:pt>
                <c:pt idx="15">
                  <c:v>281.57876799999997</c:v>
                </c:pt>
                <c:pt idx="16">
                  <c:v>287.221113</c:v>
                </c:pt>
                <c:pt idx="17">
                  <c:v>291.83510999999999</c:v>
                </c:pt>
                <c:pt idx="18">
                  <c:v>287.88620400000002</c:v>
                </c:pt>
                <c:pt idx="19">
                  <c:v>280.64174300000002</c:v>
                </c:pt>
                <c:pt idx="20">
                  <c:v>279.99244199999998</c:v>
                </c:pt>
                <c:pt idx="21">
                  <c:v>278.95101</c:v>
                </c:pt>
                <c:pt idx="22">
                  <c:v>269.18762400000003</c:v>
                </c:pt>
                <c:pt idx="23">
                  <c:v>265.44995499999999</c:v>
                </c:pt>
                <c:pt idx="24">
                  <c:v>268.80899300000004</c:v>
                </c:pt>
                <c:pt idx="25">
                  <c:v>272.46341699999999</c:v>
                </c:pt>
                <c:pt idx="26">
                  <c:v>278.73633699999999</c:v>
                </c:pt>
                <c:pt idx="27">
                  <c:v>284.509207</c:v>
                </c:pt>
                <c:pt idx="28">
                  <c:v>285.94466499999999</c:v>
                </c:pt>
                <c:pt idx="29">
                  <c:v>288.72280699999999</c:v>
                </c:pt>
                <c:pt idx="30">
                  <c:v>251.43958699999999</c:v>
                </c:pt>
                <c:pt idx="31">
                  <c:v>274.83456199999995</c:v>
                </c:pt>
              </c:numCache>
            </c:numRef>
          </c:val>
          <c:extLst>
            <c:ext xmlns:c16="http://schemas.microsoft.com/office/drawing/2014/chart" uri="{C3380CC4-5D6E-409C-BE32-E72D297353CC}">
              <c16:uniqueId val="{00000000-B1E4-4079-95DB-B132A86A406E}"/>
            </c:ext>
          </c:extLst>
        </c:ser>
        <c:ser>
          <c:idx val="3"/>
          <c:order val="3"/>
          <c:tx>
            <c:strRef>
              <c:f>'3.1.5 FEC by sector - Graphs'!$CG$8</c:f>
              <c:strCache>
                <c:ptCount val="1"/>
                <c:pt idx="0">
                  <c:v>Households and services, etc.</c:v>
                </c:pt>
              </c:strCache>
            </c:strRef>
          </c:tx>
          <c:spPr>
            <a:solidFill>
              <a:schemeClr val="accent4"/>
            </a:solidFill>
          </c:spPr>
          <c:cat>
            <c:numRef>
              <c:f>'3.1.5 FEC by sector - Graphs'!$CH$5:$DM$5</c:f>
              <c:numCache>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'3.1.5 FEC by sector - Graphs'!$CH$8:$DM$8</c:f>
              <c:numCache>
                <c:formatCode>#\ ##0.0</c:formatCode>
                <c:ptCount val="32"/>
                <c:pt idx="0">
                  <c:v>342.13477799999998</c:v>
                </c:pt>
                <c:pt idx="1">
                  <c:v>360.211119</c:v>
                </c:pt>
                <c:pt idx="2">
                  <c:v>348.252655</c:v>
                </c:pt>
                <c:pt idx="3">
                  <c:v>356.56225000000001</c:v>
                </c:pt>
                <c:pt idx="4">
                  <c:v>344.79785900000002</c:v>
                </c:pt>
                <c:pt idx="5">
                  <c:v>353.69542999999999</c:v>
                </c:pt>
                <c:pt idx="6">
                  <c:v>383.95578999999998</c:v>
                </c:pt>
                <c:pt idx="7">
                  <c:v>369.21811500000001</c:v>
                </c:pt>
                <c:pt idx="8">
                  <c:v>370.64387399999998</c:v>
                </c:pt>
                <c:pt idx="9">
                  <c:v>369.20898099999999</c:v>
                </c:pt>
                <c:pt idx="10">
                  <c:v>363.78410599999995</c:v>
                </c:pt>
                <c:pt idx="11">
                  <c:v>384.33709600000003</c:v>
                </c:pt>
                <c:pt idx="12">
                  <c:v>377.77867100000003</c:v>
                </c:pt>
                <c:pt idx="13">
                  <c:v>395.66186400000004</c:v>
                </c:pt>
                <c:pt idx="14">
                  <c:v>396.88649400000008</c:v>
                </c:pt>
                <c:pt idx="15">
                  <c:v>401.51347800000002</c:v>
                </c:pt>
                <c:pt idx="16">
                  <c:v>406.42930000000007</c:v>
                </c:pt>
                <c:pt idx="17">
                  <c:v>379.04949899999997</c:v>
                </c:pt>
                <c:pt idx="18">
                  <c:v>401.72887000000003</c:v>
                </c:pt>
                <c:pt idx="19">
                  <c:v>399.99790099999996</c:v>
                </c:pt>
                <c:pt idx="20">
                  <c:v>422.63913300000002</c:v>
                </c:pt>
                <c:pt idx="21">
                  <c:v>384.401837</c:v>
                </c:pt>
                <c:pt idx="22">
                  <c:v>398.40992599999998</c:v>
                </c:pt>
                <c:pt idx="23">
                  <c:v>402.90453200000002</c:v>
                </c:pt>
                <c:pt idx="24">
                  <c:v>362.156497</c:v>
                </c:pt>
                <c:pt idx="25">
                  <c:v>377.16282099999995</c:v>
                </c:pt>
                <c:pt idx="26">
                  <c:v>384.432322</c:v>
                </c:pt>
                <c:pt idx="27">
                  <c:v>388.99445700000001</c:v>
                </c:pt>
                <c:pt idx="28">
                  <c:v>384.76244300000002</c:v>
                </c:pt>
                <c:pt idx="29">
                  <c:v>380.13075099999998</c:v>
                </c:pt>
                <c:pt idx="30">
                  <c:v>372.95022900000004</c:v>
                </c:pt>
                <c:pt idx="31">
                  <c:v>394.92308600000001</c:v>
                </c:pt>
              </c:numCache>
            </c:numRef>
          </c:val>
          <c:extLst>
            <c:ext xmlns:c16="http://schemas.microsoft.com/office/drawing/2014/chart" uri="{C3380CC4-5D6E-409C-BE32-E72D297353CC}">
              <c16:uniqueId val="{00000001-B31D-4C95-A75C-70CAF97609BE}"/>
            </c:ext>
          </c:extLst>
        </c:ser>
        <c:ser>
          <c:idx val="4"/>
          <c:order val="4"/>
          <c:tx>
            <c:strRef>
              <c:f>'3.1.5 FEC by sector - Graphs'!$CG$9</c:f>
              <c:strCache>
                <c:ptCount val="1"/>
                <c:pt idx="0">
                  <c:v>Agriculture</c:v>
                </c:pt>
              </c:strCache>
            </c:strRef>
          </c:tx>
          <c:cat>
            <c:numRef>
              <c:f>'3.1.5 FEC by sector - Graphs'!$CH$5:$DM$5</c:f>
              <c:numCache>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'3.1.5 FEC by sector - Graphs'!$CH$9:$DM$9</c:f>
              <c:numCache>
                <c:formatCode>#\ ##0.0</c:formatCode>
                <c:ptCount val="32"/>
                <c:pt idx="0">
                  <c:v>33.362133</c:v>
                </c:pt>
                <c:pt idx="1">
                  <c:v>33.637398999999995</c:v>
                </c:pt>
                <c:pt idx="2">
                  <c:v>31.642439</c:v>
                </c:pt>
                <c:pt idx="3">
                  <c:v>31.584761999999998</c:v>
                </c:pt>
                <c:pt idx="4">
                  <c:v>31.116928999999999</c:v>
                </c:pt>
                <c:pt idx="5">
                  <c:v>31.359863000000001</c:v>
                </c:pt>
                <c:pt idx="6">
                  <c:v>31.808023000000002</c:v>
                </c:pt>
                <c:pt idx="7">
                  <c:v>30.931978999999998</c:v>
                </c:pt>
                <c:pt idx="8">
                  <c:v>30.340493000000002</c:v>
                </c:pt>
                <c:pt idx="9">
                  <c:v>28.248068</c:v>
                </c:pt>
                <c:pt idx="10">
                  <c:v>28.432592</c:v>
                </c:pt>
                <c:pt idx="11">
                  <c:v>27.840587000000003</c:v>
                </c:pt>
                <c:pt idx="12">
                  <c:v>26.898105999999999</c:v>
                </c:pt>
                <c:pt idx="13">
                  <c:v>27.378561000000001</c:v>
                </c:pt>
                <c:pt idx="14">
                  <c:v>28.475830000000002</c:v>
                </c:pt>
                <c:pt idx="15">
                  <c:v>28.447759999999999</c:v>
                </c:pt>
                <c:pt idx="16">
                  <c:v>26.724572999999999</c:v>
                </c:pt>
                <c:pt idx="17">
                  <c:v>26.158352999999998</c:v>
                </c:pt>
                <c:pt idx="18">
                  <c:v>25.942124</c:v>
                </c:pt>
                <c:pt idx="19">
                  <c:v>25.376798000000001</c:v>
                </c:pt>
                <c:pt idx="20">
                  <c:v>26.733756</c:v>
                </c:pt>
                <c:pt idx="21">
                  <c:v>26.151486999999999</c:v>
                </c:pt>
                <c:pt idx="22">
                  <c:v>25.868742999999998</c:v>
                </c:pt>
                <c:pt idx="23">
                  <c:v>26.288974999999997</c:v>
                </c:pt>
                <c:pt idx="24">
                  <c:v>25.760618999999998</c:v>
                </c:pt>
                <c:pt idx="25">
                  <c:v>25.850246000000002</c:v>
                </c:pt>
                <c:pt idx="26">
                  <c:v>26.298072999999999</c:v>
                </c:pt>
                <c:pt idx="27">
                  <c:v>26.60078</c:v>
                </c:pt>
                <c:pt idx="28">
                  <c:v>29.005907999999998</c:v>
                </c:pt>
                <c:pt idx="29">
                  <c:v>29.413294</c:v>
                </c:pt>
                <c:pt idx="30">
                  <c:v>29.772537</c:v>
                </c:pt>
                <c:pt idx="31">
                  <c:v>29.775355000000001</c:v>
                </c:pt>
              </c:numCache>
            </c:numRef>
          </c:val>
          <c:extLst>
            <c:ext xmlns:c16="http://schemas.microsoft.com/office/drawing/2014/chart" uri="{C3380CC4-5D6E-409C-BE32-E72D297353CC}">
              <c16:uniqueId val="{00000002-3521-409A-AFC2-3135F93A8EDE}"/>
            </c:ext>
          </c:extLst>
        </c:ser>
        <c:dLbls>
          <c:showLegendKey val="0"/>
          <c:showVal val="0"/>
          <c:showCatName val="0"/>
          <c:showSerName val="0"/>
          <c:showPercent val="0"/>
          <c:showBubbleSize val="0"/>
        </c:dLbls>
        <c:axId val="176209920"/>
        <c:axId val="176211456"/>
        <c:extLst>
          <c:ext xmlns:c15="http://schemas.microsoft.com/office/drawing/2012/chart" uri="{02D57815-91ED-43cb-92C2-25804820EDAC}">
            <c15:filteredAreaSeries>
              <c15:ser>
                <c:idx val="0"/>
                <c:order val="0"/>
                <c:tx>
                  <c:strRef>
                    <c:extLst>
                      <c:ext uri="{02D57815-91ED-43cb-92C2-25804820EDAC}">
                        <c15:formulaRef>
                          <c15:sqref>'3.1.5 FEC by sector - Graphs'!$CG$5</c15:sqref>
                        </c15:formulaRef>
                      </c:ext>
                    </c:extLst>
                    <c:strCache>
                      <c:ptCount val="1"/>
                      <c:pt idx="0">
                        <c:v>Final Energy Consumption (Mtoe) - EU27</c:v>
                      </c:pt>
                    </c:strCache>
                  </c:strRef>
                </c:tx>
                <c:spPr>
                  <a:solidFill>
                    <a:schemeClr val="accent2"/>
                  </a:solidFill>
                  <a:ln>
                    <a:solidFill>
                      <a:schemeClr val="bg1">
                        <a:lumMod val="50000"/>
                      </a:schemeClr>
                    </a:solidFill>
                  </a:ln>
                </c:spPr>
                <c:cat>
                  <c:numRef>
                    <c:extLst>
                      <c:ext uri="{02D57815-91ED-43cb-92C2-25804820EDAC}">
                        <c15:formulaRef>
                          <c15:sqref>'3.1.5 FEC by sector - Graphs'!$CH$5:$DM$5</c15:sqref>
                        </c15:formulaRef>
                      </c:ext>
                    </c:extLst>
                    <c:numCache>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extLst>
                      <c:ext uri="{02D57815-91ED-43cb-92C2-25804820EDAC}">
                        <c15:formulaRef>
                          <c15:sqref>'3.1.5 FEC by sector - Graphs'!$CH$5:$DM$5</c15:sqref>
                        </c15:formulaRef>
                      </c:ext>
                    </c:extLst>
                    <c:numCache>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val>
                <c:extLst>
                  <c:ext xmlns:c16="http://schemas.microsoft.com/office/drawing/2014/chart" uri="{C3380CC4-5D6E-409C-BE32-E72D297353CC}">
                    <c16:uniqueId val="{00000002-7B96-4E91-A95B-0B9D138AB3D0}"/>
                  </c:ext>
                </c:extLst>
              </c15:ser>
            </c15:filteredAreaSeries>
          </c:ext>
        </c:extLst>
      </c:areaChart>
      <c:catAx>
        <c:axId val="176209920"/>
        <c:scaling>
          <c:orientation val="minMax"/>
        </c:scaling>
        <c:delete val="0"/>
        <c:axPos val="b"/>
        <c:numFmt formatCode="0" sourceLinked="1"/>
        <c:majorTickMark val="none"/>
        <c:minorTickMark val="none"/>
        <c:tickLblPos val="nextTo"/>
        <c:txPr>
          <a:bodyPr rot="-5400000" vert="horz"/>
          <a:lstStyle/>
          <a:p>
            <a:pPr>
              <a:defRPr sz="750" b="0" i="0" u="none" strike="noStrike" baseline="0">
                <a:solidFill>
                  <a:srgbClr val="000000"/>
                </a:solidFill>
                <a:latin typeface="Arial"/>
                <a:ea typeface="Arial"/>
                <a:cs typeface="Arial"/>
              </a:defRPr>
            </a:pPr>
            <a:endParaRPr lang="en-AT"/>
          </a:p>
        </c:txPr>
        <c:crossAx val="176211456"/>
        <c:crosses val="autoZero"/>
        <c:auto val="1"/>
        <c:lblAlgn val="ctr"/>
        <c:lblOffset val="100"/>
        <c:noMultiLvlLbl val="0"/>
      </c:catAx>
      <c:valAx>
        <c:axId val="176211456"/>
        <c:scaling>
          <c:orientation val="minMax"/>
          <c:max val="1200"/>
        </c:scaling>
        <c:delete val="0"/>
        <c:axPos val="l"/>
        <c:majorGridlines>
          <c:spPr>
            <a:ln>
              <a:solidFill>
                <a:schemeClr val="bg1">
                  <a:lumMod val="75000"/>
                </a:schemeClr>
              </a:solidFill>
              <a:prstDash val="sysDash"/>
            </a:ln>
          </c:spPr>
        </c:majorGridlines>
        <c:title>
          <c:tx>
            <c:rich>
              <a:bodyPr rot="0" vert="horz"/>
              <a:lstStyle/>
              <a:p>
                <a:pPr algn="ctr">
                  <a:defRPr sz="750" b="1" i="0" u="none" strike="noStrike" baseline="0">
                    <a:solidFill>
                      <a:srgbClr val="000000"/>
                    </a:solidFill>
                    <a:latin typeface="Arial"/>
                    <a:ea typeface="Arial"/>
                    <a:cs typeface="Arial"/>
                  </a:defRPr>
                </a:pPr>
                <a:r>
                  <a:rPr lang="en-GB"/>
                  <a:t>Mtoe</a:t>
                </a:r>
              </a:p>
            </c:rich>
          </c:tx>
          <c:layout>
            <c:manualLayout>
              <c:xMode val="edge"/>
              <c:yMode val="edge"/>
              <c:x val="1.1111343177593517E-2"/>
              <c:y val="4.0886607235769534E-2"/>
            </c:manualLayout>
          </c:layout>
          <c:overlay val="0"/>
        </c:title>
        <c:numFmt formatCode="0" sourceLinked="0"/>
        <c:majorTickMark val="none"/>
        <c:minorTickMark val="none"/>
        <c:tickLblPos val="nextTo"/>
        <c:txPr>
          <a:bodyPr rot="0" vert="horz"/>
          <a:lstStyle/>
          <a:p>
            <a:pPr>
              <a:defRPr sz="750" b="0" i="0" u="none" strike="noStrike" baseline="0">
                <a:solidFill>
                  <a:srgbClr val="000000"/>
                </a:solidFill>
                <a:latin typeface="Arial"/>
                <a:ea typeface="Arial"/>
                <a:cs typeface="Arial"/>
              </a:defRPr>
            </a:pPr>
            <a:endParaRPr lang="en-AT"/>
          </a:p>
        </c:txPr>
        <c:crossAx val="176209920"/>
        <c:crosses val="autoZero"/>
        <c:crossBetween val="midCat"/>
      </c:valAx>
    </c:plotArea>
    <c:legend>
      <c:legendPos val="b"/>
      <c:overlay val="0"/>
      <c:txPr>
        <a:bodyPr/>
        <a:lstStyle/>
        <a:p>
          <a:pPr>
            <a:defRPr sz="630" b="0" i="0" u="none" strike="noStrike" baseline="0">
              <a:solidFill>
                <a:srgbClr val="000000"/>
              </a:solidFill>
              <a:latin typeface="Arial"/>
              <a:ea typeface="Arial"/>
              <a:cs typeface="Arial"/>
            </a:defRPr>
          </a:pPr>
          <a:endParaRPr lang="en-AT"/>
        </a:p>
      </c:txPr>
    </c:legend>
    <c:plotVisOnly val="1"/>
    <c:dispBlanksAs val="zero"/>
    <c:showDLblsOverMax val="0"/>
  </c:chart>
  <c:spPr>
    <a:noFill/>
    <a:ln>
      <a:noFill/>
    </a:ln>
  </c:spPr>
  <c:txPr>
    <a:bodyPr/>
    <a:lstStyle/>
    <a:p>
      <a:pPr>
        <a:defRPr sz="750" b="0" i="0" u="none" strike="noStrike" baseline="0">
          <a:solidFill>
            <a:srgbClr val="000000"/>
          </a:solidFill>
          <a:latin typeface="Arial"/>
          <a:ea typeface="Arial"/>
          <a:cs typeface="Arial"/>
        </a:defRPr>
      </a:pPr>
      <a:endParaRPr lang="en-A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"Greenhouse Gas Emissions (GHG)* by Sector: EU-27"</c:f>
          <c:strCache>
            <c:ptCount val="1"/>
            <c:pt idx="0">
              <c:v>Greenhouse Gas Emissions (GHG)* by Sector: EU-27</c:v>
            </c:pt>
          </c:strCache>
        </c:strRef>
      </c:tx>
      <c:layout>
        <c:manualLayout>
          <c:xMode val="edge"/>
          <c:yMode val="edge"/>
          <c:x val="0.20934599062967596"/>
          <c:y val="1.6447368421052631E-2"/>
        </c:manualLayout>
      </c:layout>
      <c:overlay val="0"/>
      <c:spPr>
        <a:noFill/>
        <a:ln w="25400">
          <a:noFill/>
        </a:ln>
      </c:spPr>
      <c:txPr>
        <a:bodyPr/>
        <a:lstStyle/>
        <a:p>
          <a:pPr>
            <a:defRPr sz="975" b="1" i="0" u="none" strike="noStrike" baseline="0">
              <a:solidFill>
                <a:srgbClr val="000000"/>
              </a:solidFill>
              <a:latin typeface="Arial"/>
              <a:ea typeface="Arial"/>
              <a:cs typeface="Arial"/>
            </a:defRPr>
          </a:pPr>
          <a:endParaRPr lang="en-AT"/>
        </a:p>
      </c:txPr>
    </c:title>
    <c:autoTitleDeleted val="0"/>
    <c:plotArea>
      <c:layout>
        <c:manualLayout>
          <c:layoutTarget val="inner"/>
          <c:xMode val="edge"/>
          <c:yMode val="edge"/>
          <c:x val="5.6743450174490673E-2"/>
          <c:y val="0.12171072180612955"/>
          <c:w val="0.93154111525522476"/>
          <c:h val="0.61513256696611418"/>
        </c:manualLayout>
      </c:layout>
      <c:lineChart>
        <c:grouping val="standard"/>
        <c:varyColors val="0"/>
        <c:ser>
          <c:idx val="0"/>
          <c:order val="0"/>
          <c:tx>
            <c:v>Energy Industries</c:v>
          </c:tx>
          <c:spPr>
            <a:ln w="25400">
              <a:solidFill>
                <a:schemeClr val="accent1"/>
              </a:solidFill>
              <a:prstDash val="solid"/>
            </a:ln>
          </c:spPr>
          <c:marker>
            <c:symbol val="none"/>
          </c:marker>
          <c:cat>
            <c:strLit>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Lit>
          </c:cat>
          <c:val>
            <c:numLit>
              <c:formatCode>0.00</c:formatCode>
              <c:ptCount val="32"/>
              <c:pt idx="0">
                <c:v>1</c:v>
              </c:pt>
              <c:pt idx="1">
                <c:v>0.97741557439251503</c:v>
              </c:pt>
              <c:pt idx="2">
                <c:v>0.9451451394531224</c:v>
              </c:pt>
              <c:pt idx="3">
                <c:v>0.90943473780716055</c:v>
              </c:pt>
              <c:pt idx="4">
                <c:v>0.91407273469502948</c:v>
              </c:pt>
              <c:pt idx="5">
                <c:v>0.91449417829099089</c:v>
              </c:pt>
              <c:pt idx="6">
                <c:v>0.93437529247682838</c:v>
              </c:pt>
              <c:pt idx="7">
                <c:v>0.91024792837522184</c:v>
              </c:pt>
              <c:pt idx="8">
                <c:v>0.91238501414488471</c:v>
              </c:pt>
              <c:pt idx="9">
                <c:v>0.88654024430437794</c:v>
              </c:pt>
              <c:pt idx="10">
                <c:v>0.90458810515442156</c:v>
              </c:pt>
              <c:pt idx="11">
                <c:v>0.9219184971563793</c:v>
              </c:pt>
              <c:pt idx="12">
                <c:v>0.93759006185517157</c:v>
              </c:pt>
              <c:pt idx="13">
                <c:v>0.97045379253956854</c:v>
              </c:pt>
              <c:pt idx="14">
                <c:v>0.9655658540644666</c:v>
              </c:pt>
              <c:pt idx="15">
                <c:v>0.95960020218977138</c:v>
              </c:pt>
              <c:pt idx="16">
                <c:v>0.96480539989661263</c:v>
              </c:pt>
              <c:pt idx="17">
                <c:v>0.97466329526680728</c:v>
              </c:pt>
              <c:pt idx="18">
                <c:v>0.92687737194271058</c:v>
              </c:pt>
              <c:pt idx="19">
                <c:v>0.85698958174324569</c:v>
              </c:pt>
              <c:pt idx="20">
                <c:v>0.86973237191783015</c:v>
              </c:pt>
              <c:pt idx="21">
                <c:v>0.8637691910385038</c:v>
              </c:pt>
              <c:pt idx="22">
                <c:v>0.85191005484020077</c:v>
              </c:pt>
              <c:pt idx="23">
                <c:v>0.80979595581489738</c:v>
              </c:pt>
              <c:pt idx="24">
                <c:v>0.76724912605043638</c:v>
              </c:pt>
              <c:pt idx="25">
                <c:v>0.77247785215036802</c:v>
              </c:pt>
              <c:pt idx="26">
                <c:v>0.75525553472325191</c:v>
              </c:pt>
              <c:pt idx="27">
                <c:v>0.75124976183684433</c:v>
              </c:pt>
              <c:pt idx="28">
                <c:v>0.70986029950174512</c:v>
              </c:pt>
              <c:pt idx="29">
                <c:v>0.62781024694913978</c:v>
              </c:pt>
              <c:pt idx="30">
                <c:v>0.53959421803341934</c:v>
              </c:pt>
              <c:pt idx="31">
                <c:v>0.58281359435513924</c:v>
              </c:pt>
            </c:numLit>
          </c:val>
          <c:smooth val="1"/>
          <c:extLst>
            <c:ext xmlns:c16="http://schemas.microsoft.com/office/drawing/2014/chart" uri="{C3380CC4-5D6E-409C-BE32-E72D297353CC}">
              <c16:uniqueId val="{00000000-94C0-4126-BFDB-106011B5E9E5}"/>
            </c:ext>
          </c:extLst>
        </c:ser>
        <c:ser>
          <c:idx val="1"/>
          <c:order val="1"/>
          <c:tx>
            <c:v>Industry ***</c:v>
          </c:tx>
          <c:spPr>
            <a:ln w="25400">
              <a:solidFill>
                <a:schemeClr val="accent2"/>
              </a:solidFill>
              <a:prstDash val="sysDash"/>
            </a:ln>
          </c:spPr>
          <c:marker>
            <c:symbol val="none"/>
          </c:marker>
          <c:cat>
            <c:strLit>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Lit>
          </c:cat>
          <c:val>
            <c:numLit>
              <c:formatCode>0.00</c:formatCode>
              <c:ptCount val="32"/>
              <c:pt idx="0">
                <c:v>1</c:v>
              </c:pt>
              <c:pt idx="1">
                <c:v>0.93669582228378045</c:v>
              </c:pt>
              <c:pt idx="2">
                <c:v>0.893508376156253</c:v>
              </c:pt>
              <c:pt idx="3">
                <c:v>0.86806435101831958</c:v>
              </c:pt>
              <c:pt idx="4">
                <c:v>0.88664324290294705</c:v>
              </c:pt>
              <c:pt idx="5">
                <c:v>0.91363526947409335</c:v>
              </c:pt>
              <c:pt idx="6">
                <c:v>0.90577741777995213</c:v>
              </c:pt>
              <c:pt idx="7">
                <c:v>0.90214223087367251</c:v>
              </c:pt>
              <c:pt idx="8">
                <c:v>0.866369327867893</c:v>
              </c:pt>
              <c:pt idx="9">
                <c:v>0.83731303329871953</c:v>
              </c:pt>
              <c:pt idx="10">
                <c:v>0.84865257059243893</c:v>
              </c:pt>
              <c:pt idx="11">
                <c:v>0.82787087149360217</c:v>
              </c:pt>
              <c:pt idx="12">
                <c:v>0.8194114832086038</c:v>
              </c:pt>
              <c:pt idx="13">
                <c:v>0.83396114441285663</c:v>
              </c:pt>
              <c:pt idx="14">
                <c:v>0.84244737946684067</c:v>
              </c:pt>
              <c:pt idx="15">
                <c:v>0.83597950479091876</c:v>
              </c:pt>
              <c:pt idx="16">
                <c:v>0.82960083324312595</c:v>
              </c:pt>
              <c:pt idx="17">
                <c:v>0.84819995373182844</c:v>
              </c:pt>
              <c:pt idx="18">
                <c:v>0.81132855915376068</c:v>
              </c:pt>
              <c:pt idx="19">
                <c:v>0.67254003278445307</c:v>
              </c:pt>
              <c:pt idx="20">
                <c:v>0.71461371263235551</c:v>
              </c:pt>
              <c:pt idx="21">
                <c:v>0.70382739878296297</c:v>
              </c:pt>
              <c:pt idx="22">
                <c:v>0.67785790791609712</c:v>
              </c:pt>
              <c:pt idx="23">
                <c:v>0.66070160130530897</c:v>
              </c:pt>
              <c:pt idx="24">
                <c:v>0.65527739090273507</c:v>
              </c:pt>
              <c:pt idx="25">
                <c:v>0.6550078810687856</c:v>
              </c:pt>
              <c:pt idx="26">
                <c:v>0.6612871600885164</c:v>
              </c:pt>
              <c:pt idx="27">
                <c:v>0.67390976504594757</c:v>
              </c:pt>
              <c:pt idx="28">
                <c:v>0.66900306385471431</c:v>
              </c:pt>
              <c:pt idx="29">
                <c:v>0.64757824493997307</c:v>
              </c:pt>
              <c:pt idx="30">
                <c:v>0.61305127398284687</c:v>
              </c:pt>
              <c:pt idx="31">
                <c:v>0.64531718439526464</c:v>
              </c:pt>
            </c:numLit>
          </c:val>
          <c:smooth val="1"/>
          <c:extLst>
            <c:ext xmlns:c16="http://schemas.microsoft.com/office/drawing/2014/chart" uri="{C3380CC4-5D6E-409C-BE32-E72D297353CC}">
              <c16:uniqueId val="{00000001-94C0-4126-BFDB-106011B5E9E5}"/>
            </c:ext>
          </c:extLst>
        </c:ser>
        <c:ser>
          <c:idx val="2"/>
          <c:order val="2"/>
          <c:tx>
            <c:v>Transport **</c:v>
          </c:tx>
          <c:spPr>
            <a:ln w="25400">
              <a:solidFill>
                <a:schemeClr val="accent3"/>
              </a:solidFill>
              <a:prstDash val="solid"/>
            </a:ln>
          </c:spPr>
          <c:marker>
            <c:symbol val="circle"/>
            <c:size val="5"/>
            <c:spPr>
              <a:solidFill>
                <a:srgbClr val="FFFFFF"/>
              </a:solidFill>
              <a:ln>
                <a:solidFill>
                  <a:srgbClr val="808080"/>
                </a:solidFill>
                <a:prstDash val="solid"/>
              </a:ln>
            </c:spPr>
          </c:marker>
          <c:cat>
            <c:strLit>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Lit>
          </c:cat>
          <c:val>
            <c:numLit>
              <c:formatCode>0.00</c:formatCode>
              <c:ptCount val="32"/>
              <c:pt idx="0">
                <c:v>1</c:v>
              </c:pt>
              <c:pt idx="1">
                <c:v>1.0105563606536208</c:v>
              </c:pt>
              <c:pt idx="2">
                <c:v>1.0459678994286983</c:v>
              </c:pt>
              <c:pt idx="3">
                <c:v>1.0543815147302196</c:v>
              </c:pt>
              <c:pt idx="4">
                <c:v>1.0655512064629811</c:v>
              </c:pt>
              <c:pt idx="5">
                <c:v>1.0880417882749338</c:v>
              </c:pt>
              <c:pt idx="6">
                <c:v>1.1224214644418335</c:v>
              </c:pt>
              <c:pt idx="7">
                <c:v>1.1397058679751155</c:v>
              </c:pt>
              <c:pt idx="8">
                <c:v>1.1851117512993845</c:v>
              </c:pt>
              <c:pt idx="9">
                <c:v>1.2172507724869195</c:v>
              </c:pt>
              <c:pt idx="10">
                <c:v>1.2157020956699154</c:v>
              </c:pt>
              <c:pt idx="11">
                <c:v>1.2341026033061375</c:v>
              </c:pt>
              <c:pt idx="12">
                <c:v>1.2429147430978995</c:v>
              </c:pt>
              <c:pt idx="13">
                <c:v>1.2609229913654632</c:v>
              </c:pt>
              <c:pt idx="14">
                <c:v>1.2931270188650292</c:v>
              </c:pt>
              <c:pt idx="15">
                <c:v>1.2985330659690597</c:v>
              </c:pt>
              <c:pt idx="16">
                <c:v>1.3166670774476632</c:v>
              </c:pt>
              <c:pt idx="17">
                <c:v>1.3347826604894037</c:v>
              </c:pt>
              <c:pt idx="18">
                <c:v>1.3106984566904942</c:v>
              </c:pt>
              <c:pt idx="19">
                <c:v>1.268765016208397</c:v>
              </c:pt>
              <c:pt idx="20">
                <c:v>1.2634747853766737</c:v>
              </c:pt>
              <c:pt idx="21">
                <c:v>1.2539374930954272</c:v>
              </c:pt>
              <c:pt idx="22">
                <c:v>1.211740141136467</c:v>
              </c:pt>
              <c:pt idx="23">
                <c:v>1.2048000520226114</c:v>
              </c:pt>
              <c:pt idx="24">
                <c:v>1.2149476781492303</c:v>
              </c:pt>
              <c:pt idx="25">
                <c:v>1.241127048741437</c:v>
              </c:pt>
              <c:pt idx="26">
                <c:v>1.2742322653557929</c:v>
              </c:pt>
              <c:pt idx="27">
                <c:v>1.3063278505673066</c:v>
              </c:pt>
              <c:pt idx="28">
                <c:v>1.3169233462956589</c:v>
              </c:pt>
              <c:pt idx="29">
                <c:v>1.329129030887519</c:v>
              </c:pt>
              <c:pt idx="30">
                <c:v>1.0684285846695816</c:v>
              </c:pt>
              <c:pt idx="31">
                <c:v>1.1724282152714716</c:v>
              </c:pt>
            </c:numLit>
          </c:val>
          <c:smooth val="1"/>
          <c:extLst>
            <c:ext xmlns:c16="http://schemas.microsoft.com/office/drawing/2014/chart" uri="{C3380CC4-5D6E-409C-BE32-E72D297353CC}">
              <c16:uniqueId val="{00000002-94C0-4126-BFDB-106011B5E9E5}"/>
            </c:ext>
          </c:extLst>
        </c:ser>
        <c:ser>
          <c:idx val="3"/>
          <c:order val="3"/>
          <c:tx>
            <c:v>Residential and commercial</c:v>
          </c:tx>
          <c:spPr>
            <a:ln w="25400">
              <a:solidFill>
                <a:schemeClr val="accent4"/>
              </a:solidFill>
              <a:prstDash val="solid"/>
            </a:ln>
          </c:spPr>
          <c:marker>
            <c:symbol val="circle"/>
            <c:size val="5"/>
            <c:spPr>
              <a:solidFill>
                <a:schemeClr val="accent4"/>
              </a:solidFill>
              <a:ln>
                <a:solidFill>
                  <a:schemeClr val="accent4"/>
                </a:solidFill>
                <a:prstDash val="solid"/>
              </a:ln>
            </c:spPr>
          </c:marker>
          <c:cat>
            <c:strLit>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Lit>
          </c:cat>
          <c:val>
            <c:numLit>
              <c:formatCode>0.00</c:formatCode>
              <c:ptCount val="32"/>
              <c:pt idx="0">
                <c:v>1</c:v>
              </c:pt>
              <c:pt idx="1">
                <c:v>1.0564150794581333</c:v>
              </c:pt>
              <c:pt idx="2">
                <c:v>0.98430695443200533</c:v>
              </c:pt>
              <c:pt idx="3">
                <c:v>1.0012315543121364</c:v>
              </c:pt>
              <c:pt idx="4">
                <c:v>0.93090292458621404</c:v>
              </c:pt>
              <c:pt idx="5">
                <c:v>0.94424715408679027</c:v>
              </c:pt>
              <c:pt idx="6">
                <c:v>1.0279994532756276</c:v>
              </c:pt>
              <c:pt idx="7">
                <c:v>0.96522055206622914</c:v>
              </c:pt>
              <c:pt idx="8">
                <c:v>0.9432830865326689</c:v>
              </c:pt>
              <c:pt idx="9">
                <c:v>0.92409633045461481</c:v>
              </c:pt>
              <c:pt idx="10">
                <c:v>0.88775131036706545</c:v>
              </c:pt>
              <c:pt idx="11">
                <c:v>0.95566889987312442</c:v>
              </c:pt>
              <c:pt idx="12">
                <c:v>0.91965674401077824</c:v>
              </c:pt>
              <c:pt idx="13">
                <c:v>0.94068877316892896</c:v>
              </c:pt>
              <c:pt idx="14">
                <c:v>0.93267835470899263</c:v>
              </c:pt>
              <c:pt idx="15">
                <c:v>0.93448230124286735</c:v>
              </c:pt>
              <c:pt idx="16">
                <c:v>0.93661739401470134</c:v>
              </c:pt>
              <c:pt idx="17">
                <c:v>0.82221365977784422</c:v>
              </c:pt>
              <c:pt idx="18">
                <c:v>0.89402630429570651</c:v>
              </c:pt>
              <c:pt idx="19">
                <c:v>0.87442360772239858</c:v>
              </c:pt>
              <c:pt idx="20">
                <c:v>0.92657512741024917</c:v>
              </c:pt>
              <c:pt idx="21">
                <c:v>0.80811370104428237</c:v>
              </c:pt>
              <c:pt idx="22">
                <c:v>0.82529760000451968</c:v>
              </c:pt>
              <c:pt idx="23">
                <c:v>0.8322745586424749</c:v>
              </c:pt>
              <c:pt idx="24">
                <c:v>0.71036409234515785</c:v>
              </c:pt>
              <c:pt idx="25">
                <c:v>0.74873005112346591</c:v>
              </c:pt>
              <c:pt idx="26">
                <c:v>0.75928857048276066</c:v>
              </c:pt>
              <c:pt idx="27">
                <c:v>0.75545072765883869</c:v>
              </c:pt>
              <c:pt idx="28">
                <c:v>0.73319065637938785</c:v>
              </c:pt>
              <c:pt idx="29">
                <c:v>0.71766461070363208</c:v>
              </c:pt>
              <c:pt idx="30">
                <c:v>0.70988951637799291</c:v>
              </c:pt>
              <c:pt idx="31">
                <c:v>0.73103306040908134</c:v>
              </c:pt>
            </c:numLit>
          </c:val>
          <c:smooth val="1"/>
          <c:extLst>
            <c:ext xmlns:c16="http://schemas.microsoft.com/office/drawing/2014/chart" uri="{C3380CC4-5D6E-409C-BE32-E72D297353CC}">
              <c16:uniqueId val="{00000003-94C0-4126-BFDB-106011B5E9E5}"/>
            </c:ext>
          </c:extLst>
        </c:ser>
        <c:ser>
          <c:idx val="4"/>
          <c:order val="4"/>
          <c:tx>
            <c:v>Agriculture, Forestry, Fisheries ****</c:v>
          </c:tx>
          <c:spPr>
            <a:ln w="25400">
              <a:solidFill>
                <a:schemeClr val="accent6"/>
              </a:solidFill>
              <a:prstDash val="solid"/>
            </a:ln>
          </c:spPr>
          <c:marker>
            <c:symbol val="none"/>
          </c:marker>
          <c:cat>
            <c:strLit>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Lit>
          </c:cat>
          <c:val>
            <c:numLit>
              <c:formatCode>0.00</c:formatCode>
              <c:ptCount val="32"/>
              <c:pt idx="0">
                <c:v>1</c:v>
              </c:pt>
              <c:pt idx="1">
                <c:v>0.95005561888392764</c:v>
              </c:pt>
              <c:pt idx="2">
                <c:v>0.90927629219433492</c:v>
              </c:pt>
              <c:pt idx="3">
                <c:v>0.89548517063938726</c:v>
              </c:pt>
              <c:pt idx="4">
                <c:v>0.88452466802322283</c:v>
              </c:pt>
              <c:pt idx="5">
                <c:v>0.88350422407814511</c:v>
              </c:pt>
              <c:pt idx="6">
                <c:v>0.89033603340862288</c:v>
              </c:pt>
              <c:pt idx="7">
                <c:v>0.88155634699270513</c:v>
              </c:pt>
              <c:pt idx="8">
                <c:v>0.87362658616157385</c:v>
              </c:pt>
              <c:pt idx="9">
                <c:v>0.86879637933387277</c:v>
              </c:pt>
              <c:pt idx="10">
                <c:v>0.85874893980098355</c:v>
              </c:pt>
              <c:pt idx="11">
                <c:v>0.85590633500990831</c:v>
              </c:pt>
              <c:pt idx="12">
                <c:v>0.83963162743908226</c:v>
              </c:pt>
              <c:pt idx="13">
                <c:v>0.83175934078797287</c:v>
              </c:pt>
              <c:pt idx="14">
                <c:v>0.82983183929513449</c:v>
              </c:pt>
              <c:pt idx="15">
                <c:v>0.82225202084012372</c:v>
              </c:pt>
              <c:pt idx="16">
                <c:v>0.81171359812884336</c:v>
              </c:pt>
              <c:pt idx="17">
                <c:v>0.81205000737625288</c:v>
              </c:pt>
              <c:pt idx="18">
                <c:v>0.80928982517009973</c:v>
              </c:pt>
              <c:pt idx="19">
                <c:v>0.79794723930562572</c:v>
              </c:pt>
              <c:pt idx="20">
                <c:v>0.79271891603938816</c:v>
              </c:pt>
              <c:pt idx="21">
                <c:v>0.79014904447030454</c:v>
              </c:pt>
              <c:pt idx="22">
                <c:v>0.78531271673701464</c:v>
              </c:pt>
              <c:pt idx="23">
                <c:v>0.78907458353687954</c:v>
              </c:pt>
              <c:pt idx="24">
                <c:v>0.79732338006060577</c:v>
              </c:pt>
              <c:pt idx="25">
                <c:v>0.79885781115655008</c:v>
              </c:pt>
              <c:pt idx="26">
                <c:v>0.80274739898987757</c:v>
              </c:pt>
              <c:pt idx="27">
                <c:v>0.8065578076007881</c:v>
              </c:pt>
              <c:pt idx="28">
                <c:v>0.80313244484019541</c:v>
              </c:pt>
              <c:pt idx="29">
                <c:v>0.79383493442763808</c:v>
              </c:pt>
              <c:pt idx="30">
                <c:v>0.7998048827585118</c:v>
              </c:pt>
              <c:pt idx="31">
                <c:v>0.7931037396484979</c:v>
              </c:pt>
            </c:numLit>
          </c:val>
          <c:smooth val="0"/>
          <c:extLst>
            <c:ext xmlns:c16="http://schemas.microsoft.com/office/drawing/2014/chart" uri="{C3380CC4-5D6E-409C-BE32-E72D297353CC}">
              <c16:uniqueId val="{00000004-94C0-4126-BFDB-106011B5E9E5}"/>
            </c:ext>
          </c:extLst>
        </c:ser>
        <c:ser>
          <c:idx val="5"/>
          <c:order val="5"/>
          <c:tx>
            <c:v>Other *****</c:v>
          </c:tx>
          <c:spPr>
            <a:ln w="25400">
              <a:solidFill>
                <a:srgbClr val="93A9CF"/>
              </a:solidFill>
              <a:prstDash val="solid"/>
            </a:ln>
          </c:spPr>
          <c:marker>
            <c:symbol val="circle"/>
            <c:size val="5"/>
            <c:spPr>
              <a:solidFill>
                <a:srgbClr val="93A9CF"/>
              </a:solidFill>
              <a:ln>
                <a:solidFill>
                  <a:srgbClr val="93A9CF"/>
                </a:solidFill>
                <a:prstDash val="solid"/>
              </a:ln>
            </c:spPr>
          </c:marker>
          <c:cat>
            <c:strLit>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Lit>
          </c:cat>
          <c:val>
            <c:numLit>
              <c:formatCode>0.00</c:formatCode>
              <c:ptCount val="32"/>
              <c:pt idx="0">
                <c:v>1</c:v>
              </c:pt>
              <c:pt idx="1">
                <c:v>0.96527704001471704</c:v>
              </c:pt>
              <c:pt idx="2">
                <c:v>0.94784573526020066</c:v>
              </c:pt>
              <c:pt idx="3">
                <c:v>0.93986507988991264</c:v>
              </c:pt>
              <c:pt idx="4">
                <c:v>0.92059068587037252</c:v>
              </c:pt>
              <c:pt idx="5">
                <c:v>0.91390611649916276</c:v>
              </c:pt>
              <c:pt idx="6">
                <c:v>0.89646306987477986</c:v>
              </c:pt>
              <c:pt idx="7">
                <c:v>0.90183869068900213</c:v>
              </c:pt>
              <c:pt idx="8">
                <c:v>0.87263235028800479</c:v>
              </c:pt>
              <c:pt idx="9">
                <c:v>0.85421653362141947</c:v>
              </c:pt>
              <c:pt idx="10">
                <c:v>0.80477810346426382</c:v>
              </c:pt>
              <c:pt idx="11">
                <c:v>0.78620343116862212</c:v>
              </c:pt>
              <c:pt idx="12">
                <c:v>0.77512149115373574</c:v>
              </c:pt>
              <c:pt idx="13">
                <c:v>0.77014002798132286</c:v>
              </c:pt>
              <c:pt idx="14">
                <c:v>0.73642982506438215</c:v>
              </c:pt>
              <c:pt idx="15">
                <c:v>0.72148365362116795</c:v>
              </c:pt>
              <c:pt idx="16">
                <c:v>0.70251667718983268</c:v>
              </c:pt>
              <c:pt idx="17">
                <c:v>0.67929457301589391</c:v>
              </c:pt>
              <c:pt idx="18">
                <c:v>0.6631010616229055</c:v>
              </c:pt>
              <c:pt idx="19">
                <c:v>0.63362328083477715</c:v>
              </c:pt>
              <c:pt idx="20">
                <c:v>0.62334156824496278</c:v>
              </c:pt>
              <c:pt idx="21">
                <c:v>0.61006116011332323</c:v>
              </c:pt>
              <c:pt idx="22">
                <c:v>0.59605411628236282</c:v>
              </c:pt>
              <c:pt idx="23">
                <c:v>0.57933811399337631</c:v>
              </c:pt>
              <c:pt idx="24">
                <c:v>0.55991353553150847</c:v>
              </c:pt>
              <c:pt idx="25">
                <c:v>0.5534847667062982</c:v>
              </c:pt>
              <c:pt idx="26">
                <c:v>0.53625497501816732</c:v>
              </c:pt>
              <c:pt idx="27">
                <c:v>0.53178684315822078</c:v>
              </c:pt>
              <c:pt idx="28">
                <c:v>0.51726600124935174</c:v>
              </c:pt>
              <c:pt idx="29">
                <c:v>0.49824874399086927</c:v>
              </c:pt>
              <c:pt idx="30">
                <c:v>0.48251333715770589</c:v>
              </c:pt>
              <c:pt idx="31">
                <c:v>0.4738305203081889</c:v>
              </c:pt>
            </c:numLit>
          </c:val>
          <c:smooth val="0"/>
          <c:extLst>
            <c:ext xmlns:c16="http://schemas.microsoft.com/office/drawing/2014/chart" uri="{C3380CC4-5D6E-409C-BE32-E72D297353CC}">
              <c16:uniqueId val="{00000005-94C0-4126-BFDB-106011B5E9E5}"/>
            </c:ext>
          </c:extLst>
        </c:ser>
        <c:ser>
          <c:idx val="6"/>
          <c:order val="6"/>
          <c:tx>
            <c:v>Total</c:v>
          </c:tx>
          <c:spPr>
            <a:ln w="25400">
              <a:solidFill>
                <a:schemeClr val="bg1">
                  <a:lumMod val="50000"/>
                </a:schemeClr>
              </a:solidFill>
              <a:prstDash val="solid"/>
            </a:ln>
          </c:spPr>
          <c:marker>
            <c:symbol val="plus"/>
            <c:size val="3"/>
            <c:spPr>
              <a:solidFill>
                <a:schemeClr val="bg1">
                  <a:lumMod val="50000"/>
                </a:schemeClr>
              </a:solidFill>
              <a:ln>
                <a:solidFill>
                  <a:schemeClr val="bg1">
                    <a:lumMod val="50000"/>
                  </a:schemeClr>
                </a:solidFill>
                <a:prstDash val="solid"/>
              </a:ln>
            </c:spPr>
          </c:marker>
          <c:cat>
            <c:strLit>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Lit>
          </c:cat>
          <c:val>
            <c:numLit>
              <c:formatCode>0.00</c:formatCode>
              <c:ptCount val="32"/>
              <c:pt idx="0">
                <c:v>1</c:v>
              </c:pt>
              <c:pt idx="1">
                <c:v>0.97844008029915497</c:v>
              </c:pt>
              <c:pt idx="2">
                <c:v>0.94867918507699434</c:v>
              </c:pt>
              <c:pt idx="3">
                <c:v>0.93329595003048371</c:v>
              </c:pt>
              <c:pt idx="4">
                <c:v>0.92907250636554728</c:v>
              </c:pt>
              <c:pt idx="5">
                <c:v>0.94000390851522941</c:v>
              </c:pt>
              <c:pt idx="6">
                <c:v>0.95906272531480985</c:v>
              </c:pt>
              <c:pt idx="7">
                <c:v>0.94513374027687391</c:v>
              </c:pt>
              <c:pt idx="8">
                <c:v>0.9379681520910208</c:v>
              </c:pt>
              <c:pt idx="9">
                <c:v>0.92379250967473925</c:v>
              </c:pt>
              <c:pt idx="10">
                <c:v>0.92195781247329356</c:v>
              </c:pt>
              <c:pt idx="11">
                <c:v>0.93160732594963169</c:v>
              </c:pt>
              <c:pt idx="12">
                <c:v>0.92817014303745549</c:v>
              </c:pt>
              <c:pt idx="13">
                <c:v>0.94528110217152905</c:v>
              </c:pt>
              <c:pt idx="14">
                <c:v>0.94677741923562242</c:v>
              </c:pt>
              <c:pt idx="15">
                <c:v>0.94246811824978471</c:v>
              </c:pt>
              <c:pt idx="16">
                <c:v>0.94271707105206926</c:v>
              </c:pt>
              <c:pt idx="17">
                <c:v>0.93649836453947177</c:v>
              </c:pt>
              <c:pt idx="18">
                <c:v>0.91764255562436015</c:v>
              </c:pt>
              <c:pt idx="19">
                <c:v>0.85177928069001552</c:v>
              </c:pt>
              <c:pt idx="20">
                <c:v>0.86995050862639167</c:v>
              </c:pt>
              <c:pt idx="21">
                <c:v>0.84792163723890834</c:v>
              </c:pt>
              <c:pt idx="22">
                <c:v>0.83254256682825001</c:v>
              </c:pt>
              <c:pt idx="23">
                <c:v>0.81511086955405687</c:v>
              </c:pt>
              <c:pt idx="24">
                <c:v>0.7868999331815848</c:v>
              </c:pt>
              <c:pt idx="25">
                <c:v>0.79676283371749168</c:v>
              </c:pt>
              <c:pt idx="26">
                <c:v>0.79855545972206454</c:v>
              </c:pt>
              <c:pt idx="27">
                <c:v>0.80474537535970148</c:v>
              </c:pt>
              <c:pt idx="28">
                <c:v>0.78867180388406</c:v>
              </c:pt>
              <c:pt idx="29">
                <c:v>0.75679702867472953</c:v>
              </c:pt>
              <c:pt idx="30">
                <c:v>0.68271603765123667</c:v>
              </c:pt>
              <c:pt idx="31">
                <c:v>0.71964764245974477</c:v>
              </c:pt>
            </c:numLit>
          </c:val>
          <c:smooth val="0"/>
          <c:extLst>
            <c:ext xmlns:c16="http://schemas.microsoft.com/office/drawing/2014/chart" uri="{C3380CC4-5D6E-409C-BE32-E72D297353CC}">
              <c16:uniqueId val="{00000006-94C0-4126-BFDB-106011B5E9E5}"/>
            </c:ext>
          </c:extLst>
        </c:ser>
        <c:dLbls>
          <c:showLegendKey val="0"/>
          <c:showVal val="0"/>
          <c:showCatName val="0"/>
          <c:showSerName val="0"/>
          <c:showPercent val="0"/>
          <c:showBubbleSize val="0"/>
        </c:dLbls>
        <c:smooth val="0"/>
        <c:axId val="170159488"/>
        <c:axId val="204595968"/>
      </c:lineChart>
      <c:catAx>
        <c:axId val="1701594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AT"/>
          </a:p>
        </c:txPr>
        <c:crossAx val="204595968"/>
        <c:crosses val="autoZero"/>
        <c:auto val="0"/>
        <c:lblAlgn val="ctr"/>
        <c:lblOffset val="100"/>
        <c:tickMarkSkip val="1"/>
        <c:noMultiLvlLbl val="0"/>
      </c:catAx>
      <c:valAx>
        <c:axId val="204595968"/>
        <c:scaling>
          <c:orientation val="minMax"/>
          <c:max val="1.4"/>
          <c:min val="0.4"/>
        </c:scaling>
        <c:delete val="0"/>
        <c:axPos val="l"/>
        <c:majorGridlines>
          <c:spPr>
            <a:ln w="3175">
              <a:solidFill>
                <a:srgbClr val="C0C0C0"/>
              </a:solidFill>
              <a:prstDash val="sysDash"/>
            </a:ln>
          </c:spPr>
        </c:majorGridlines>
        <c:title>
          <c:tx>
            <c:strRef>
              <c:f>"1990=1"</c:f>
              <c:strCache>
                <c:ptCount val="1"/>
                <c:pt idx="0">
                  <c:v>1990=1</c:v>
                </c:pt>
              </c:strCache>
            </c:strRef>
          </c:tx>
          <c:layout>
            <c:manualLayout>
              <c:xMode val="edge"/>
              <c:yMode val="edge"/>
              <c:x val="4.1121495327102804E-2"/>
              <c:y val="4.6052631578947366E-2"/>
            </c:manualLayout>
          </c:layout>
          <c:overlay val="0"/>
          <c:spPr>
            <a:noFill/>
            <a:ln w="25400">
              <a:noFill/>
            </a:ln>
          </c:spPr>
          <c:txPr>
            <a:bodyPr rot="0" vert="horz"/>
            <a:lstStyle/>
            <a:p>
              <a:pPr algn="ctr">
                <a:defRPr sz="800" b="1" i="0" u="none" strike="noStrike" baseline="0">
                  <a:solidFill>
                    <a:srgbClr val="000000"/>
                  </a:solidFill>
                  <a:latin typeface="Arial"/>
                  <a:ea typeface="Arial"/>
                  <a:cs typeface="Arial"/>
                </a:defRPr>
              </a:pPr>
              <a:endParaRPr lang="en-AT"/>
            </a:p>
          </c:txPr>
        </c:title>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AT"/>
          </a:p>
        </c:txPr>
        <c:crossAx val="170159488"/>
        <c:crosses val="autoZero"/>
        <c:crossBetween val="midCat"/>
      </c:valAx>
      <c:spPr>
        <a:solidFill>
          <a:schemeClr val="bg1"/>
        </a:solidFill>
        <a:ln w="12700">
          <a:solidFill>
            <a:srgbClr val="808080"/>
          </a:solidFill>
          <a:prstDash val="solid"/>
        </a:ln>
      </c:spPr>
    </c:plotArea>
    <c:legend>
      <c:legendPos val="b"/>
      <c:layout>
        <c:manualLayout>
          <c:xMode val="edge"/>
          <c:yMode val="edge"/>
          <c:x val="3.1426894871070435E-2"/>
          <c:y val="0.82534191718445571"/>
          <c:w val="0.95154659729696278"/>
          <c:h val="0.15364968524623249"/>
        </c:manualLayout>
      </c:layout>
      <c:overlay val="0"/>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A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"Greenhouse Gas Emissions (GHG)* by Sector: EU-27 (Shares of Total Emissions: 2021)"</c:f>
          <c:strCache>
            <c:ptCount val="1"/>
            <c:pt idx="0">
              <c:v>Greenhouse Gas Emissions (GHG)* by Sector: EU-27 (Shares of Total Emissions: 2021)</c:v>
            </c:pt>
          </c:strCache>
        </c:strRef>
      </c:tx>
      <c:layout>
        <c:manualLayout>
          <c:xMode val="edge"/>
          <c:yMode val="edge"/>
          <c:x val="0.1542056074766355"/>
          <c:y val="2.9304029304029304E-2"/>
        </c:manualLayout>
      </c:layout>
      <c:overlay val="0"/>
      <c:spPr>
        <a:noFill/>
        <a:ln w="25400">
          <a:noFill/>
        </a:ln>
      </c:spPr>
      <c:txPr>
        <a:bodyPr/>
        <a:lstStyle/>
        <a:p>
          <a:pPr>
            <a:defRPr sz="900" b="1" i="0" u="none" strike="noStrike" baseline="0">
              <a:solidFill>
                <a:srgbClr val="000000"/>
              </a:solidFill>
              <a:latin typeface="Arial"/>
              <a:ea typeface="Arial"/>
              <a:cs typeface="Arial"/>
            </a:defRPr>
          </a:pPr>
          <a:endParaRPr lang="en-AT"/>
        </a:p>
      </c:txPr>
    </c:title>
    <c:autoTitleDeleted val="0"/>
    <c:plotArea>
      <c:layout>
        <c:manualLayout>
          <c:layoutTarget val="inner"/>
          <c:xMode val="edge"/>
          <c:yMode val="edge"/>
          <c:x val="0.30373831775700932"/>
          <c:y val="0.33333452572160355"/>
          <c:w val="0.33878504672897197"/>
          <c:h val="0.53113743109486289"/>
        </c:manualLayout>
      </c:layout>
      <c:pieChart>
        <c:varyColors val="1"/>
        <c:ser>
          <c:idx val="0"/>
          <c:order val="0"/>
          <c:tx>
            <c:v>Greenhouse Gas Emissions (GHG)* by Sector: EU-27 (Shares of Total Emissions: 2021)</c:v>
          </c:tx>
          <c:spPr>
            <a:ln>
              <a:solidFill>
                <a:schemeClr val="bg1">
                  <a:lumMod val="50000"/>
                </a:schemeClr>
              </a:solidFill>
            </a:ln>
          </c:spPr>
          <c:dPt>
            <c:idx val="0"/>
            <c:bubble3D val="0"/>
            <c:extLst>
              <c:ext xmlns:c16="http://schemas.microsoft.com/office/drawing/2014/chart" uri="{C3380CC4-5D6E-409C-BE32-E72D297353CC}">
                <c16:uniqueId val="{00000000-9AFD-4758-AC8F-A2DA9E7E8B5C}"/>
              </c:ext>
            </c:extLst>
          </c:dPt>
          <c:dPt>
            <c:idx val="1"/>
            <c:bubble3D val="0"/>
            <c:extLst>
              <c:ext xmlns:c16="http://schemas.microsoft.com/office/drawing/2014/chart" uri="{C3380CC4-5D6E-409C-BE32-E72D297353CC}">
                <c16:uniqueId val="{00000001-9AFD-4758-AC8F-A2DA9E7E8B5C}"/>
              </c:ext>
            </c:extLst>
          </c:dPt>
          <c:dPt>
            <c:idx val="2"/>
            <c:bubble3D val="0"/>
            <c:extLst>
              <c:ext xmlns:c16="http://schemas.microsoft.com/office/drawing/2014/chart" uri="{C3380CC4-5D6E-409C-BE32-E72D297353CC}">
                <c16:uniqueId val="{00000002-9AFD-4758-AC8F-A2DA9E7E8B5C}"/>
              </c:ext>
            </c:extLst>
          </c:dPt>
          <c:dPt>
            <c:idx val="3"/>
            <c:bubble3D val="0"/>
            <c:extLst>
              <c:ext xmlns:c16="http://schemas.microsoft.com/office/drawing/2014/chart" uri="{C3380CC4-5D6E-409C-BE32-E72D297353CC}">
                <c16:uniqueId val="{00000003-9AFD-4758-AC8F-A2DA9E7E8B5C}"/>
              </c:ext>
            </c:extLst>
          </c:dPt>
          <c:dPt>
            <c:idx val="4"/>
            <c:bubble3D val="0"/>
            <c:extLst>
              <c:ext xmlns:c16="http://schemas.microsoft.com/office/drawing/2014/chart" uri="{C3380CC4-5D6E-409C-BE32-E72D297353CC}">
                <c16:uniqueId val="{00000004-9AFD-4758-AC8F-A2DA9E7E8B5C}"/>
              </c:ext>
            </c:extLst>
          </c:dPt>
          <c:dPt>
            <c:idx val="5"/>
            <c:bubble3D val="0"/>
            <c:extLst>
              <c:ext xmlns:c16="http://schemas.microsoft.com/office/drawing/2014/chart" uri="{C3380CC4-5D6E-409C-BE32-E72D297353CC}">
                <c16:uniqueId val="{00000005-9AFD-4758-AC8F-A2DA9E7E8B5C}"/>
              </c:ext>
            </c:extLst>
          </c:dPt>
          <c:dPt>
            <c:idx val="6"/>
            <c:bubble3D val="0"/>
            <c:extLst>
              <c:ext xmlns:c16="http://schemas.microsoft.com/office/drawing/2014/chart" uri="{C3380CC4-5D6E-409C-BE32-E72D297353CC}">
                <c16:uniqueId val="{00000006-9AFD-4758-AC8F-A2DA9E7E8B5C}"/>
              </c:ext>
            </c:extLst>
          </c:dPt>
          <c:dLbls>
            <c:dLbl>
              <c:idx val="0"/>
              <c:layout>
                <c:manualLayout>
                  <c:x val="1.8065346971815447E-2"/>
                  <c:y val="-1.149397744100173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9AFD-4758-AC8F-A2DA9E7E8B5C}"/>
                </c:ext>
              </c:extLst>
            </c:dLbl>
            <c:dLbl>
              <c:idx val="1"/>
              <c:layout>
                <c:manualLayout>
                  <c:x val="4.3306841317732443E-2"/>
                  <c:y val="-2.700670496945488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AFD-4758-AC8F-A2DA9E7E8B5C}"/>
                </c:ext>
              </c:extLst>
            </c:dLbl>
            <c:dLbl>
              <c:idx val="2"/>
              <c:layout>
                <c:manualLayout>
                  <c:x val="-3.1719528049648005E-2"/>
                  <c:y val="-5.273952942367220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AFD-4758-AC8F-A2DA9E7E8B5C}"/>
                </c:ext>
              </c:extLst>
            </c:dLbl>
            <c:dLbl>
              <c:idx val="3"/>
              <c:layout>
                <c:manualLayout>
                  <c:x val="-3.4787941226972897E-3"/>
                  <c:y val="8.405905149452257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AFD-4758-AC8F-A2DA9E7E8B5C}"/>
                </c:ext>
              </c:extLst>
            </c:dLbl>
            <c:dLbl>
              <c:idx val="4"/>
              <c:layout>
                <c:manualLayout>
                  <c:x val="-1.7968454877719725E-2"/>
                  <c:y val="4.27568661511274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AFD-4758-AC8F-A2DA9E7E8B5C}"/>
                </c:ext>
              </c:extLst>
            </c:dLbl>
            <c:dLbl>
              <c:idx val="5"/>
              <c:layout>
                <c:manualLayout>
                  <c:x val="4.8843427281870036E-3"/>
                  <c:y val="-1.345698508795207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AFD-4758-AC8F-A2DA9E7E8B5C}"/>
                </c:ext>
              </c:extLst>
            </c:dLbl>
            <c:dLbl>
              <c:idx val="6"/>
              <c:layout>
                <c:manualLayout>
                  <c:x val="2.2093114528908199E-2"/>
                  <c:y val="-3.19098859041751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AFD-4758-AC8F-A2DA9E7E8B5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en-AT"/>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7"/>
              <c:pt idx="0">
                <c:v>Energy Industries</c:v>
              </c:pt>
              <c:pt idx="1">
                <c:v>Industry ***</c:v>
              </c:pt>
              <c:pt idx="2">
                <c:v>Transport **</c:v>
              </c:pt>
              <c:pt idx="3">
                <c:v>Residential</c:v>
              </c:pt>
              <c:pt idx="4">
                <c:v>Commercial / Institutional</c:v>
              </c:pt>
              <c:pt idx="5">
                <c:v>Agriculture, Forestry, Fisheries ****</c:v>
              </c:pt>
              <c:pt idx="6">
                <c:v>Other *****</c:v>
              </c:pt>
            </c:strLit>
          </c:cat>
          <c:val>
            <c:numLit>
              <c:formatCode>0.0</c:formatCode>
              <c:ptCount val="7"/>
              <c:pt idx="0">
                <c:v>840.44660987000009</c:v>
              </c:pt>
              <c:pt idx="1">
                <c:v>757.47409379999999</c:v>
              </c:pt>
              <c:pt idx="2">
                <c:v>851.85502559999998</c:v>
              </c:pt>
              <c:pt idx="3">
                <c:v>324.73676140999999</c:v>
              </c:pt>
              <c:pt idx="4">
                <c:v>129.90279770000001</c:v>
              </c:pt>
              <c:pt idx="5">
                <c:v>456.32480121000003</c:v>
              </c:pt>
              <c:pt idx="6">
                <c:v>180.71455512</c:v>
              </c:pt>
            </c:numLit>
          </c:val>
          <c:extLst>
            <c:ext xmlns:c16="http://schemas.microsoft.com/office/drawing/2014/chart" uri="{C3380CC4-5D6E-409C-BE32-E72D297353CC}">
              <c16:uniqueId val="{00000007-9AFD-4758-AC8F-A2DA9E7E8B5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9525">
      <a:noFill/>
    </a:ln>
  </c:spPr>
  <c:txPr>
    <a:bodyPr/>
    <a:lstStyle/>
    <a:p>
      <a:pPr>
        <a:defRPr sz="575" b="0" i="0" u="none" strike="noStrike" baseline="0">
          <a:solidFill>
            <a:srgbClr val="000000"/>
          </a:solidFill>
          <a:latin typeface="Arial"/>
          <a:ea typeface="Arial"/>
          <a:cs typeface="Arial"/>
        </a:defRPr>
      </a:pPr>
      <a:endParaRPr lang="en-A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"Share by Mode in Total Transport Greenhouse Gas Emissions (GHG), including International Bunkers : EU-27 (2021)"</c:f>
          <c:strCache>
            <c:ptCount val="1"/>
            <c:pt idx="0">
              <c:v>Share by Mode in Total Transport Greenhouse Gas Emissions (GHG), including International Bunkers : EU-27 (2021)</c:v>
            </c:pt>
          </c:strCache>
        </c:strRef>
      </c:tx>
      <c:layout>
        <c:manualLayout>
          <c:xMode val="edge"/>
          <c:yMode val="edge"/>
          <c:x val="0.12121238633049655"/>
          <c:y val="3.5144003860503988E-2"/>
        </c:manualLayout>
      </c:layout>
      <c:overlay val="0"/>
      <c:spPr>
        <a:noFill/>
        <a:ln w="25400">
          <a:noFill/>
        </a:ln>
      </c:spPr>
      <c:txPr>
        <a:bodyPr/>
        <a:lstStyle/>
        <a:p>
          <a:pPr>
            <a:defRPr sz="800" b="1" i="0" u="none" strike="noStrike" baseline="0">
              <a:solidFill>
                <a:srgbClr val="000000"/>
              </a:solidFill>
              <a:latin typeface="Arial"/>
              <a:ea typeface="Arial"/>
              <a:cs typeface="Arial"/>
            </a:defRPr>
          </a:pPr>
          <a:endParaRPr lang="en-AT"/>
        </a:p>
      </c:txPr>
    </c:title>
    <c:autoTitleDeleted val="0"/>
    <c:plotArea>
      <c:layout>
        <c:manualLayout>
          <c:layoutTarget val="inner"/>
          <c:xMode val="edge"/>
          <c:yMode val="edge"/>
          <c:x val="0.27777846279805574"/>
          <c:y val="0.31629442313302331"/>
          <c:w val="0.42676872920792203"/>
          <c:h val="0.53993694454021146"/>
        </c:manualLayout>
      </c:layout>
      <c:pieChart>
        <c:varyColors val="1"/>
        <c:ser>
          <c:idx val="0"/>
          <c:order val="0"/>
          <c:tx>
            <c:v>Share by Mode in Total Transport Greenhouse Gas Emissions (GHG), including International Bunkers : EU-27 (2021)</c:v>
          </c:tx>
          <c:dPt>
            <c:idx val="0"/>
            <c:bubble3D val="0"/>
            <c:extLst>
              <c:ext xmlns:c16="http://schemas.microsoft.com/office/drawing/2014/chart" uri="{C3380CC4-5D6E-409C-BE32-E72D297353CC}">
                <c16:uniqueId val="{00000000-CEE2-48FB-82E9-3093136B91DC}"/>
              </c:ext>
            </c:extLst>
          </c:dPt>
          <c:dPt>
            <c:idx val="1"/>
            <c:bubble3D val="0"/>
            <c:extLst>
              <c:ext xmlns:c16="http://schemas.microsoft.com/office/drawing/2014/chart" uri="{C3380CC4-5D6E-409C-BE32-E72D297353CC}">
                <c16:uniqueId val="{00000001-CEE2-48FB-82E9-3093136B91DC}"/>
              </c:ext>
            </c:extLst>
          </c:dPt>
          <c:dPt>
            <c:idx val="2"/>
            <c:bubble3D val="0"/>
            <c:extLst>
              <c:ext xmlns:c16="http://schemas.microsoft.com/office/drawing/2014/chart" uri="{C3380CC4-5D6E-409C-BE32-E72D297353CC}">
                <c16:uniqueId val="{00000002-CEE2-48FB-82E9-3093136B91DC}"/>
              </c:ext>
            </c:extLst>
          </c:dPt>
          <c:dPt>
            <c:idx val="3"/>
            <c:bubble3D val="0"/>
            <c:extLst>
              <c:ext xmlns:c16="http://schemas.microsoft.com/office/drawing/2014/chart" uri="{C3380CC4-5D6E-409C-BE32-E72D297353CC}">
                <c16:uniqueId val="{00000003-CEE2-48FB-82E9-3093136B91DC}"/>
              </c:ext>
            </c:extLst>
          </c:dPt>
          <c:dPt>
            <c:idx val="4"/>
            <c:bubble3D val="0"/>
            <c:extLst>
              <c:ext xmlns:c16="http://schemas.microsoft.com/office/drawing/2014/chart" uri="{C3380CC4-5D6E-409C-BE32-E72D297353CC}">
                <c16:uniqueId val="{00000004-CEE2-48FB-82E9-3093136B91DC}"/>
              </c:ext>
            </c:extLst>
          </c:dPt>
          <c:dLbls>
            <c:dLbl>
              <c:idx val="0"/>
              <c:layout>
                <c:manualLayout>
                  <c:x val="6.5391977517961775E-2"/>
                  <c:y val="2.3656708403172182E-2"/>
                </c:manualLayout>
              </c:layout>
              <c:numFmt formatCode="0.0%" sourceLinked="0"/>
              <c:spPr/>
              <c:txPr>
                <a:bodyPr/>
                <a:lstStyle/>
                <a:p>
                  <a:pPr>
                    <a:defRPr sz="800"/>
                  </a:pPr>
                  <a:endParaRPr lang="en-AT"/>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EE2-48FB-82E9-3093136B91DC}"/>
                </c:ext>
              </c:extLst>
            </c:dLbl>
            <c:dLbl>
              <c:idx val="1"/>
              <c:layout>
                <c:manualLayout>
                  <c:x val="0.12469551154590525"/>
                  <c:y val="-6.3758222318554283E-2"/>
                </c:manualLayout>
              </c:layout>
              <c:numFmt formatCode="0.0%" sourceLinked="0"/>
              <c:spPr/>
              <c:txPr>
                <a:bodyPr/>
                <a:lstStyle/>
                <a:p>
                  <a:pPr>
                    <a:defRPr sz="800"/>
                  </a:pPr>
                  <a:endParaRPr lang="en-AT"/>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EE2-48FB-82E9-3093136B91DC}"/>
                </c:ext>
              </c:extLst>
            </c:dLbl>
            <c:dLbl>
              <c:idx val="2"/>
              <c:layout>
                <c:manualLayout>
                  <c:x val="-3.7587687902648534E-2"/>
                  <c:y val="1.2546554153107594E-2"/>
                </c:manualLayout>
              </c:layout>
              <c:numFmt formatCode="0.0%" sourceLinked="0"/>
              <c:spPr/>
              <c:txPr>
                <a:bodyPr/>
                <a:lstStyle/>
                <a:p>
                  <a:pPr>
                    <a:defRPr sz="800"/>
                  </a:pPr>
                  <a:endParaRPr lang="en-AT"/>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EE2-48FB-82E9-3093136B91DC}"/>
                </c:ext>
              </c:extLst>
            </c:dLbl>
            <c:dLbl>
              <c:idx val="3"/>
              <c:layout>
                <c:manualLayout>
                  <c:x val="1.820687186828919E-2"/>
                  <c:y val="-1.7074206347491072E-2"/>
                </c:manualLayout>
              </c:layout>
              <c:numFmt formatCode="0.0%" sourceLinked="0"/>
              <c:spPr/>
              <c:txPr>
                <a:bodyPr/>
                <a:lstStyle/>
                <a:p>
                  <a:pPr>
                    <a:defRPr sz="800"/>
                  </a:pPr>
                  <a:endParaRPr lang="en-AT"/>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EE2-48FB-82E9-3093136B91DC}"/>
                </c:ext>
              </c:extLst>
            </c:dLbl>
            <c:dLbl>
              <c:idx val="4"/>
              <c:layout>
                <c:manualLayout>
                  <c:x val="4.3259365306609404E-3"/>
                  <c:y val="-7.7565927264299908E-2"/>
                </c:manualLayout>
              </c:layout>
              <c:numFmt formatCode="0.0%" sourceLinked="0"/>
              <c:spPr/>
              <c:txPr>
                <a:bodyPr/>
                <a:lstStyle/>
                <a:p>
                  <a:pPr>
                    <a:defRPr sz="800"/>
                  </a:pPr>
                  <a:endParaRPr lang="en-AT"/>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EE2-48FB-82E9-3093136B91DC}"/>
                </c:ext>
              </c:extLst>
            </c:dLbl>
            <c:numFmt formatCode="0.0%"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Lit>
              <c:ptCount val="5"/>
              <c:pt idx="0">
                <c:v>Total Civil Aviation</c:v>
              </c:pt>
              <c:pt idx="1">
                <c:v>Road Transportation</c:v>
              </c:pt>
              <c:pt idx="2">
                <c:v>Railways ***</c:v>
              </c:pt>
              <c:pt idx="3">
                <c:v>Total Navigation</c:v>
              </c:pt>
              <c:pt idx="4">
                <c:v>Other</c:v>
              </c:pt>
            </c:strLit>
          </c:cat>
          <c:val>
            <c:numLit>
              <c:formatCode>0.0</c:formatCode>
              <c:ptCount val="5"/>
              <c:pt idx="0">
                <c:v>79.570796939999994</c:v>
              </c:pt>
              <c:pt idx="1">
                <c:v>747.86601245000008</c:v>
              </c:pt>
              <c:pt idx="2">
                <c:v>3.7511540599999997</c:v>
              </c:pt>
              <c:pt idx="3">
                <c:v>145.06155261000001</c:v>
              </c:pt>
              <c:pt idx="4">
                <c:v>4.6916006100000001</c:v>
              </c:pt>
            </c:numLit>
          </c:val>
          <c:extLst>
            <c:ext xmlns:c16="http://schemas.microsoft.com/office/drawing/2014/chart" uri="{C3380CC4-5D6E-409C-BE32-E72D297353CC}">
              <c16:uniqueId val="{00000005-CEE2-48FB-82E9-3093136B91D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9525">
      <a:noFill/>
    </a:ln>
  </c:spPr>
  <c:txPr>
    <a:bodyPr/>
    <a:lstStyle/>
    <a:p>
      <a:pPr>
        <a:defRPr sz="550" b="0" i="0" u="none" strike="noStrike" baseline="0">
          <a:solidFill>
            <a:srgbClr val="000000"/>
          </a:solidFill>
          <a:latin typeface="Arial"/>
          <a:ea typeface="Arial"/>
          <a:cs typeface="Arial"/>
        </a:defRPr>
      </a:pPr>
      <a:endParaRPr lang="en-AT"/>
    </a:p>
  </c:txPr>
  <c:printSettings>
    <c:headerFooter alignWithMargins="0"/>
    <c:pageMargins b="1" l="0.75" r="0.75" t="1" header="0.5" footer="0.5"/>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'[1]3.2.5'!$C$3</c:f>
          <c:strCache>
            <c:ptCount val="1"/>
            <c:pt idx="0">
              <c:v>Greenhouse Gas Emissions (GHG) from Transport by Mode, including International Bunkers: EU-27</c:v>
            </c:pt>
          </c:strCache>
        </c:strRef>
      </c:tx>
      <c:layout>
        <c:manualLayout>
          <c:xMode val="edge"/>
          <c:yMode val="edge"/>
          <c:x val="0.13894345398605995"/>
          <c:y val="1.6447383436338191E-2"/>
        </c:manualLayout>
      </c:layout>
      <c:overlay val="0"/>
      <c:spPr>
        <a:noFill/>
        <a:ln w="25400">
          <a:noFill/>
        </a:ln>
      </c:spPr>
      <c:txPr>
        <a:bodyPr/>
        <a:lstStyle/>
        <a:p>
          <a:pPr>
            <a:defRPr sz="800" b="1" i="0" u="none" strike="noStrike" baseline="0">
              <a:solidFill>
                <a:srgbClr val="000000"/>
              </a:solidFill>
              <a:latin typeface="Arial"/>
              <a:ea typeface="Arial"/>
              <a:cs typeface="Arial"/>
            </a:defRPr>
          </a:pPr>
          <a:endParaRPr lang="en-AT"/>
        </a:p>
      </c:txPr>
    </c:title>
    <c:autoTitleDeleted val="0"/>
    <c:plotArea>
      <c:layout>
        <c:manualLayout>
          <c:layoutTarget val="inner"/>
          <c:xMode val="edge"/>
          <c:yMode val="edge"/>
          <c:x val="8.2191859359576958E-2"/>
          <c:y val="0.12171072180612955"/>
          <c:w val="0.88845486069637958"/>
          <c:h val="0.61842204593384742"/>
        </c:manualLayout>
      </c:layout>
      <c:lineChart>
        <c:grouping val="standard"/>
        <c:varyColors val="0"/>
        <c:ser>
          <c:idx val="0"/>
          <c:order val="0"/>
          <c:tx>
            <c:strRef>
              <c:f>'[1]3.2.5'!$C$133</c:f>
              <c:strCache>
                <c:ptCount val="1"/>
                <c:pt idx="0">
                  <c:v>Total Civil Aviation</c:v>
                </c:pt>
              </c:strCache>
            </c:strRef>
          </c:tx>
          <c:spPr>
            <a:ln w="25400">
              <a:solidFill>
                <a:schemeClr val="accent1"/>
              </a:solidFill>
              <a:prstDash val="solid"/>
            </a:ln>
          </c:spPr>
          <c:marker>
            <c:symbol val="none"/>
          </c:marker>
          <c:cat>
            <c:numRef>
              <c:f>'[1]3.2.5'!$B$134:$B$165</c:f>
              <c:numCache>
                <c:formatCode>General</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'[1]3.2.5'!$C$134:$C$165</c:f>
              <c:numCache>
                <c:formatCode>General</c:formatCode>
                <c:ptCount val="32"/>
                <c:pt idx="0">
                  <c:v>1</c:v>
                </c:pt>
                <c:pt idx="1">
                  <c:v>0.98500243389608289</c:v>
                </c:pt>
                <c:pt idx="2">
                  <c:v>1.0457126089557769</c:v>
                </c:pt>
                <c:pt idx="3">
                  <c:v>1.085113457348037</c:v>
                </c:pt>
                <c:pt idx="4">
                  <c:v>1.1312976630638738</c:v>
                </c:pt>
                <c:pt idx="5">
                  <c:v>1.1974347048231109</c:v>
                </c:pt>
                <c:pt idx="6">
                  <c:v>1.2577139105396691</c:v>
                </c:pt>
                <c:pt idx="7">
                  <c:v>1.3127779446436634</c:v>
                </c:pt>
                <c:pt idx="8">
                  <c:v>1.3838199620945644</c:v>
                </c:pt>
                <c:pt idx="9">
                  <c:v>1.4944419644210776</c:v>
                </c:pt>
                <c:pt idx="10">
                  <c:v>1.5521788565622427</c:v>
                </c:pt>
                <c:pt idx="11">
                  <c:v>1.5328997456480973</c:v>
                </c:pt>
                <c:pt idx="12">
                  <c:v>1.4913285276990718</c:v>
                </c:pt>
                <c:pt idx="13">
                  <c:v>1.5436099480947942</c:v>
                </c:pt>
                <c:pt idx="14">
                  <c:v>1.624806862413795</c:v>
                </c:pt>
                <c:pt idx="15">
                  <c:v>1.7114478016059094</c:v>
                </c:pt>
                <c:pt idx="16">
                  <c:v>1.7876809975007446</c:v>
                </c:pt>
                <c:pt idx="17">
                  <c:v>1.8647440053297757</c:v>
                </c:pt>
                <c:pt idx="18">
                  <c:v>1.8827743031855226</c:v>
                </c:pt>
                <c:pt idx="19">
                  <c:v>1.7378594968324097</c:v>
                </c:pt>
                <c:pt idx="20">
                  <c:v>1.7622253457670989</c:v>
                </c:pt>
                <c:pt idx="21">
                  <c:v>1.7968949065225619</c:v>
                </c:pt>
                <c:pt idx="22">
                  <c:v>1.7624597104060435</c:v>
                </c:pt>
                <c:pt idx="23">
                  <c:v>1.7586756995390787</c:v>
                </c:pt>
                <c:pt idx="24">
                  <c:v>1.7860099478444509</c:v>
                </c:pt>
                <c:pt idx="25">
                  <c:v>1.8457440131035587</c:v>
                </c:pt>
                <c:pt idx="26">
                  <c:v>1.9521621072748832</c:v>
                </c:pt>
                <c:pt idx="27">
                  <c:v>2.0957788650937599</c:v>
                </c:pt>
                <c:pt idx="28">
                  <c:v>2.1991515888398574</c:v>
                </c:pt>
                <c:pt idx="29">
                  <c:v>2.2434903854799497</c:v>
                </c:pt>
                <c:pt idx="30">
                  <c:v>0.97128372236790628</c:v>
                </c:pt>
                <c:pt idx="31">
                  <c:v>1.2069818107528627</c:v>
                </c:pt>
              </c:numCache>
            </c:numRef>
          </c:val>
          <c:smooth val="1"/>
          <c:extLst>
            <c:ext xmlns:c16="http://schemas.microsoft.com/office/drawing/2014/chart" uri="{C3380CC4-5D6E-409C-BE32-E72D297353CC}">
              <c16:uniqueId val="{00000000-E477-4E5D-AAB6-58B756A721D8}"/>
            </c:ext>
          </c:extLst>
        </c:ser>
        <c:ser>
          <c:idx val="1"/>
          <c:order val="1"/>
          <c:tx>
            <c:strRef>
              <c:f>'[1]3.2.5'!$D$133</c:f>
              <c:strCache>
                <c:ptCount val="1"/>
                <c:pt idx="0">
                  <c:v>Road Transportation</c:v>
                </c:pt>
              </c:strCache>
            </c:strRef>
          </c:tx>
          <c:spPr>
            <a:ln w="25400">
              <a:solidFill>
                <a:schemeClr val="accent2"/>
              </a:solidFill>
              <a:prstDash val="sysDash"/>
            </a:ln>
          </c:spPr>
          <c:marker>
            <c:symbol val="none"/>
          </c:marker>
          <c:cat>
            <c:numRef>
              <c:f>'[1]3.2.5'!$B$134:$B$165</c:f>
              <c:numCache>
                <c:formatCode>General</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'[1]3.2.5'!$D$134:$D$165</c:f>
              <c:numCache>
                <c:formatCode>General</c:formatCode>
                <c:ptCount val="32"/>
                <c:pt idx="0">
                  <c:v>1</c:v>
                </c:pt>
                <c:pt idx="1">
                  <c:v>1.014791230783145</c:v>
                </c:pt>
                <c:pt idx="2">
                  <c:v>1.0507054437923151</c:v>
                </c:pt>
                <c:pt idx="3">
                  <c:v>1.0600976748074236</c:v>
                </c:pt>
                <c:pt idx="4">
                  <c:v>1.0695126370369652</c:v>
                </c:pt>
                <c:pt idx="5">
                  <c:v>1.089369105043611</c:v>
                </c:pt>
                <c:pt idx="6">
                  <c:v>1.1215567268277553</c:v>
                </c:pt>
                <c:pt idx="7">
                  <c:v>1.1380384345882104</c:v>
                </c:pt>
                <c:pt idx="8">
                  <c:v>1.1826756498487874</c:v>
                </c:pt>
                <c:pt idx="9">
                  <c:v>1.2101646855431498</c:v>
                </c:pt>
                <c:pt idx="10">
                  <c:v>1.2047710788604924</c:v>
                </c:pt>
                <c:pt idx="11">
                  <c:v>1.2294101190116609</c:v>
                </c:pt>
                <c:pt idx="12">
                  <c:v>1.2445837464237959</c:v>
                </c:pt>
                <c:pt idx="13">
                  <c:v>1.2596572958417034</c:v>
                </c:pt>
                <c:pt idx="14">
                  <c:v>1.2868983170556483</c:v>
                </c:pt>
                <c:pt idx="15">
                  <c:v>1.2846572459842021</c:v>
                </c:pt>
                <c:pt idx="16">
                  <c:v>1.2975100569660438</c:v>
                </c:pt>
                <c:pt idx="17">
                  <c:v>1.3127239226618073</c:v>
                </c:pt>
                <c:pt idx="18">
                  <c:v>1.2830196140634518</c:v>
                </c:pt>
                <c:pt idx="19">
                  <c:v>1.2521421304717546</c:v>
                </c:pt>
                <c:pt idx="20">
                  <c:v>1.2435348317179951</c:v>
                </c:pt>
                <c:pt idx="21">
                  <c:v>1.231790728752479</c:v>
                </c:pt>
                <c:pt idx="22">
                  <c:v>1.1885375674229446</c:v>
                </c:pt>
                <c:pt idx="23">
                  <c:v>1.1826453889360031</c:v>
                </c:pt>
                <c:pt idx="24">
                  <c:v>1.195232269718564</c:v>
                </c:pt>
                <c:pt idx="25">
                  <c:v>1.2183473613257476</c:v>
                </c:pt>
                <c:pt idx="26">
                  <c:v>1.2447679308355588</c:v>
                </c:pt>
                <c:pt idx="27">
                  <c:v>1.2648386301651553</c:v>
                </c:pt>
                <c:pt idx="28">
                  <c:v>1.2650874597837665</c:v>
                </c:pt>
                <c:pt idx="29">
                  <c:v>1.2740996878137887</c:v>
                </c:pt>
                <c:pt idx="30">
                  <c:v>1.1089206110821899</c:v>
                </c:pt>
                <c:pt idx="31">
                  <c:v>1.2061535964926366</c:v>
                </c:pt>
              </c:numCache>
            </c:numRef>
          </c:val>
          <c:smooth val="1"/>
          <c:extLst>
            <c:ext xmlns:c16="http://schemas.microsoft.com/office/drawing/2014/chart" uri="{C3380CC4-5D6E-409C-BE32-E72D297353CC}">
              <c16:uniqueId val="{00000001-E477-4E5D-AAB6-58B756A721D8}"/>
            </c:ext>
          </c:extLst>
        </c:ser>
        <c:ser>
          <c:idx val="2"/>
          <c:order val="2"/>
          <c:tx>
            <c:strRef>
              <c:f>'[1]3.2.5'!$E$133</c:f>
              <c:strCache>
                <c:ptCount val="1"/>
                <c:pt idx="0">
                  <c:v>Railways ***</c:v>
                </c:pt>
              </c:strCache>
            </c:strRef>
          </c:tx>
          <c:spPr>
            <a:ln w="25400">
              <a:solidFill>
                <a:schemeClr val="accent3"/>
              </a:solidFill>
              <a:prstDash val="solid"/>
            </a:ln>
          </c:spPr>
          <c:marker>
            <c:symbol val="circle"/>
            <c:size val="5"/>
            <c:spPr>
              <a:solidFill>
                <a:schemeClr val="accent3"/>
              </a:solidFill>
              <a:ln>
                <a:solidFill>
                  <a:srgbClr val="808080"/>
                </a:solidFill>
                <a:prstDash val="solid"/>
              </a:ln>
            </c:spPr>
          </c:marker>
          <c:cat>
            <c:numRef>
              <c:f>'[1]3.2.5'!$B$134:$B$165</c:f>
              <c:numCache>
                <c:formatCode>General</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'[1]3.2.5'!$E$134:$E$165</c:f>
              <c:numCache>
                <c:formatCode>General</c:formatCode>
                <c:ptCount val="32"/>
                <c:pt idx="0">
                  <c:v>1</c:v>
                </c:pt>
                <c:pt idx="1">
                  <c:v>0.88816432053750727</c:v>
                </c:pt>
                <c:pt idx="2">
                  <c:v>0.87561399972774845</c:v>
                </c:pt>
                <c:pt idx="3">
                  <c:v>0.83329330178368033</c:v>
                </c:pt>
                <c:pt idx="4">
                  <c:v>0.79633417424850772</c:v>
                </c:pt>
                <c:pt idx="5">
                  <c:v>0.77045612843198996</c:v>
                </c:pt>
                <c:pt idx="6">
                  <c:v>0.72661226432050063</c:v>
                </c:pt>
                <c:pt idx="7">
                  <c:v>0.70346962750290343</c:v>
                </c:pt>
                <c:pt idx="8">
                  <c:v>0.66714745311019208</c:v>
                </c:pt>
                <c:pt idx="9">
                  <c:v>0.61881360365080251</c:v>
                </c:pt>
                <c:pt idx="10">
                  <c:v>0.6345414930899046</c:v>
                </c:pt>
                <c:pt idx="11">
                  <c:v>0.56123655262163807</c:v>
                </c:pt>
                <c:pt idx="12">
                  <c:v>0.56161553067003867</c:v>
                </c:pt>
                <c:pt idx="13">
                  <c:v>0.55390547922327116</c:v>
                </c:pt>
                <c:pt idx="14">
                  <c:v>0.54524476208751704</c:v>
                </c:pt>
                <c:pt idx="15">
                  <c:v>0.48962726983790444</c:v>
                </c:pt>
                <c:pt idx="16">
                  <c:v>0.47978610484528256</c:v>
                </c:pt>
                <c:pt idx="17">
                  <c:v>0.49891084209437647</c:v>
                </c:pt>
                <c:pt idx="18">
                  <c:v>0.48020766219252059</c:v>
                </c:pt>
                <c:pt idx="19">
                  <c:v>0.42414739386498962</c:v>
                </c:pt>
                <c:pt idx="20">
                  <c:v>0.42293819664260984</c:v>
                </c:pt>
                <c:pt idx="21">
                  <c:v>0.425295261965142</c:v>
                </c:pt>
                <c:pt idx="22">
                  <c:v>0.41117357752225064</c:v>
                </c:pt>
                <c:pt idx="23">
                  <c:v>0.3860715019414282</c:v>
                </c:pt>
                <c:pt idx="24">
                  <c:v>0.35365415693033891</c:v>
                </c:pt>
                <c:pt idx="25">
                  <c:v>0.35388597392048493</c:v>
                </c:pt>
                <c:pt idx="26">
                  <c:v>0.34365530762973329</c:v>
                </c:pt>
                <c:pt idx="27">
                  <c:v>0.33802037276053243</c:v>
                </c:pt>
                <c:pt idx="28">
                  <c:v>0.32284431605322961</c:v>
                </c:pt>
                <c:pt idx="29">
                  <c:v>0.320145052231117</c:v>
                </c:pt>
                <c:pt idx="30">
                  <c:v>0.28527694109880725</c:v>
                </c:pt>
                <c:pt idx="31">
                  <c:v>0.2923374875657338</c:v>
                </c:pt>
              </c:numCache>
            </c:numRef>
          </c:val>
          <c:smooth val="1"/>
          <c:extLst>
            <c:ext xmlns:c16="http://schemas.microsoft.com/office/drawing/2014/chart" uri="{C3380CC4-5D6E-409C-BE32-E72D297353CC}">
              <c16:uniqueId val="{00000002-E477-4E5D-AAB6-58B756A721D8}"/>
            </c:ext>
          </c:extLst>
        </c:ser>
        <c:ser>
          <c:idx val="3"/>
          <c:order val="3"/>
          <c:tx>
            <c:strRef>
              <c:f>'[1]3.2.5'!$F$133</c:f>
              <c:strCache>
                <c:ptCount val="1"/>
                <c:pt idx="0">
                  <c:v>Total Navigation</c:v>
                </c:pt>
              </c:strCache>
            </c:strRef>
          </c:tx>
          <c:spPr>
            <a:ln w="25400">
              <a:solidFill>
                <a:schemeClr val="accent4"/>
              </a:solidFill>
              <a:prstDash val="solid"/>
            </a:ln>
          </c:spPr>
          <c:marker>
            <c:symbol val="circle"/>
            <c:size val="5"/>
            <c:spPr>
              <a:solidFill>
                <a:schemeClr val="accent4"/>
              </a:solidFill>
              <a:ln>
                <a:solidFill>
                  <a:schemeClr val="accent4"/>
                </a:solidFill>
                <a:prstDash val="solid"/>
              </a:ln>
            </c:spPr>
          </c:marker>
          <c:cat>
            <c:numRef>
              <c:f>'[1]3.2.5'!$B$134:$B$165</c:f>
              <c:numCache>
                <c:formatCode>General</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'[1]3.2.5'!$F$134:$F$165</c:f>
              <c:numCache>
                <c:formatCode>General</c:formatCode>
                <c:ptCount val="32"/>
                <c:pt idx="0">
                  <c:v>1</c:v>
                </c:pt>
                <c:pt idx="1">
                  <c:v>0.99175462392328917</c:v>
                </c:pt>
                <c:pt idx="2">
                  <c:v>1.0017786995694671</c:v>
                </c:pt>
                <c:pt idx="3">
                  <c:v>0.99847551183972949</c:v>
                </c:pt>
                <c:pt idx="4">
                  <c:v>1.002870617441769</c:v>
                </c:pt>
                <c:pt idx="5">
                  <c:v>0.9939137378934394</c:v>
                </c:pt>
                <c:pt idx="6">
                  <c:v>1.0570289509351578</c:v>
                </c:pt>
                <c:pt idx="7">
                  <c:v>1.1272845481434319</c:v>
                </c:pt>
                <c:pt idx="8">
                  <c:v>1.1803323700869772</c:v>
                </c:pt>
                <c:pt idx="9">
                  <c:v>1.1439432583927664</c:v>
                </c:pt>
                <c:pt idx="10">
                  <c:v>1.1877777753535492</c:v>
                </c:pt>
                <c:pt idx="11">
                  <c:v>1.2285360499233591</c:v>
                </c:pt>
                <c:pt idx="12">
                  <c:v>1.2756454072095815</c:v>
                </c:pt>
                <c:pt idx="13">
                  <c:v>1.3023077007341619</c:v>
                </c:pt>
                <c:pt idx="14">
                  <c:v>1.3685880353344162</c:v>
                </c:pt>
                <c:pt idx="15">
                  <c:v>1.4001044674297991</c:v>
                </c:pt>
                <c:pt idx="16">
                  <c:v>1.4899788180181053</c:v>
                </c:pt>
                <c:pt idx="17">
                  <c:v>1.5399328568027228</c:v>
                </c:pt>
                <c:pt idx="18">
                  <c:v>1.5177172713015339</c:v>
                </c:pt>
                <c:pt idx="19">
                  <c:v>1.3662396646007551</c:v>
                </c:pt>
                <c:pt idx="20">
                  <c:v>1.3746236144481512</c:v>
                </c:pt>
                <c:pt idx="21">
                  <c:v>1.3509079121027048</c:v>
                </c:pt>
                <c:pt idx="22">
                  <c:v>1.2608425657825661</c:v>
                </c:pt>
                <c:pt idx="23">
                  <c:v>1.1863238382726575</c:v>
                </c:pt>
                <c:pt idx="24">
                  <c:v>1.1503034787881372</c:v>
                </c:pt>
                <c:pt idx="25">
                  <c:v>1.1616613424914048</c:v>
                </c:pt>
                <c:pt idx="26">
                  <c:v>1.1982749815226419</c:v>
                </c:pt>
                <c:pt idx="27">
                  <c:v>1.2204914524562738</c:v>
                </c:pt>
                <c:pt idx="28">
                  <c:v>1.2524573132633812</c:v>
                </c:pt>
                <c:pt idx="29">
                  <c:v>1.2479101697457238</c:v>
                </c:pt>
                <c:pt idx="30">
                  <c:v>1.109650542577727</c:v>
                </c:pt>
                <c:pt idx="31">
                  <c:v>1.1713835372743957</c:v>
                </c:pt>
              </c:numCache>
            </c:numRef>
          </c:val>
          <c:smooth val="1"/>
          <c:extLst>
            <c:ext xmlns:c16="http://schemas.microsoft.com/office/drawing/2014/chart" uri="{C3380CC4-5D6E-409C-BE32-E72D297353CC}">
              <c16:uniqueId val="{00000003-E477-4E5D-AAB6-58B756A721D8}"/>
            </c:ext>
          </c:extLst>
        </c:ser>
        <c:ser>
          <c:idx val="4"/>
          <c:order val="4"/>
          <c:tx>
            <c:strRef>
              <c:f>'[1]3.2.5'!$G$133</c:f>
              <c:strCache>
                <c:ptCount val="1"/>
                <c:pt idx="0">
                  <c:v>Other</c:v>
                </c:pt>
              </c:strCache>
            </c:strRef>
          </c:tx>
          <c:spPr>
            <a:ln w="25400">
              <a:solidFill>
                <a:schemeClr val="accent5"/>
              </a:solidFill>
              <a:prstDash val="solid"/>
            </a:ln>
          </c:spPr>
          <c:marker>
            <c:symbol val="none"/>
          </c:marker>
          <c:cat>
            <c:numRef>
              <c:f>'[1]3.2.5'!$B$134:$B$165</c:f>
              <c:numCache>
                <c:formatCode>General</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'[1]3.2.5'!$G$134:$G$165</c:f>
              <c:numCache>
                <c:formatCode>General</c:formatCode>
                <c:ptCount val="32"/>
                <c:pt idx="0">
                  <c:v>1</c:v>
                </c:pt>
                <c:pt idx="1">
                  <c:v>1.0289590926058654</c:v>
                </c:pt>
                <c:pt idx="2">
                  <c:v>0.99648779788811348</c:v>
                </c:pt>
                <c:pt idx="3">
                  <c:v>0.89045481709871832</c:v>
                </c:pt>
                <c:pt idx="4">
                  <c:v>0.81441748294928473</c:v>
                </c:pt>
                <c:pt idx="5">
                  <c:v>0.95847545584957117</c:v>
                </c:pt>
                <c:pt idx="6">
                  <c:v>1.0616678054678781</c:v>
                </c:pt>
                <c:pt idx="7">
                  <c:v>0.97309548075149044</c:v>
                </c:pt>
                <c:pt idx="8">
                  <c:v>0.99727317486189715</c:v>
                </c:pt>
                <c:pt idx="9">
                  <c:v>1.0375805143434809</c:v>
                </c:pt>
                <c:pt idx="10">
                  <c:v>1.1251344941893524</c:v>
                </c:pt>
                <c:pt idx="11">
                  <c:v>1.0968762238542196</c:v>
                </c:pt>
                <c:pt idx="12">
                  <c:v>1.1008249055166426</c:v>
                </c:pt>
                <c:pt idx="13">
                  <c:v>1.0846869297712387</c:v>
                </c:pt>
                <c:pt idx="14">
                  <c:v>1.2648762210911992</c:v>
                </c:pt>
                <c:pt idx="15">
                  <c:v>1.3483935917698113</c:v>
                </c:pt>
                <c:pt idx="16">
                  <c:v>1.3441724634087733</c:v>
                </c:pt>
                <c:pt idx="17">
                  <c:v>1.238997526037497</c:v>
                </c:pt>
                <c:pt idx="18">
                  <c:v>1.3297487649856654</c:v>
                </c:pt>
                <c:pt idx="19">
                  <c:v>1.149884452454442</c:v>
                </c:pt>
                <c:pt idx="20">
                  <c:v>1.1149295758904685</c:v>
                </c:pt>
                <c:pt idx="21">
                  <c:v>1.0811353744493053</c:v>
                </c:pt>
                <c:pt idx="22">
                  <c:v>0.98235858422565014</c:v>
                </c:pt>
                <c:pt idx="23">
                  <c:v>1.073372014307574</c:v>
                </c:pt>
                <c:pt idx="24">
                  <c:v>0.89666094259293228</c:v>
                </c:pt>
                <c:pt idx="25">
                  <c:v>0.89645478690049207</c:v>
                </c:pt>
                <c:pt idx="26">
                  <c:v>0.8915058125413392</c:v>
                </c:pt>
                <c:pt idx="27">
                  <c:v>0.97785486432025681</c:v>
                </c:pt>
                <c:pt idx="28">
                  <c:v>0.99902173214510759</c:v>
                </c:pt>
                <c:pt idx="29">
                  <c:v>0.95216992937536493</c:v>
                </c:pt>
                <c:pt idx="30">
                  <c:v>0.76600190318892536</c:v>
                </c:pt>
                <c:pt idx="31">
                  <c:v>0.77529832981251778</c:v>
                </c:pt>
              </c:numCache>
            </c:numRef>
          </c:val>
          <c:smooth val="0"/>
          <c:extLst>
            <c:ext xmlns:c16="http://schemas.microsoft.com/office/drawing/2014/chart" uri="{C3380CC4-5D6E-409C-BE32-E72D297353CC}">
              <c16:uniqueId val="{00000004-E477-4E5D-AAB6-58B756A721D8}"/>
            </c:ext>
          </c:extLst>
        </c:ser>
        <c:ser>
          <c:idx val="5"/>
          <c:order val="5"/>
          <c:tx>
            <c:strRef>
              <c:f>'[1]3.2.5'!$H$133</c:f>
              <c:strCache>
                <c:ptCount val="1"/>
                <c:pt idx="0">
                  <c:v>Total transport</c:v>
                </c:pt>
              </c:strCache>
            </c:strRef>
          </c:tx>
          <c:spPr>
            <a:ln w="25400">
              <a:solidFill>
                <a:schemeClr val="bg1">
                  <a:lumMod val="50000"/>
                </a:schemeClr>
              </a:solidFill>
              <a:prstDash val="solid"/>
            </a:ln>
          </c:spPr>
          <c:marker>
            <c:symbol val="circle"/>
            <c:size val="5"/>
            <c:spPr>
              <a:solidFill>
                <a:schemeClr val="bg1">
                  <a:lumMod val="50000"/>
                </a:schemeClr>
              </a:solidFill>
              <a:ln>
                <a:solidFill>
                  <a:schemeClr val="bg1">
                    <a:lumMod val="50000"/>
                  </a:schemeClr>
                </a:solidFill>
                <a:prstDash val="solid"/>
              </a:ln>
            </c:spPr>
          </c:marker>
          <c:cat>
            <c:numRef>
              <c:f>'[1]3.2.5'!$B$134:$B$165</c:f>
              <c:numCache>
                <c:formatCode>General</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'[1]3.2.5'!$H$134:$H$165</c:f>
              <c:numCache>
                <c:formatCode>General</c:formatCode>
                <c:ptCount val="32"/>
                <c:pt idx="0">
                  <c:v>1</c:v>
                </c:pt>
                <c:pt idx="1">
                  <c:v>1.0071216018771934</c:v>
                </c:pt>
                <c:pt idx="2">
                  <c:v>1.0398896445339958</c:v>
                </c:pt>
                <c:pt idx="3">
                  <c:v>1.0481283913976331</c:v>
                </c:pt>
                <c:pt idx="4">
                  <c:v>1.0583762668821812</c:v>
                </c:pt>
                <c:pt idx="5">
                  <c:v>1.0778075154348685</c:v>
                </c:pt>
                <c:pt idx="6">
                  <c:v>1.1161929131327306</c:v>
                </c:pt>
                <c:pt idx="7">
                  <c:v>1.1423991878328623</c:v>
                </c:pt>
                <c:pt idx="8">
                  <c:v>1.1889908820373911</c:v>
                </c:pt>
                <c:pt idx="9">
                  <c:v>1.2124671758907535</c:v>
                </c:pt>
                <c:pt idx="10">
                  <c:v>1.2204582020869255</c:v>
                </c:pt>
                <c:pt idx="11">
                  <c:v>1.2421093521138202</c:v>
                </c:pt>
                <c:pt idx="12">
                  <c:v>1.2572300730132666</c:v>
                </c:pt>
                <c:pt idx="13">
                  <c:v>1.2764147556632428</c:v>
                </c:pt>
                <c:pt idx="14">
                  <c:v>1.3143431190138974</c:v>
                </c:pt>
                <c:pt idx="15">
                  <c:v>1.3240173724980275</c:v>
                </c:pt>
                <c:pt idx="16">
                  <c:v>1.3529462367130332</c:v>
                </c:pt>
                <c:pt idx="17">
                  <c:v>1.3774533990082525</c:v>
                </c:pt>
                <c:pt idx="18">
                  <c:v>1.3537156186836978</c:v>
                </c:pt>
                <c:pt idx="19">
                  <c:v>1.2942658477009754</c:v>
                </c:pt>
                <c:pt idx="20">
                  <c:v>1.2907429925392744</c:v>
                </c:pt>
                <c:pt idx="21">
                  <c:v>1.2809595929819151</c:v>
                </c:pt>
                <c:pt idx="22">
                  <c:v>1.2314580273898819</c:v>
                </c:pt>
                <c:pt idx="23">
                  <c:v>1.2158883106424867</c:v>
                </c:pt>
                <c:pt idx="24">
                  <c:v>1.2203054481076256</c:v>
                </c:pt>
                <c:pt idx="25">
                  <c:v>1.24405211465673</c:v>
                </c:pt>
                <c:pt idx="26">
                  <c:v>1.277563453093616</c:v>
                </c:pt>
                <c:pt idx="27">
                  <c:v>1.3078693452682277</c:v>
                </c:pt>
                <c:pt idx="28">
                  <c:v>1.3209757371593742</c:v>
                </c:pt>
                <c:pt idx="29">
                  <c:v>1.3301827632473997</c:v>
                </c:pt>
                <c:pt idx="30">
                  <c:v>1.0828225526425663</c:v>
                </c:pt>
                <c:pt idx="31">
                  <c:v>1.1837275350746053</c:v>
                </c:pt>
              </c:numCache>
            </c:numRef>
          </c:val>
          <c:smooth val="0"/>
          <c:extLst>
            <c:ext xmlns:c16="http://schemas.microsoft.com/office/drawing/2014/chart" uri="{C3380CC4-5D6E-409C-BE32-E72D297353CC}">
              <c16:uniqueId val="{00000005-E477-4E5D-AAB6-58B756A721D8}"/>
            </c:ext>
          </c:extLst>
        </c:ser>
        <c:dLbls>
          <c:showLegendKey val="0"/>
          <c:showVal val="0"/>
          <c:showCatName val="0"/>
          <c:showSerName val="0"/>
          <c:showPercent val="0"/>
          <c:showBubbleSize val="0"/>
        </c:dLbls>
        <c:smooth val="0"/>
        <c:axId val="158730880"/>
        <c:axId val="158761728"/>
      </c:lineChart>
      <c:catAx>
        <c:axId val="1587308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AT"/>
          </a:p>
        </c:txPr>
        <c:crossAx val="158761728"/>
        <c:crosses val="autoZero"/>
        <c:auto val="1"/>
        <c:lblAlgn val="ctr"/>
        <c:lblOffset val="100"/>
        <c:tickLblSkip val="1"/>
        <c:tickMarkSkip val="1"/>
        <c:noMultiLvlLbl val="0"/>
      </c:catAx>
      <c:valAx>
        <c:axId val="158761728"/>
        <c:scaling>
          <c:orientation val="minMax"/>
          <c:max val="2.4"/>
          <c:min val="0.2"/>
        </c:scaling>
        <c:delete val="0"/>
        <c:axPos val="l"/>
        <c:majorGridlines>
          <c:spPr>
            <a:ln w="3175">
              <a:solidFill>
                <a:srgbClr val="C0C0C0"/>
              </a:solidFill>
              <a:prstDash val="sysDash"/>
            </a:ln>
          </c:spPr>
        </c:majorGridlines>
        <c:title>
          <c:tx>
            <c:strRef>
              <c:f>'[1]3.2.5'!$A$132</c:f>
              <c:strCache>
                <c:ptCount val="1"/>
                <c:pt idx="0">
                  <c:v>1990=1</c:v>
                </c:pt>
              </c:strCache>
            </c:strRef>
          </c:tx>
          <c:layout>
            <c:manualLayout>
              <c:xMode val="edge"/>
              <c:yMode val="edge"/>
              <c:x val="3.9138943248532287E-2"/>
              <c:y val="4.9342150309014579E-2"/>
            </c:manualLayout>
          </c:layout>
          <c:overlay val="0"/>
          <c:spPr>
            <a:noFill/>
            <a:ln w="25400">
              <a:noFill/>
            </a:ln>
          </c:spPr>
          <c:txPr>
            <a:bodyPr rot="0" vert="horz"/>
            <a:lstStyle/>
            <a:p>
              <a:pPr algn="ctr">
                <a:defRPr sz="800" b="1" i="0" u="none" strike="noStrike" baseline="0">
                  <a:solidFill>
                    <a:srgbClr val="000000"/>
                  </a:solidFill>
                  <a:latin typeface="Arial"/>
                  <a:ea typeface="Arial"/>
                  <a:cs typeface="Arial"/>
                </a:defRPr>
              </a:pPr>
              <a:endParaRPr lang="en-AT"/>
            </a:p>
          </c:txPr>
        </c:title>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AT"/>
          </a:p>
        </c:txPr>
        <c:crossAx val="158730880"/>
        <c:crosses val="autoZero"/>
        <c:crossBetween val="midCat"/>
        <c:majorUnit val="0.2"/>
      </c:valAx>
      <c:spPr>
        <a:solidFill>
          <a:schemeClr val="bg1"/>
        </a:solidFill>
        <a:ln w="12700">
          <a:solidFill>
            <a:srgbClr val="808080"/>
          </a:solidFill>
          <a:prstDash val="solid"/>
        </a:ln>
      </c:spPr>
    </c:plotArea>
    <c:legend>
      <c:legendPos val="b"/>
      <c:legendEntry>
        <c:idx val="4"/>
        <c:delete val="1"/>
      </c:legendEntry>
      <c:layout>
        <c:manualLayout>
          <c:xMode val="edge"/>
          <c:yMode val="edge"/>
          <c:x val="1.829234501044532E-2"/>
          <c:y val="0.85525602481508001"/>
          <c:w val="0.94777503787942541"/>
          <c:h val="9.3228823669768549E-2"/>
        </c:manualLayout>
      </c:layout>
      <c:overlay val="0"/>
      <c:spPr>
        <a:solidFill>
          <a:srgbClr val="FFFFFF"/>
        </a:solidFill>
        <a:ln w="25400">
          <a:noFill/>
        </a:ln>
      </c:spPr>
      <c:txPr>
        <a:bodyPr/>
        <a:lstStyle/>
        <a:p>
          <a:pPr>
            <a:defRPr sz="735" b="0" i="0" u="none" strike="noStrike" baseline="0">
              <a:solidFill>
                <a:srgbClr val="000000"/>
              </a:solidFill>
              <a:latin typeface="Arial"/>
              <a:ea typeface="Arial"/>
              <a:cs typeface="Arial"/>
            </a:defRPr>
          </a:pPr>
          <a:endParaRPr lang="en-AT"/>
        </a:p>
      </c:txPr>
    </c:legend>
    <c:plotVisOnly val="1"/>
    <c:dispBlanksAs val="gap"/>
    <c:showDLblsOverMax val="0"/>
  </c:chart>
  <c:spPr>
    <a:solidFill>
      <a:srgbClr val="FFFFFF"/>
    </a:solidFill>
    <a:ln w="9525">
      <a:noFill/>
    </a:ln>
  </c:spPr>
  <c:txPr>
    <a:bodyPr/>
    <a:lstStyle/>
    <a:p>
      <a:pPr>
        <a:defRPr sz="575" b="0" i="0" u="none" strike="noStrike" baseline="0">
          <a:solidFill>
            <a:srgbClr val="000000"/>
          </a:solidFill>
          <a:latin typeface="Arial"/>
          <a:ea typeface="Arial"/>
          <a:cs typeface="Arial"/>
        </a:defRPr>
      </a:pPr>
      <a:endParaRPr lang="en-AT"/>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"Greenhouse Gas Emissions (GHG) from Road Transport, by Transport Mean: EU-27"</c:f>
          <c:strCache>
            <c:ptCount val="1"/>
            <c:pt idx="0">
              <c:v>Greenhouse Gas Emissions (GHG) from Road Transport, by Transport Mean: EU-27</c:v>
            </c:pt>
          </c:strCache>
        </c:strRef>
      </c:tx>
      <c:layout>
        <c:manualLayout>
          <c:xMode val="edge"/>
          <c:yMode val="edge"/>
          <c:x val="0.20935630979115991"/>
          <c:y val="1.9764171269636071E-2"/>
        </c:manualLayout>
      </c:layout>
      <c:overlay val="0"/>
      <c:spPr>
        <a:noFill/>
        <a:ln w="25400">
          <a:noFill/>
        </a:ln>
      </c:spPr>
      <c:txPr>
        <a:bodyPr/>
        <a:lstStyle/>
        <a:p>
          <a:pPr>
            <a:defRPr sz="800" b="1" i="0" u="none" strike="noStrike" baseline="0">
              <a:solidFill>
                <a:srgbClr val="000000"/>
              </a:solidFill>
              <a:latin typeface="Arial"/>
              <a:ea typeface="Arial"/>
              <a:cs typeface="Arial"/>
            </a:defRPr>
          </a:pPr>
          <a:endParaRPr lang="en-AT"/>
        </a:p>
      </c:txPr>
    </c:title>
    <c:autoTitleDeleted val="0"/>
    <c:plotArea>
      <c:layout>
        <c:manualLayout>
          <c:layoutTarget val="inner"/>
          <c:xMode val="edge"/>
          <c:yMode val="edge"/>
          <c:x val="8.2191859359576958E-2"/>
          <c:y val="0.12171072180612955"/>
          <c:w val="0.88845486069637958"/>
          <c:h val="0.6615398075240595"/>
        </c:manualLayout>
      </c:layout>
      <c:lineChart>
        <c:grouping val="standard"/>
        <c:varyColors val="0"/>
        <c:ser>
          <c:idx val="0"/>
          <c:order val="0"/>
          <c:tx>
            <c:v>Cars</c:v>
          </c:tx>
          <c:spPr>
            <a:ln w="25400">
              <a:solidFill>
                <a:schemeClr val="accent1"/>
              </a:solidFill>
              <a:prstDash val="solid"/>
            </a:ln>
          </c:spPr>
          <c:marker>
            <c:symbol val="none"/>
          </c:marker>
          <c:cat>
            <c:numLit>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Lit>
          </c:cat>
          <c:val>
            <c:numLit>
              <c:formatCode>0.00</c:formatCode>
              <c:ptCount val="32"/>
              <c:pt idx="0">
                <c:v>1</c:v>
              </c:pt>
              <c:pt idx="1">
                <c:v>1.0145290538606437</c:v>
              </c:pt>
              <c:pt idx="2">
                <c:v>1.0476282279952041</c:v>
              </c:pt>
              <c:pt idx="3">
                <c:v>1.0563054428864957</c:v>
              </c:pt>
              <c:pt idx="4">
                <c:v>1.0626080458640117</c:v>
              </c:pt>
              <c:pt idx="5">
                <c:v>1.0836100002395603</c:v>
              </c:pt>
              <c:pt idx="6">
                <c:v>1.110660336507884</c:v>
              </c:pt>
              <c:pt idx="7">
                <c:v>1.1221951370591325</c:v>
              </c:pt>
              <c:pt idx="8">
                <c:v>1.1596910295524148</c:v>
              </c:pt>
              <c:pt idx="9">
                <c:v>1.1860978679943996</c:v>
              </c:pt>
              <c:pt idx="10">
                <c:v>1.1758036579532158</c:v>
              </c:pt>
              <c:pt idx="11">
                <c:v>1.1942324239337612</c:v>
              </c:pt>
              <c:pt idx="12">
                <c:v>1.2173943887344241</c:v>
              </c:pt>
              <c:pt idx="13">
                <c:v>1.2287044633397357</c:v>
              </c:pt>
              <c:pt idx="14">
                <c:v>1.2456282840875261</c:v>
              </c:pt>
              <c:pt idx="15">
                <c:v>1.2357686235703107</c:v>
              </c:pt>
              <c:pt idx="16">
                <c:v>1.2400975149829394</c:v>
              </c:pt>
              <c:pt idx="17">
                <c:v>1.2569410665801291</c:v>
              </c:pt>
              <c:pt idx="18">
                <c:v>1.2368225050214738</c:v>
              </c:pt>
              <c:pt idx="19">
                <c:v>1.2263222806875196</c:v>
              </c:pt>
              <c:pt idx="20">
                <c:v>1.2107550631777444</c:v>
              </c:pt>
              <c:pt idx="21">
                <c:v>1.1946463412950539</c:v>
              </c:pt>
              <c:pt idx="22">
                <c:v>1.1471204514785711</c:v>
              </c:pt>
              <c:pt idx="23">
                <c:v>1.1537752453132568</c:v>
              </c:pt>
              <c:pt idx="24">
                <c:v>1.1786995281798518</c:v>
              </c:pt>
              <c:pt idx="25">
                <c:v>1.1999882853625998</c:v>
              </c:pt>
              <c:pt idx="26">
                <c:v>1.2281528011813854</c:v>
              </c:pt>
              <c:pt idx="27">
                <c:v>1.2432542233484842</c:v>
              </c:pt>
              <c:pt idx="28">
                <c:v>1.235241477462514</c:v>
              </c:pt>
              <c:pt idx="29">
                <c:v>1.2426575516127929</c:v>
              </c:pt>
              <c:pt idx="30">
                <c:v>1.0455191019814163</c:v>
              </c:pt>
              <c:pt idx="31">
                <c:v>1.1327639717309554</c:v>
              </c:pt>
            </c:numLit>
          </c:val>
          <c:smooth val="1"/>
          <c:extLst>
            <c:ext xmlns:c16="http://schemas.microsoft.com/office/drawing/2014/chart" uri="{C3380CC4-5D6E-409C-BE32-E72D297353CC}">
              <c16:uniqueId val="{00000000-CE80-4BEF-B20D-5A04969BEC34}"/>
            </c:ext>
          </c:extLst>
        </c:ser>
        <c:ser>
          <c:idx val="1"/>
          <c:order val="1"/>
          <c:tx>
            <c:v>Light duty trucks</c:v>
          </c:tx>
          <c:spPr>
            <a:ln w="25400">
              <a:solidFill>
                <a:schemeClr val="accent2"/>
              </a:solidFill>
              <a:prstDash val="sysDash"/>
            </a:ln>
          </c:spPr>
          <c:marker>
            <c:symbol val="none"/>
          </c:marker>
          <c:cat>
            <c:numLit>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Lit>
          </c:cat>
          <c:val>
            <c:numLit>
              <c:formatCode>0.00</c:formatCode>
              <c:ptCount val="32"/>
              <c:pt idx="0">
                <c:v>1</c:v>
              </c:pt>
              <c:pt idx="1">
                <c:v>1.0226113938819119</c:v>
              </c:pt>
              <c:pt idx="2">
                <c:v>1.0467100759301162</c:v>
              </c:pt>
              <c:pt idx="3">
                <c:v>1.0913940537370144</c:v>
              </c:pt>
              <c:pt idx="4">
                <c:v>1.1277950000422325</c:v>
              </c:pt>
              <c:pt idx="5">
                <c:v>1.1538091669797681</c:v>
              </c:pt>
              <c:pt idx="6">
                <c:v>1.2146831508690215</c:v>
              </c:pt>
              <c:pt idx="7">
                <c:v>1.2526235222640285</c:v>
              </c:pt>
              <c:pt idx="8">
                <c:v>1.3215058044183448</c:v>
              </c:pt>
              <c:pt idx="9">
                <c:v>1.372771621077099</c:v>
              </c:pt>
              <c:pt idx="10">
                <c:v>1.3956809845994835</c:v>
              </c:pt>
              <c:pt idx="11">
                <c:v>1.4480761107369453</c:v>
              </c:pt>
              <c:pt idx="12">
                <c:v>1.4537834643632428</c:v>
              </c:pt>
              <c:pt idx="13">
                <c:v>1.4975591107583262</c:v>
              </c:pt>
              <c:pt idx="14">
                <c:v>1.5471564762722958</c:v>
              </c:pt>
              <c:pt idx="15">
                <c:v>1.5585132392360193</c:v>
              </c:pt>
              <c:pt idx="16">
                <c:v>1.5904759055799655</c:v>
              </c:pt>
              <c:pt idx="17">
                <c:v>1.6307030300836682</c:v>
              </c:pt>
              <c:pt idx="18">
                <c:v>1.5557516887556309</c:v>
              </c:pt>
              <c:pt idx="19">
                <c:v>1.4954658629516366</c:v>
              </c:pt>
              <c:pt idx="20">
                <c:v>1.4771334913866085</c:v>
              </c:pt>
              <c:pt idx="21">
                <c:v>1.4705997036278124</c:v>
              </c:pt>
              <c:pt idx="22">
                <c:v>1.4198347227471784</c:v>
              </c:pt>
              <c:pt idx="23">
                <c:v>1.360596322349984</c:v>
              </c:pt>
              <c:pt idx="24">
                <c:v>1.3623743292893236</c:v>
              </c:pt>
              <c:pt idx="25">
                <c:v>1.3918638040328992</c:v>
              </c:pt>
              <c:pt idx="26">
                <c:v>1.4112332487667971</c:v>
              </c:pt>
              <c:pt idx="27">
                <c:v>1.4322797457164649</c:v>
              </c:pt>
              <c:pt idx="28">
                <c:v>1.4549007451097331</c:v>
              </c:pt>
              <c:pt idx="29">
                <c:v>1.4586375057642023</c:v>
              </c:pt>
              <c:pt idx="30">
                <c:v>1.3129289060392044</c:v>
              </c:pt>
              <c:pt idx="31">
                <c:v>1.4921157491894601</c:v>
              </c:pt>
            </c:numLit>
          </c:val>
          <c:smooth val="1"/>
          <c:extLst>
            <c:ext xmlns:c16="http://schemas.microsoft.com/office/drawing/2014/chart" uri="{C3380CC4-5D6E-409C-BE32-E72D297353CC}">
              <c16:uniqueId val="{00000001-CE80-4BEF-B20D-5A04969BEC34}"/>
            </c:ext>
          </c:extLst>
        </c:ser>
        <c:ser>
          <c:idx val="2"/>
          <c:order val="2"/>
          <c:tx>
            <c:v>Heavy duty trucks and buses</c:v>
          </c:tx>
          <c:spPr>
            <a:ln w="25400">
              <a:solidFill>
                <a:schemeClr val="accent3"/>
              </a:solidFill>
              <a:prstDash val="solid"/>
            </a:ln>
          </c:spPr>
          <c:marker>
            <c:symbol val="circle"/>
            <c:size val="5"/>
            <c:spPr>
              <a:solidFill>
                <a:schemeClr val="accent3"/>
              </a:solidFill>
              <a:ln>
                <a:solidFill>
                  <a:srgbClr val="808080"/>
                </a:solidFill>
                <a:prstDash val="solid"/>
              </a:ln>
            </c:spPr>
          </c:marker>
          <c:cat>
            <c:numLit>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Lit>
          </c:cat>
          <c:val>
            <c:numLit>
              <c:formatCode>0.00</c:formatCode>
              <c:ptCount val="32"/>
              <c:pt idx="0">
                <c:v>1</c:v>
              </c:pt>
              <c:pt idx="1">
                <c:v>1.0138180663560914</c:v>
              </c:pt>
              <c:pt idx="2">
                <c:v>1.0588736506672214</c:v>
              </c:pt>
              <c:pt idx="3">
                <c:v>1.0573161787882512</c:v>
              </c:pt>
              <c:pt idx="4">
                <c:v>1.0640421898152259</c:v>
              </c:pt>
              <c:pt idx="5">
                <c:v>1.0775185988699711</c:v>
              </c:pt>
              <c:pt idx="6">
                <c:v>1.1136933507545823</c:v>
              </c:pt>
              <c:pt idx="7">
                <c:v>1.133135761730949</c:v>
              </c:pt>
              <c:pt idx="8">
                <c:v>1.1850710052901028</c:v>
              </c:pt>
              <c:pt idx="9">
                <c:v>1.2053201277321224</c:v>
              </c:pt>
              <c:pt idx="10">
                <c:v>1.2031703351667116</c:v>
              </c:pt>
              <c:pt idx="11">
                <c:v>1.2308446342677857</c:v>
              </c:pt>
              <c:pt idx="12">
                <c:v>1.230539387886106</c:v>
              </c:pt>
              <c:pt idx="13">
                <c:v>1.2431022988960139</c:v>
              </c:pt>
              <c:pt idx="14">
                <c:v>1.2879196402281718</c:v>
              </c:pt>
              <c:pt idx="15">
                <c:v>1.3042343457929042</c:v>
              </c:pt>
              <c:pt idx="16">
                <c:v>1.3319411870128022</c:v>
              </c:pt>
              <c:pt idx="17">
                <c:v>1.335327799519499</c:v>
              </c:pt>
              <c:pt idx="18">
                <c:v>1.2944848484225584</c:v>
              </c:pt>
              <c:pt idx="19">
                <c:v>1.2258335926453152</c:v>
              </c:pt>
              <c:pt idx="20">
                <c:v>1.2383265830946484</c:v>
              </c:pt>
              <c:pt idx="21">
                <c:v>1.2357594313841282</c:v>
              </c:pt>
              <c:pt idx="22">
                <c:v>1.2044826904970076</c:v>
              </c:pt>
              <c:pt idx="23">
                <c:v>1.1895924731967613</c:v>
              </c:pt>
              <c:pt idx="24">
                <c:v>1.1757648398920508</c:v>
              </c:pt>
              <c:pt idx="25">
                <c:v>1.2023745314840979</c:v>
              </c:pt>
              <c:pt idx="26">
                <c:v>1.2300143274270359</c:v>
              </c:pt>
              <c:pt idx="27">
                <c:v>1.2634183113185331</c:v>
              </c:pt>
              <c:pt idx="28">
                <c:v>1.2765872768501665</c:v>
              </c:pt>
              <c:pt idx="29">
                <c:v>1.2896842701054558</c:v>
              </c:pt>
              <c:pt idx="30">
                <c:v>1.1917462703631174</c:v>
              </c:pt>
              <c:pt idx="31">
                <c:v>1.2836366097735898</c:v>
              </c:pt>
            </c:numLit>
          </c:val>
          <c:smooth val="1"/>
          <c:extLst>
            <c:ext xmlns:c16="http://schemas.microsoft.com/office/drawing/2014/chart" uri="{C3380CC4-5D6E-409C-BE32-E72D297353CC}">
              <c16:uniqueId val="{00000002-CE80-4BEF-B20D-5A04969BEC34}"/>
            </c:ext>
          </c:extLst>
        </c:ser>
        <c:ser>
          <c:idx val="4"/>
          <c:order val="3"/>
          <c:tx>
            <c:v>Total road transport</c:v>
          </c:tx>
          <c:spPr>
            <a:ln>
              <a:solidFill>
                <a:schemeClr val="accent6"/>
              </a:solidFill>
            </a:ln>
          </c:spPr>
          <c:marker>
            <c:symbol val="none"/>
          </c:marker>
          <c:cat>
            <c:numLit>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Lit>
          </c:cat>
          <c:val>
            <c:numLit>
              <c:formatCode>0.00</c:formatCode>
              <c:ptCount val="32"/>
              <c:pt idx="0">
                <c:v>1</c:v>
              </c:pt>
              <c:pt idx="1">
                <c:v>1.014791230799273</c:v>
              </c:pt>
              <c:pt idx="2">
                <c:v>1.0507054437923151</c:v>
              </c:pt>
              <c:pt idx="3">
                <c:v>1.0600976748235513</c:v>
              </c:pt>
              <c:pt idx="4">
                <c:v>1.0695126370369652</c:v>
              </c:pt>
              <c:pt idx="5">
                <c:v>1.0893691050597387</c:v>
              </c:pt>
              <c:pt idx="6">
                <c:v>1.1215567268277553</c:v>
              </c:pt>
              <c:pt idx="7">
                <c:v>1.1380384346043386</c:v>
              </c:pt>
              <c:pt idx="8">
                <c:v>1.1826756498487874</c:v>
              </c:pt>
              <c:pt idx="9">
                <c:v>1.2101646855270218</c:v>
              </c:pt>
              <c:pt idx="10">
                <c:v>1.2047710788604922</c:v>
              </c:pt>
              <c:pt idx="11">
                <c:v>1.2294101190116609</c:v>
              </c:pt>
              <c:pt idx="12">
                <c:v>1.2445837464237961</c:v>
              </c:pt>
              <c:pt idx="13">
                <c:v>1.2596572958417032</c:v>
              </c:pt>
              <c:pt idx="14">
                <c:v>1.2868983170395205</c:v>
              </c:pt>
              <c:pt idx="15">
                <c:v>1.2846572460003298</c:v>
              </c:pt>
              <c:pt idx="16">
                <c:v>1.2975100569660438</c:v>
              </c:pt>
              <c:pt idx="17">
                <c:v>1.3127239226779348</c:v>
              </c:pt>
              <c:pt idx="18">
                <c:v>1.2830196140473238</c:v>
              </c:pt>
              <c:pt idx="19">
                <c:v>1.2521421304717548</c:v>
              </c:pt>
              <c:pt idx="20">
                <c:v>1.2435348317018668</c:v>
              </c:pt>
              <c:pt idx="21">
                <c:v>1.2317907287686067</c:v>
              </c:pt>
              <c:pt idx="22">
                <c:v>1.1885375674068168</c:v>
              </c:pt>
              <c:pt idx="23">
                <c:v>1.1826453889521311</c:v>
              </c:pt>
              <c:pt idx="24">
                <c:v>1.195232269734692</c:v>
              </c:pt>
              <c:pt idx="25">
                <c:v>1.2183473613257478</c:v>
              </c:pt>
              <c:pt idx="26">
                <c:v>1.2447679308516866</c:v>
              </c:pt>
              <c:pt idx="27">
                <c:v>1.2648386301651551</c:v>
              </c:pt>
              <c:pt idx="28">
                <c:v>1.2650874597837662</c:v>
              </c:pt>
              <c:pt idx="29">
                <c:v>1.2740996877976609</c:v>
              </c:pt>
              <c:pt idx="30">
                <c:v>1.1089206110821896</c:v>
              </c:pt>
              <c:pt idx="31">
                <c:v>1.2061535964926364</c:v>
              </c:pt>
            </c:numLit>
          </c:val>
          <c:smooth val="0"/>
          <c:extLst>
            <c:ext xmlns:c16="http://schemas.microsoft.com/office/drawing/2014/chart" uri="{C3380CC4-5D6E-409C-BE32-E72D297353CC}">
              <c16:uniqueId val="{00000003-CE80-4BEF-B20D-5A04969BEC34}"/>
            </c:ext>
          </c:extLst>
        </c:ser>
        <c:dLbls>
          <c:showLegendKey val="0"/>
          <c:showVal val="0"/>
          <c:showCatName val="0"/>
          <c:showSerName val="0"/>
          <c:showPercent val="0"/>
          <c:showBubbleSize val="0"/>
        </c:dLbls>
        <c:smooth val="0"/>
        <c:axId val="159694208"/>
        <c:axId val="159696384"/>
      </c:lineChart>
      <c:catAx>
        <c:axId val="159694208"/>
        <c:scaling>
          <c:orientation val="minMax"/>
        </c:scaling>
        <c:delete val="0"/>
        <c:axPos val="b"/>
        <c:numFmt formatCode="0"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AT"/>
          </a:p>
        </c:txPr>
        <c:crossAx val="159696384"/>
        <c:crosses val="autoZero"/>
        <c:auto val="1"/>
        <c:lblAlgn val="ctr"/>
        <c:lblOffset val="100"/>
        <c:tickLblSkip val="1"/>
        <c:tickMarkSkip val="1"/>
        <c:noMultiLvlLbl val="0"/>
      </c:catAx>
      <c:valAx>
        <c:axId val="159696384"/>
        <c:scaling>
          <c:orientation val="minMax"/>
          <c:max val="2"/>
          <c:min val="0.8"/>
        </c:scaling>
        <c:delete val="0"/>
        <c:axPos val="l"/>
        <c:majorGridlines>
          <c:spPr>
            <a:ln w="3175">
              <a:solidFill>
                <a:srgbClr val="C0C0C0"/>
              </a:solidFill>
              <a:prstDash val="sysDash"/>
            </a:ln>
          </c:spPr>
        </c:majorGridlines>
        <c:title>
          <c:tx>
            <c:strRef>
              <c:f>"1990=1"</c:f>
              <c:strCache>
                <c:ptCount val="1"/>
                <c:pt idx="0">
                  <c:v>1990=1</c:v>
                </c:pt>
              </c:strCache>
            </c:strRef>
          </c:tx>
          <c:layout>
            <c:manualLayout>
              <c:xMode val="edge"/>
              <c:yMode val="edge"/>
              <c:x val="3.9138943248532287E-2"/>
              <c:y val="4.9342150309014579E-2"/>
            </c:manualLayout>
          </c:layout>
          <c:overlay val="0"/>
          <c:spPr>
            <a:noFill/>
            <a:ln w="25400">
              <a:noFill/>
            </a:ln>
          </c:spPr>
          <c:txPr>
            <a:bodyPr rot="0" vert="horz"/>
            <a:lstStyle/>
            <a:p>
              <a:pPr algn="ctr">
                <a:defRPr sz="800" b="1" i="0" u="none" strike="noStrike" baseline="0">
                  <a:solidFill>
                    <a:srgbClr val="000000"/>
                  </a:solidFill>
                  <a:latin typeface="Arial"/>
                  <a:ea typeface="Arial"/>
                  <a:cs typeface="Arial"/>
                </a:defRPr>
              </a:pPr>
              <a:endParaRPr lang="en-AT"/>
            </a:p>
          </c:txPr>
        </c:title>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AT"/>
          </a:p>
        </c:txPr>
        <c:crossAx val="159694208"/>
        <c:crosses val="autoZero"/>
        <c:crossBetween val="midCat"/>
      </c:valAx>
      <c:spPr>
        <a:solidFill>
          <a:schemeClr val="bg1"/>
        </a:solidFill>
        <a:ln w="12700">
          <a:solidFill>
            <a:srgbClr val="808080"/>
          </a:solidFill>
          <a:prstDash val="solid"/>
        </a:ln>
      </c:spPr>
    </c:plotArea>
    <c:legend>
      <c:legendPos val="b"/>
      <c:layout>
        <c:manualLayout>
          <c:xMode val="edge"/>
          <c:yMode val="edge"/>
          <c:x val="1.829234501044532E-2"/>
          <c:y val="0.88179000013058084"/>
          <c:w val="0.78625419034190391"/>
          <c:h val="4.5188667963267183E-2"/>
        </c:manualLayout>
      </c:layout>
      <c:overlay val="0"/>
      <c:spPr>
        <a:solidFill>
          <a:srgbClr val="FFFFFF"/>
        </a:solidFill>
        <a:ln w="25400">
          <a:noFill/>
        </a:ln>
      </c:spPr>
      <c:txPr>
        <a:bodyPr/>
        <a:lstStyle/>
        <a:p>
          <a:pPr>
            <a:defRPr sz="735" b="0" i="0" u="none" strike="noStrike" baseline="0">
              <a:solidFill>
                <a:srgbClr val="000000"/>
              </a:solidFill>
              <a:latin typeface="Arial"/>
              <a:ea typeface="Arial"/>
              <a:cs typeface="Arial"/>
            </a:defRPr>
          </a:pPr>
          <a:endParaRPr lang="en-AT"/>
        </a:p>
      </c:txPr>
    </c:legend>
    <c:plotVisOnly val="1"/>
    <c:dispBlanksAs val="gap"/>
    <c:showDLblsOverMax val="0"/>
  </c:chart>
  <c:spPr>
    <a:solidFill>
      <a:srgbClr val="FFFFFF"/>
    </a:solidFill>
    <a:ln w="9525">
      <a:noFill/>
    </a:ln>
  </c:spPr>
  <c:txPr>
    <a:bodyPr/>
    <a:lstStyle/>
    <a:p>
      <a:pPr>
        <a:defRPr sz="575" b="0" i="0" u="none" strike="noStrike" baseline="0">
          <a:solidFill>
            <a:srgbClr val="000000"/>
          </a:solidFill>
          <a:latin typeface="Arial"/>
          <a:ea typeface="Arial"/>
          <a:cs typeface="Arial"/>
        </a:defRPr>
      </a:pPr>
      <a:endParaRPr lang="en-A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"Share in Road Transport Greenhouse Gas Emissions (GHG) by Transport Mean : EU-27 (2021)"</c:f>
          <c:strCache>
            <c:ptCount val="1"/>
            <c:pt idx="0">
              <c:v>Share in Road Transport Greenhouse Gas Emissions (GHG) by Transport Mean : EU-27 (2021)</c:v>
            </c:pt>
          </c:strCache>
        </c:strRef>
      </c:tx>
      <c:layout>
        <c:manualLayout>
          <c:xMode val="edge"/>
          <c:yMode val="edge"/>
          <c:x val="0.12121238633049655"/>
          <c:y val="3.5144003860503988E-2"/>
        </c:manualLayout>
      </c:layout>
      <c:overlay val="0"/>
      <c:spPr>
        <a:noFill/>
        <a:ln w="25400">
          <a:noFill/>
        </a:ln>
      </c:spPr>
      <c:txPr>
        <a:bodyPr/>
        <a:lstStyle/>
        <a:p>
          <a:pPr>
            <a:defRPr sz="800" b="1" i="0" u="none" strike="noStrike" baseline="0">
              <a:solidFill>
                <a:srgbClr val="000000"/>
              </a:solidFill>
              <a:latin typeface="Arial"/>
              <a:ea typeface="Arial"/>
              <a:cs typeface="Arial"/>
            </a:defRPr>
          </a:pPr>
          <a:endParaRPr lang="en-AT"/>
        </a:p>
      </c:txPr>
    </c:title>
    <c:autoTitleDeleted val="0"/>
    <c:plotArea>
      <c:layout>
        <c:manualLayout>
          <c:layoutTarget val="inner"/>
          <c:xMode val="edge"/>
          <c:yMode val="edge"/>
          <c:x val="0.27777846279805574"/>
          <c:y val="0.31629442313302331"/>
          <c:w val="0.42676872920792203"/>
          <c:h val="0.53993694454021146"/>
        </c:manualLayout>
      </c:layout>
      <c:pieChart>
        <c:varyColors val="1"/>
        <c:ser>
          <c:idx val="0"/>
          <c:order val="0"/>
          <c:spPr>
            <a:ln>
              <a:solidFill>
                <a:schemeClr val="bg1">
                  <a:lumMod val="50000"/>
                </a:schemeClr>
              </a:solidFill>
            </a:ln>
          </c:spPr>
          <c:dPt>
            <c:idx val="0"/>
            <c:bubble3D val="0"/>
            <c:extLst>
              <c:ext xmlns:c16="http://schemas.microsoft.com/office/drawing/2014/chart" uri="{C3380CC4-5D6E-409C-BE32-E72D297353CC}">
                <c16:uniqueId val="{00000000-28C9-47A1-9D1D-34F2A3210BF8}"/>
              </c:ext>
            </c:extLst>
          </c:dPt>
          <c:dPt>
            <c:idx val="1"/>
            <c:bubble3D val="0"/>
            <c:extLst>
              <c:ext xmlns:c16="http://schemas.microsoft.com/office/drawing/2014/chart" uri="{C3380CC4-5D6E-409C-BE32-E72D297353CC}">
                <c16:uniqueId val="{00000001-28C9-47A1-9D1D-34F2A3210BF8}"/>
              </c:ext>
            </c:extLst>
          </c:dPt>
          <c:dPt>
            <c:idx val="2"/>
            <c:bubble3D val="0"/>
            <c:extLst>
              <c:ext xmlns:c16="http://schemas.microsoft.com/office/drawing/2014/chart" uri="{C3380CC4-5D6E-409C-BE32-E72D297353CC}">
                <c16:uniqueId val="{00000002-28C9-47A1-9D1D-34F2A3210BF8}"/>
              </c:ext>
            </c:extLst>
          </c:dPt>
          <c:dPt>
            <c:idx val="3"/>
            <c:bubble3D val="0"/>
            <c:extLst>
              <c:ext xmlns:c16="http://schemas.microsoft.com/office/drawing/2014/chart" uri="{C3380CC4-5D6E-409C-BE32-E72D297353CC}">
                <c16:uniqueId val="{00000003-28C9-47A1-9D1D-34F2A3210BF8}"/>
              </c:ext>
            </c:extLst>
          </c:dPt>
          <c:dPt>
            <c:idx val="4"/>
            <c:bubble3D val="0"/>
            <c:extLst>
              <c:ext xmlns:c16="http://schemas.microsoft.com/office/drawing/2014/chart" uri="{C3380CC4-5D6E-409C-BE32-E72D297353CC}">
                <c16:uniqueId val="{00000004-28C9-47A1-9D1D-34F2A3210BF8}"/>
              </c:ext>
            </c:extLst>
          </c:dPt>
          <c:dLbls>
            <c:dLbl>
              <c:idx val="0"/>
              <c:layout>
                <c:manualLayout>
                  <c:x val="6.5391977517961775E-2"/>
                  <c:y val="2.3656708403172182E-2"/>
                </c:manualLayout>
              </c:layout>
              <c:numFmt formatCode="0.0%" sourceLinked="0"/>
              <c:spPr/>
              <c:txPr>
                <a:bodyPr/>
                <a:lstStyle/>
                <a:p>
                  <a:pPr>
                    <a:defRPr sz="800"/>
                  </a:pPr>
                  <a:endParaRPr lang="en-AT"/>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28C9-47A1-9D1D-34F2A3210BF8}"/>
                </c:ext>
              </c:extLst>
            </c:dLbl>
            <c:dLbl>
              <c:idx val="1"/>
              <c:layout>
                <c:manualLayout>
                  <c:x val="-2.2996837860495792E-2"/>
                  <c:y val="2.5768793826144868E-3"/>
                </c:manualLayout>
              </c:layout>
              <c:numFmt formatCode="0.0%" sourceLinked="0"/>
              <c:spPr/>
              <c:txPr>
                <a:bodyPr/>
                <a:lstStyle/>
                <a:p>
                  <a:pPr>
                    <a:defRPr sz="800"/>
                  </a:pPr>
                  <a:endParaRPr lang="en-AT"/>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8C9-47A1-9D1D-34F2A3210BF8}"/>
                </c:ext>
              </c:extLst>
            </c:dLbl>
            <c:dLbl>
              <c:idx val="2"/>
              <c:layout>
                <c:manualLayout>
                  <c:x val="-3.7587687902648534E-2"/>
                  <c:y val="1.2546554153107594E-2"/>
                </c:manualLayout>
              </c:layout>
              <c:numFmt formatCode="0.0%" sourceLinked="0"/>
              <c:spPr/>
              <c:txPr>
                <a:bodyPr/>
                <a:lstStyle/>
                <a:p>
                  <a:pPr>
                    <a:defRPr sz="800"/>
                  </a:pPr>
                  <a:endParaRPr lang="en-AT"/>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8C9-47A1-9D1D-34F2A3210BF8}"/>
                </c:ext>
              </c:extLst>
            </c:dLbl>
            <c:dLbl>
              <c:idx val="3"/>
              <c:layout>
                <c:manualLayout>
                  <c:x val="-0.1097931222690496"/>
                  <c:y val="-4.360846685209125E-2"/>
                </c:manualLayout>
              </c:layout>
              <c:numFmt formatCode="0.0%" sourceLinked="0"/>
              <c:spPr/>
              <c:txPr>
                <a:bodyPr/>
                <a:lstStyle/>
                <a:p>
                  <a:pPr>
                    <a:defRPr sz="800"/>
                  </a:pPr>
                  <a:endParaRPr lang="en-AT"/>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8C9-47A1-9D1D-34F2A3210BF8}"/>
                </c:ext>
              </c:extLst>
            </c:dLbl>
            <c:dLbl>
              <c:idx val="4"/>
              <c:layout>
                <c:manualLayout>
                  <c:x val="0.11560466197665957"/>
                  <c:y val="-1.7381728687724862E-2"/>
                </c:manualLayout>
              </c:layout>
              <c:numFmt formatCode="0.0%" sourceLinked="0"/>
              <c:spPr/>
              <c:txPr>
                <a:bodyPr/>
                <a:lstStyle/>
                <a:p>
                  <a:pPr>
                    <a:defRPr sz="800"/>
                  </a:pPr>
                  <a:endParaRPr lang="en-AT"/>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8C9-47A1-9D1D-34F2A3210BF8}"/>
                </c:ext>
              </c:extLst>
            </c:dLbl>
            <c:numFmt formatCode="0.0%"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Lit>
              <c:ptCount val="5"/>
              <c:pt idx="0">
                <c:v>Cars</c:v>
              </c:pt>
              <c:pt idx="1">
                <c:v>Light duty trucks</c:v>
              </c:pt>
              <c:pt idx="2">
                <c:v>Heavy duty trucks and buses</c:v>
              </c:pt>
              <c:pt idx="3">
                <c:v>Motorcycles</c:v>
              </c:pt>
              <c:pt idx="4">
                <c:v>Other Road Transportation</c:v>
              </c:pt>
            </c:strLit>
          </c:cat>
          <c:val>
            <c:numLit>
              <c:formatCode>0.0%</c:formatCode>
              <c:ptCount val="5"/>
              <c:pt idx="0">
                <c:v>0.5889918611449797</c:v>
              </c:pt>
              <c:pt idx="1">
                <c:v>0.1178299518536972</c:v>
              </c:pt>
              <c:pt idx="2">
                <c:v>0.27995738678390319</c:v>
              </c:pt>
              <c:pt idx="3">
                <c:v>1.3058599892788856E-2</c:v>
              </c:pt>
              <c:pt idx="4">
                <c:v>1.6220032463115847E-4</c:v>
              </c:pt>
            </c:numLit>
          </c:val>
          <c:extLst>
            <c:ext xmlns:c16="http://schemas.microsoft.com/office/drawing/2014/chart" uri="{C3380CC4-5D6E-409C-BE32-E72D297353CC}">
              <c16:uniqueId val="{00000005-28C9-47A1-9D1D-34F2A3210BF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9525">
      <a:noFill/>
    </a:ln>
  </c:spPr>
  <c:txPr>
    <a:bodyPr/>
    <a:lstStyle/>
    <a:p>
      <a:pPr>
        <a:defRPr sz="550" b="0" i="0" u="none" strike="noStrike" baseline="0">
          <a:solidFill>
            <a:srgbClr val="000000"/>
          </a:solidFill>
          <a:latin typeface="Arial"/>
          <a:ea typeface="Arial"/>
          <a:cs typeface="Arial"/>
        </a:defRPr>
      </a:pPr>
      <a:endParaRPr lang="en-AT"/>
    </a:p>
  </c:txPr>
  <c:printSettings>
    <c:headerFooter alignWithMargins="0"/>
    <c:pageMargins b="1" l="0.75" r="0.75" t="1" header="0.5" footer="0.5"/>
    <c:pageSetup paperSize="9"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 Emissions* by Sector: EU-27"</c:f>
          <c:strCache>
            <c:ptCount val="1"/>
            <c:pt idx="0">
              <c:v>CO2 Emissions* by Sector: EU-27</c:v>
            </c:pt>
          </c:strCache>
        </c:strRef>
      </c:tx>
      <c:layout>
        <c:manualLayout>
          <c:xMode val="edge"/>
          <c:yMode val="edge"/>
          <c:x val="0.31947089789579702"/>
          <c:y val="1.6447368421052631E-2"/>
        </c:manualLayout>
      </c:layout>
      <c:overlay val="0"/>
      <c:spPr>
        <a:noFill/>
        <a:ln w="25400">
          <a:noFill/>
        </a:ln>
      </c:spPr>
      <c:txPr>
        <a:bodyPr/>
        <a:lstStyle/>
        <a:p>
          <a:pPr>
            <a:defRPr sz="975" b="1" i="0" u="none" strike="noStrike" baseline="0">
              <a:solidFill>
                <a:srgbClr val="000000"/>
              </a:solidFill>
              <a:latin typeface="Arial"/>
              <a:ea typeface="Arial"/>
              <a:cs typeface="Arial"/>
            </a:defRPr>
          </a:pPr>
          <a:endParaRPr lang="en-AT"/>
        </a:p>
      </c:txPr>
    </c:title>
    <c:autoTitleDeleted val="0"/>
    <c:plotArea>
      <c:layout>
        <c:manualLayout>
          <c:layoutTarget val="inner"/>
          <c:xMode val="edge"/>
          <c:yMode val="edge"/>
          <c:x val="7.9395158350032441E-2"/>
          <c:y val="0.12171072180612955"/>
          <c:w val="0.892250350981317"/>
          <c:h val="0.61513256696611418"/>
        </c:manualLayout>
      </c:layout>
      <c:lineChart>
        <c:grouping val="standard"/>
        <c:varyColors val="0"/>
        <c:ser>
          <c:idx val="0"/>
          <c:order val="0"/>
          <c:tx>
            <c:v>Energy Industries</c:v>
          </c:tx>
          <c:spPr>
            <a:ln w="25400">
              <a:solidFill>
                <a:schemeClr val="accent1"/>
              </a:solidFill>
              <a:prstDash val="solid"/>
            </a:ln>
          </c:spPr>
          <c:marker>
            <c:symbol val="none"/>
          </c:marker>
          <c:cat>
            <c:strLit>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Lit>
          </c:cat>
          <c:val>
            <c:numLit>
              <c:formatCode>0.00</c:formatCode>
              <c:ptCount val="32"/>
              <c:pt idx="0">
                <c:v>1</c:v>
              </c:pt>
              <c:pt idx="1">
                <c:v>0.97737764667206672</c:v>
              </c:pt>
              <c:pt idx="2">
                <c:v>0.9450428328083964</c:v>
              </c:pt>
              <c:pt idx="3">
                <c:v>0.90922821324618563</c:v>
              </c:pt>
              <c:pt idx="4">
                <c:v>0.91385666665481291</c:v>
              </c:pt>
              <c:pt idx="5">
                <c:v>0.91412598784619881</c:v>
              </c:pt>
              <c:pt idx="6">
                <c:v>0.93389796971995021</c:v>
              </c:pt>
              <c:pt idx="7">
                <c:v>0.90972773348402658</c:v>
              </c:pt>
              <c:pt idx="8">
                <c:v>0.9118706035034041</c:v>
              </c:pt>
              <c:pt idx="9">
                <c:v>0.88596419798659409</c:v>
              </c:pt>
              <c:pt idx="10">
                <c:v>0.90403817978343359</c:v>
              </c:pt>
              <c:pt idx="11">
                <c:v>0.92132297619711589</c:v>
              </c:pt>
              <c:pt idx="12">
                <c:v>0.93693535048374865</c:v>
              </c:pt>
              <c:pt idx="13">
                <c:v>0.969520401794155</c:v>
              </c:pt>
              <c:pt idx="14">
                <c:v>0.96446247603426705</c:v>
              </c:pt>
              <c:pt idx="15">
                <c:v>0.95844945335814291</c:v>
              </c:pt>
              <c:pt idx="16">
                <c:v>0.96347920595911762</c:v>
              </c:pt>
              <c:pt idx="17">
                <c:v>0.97314643444793503</c:v>
              </c:pt>
              <c:pt idx="18">
                <c:v>0.92504548616276516</c:v>
              </c:pt>
              <c:pt idx="19">
                <c:v>0.85498441581042883</c:v>
              </c:pt>
              <c:pt idx="20">
                <c:v>0.8675440366257533</c:v>
              </c:pt>
              <c:pt idx="21">
                <c:v>0.86154947360842526</c:v>
              </c:pt>
              <c:pt idx="22">
                <c:v>0.84938936702295731</c:v>
              </c:pt>
              <c:pt idx="23">
                <c:v>0.80723251746178915</c:v>
              </c:pt>
              <c:pt idx="24">
                <c:v>0.76469088538963226</c:v>
              </c:pt>
              <c:pt idx="25">
                <c:v>0.7698444583218147</c:v>
              </c:pt>
              <c:pt idx="26">
                <c:v>0.75252602995663687</c:v>
              </c:pt>
              <c:pt idx="27">
                <c:v>0.74842503683960848</c:v>
              </c:pt>
              <c:pt idx="28">
                <c:v>0.70696748241224761</c:v>
              </c:pt>
              <c:pt idx="29">
                <c:v>0.62483007440458005</c:v>
              </c:pt>
              <c:pt idx="30">
                <c:v>0.5365274509938236</c:v>
              </c:pt>
              <c:pt idx="31">
                <c:v>0.57966314159733912</c:v>
              </c:pt>
            </c:numLit>
          </c:val>
          <c:smooth val="1"/>
          <c:extLst>
            <c:ext xmlns:c16="http://schemas.microsoft.com/office/drawing/2014/chart" uri="{C3380CC4-5D6E-409C-BE32-E72D297353CC}">
              <c16:uniqueId val="{00000000-7A7C-49FF-89BC-E71C31BA3190}"/>
            </c:ext>
          </c:extLst>
        </c:ser>
        <c:ser>
          <c:idx val="1"/>
          <c:order val="1"/>
          <c:tx>
            <c:v>Industry ***</c:v>
          </c:tx>
          <c:spPr>
            <a:ln w="25400">
              <a:solidFill>
                <a:schemeClr val="accent2"/>
              </a:solidFill>
              <a:prstDash val="sysDash"/>
            </a:ln>
          </c:spPr>
          <c:marker>
            <c:symbol val="none"/>
          </c:marker>
          <c:cat>
            <c:strLit>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Lit>
          </c:cat>
          <c:val>
            <c:numLit>
              <c:formatCode>0.00</c:formatCode>
              <c:ptCount val="32"/>
              <c:pt idx="0">
                <c:v>1</c:v>
              </c:pt>
              <c:pt idx="1">
                <c:v>0.93464107701771038</c:v>
              </c:pt>
              <c:pt idx="2">
                <c:v>0.88561812370913051</c:v>
              </c:pt>
              <c:pt idx="3">
                <c:v>0.8564029977151334</c:v>
              </c:pt>
              <c:pt idx="4">
                <c:v>0.86992668551559837</c:v>
              </c:pt>
              <c:pt idx="5">
                <c:v>0.89528390887081266</c:v>
              </c:pt>
              <c:pt idx="6">
                <c:v>0.87991332793007926</c:v>
              </c:pt>
              <c:pt idx="7">
                <c:v>0.87763530145897117</c:v>
              </c:pt>
              <c:pt idx="8">
                <c:v>0.85253645632011765</c:v>
              </c:pt>
              <c:pt idx="9">
                <c:v>0.83028523449496361</c:v>
              </c:pt>
              <c:pt idx="10">
                <c:v>0.84181677316486758</c:v>
              </c:pt>
              <c:pt idx="11">
                <c:v>0.8203825363592957</c:v>
              </c:pt>
              <c:pt idx="12">
                <c:v>0.8115122287096066</c:v>
              </c:pt>
              <c:pt idx="13">
                <c:v>0.82456120192823423</c:v>
              </c:pt>
              <c:pt idx="14">
                <c:v>0.82914214928470986</c:v>
              </c:pt>
              <c:pt idx="15">
                <c:v>0.81882228257196832</c:v>
              </c:pt>
              <c:pt idx="16">
                <c:v>0.81466774369599515</c:v>
              </c:pt>
              <c:pt idx="17">
                <c:v>0.83055068035885737</c:v>
              </c:pt>
              <c:pt idx="18">
                <c:v>0.7929137301485949</c:v>
              </c:pt>
              <c:pt idx="19">
                <c:v>0.64327920237069969</c:v>
              </c:pt>
              <c:pt idx="20">
                <c:v>0.69624915403752685</c:v>
              </c:pt>
              <c:pt idx="21">
                <c:v>0.68449155481948254</c:v>
              </c:pt>
              <c:pt idx="22">
                <c:v>0.65418303313791393</c:v>
              </c:pt>
              <c:pt idx="23">
                <c:v>0.63464696054450653</c:v>
              </c:pt>
              <c:pt idx="24">
                <c:v>0.62753126785531299</c:v>
              </c:pt>
              <c:pt idx="25">
                <c:v>0.63462726272926728</c:v>
              </c:pt>
              <c:pt idx="26">
                <c:v>0.64107256431348636</c:v>
              </c:pt>
              <c:pt idx="27">
                <c:v>0.65637898858487354</c:v>
              </c:pt>
              <c:pt idx="28">
                <c:v>0.65473877961761795</c:v>
              </c:pt>
              <c:pt idx="29">
                <c:v>0.63536615479282932</c:v>
              </c:pt>
              <c:pt idx="30">
                <c:v>0.60360895688608851</c:v>
              </c:pt>
              <c:pt idx="31">
                <c:v>0.64392248122140228</c:v>
              </c:pt>
            </c:numLit>
          </c:val>
          <c:smooth val="1"/>
          <c:extLst>
            <c:ext xmlns:c16="http://schemas.microsoft.com/office/drawing/2014/chart" uri="{C3380CC4-5D6E-409C-BE32-E72D297353CC}">
              <c16:uniqueId val="{00000001-7A7C-49FF-89BC-E71C31BA3190}"/>
            </c:ext>
          </c:extLst>
        </c:ser>
        <c:ser>
          <c:idx val="2"/>
          <c:order val="2"/>
          <c:tx>
            <c:v>Transport **</c:v>
          </c:tx>
          <c:spPr>
            <a:ln w="25400">
              <a:solidFill>
                <a:schemeClr val="accent3"/>
              </a:solidFill>
              <a:prstDash val="solid"/>
            </a:ln>
          </c:spPr>
          <c:marker>
            <c:symbol val="circle"/>
            <c:size val="5"/>
            <c:spPr>
              <a:solidFill>
                <a:schemeClr val="accent3"/>
              </a:solidFill>
              <a:ln>
                <a:solidFill>
                  <a:schemeClr val="accent3"/>
                </a:solidFill>
                <a:prstDash val="solid"/>
              </a:ln>
            </c:spPr>
          </c:marker>
          <c:cat>
            <c:strLit>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Lit>
          </c:cat>
          <c:val>
            <c:numLit>
              <c:formatCode>0.00</c:formatCode>
              <c:ptCount val="32"/>
              <c:pt idx="0">
                <c:v>1</c:v>
              </c:pt>
              <c:pt idx="1">
                <c:v>1.0110536336941887</c:v>
              </c:pt>
              <c:pt idx="2">
                <c:v>1.0467287779272016</c:v>
              </c:pt>
              <c:pt idx="3">
                <c:v>1.0549772554077137</c:v>
              </c:pt>
              <c:pt idx="4">
                <c:v>1.0651930200024893</c:v>
              </c:pt>
              <c:pt idx="5">
                <c:v>1.0868546625298594</c:v>
              </c:pt>
              <c:pt idx="6">
                <c:v>1.1202956570212046</c:v>
              </c:pt>
              <c:pt idx="7">
                <c:v>1.1373866561058423</c:v>
              </c:pt>
              <c:pt idx="8">
                <c:v>1.1830061220697272</c:v>
              </c:pt>
              <c:pt idx="9">
                <c:v>1.2168752366999755</c:v>
              </c:pt>
              <c:pt idx="10">
                <c:v>1.2184541231592396</c:v>
              </c:pt>
              <c:pt idx="11">
                <c:v>1.2377249816762665</c:v>
              </c:pt>
              <c:pt idx="12">
                <c:v>1.2480262212345072</c:v>
              </c:pt>
              <c:pt idx="13">
                <c:v>1.2671953777500948</c:v>
              </c:pt>
              <c:pt idx="14">
                <c:v>1.3001703443457968</c:v>
              </c:pt>
              <c:pt idx="15">
                <c:v>1.3068550166807036</c:v>
              </c:pt>
              <c:pt idx="16">
                <c:v>1.3254999090806403</c:v>
              </c:pt>
              <c:pt idx="17">
                <c:v>1.3439698847629344</c:v>
              </c:pt>
              <c:pt idx="18">
                <c:v>1.3198418369614044</c:v>
              </c:pt>
              <c:pt idx="19">
                <c:v>1.2781315019370894</c:v>
              </c:pt>
              <c:pt idx="20">
                <c:v>1.2727739166125043</c:v>
              </c:pt>
              <c:pt idx="21">
                <c:v>1.2631952667715409</c:v>
              </c:pt>
              <c:pt idx="22">
                <c:v>1.2205291084571916</c:v>
              </c:pt>
              <c:pt idx="23">
                <c:v>1.2135156380588363</c:v>
              </c:pt>
              <c:pt idx="24">
                <c:v>1.2236015600082686</c:v>
              </c:pt>
              <c:pt idx="25">
                <c:v>1.2499208293140709</c:v>
              </c:pt>
              <c:pt idx="26">
                <c:v>1.2831930541212502</c:v>
              </c:pt>
              <c:pt idx="27">
                <c:v>1.3153816979665161</c:v>
              </c:pt>
              <c:pt idx="28">
                <c:v>1.3260578932210068</c:v>
              </c:pt>
              <c:pt idx="29">
                <c:v>1.3382905558824207</c:v>
              </c:pt>
              <c:pt idx="30">
                <c:v>1.0752997091469103</c:v>
              </c:pt>
              <c:pt idx="31">
                <c:v>1.1790410622393319</c:v>
              </c:pt>
            </c:numLit>
          </c:val>
          <c:smooth val="1"/>
          <c:extLst>
            <c:ext xmlns:c16="http://schemas.microsoft.com/office/drawing/2014/chart" uri="{C3380CC4-5D6E-409C-BE32-E72D297353CC}">
              <c16:uniqueId val="{00000002-7A7C-49FF-89BC-E71C31BA3190}"/>
            </c:ext>
          </c:extLst>
        </c:ser>
        <c:ser>
          <c:idx val="3"/>
          <c:order val="3"/>
          <c:tx>
            <c:v>Residential and commercial</c:v>
          </c:tx>
          <c:spPr>
            <a:ln w="25400">
              <a:solidFill>
                <a:schemeClr val="accent4"/>
              </a:solidFill>
              <a:prstDash val="solid"/>
            </a:ln>
          </c:spPr>
          <c:marker>
            <c:symbol val="circle"/>
            <c:size val="5"/>
            <c:spPr>
              <a:solidFill>
                <a:schemeClr val="accent4"/>
              </a:solidFill>
              <a:ln>
                <a:solidFill>
                  <a:schemeClr val="accent4"/>
                </a:solidFill>
                <a:prstDash val="solid"/>
              </a:ln>
            </c:spPr>
          </c:marker>
          <c:cat>
            <c:strLit>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Lit>
          </c:cat>
          <c:val>
            <c:numLit>
              <c:formatCode>0.00</c:formatCode>
              <c:ptCount val="32"/>
              <c:pt idx="0">
                <c:v>1</c:v>
              </c:pt>
              <c:pt idx="1">
                <c:v>1.0581462820938672</c:v>
              </c:pt>
              <c:pt idx="2">
                <c:v>0.98692819516765251</c:v>
              </c:pt>
              <c:pt idx="3">
                <c:v>1.0037017207301124</c:v>
              </c:pt>
              <c:pt idx="4">
                <c:v>0.93455795670822517</c:v>
              </c:pt>
              <c:pt idx="5">
                <c:v>0.94866096383030563</c:v>
              </c:pt>
              <c:pt idx="6">
                <c:v>1.0336282574610156</c:v>
              </c:pt>
              <c:pt idx="7">
                <c:v>0.97015742185900944</c:v>
              </c:pt>
              <c:pt idx="8">
                <c:v>0.9495660253922823</c:v>
              </c:pt>
              <c:pt idx="9">
                <c:v>0.93041408521981361</c:v>
              </c:pt>
              <c:pt idx="10">
                <c:v>0.89398844763637597</c:v>
              </c:pt>
              <c:pt idx="11">
                <c:v>0.96430540851859647</c:v>
              </c:pt>
              <c:pt idx="12">
                <c:v>0.92899525786086568</c:v>
              </c:pt>
              <c:pt idx="13">
                <c:v>0.94849668504719664</c:v>
              </c:pt>
              <c:pt idx="14">
                <c:v>0.94091525116080621</c:v>
              </c:pt>
              <c:pt idx="15">
                <c:v>0.94105456749350425</c:v>
              </c:pt>
              <c:pt idx="16">
                <c:v>0.94258376831029911</c:v>
              </c:pt>
              <c:pt idx="17">
                <c:v>0.82267111515637703</c:v>
              </c:pt>
              <c:pt idx="18">
                <c:v>0.89514146066413147</c:v>
              </c:pt>
              <c:pt idx="19">
                <c:v>0.87463066611776596</c:v>
              </c:pt>
              <c:pt idx="20">
                <c:v>0.92663699372675057</c:v>
              </c:pt>
              <c:pt idx="21">
                <c:v>0.80835550751928587</c:v>
              </c:pt>
              <c:pt idx="22">
                <c:v>0.82332151807447118</c:v>
              </c:pt>
              <c:pt idx="23">
                <c:v>0.83099533990410712</c:v>
              </c:pt>
              <c:pt idx="24">
                <c:v>0.70849216507578472</c:v>
              </c:pt>
              <c:pt idx="25">
                <c:v>0.74730791603089441</c:v>
              </c:pt>
              <c:pt idx="26">
                <c:v>0.75856653740199353</c:v>
              </c:pt>
              <c:pt idx="27">
                <c:v>0.75441387077826827</c:v>
              </c:pt>
              <c:pt idx="28">
                <c:v>0.73065139774318222</c:v>
              </c:pt>
              <c:pt idx="29">
                <c:v>0.71594620948236842</c:v>
              </c:pt>
              <c:pt idx="30">
                <c:v>0.70887386534650099</c:v>
              </c:pt>
              <c:pt idx="31">
                <c:v>0.72921229176965319</c:v>
              </c:pt>
            </c:numLit>
          </c:val>
          <c:smooth val="1"/>
          <c:extLst>
            <c:ext xmlns:c16="http://schemas.microsoft.com/office/drawing/2014/chart" uri="{C3380CC4-5D6E-409C-BE32-E72D297353CC}">
              <c16:uniqueId val="{00000003-7A7C-49FF-89BC-E71C31BA3190}"/>
            </c:ext>
          </c:extLst>
        </c:ser>
        <c:ser>
          <c:idx val="4"/>
          <c:order val="4"/>
          <c:tx>
            <c:v>Agriculture, Forestry, Fisheries ****</c:v>
          </c:tx>
          <c:spPr>
            <a:ln w="25400">
              <a:solidFill>
                <a:schemeClr val="accent6"/>
              </a:solidFill>
              <a:prstDash val="solid"/>
            </a:ln>
          </c:spPr>
          <c:marker>
            <c:symbol val="none"/>
          </c:marker>
          <c:cat>
            <c:strLit>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Lit>
          </c:cat>
          <c:val>
            <c:numLit>
              <c:formatCode>0.00</c:formatCode>
              <c:ptCount val="32"/>
              <c:pt idx="0">
                <c:v>1</c:v>
              </c:pt>
              <c:pt idx="1">
                <c:v>0.96434522869691974</c:v>
              </c:pt>
              <c:pt idx="2">
                <c:v>0.92034935592663591</c:v>
              </c:pt>
              <c:pt idx="3">
                <c:v>0.94711877959028823</c:v>
              </c:pt>
              <c:pt idx="4">
                <c:v>0.93840265371696641</c:v>
              </c:pt>
              <c:pt idx="5">
                <c:v>0.93881390625795225</c:v>
              </c:pt>
              <c:pt idx="6">
                <c:v>0.96404052338862456</c:v>
              </c:pt>
              <c:pt idx="7">
                <c:v>0.93802772436682536</c:v>
              </c:pt>
              <c:pt idx="8">
                <c:v>0.9148607455197264</c:v>
              </c:pt>
              <c:pt idx="9">
                <c:v>0.91519176258047297</c:v>
              </c:pt>
              <c:pt idx="10">
                <c:v>0.89768159658483127</c:v>
              </c:pt>
              <c:pt idx="11">
                <c:v>0.89518308356492926</c:v>
              </c:pt>
              <c:pt idx="12">
                <c:v>0.87155528068321619</c:v>
              </c:pt>
              <c:pt idx="13">
                <c:v>0.87724105395544805</c:v>
              </c:pt>
              <c:pt idx="14">
                <c:v>0.87906289284425143</c:v>
              </c:pt>
              <c:pt idx="15">
                <c:v>0.87751401671922891</c:v>
              </c:pt>
              <c:pt idx="16">
                <c:v>0.84473916786526737</c:v>
              </c:pt>
              <c:pt idx="17">
                <c:v>0.8155041504160323</c:v>
              </c:pt>
              <c:pt idx="18">
                <c:v>0.82030727168870299</c:v>
              </c:pt>
              <c:pt idx="19">
                <c:v>0.80478821248683274</c:v>
              </c:pt>
              <c:pt idx="20">
                <c:v>0.82608914486701945</c:v>
              </c:pt>
              <c:pt idx="21">
                <c:v>0.81926951879603149</c:v>
              </c:pt>
              <c:pt idx="22">
                <c:v>0.79903008137443743</c:v>
              </c:pt>
              <c:pt idx="23">
                <c:v>0.80381310952018403</c:v>
              </c:pt>
              <c:pt idx="24">
                <c:v>0.80335977347551824</c:v>
              </c:pt>
              <c:pt idx="25">
                <c:v>0.7953637030784998</c:v>
              </c:pt>
              <c:pt idx="26">
                <c:v>0.80350301936024049</c:v>
              </c:pt>
              <c:pt idx="27">
                <c:v>0.80091661696869643</c:v>
              </c:pt>
              <c:pt idx="28">
                <c:v>0.81168444583674493</c:v>
              </c:pt>
              <c:pt idx="29">
                <c:v>0.79914768883641729</c:v>
              </c:pt>
              <c:pt idx="30">
                <c:v>0.82137563002620417</c:v>
              </c:pt>
              <c:pt idx="31">
                <c:v>0.81534009888145043</c:v>
              </c:pt>
            </c:numLit>
          </c:val>
          <c:smooth val="0"/>
          <c:extLst>
            <c:ext xmlns:c16="http://schemas.microsoft.com/office/drawing/2014/chart" uri="{C3380CC4-5D6E-409C-BE32-E72D297353CC}">
              <c16:uniqueId val="{00000004-7A7C-49FF-89BC-E71C31BA3190}"/>
            </c:ext>
          </c:extLst>
        </c:ser>
        <c:ser>
          <c:idx val="5"/>
          <c:order val="5"/>
          <c:tx>
            <c:v>Other *****</c:v>
          </c:tx>
          <c:spPr>
            <a:ln w="25400">
              <a:solidFill>
                <a:srgbClr val="93A9CF"/>
              </a:solidFill>
              <a:prstDash val="solid"/>
            </a:ln>
          </c:spPr>
          <c:marker>
            <c:symbol val="circle"/>
            <c:size val="5"/>
            <c:spPr>
              <a:solidFill>
                <a:srgbClr val="93A9CF"/>
              </a:solidFill>
              <a:ln>
                <a:solidFill>
                  <a:srgbClr val="93A9CF"/>
                </a:solidFill>
                <a:prstDash val="solid"/>
              </a:ln>
            </c:spPr>
          </c:marker>
          <c:cat>
            <c:strLit>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Lit>
          </c:cat>
          <c:val>
            <c:numLit>
              <c:formatCode>0.00</c:formatCode>
              <c:ptCount val="32"/>
              <c:pt idx="0">
                <c:v>1</c:v>
              </c:pt>
              <c:pt idx="1">
                <c:v>0.90083011917800926</c:v>
              </c:pt>
              <c:pt idx="2">
                <c:v>0.83343408306593592</c:v>
              </c:pt>
              <c:pt idx="3">
                <c:v>0.78399165464932552</c:v>
              </c:pt>
              <c:pt idx="4">
                <c:v>0.74583851939392209</c:v>
              </c:pt>
              <c:pt idx="5">
                <c:v>0.73354850784545711</c:v>
              </c:pt>
              <c:pt idx="6">
                <c:v>0.70393079659336533</c:v>
              </c:pt>
              <c:pt idx="7">
                <c:v>0.73655204634785143</c:v>
              </c:pt>
              <c:pt idx="8">
                <c:v>0.72547369517588767</c:v>
              </c:pt>
              <c:pt idx="9">
                <c:v>0.69692759706324381</c:v>
              </c:pt>
              <c:pt idx="10">
                <c:v>0.67715273834574163</c:v>
              </c:pt>
              <c:pt idx="11">
                <c:v>0.64380638518552591</c:v>
              </c:pt>
              <c:pt idx="12">
                <c:v>0.66364666002269457</c:v>
              </c:pt>
              <c:pt idx="13">
                <c:v>0.69485048257452098</c:v>
              </c:pt>
              <c:pt idx="14">
                <c:v>0.68830042582977224</c:v>
              </c:pt>
              <c:pt idx="15">
                <c:v>0.71397413060380344</c:v>
              </c:pt>
              <c:pt idx="16">
                <c:v>0.73226938761262095</c:v>
              </c:pt>
              <c:pt idx="17">
                <c:v>0.72169212448823938</c:v>
              </c:pt>
              <c:pt idx="18">
                <c:v>0.70833424871159278</c:v>
              </c:pt>
              <c:pt idx="19">
                <c:v>0.64177458382982933</c:v>
              </c:pt>
              <c:pt idx="20">
                <c:v>0.65335776323294115</c:v>
              </c:pt>
              <c:pt idx="21">
                <c:v>0.66397240964661297</c:v>
              </c:pt>
              <c:pt idx="22">
                <c:v>0.63720760241297547</c:v>
              </c:pt>
              <c:pt idx="23">
                <c:v>0.66030401833190777</c:v>
              </c:pt>
              <c:pt idx="24">
                <c:v>0.64603078544838211</c:v>
              </c:pt>
              <c:pt idx="25">
                <c:v>0.63450124049579182</c:v>
              </c:pt>
              <c:pt idx="26">
                <c:v>0.61296458840166101</c:v>
              </c:pt>
              <c:pt idx="27">
                <c:v>0.62119308225015468</c:v>
              </c:pt>
              <c:pt idx="28">
                <c:v>0.60389260497349384</c:v>
              </c:pt>
              <c:pt idx="29">
                <c:v>0.60132203372081727</c:v>
              </c:pt>
              <c:pt idx="30">
                <c:v>0.56184911387316416</c:v>
              </c:pt>
              <c:pt idx="31">
                <c:v>0.55774265214919116</c:v>
              </c:pt>
            </c:numLit>
          </c:val>
          <c:smooth val="0"/>
          <c:extLst>
            <c:ext xmlns:c16="http://schemas.microsoft.com/office/drawing/2014/chart" uri="{C3380CC4-5D6E-409C-BE32-E72D297353CC}">
              <c16:uniqueId val="{00000005-7A7C-49FF-89BC-E71C31BA3190}"/>
            </c:ext>
          </c:extLst>
        </c:ser>
        <c:ser>
          <c:idx val="6"/>
          <c:order val="6"/>
          <c:tx>
            <c:v>Total</c:v>
          </c:tx>
          <c:spPr>
            <a:ln w="25400">
              <a:solidFill>
                <a:schemeClr val="bg1">
                  <a:lumMod val="50000"/>
                </a:schemeClr>
              </a:solidFill>
              <a:prstDash val="solid"/>
            </a:ln>
          </c:spPr>
          <c:marker>
            <c:symbol val="plus"/>
            <c:size val="6"/>
            <c:spPr>
              <a:noFill/>
              <a:ln>
                <a:solidFill>
                  <a:schemeClr val="bg1">
                    <a:lumMod val="50000"/>
                  </a:schemeClr>
                </a:solidFill>
                <a:prstDash val="solid"/>
              </a:ln>
            </c:spPr>
          </c:marker>
          <c:cat>
            <c:strLit>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Lit>
          </c:cat>
          <c:val>
            <c:numLit>
              <c:formatCode>0.00</c:formatCode>
              <c:ptCount val="32"/>
              <c:pt idx="0">
                <c:v>1</c:v>
              </c:pt>
              <c:pt idx="1">
                <c:v>0.98308967957318583</c:v>
              </c:pt>
              <c:pt idx="2">
                <c:v>0.95203922231971316</c:v>
              </c:pt>
              <c:pt idx="3">
                <c:v>0.93533356442004989</c:v>
              </c:pt>
              <c:pt idx="4">
                <c:v>0.93120184517801485</c:v>
              </c:pt>
              <c:pt idx="5">
                <c:v>0.94386857974200089</c:v>
              </c:pt>
              <c:pt idx="6">
                <c:v>0.96621092298124156</c:v>
              </c:pt>
              <c:pt idx="7">
                <c:v>0.95007789107369522</c:v>
              </c:pt>
              <c:pt idx="8">
                <c:v>0.94868003454194427</c:v>
              </c:pt>
              <c:pt idx="9">
                <c:v>0.93624309261336258</c:v>
              </c:pt>
              <c:pt idx="10">
                <c:v>0.93991009766012279</c:v>
              </c:pt>
              <c:pt idx="11">
                <c:v>0.95419899260640717</c:v>
              </c:pt>
              <c:pt idx="12">
                <c:v>0.95375757585945853</c:v>
              </c:pt>
              <c:pt idx="13">
                <c:v>0.97608491049419022</c:v>
              </c:pt>
              <c:pt idx="14">
                <c:v>0.98023669873924879</c:v>
              </c:pt>
              <c:pt idx="15">
                <c:v>0.97688621461406488</c:v>
              </c:pt>
              <c:pt idx="16">
                <c:v>0.98066139135090624</c:v>
              </c:pt>
              <c:pt idx="17">
                <c:v>0.97265745735182818</c:v>
              </c:pt>
              <c:pt idx="18">
                <c:v>0.95175682996343647</c:v>
              </c:pt>
              <c:pt idx="19">
                <c:v>0.87488620924701044</c:v>
              </c:pt>
              <c:pt idx="20">
                <c:v>0.90099383527401289</c:v>
              </c:pt>
              <c:pt idx="21">
                <c:v>0.8760419309167834</c:v>
              </c:pt>
              <c:pt idx="22">
                <c:v>0.85727260729426058</c:v>
              </c:pt>
              <c:pt idx="23">
                <c:v>0.83709916489857283</c:v>
              </c:pt>
              <c:pt idx="24">
                <c:v>0.80278310681169318</c:v>
              </c:pt>
              <c:pt idx="25">
                <c:v>0.81681654562484496</c:v>
              </c:pt>
              <c:pt idx="26">
                <c:v>0.81984581699461967</c:v>
              </c:pt>
              <c:pt idx="27">
                <c:v>0.82763460904714992</c:v>
              </c:pt>
              <c:pt idx="28">
                <c:v>0.81045718466677108</c:v>
              </c:pt>
              <c:pt idx="29">
                <c:v>0.77504746979206984</c:v>
              </c:pt>
              <c:pt idx="30">
                <c:v>0.68570491403012657</c:v>
              </c:pt>
              <c:pt idx="31">
                <c:v>0.73372837451056949</c:v>
              </c:pt>
            </c:numLit>
          </c:val>
          <c:smooth val="0"/>
          <c:extLst>
            <c:ext xmlns:c16="http://schemas.microsoft.com/office/drawing/2014/chart" uri="{C3380CC4-5D6E-409C-BE32-E72D297353CC}">
              <c16:uniqueId val="{00000006-7A7C-49FF-89BC-E71C31BA3190}"/>
            </c:ext>
          </c:extLst>
        </c:ser>
        <c:dLbls>
          <c:showLegendKey val="0"/>
          <c:showVal val="0"/>
          <c:showCatName val="0"/>
          <c:showSerName val="0"/>
          <c:showPercent val="0"/>
          <c:showBubbleSize val="0"/>
        </c:dLbls>
        <c:smooth val="0"/>
        <c:axId val="160456064"/>
        <c:axId val="160458240"/>
      </c:lineChart>
      <c:catAx>
        <c:axId val="16045606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AT"/>
          </a:p>
        </c:txPr>
        <c:crossAx val="160458240"/>
        <c:crosses val="autoZero"/>
        <c:auto val="1"/>
        <c:lblAlgn val="ctr"/>
        <c:lblOffset val="100"/>
        <c:tickLblSkip val="1"/>
        <c:tickMarkSkip val="1"/>
        <c:noMultiLvlLbl val="0"/>
      </c:catAx>
      <c:valAx>
        <c:axId val="160458240"/>
        <c:scaling>
          <c:orientation val="minMax"/>
          <c:max val="1.4"/>
          <c:min val="0.4"/>
        </c:scaling>
        <c:delete val="0"/>
        <c:axPos val="l"/>
        <c:majorGridlines>
          <c:spPr>
            <a:ln w="3175">
              <a:solidFill>
                <a:srgbClr val="C0C0C0"/>
              </a:solidFill>
              <a:prstDash val="sysDash"/>
            </a:ln>
          </c:spPr>
        </c:majorGridlines>
        <c:title>
          <c:tx>
            <c:strRef>
              <c:f>"1990=1"</c:f>
              <c:strCache>
                <c:ptCount val="1"/>
                <c:pt idx="0">
                  <c:v>1990=1</c:v>
                </c:pt>
              </c:strCache>
            </c:strRef>
          </c:tx>
          <c:layout>
            <c:manualLayout>
              <c:xMode val="edge"/>
              <c:yMode val="edge"/>
              <c:x val="3.9697542533081283E-2"/>
              <c:y val="4.6052631578947366E-2"/>
            </c:manualLayout>
          </c:layout>
          <c:overlay val="0"/>
          <c:spPr>
            <a:noFill/>
            <a:ln w="25400">
              <a:noFill/>
            </a:ln>
          </c:spPr>
          <c:txPr>
            <a:bodyPr rot="0" vert="horz"/>
            <a:lstStyle/>
            <a:p>
              <a:pPr algn="ctr">
                <a:defRPr sz="800" b="1" i="0" u="none" strike="noStrike" baseline="0">
                  <a:solidFill>
                    <a:srgbClr val="000000"/>
                  </a:solidFill>
                  <a:latin typeface="Arial"/>
                  <a:ea typeface="Arial"/>
                  <a:cs typeface="Arial"/>
                </a:defRPr>
              </a:pPr>
              <a:endParaRPr lang="en-AT"/>
            </a:p>
          </c:txPr>
        </c:title>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AT"/>
          </a:p>
        </c:txPr>
        <c:crossAx val="160456064"/>
        <c:crosses val="autoZero"/>
        <c:crossBetween val="midCat"/>
      </c:valAx>
      <c:spPr>
        <a:solidFill>
          <a:schemeClr val="bg1"/>
        </a:solidFill>
        <a:ln w="12700">
          <a:solidFill>
            <a:srgbClr val="808080"/>
          </a:solidFill>
          <a:prstDash val="solid"/>
        </a:ln>
      </c:spPr>
    </c:plotArea>
    <c:legend>
      <c:legendPos val="b"/>
      <c:layout>
        <c:manualLayout>
          <c:xMode val="edge"/>
          <c:yMode val="edge"/>
          <c:x val="1.8413666678079619E-2"/>
          <c:y val="0.83870777777777783"/>
          <c:w val="0.94671931433415102"/>
          <c:h val="0.13647833333333334"/>
        </c:manualLayout>
      </c:layout>
      <c:overlay val="0"/>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AT"/>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Contents!A1"/></Relationships>
</file>

<file path=xl/drawings/_rels/drawing10.xml.rels><?xml version="1.0" encoding="UTF-8" standalone="yes"?>
<Relationships xmlns="http://schemas.openxmlformats.org/package/2006/relationships"><Relationship Id="rId1" Type="http://schemas.openxmlformats.org/officeDocument/2006/relationships/hyperlink" Target="#Contents!A1"/></Relationships>
</file>

<file path=xl/drawings/_rels/drawing11.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hyperlink" Target="#Contents!A1"/></Relationships>
</file>

<file path=xl/drawings/_rels/drawing12.xml.rels><?xml version="1.0" encoding="UTF-8" standalone="yes"?>
<Relationships xmlns="http://schemas.openxmlformats.org/package/2006/relationships"><Relationship Id="rId1" Type="http://schemas.openxmlformats.org/officeDocument/2006/relationships/hyperlink" Target="#Contents!A1"/></Relationships>
</file>

<file path=xl/drawings/_rels/drawing1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hyperlink" Target="#Contents!A1"/></Relationships>
</file>

<file path=xl/drawings/_rels/drawing14.xml.rels><?xml version="1.0" encoding="UTF-8" standalone="yes"?>
<Relationships xmlns="http://schemas.openxmlformats.org/package/2006/relationships"><Relationship Id="rId1" Type="http://schemas.openxmlformats.org/officeDocument/2006/relationships/hyperlink" Target="#Contents!A1"/></Relationships>
</file>

<file path=xl/drawings/_rels/drawing1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Contents!A1"/></Relationships>
</file>

<file path=xl/drawings/_rels/drawing16.xml.rels><?xml version="1.0" encoding="UTF-8" standalone="yes"?>
<Relationships xmlns="http://schemas.openxmlformats.org/package/2006/relationships"><Relationship Id="rId1" Type="http://schemas.openxmlformats.org/officeDocument/2006/relationships/hyperlink" Target="#Contents!A1"/></Relationships>
</file>

<file path=xl/drawings/_rels/drawing17.xml.rels><?xml version="1.0" encoding="UTF-8" standalone="yes"?>
<Relationships xmlns="http://schemas.openxmlformats.org/package/2006/relationships"><Relationship Id="rId1" Type="http://schemas.openxmlformats.org/officeDocument/2006/relationships/hyperlink" Target="#Contents!A1"/></Relationships>
</file>

<file path=xl/drawings/_rels/drawing1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hyperlink" Target="#Contents!A1"/></Relationships>
</file>

<file path=xl/drawings/_rels/drawing19.xml.rels><?xml version="1.0" encoding="UTF-8" standalone="yes"?>
<Relationships xmlns="http://schemas.openxmlformats.org/package/2006/relationships"><Relationship Id="rId1" Type="http://schemas.openxmlformats.org/officeDocument/2006/relationships/hyperlink" Target="#Contents!A1"/></Relationships>
</file>

<file path=xl/drawings/_rels/drawing2.xml.rels><?xml version="1.0" encoding="UTF-8" standalone="yes"?>
<Relationships xmlns="http://schemas.openxmlformats.org/package/2006/relationships"><Relationship Id="rId1" Type="http://schemas.openxmlformats.org/officeDocument/2006/relationships/hyperlink" Target="#Contents!A1"/></Relationships>
</file>

<file path=xl/drawings/_rels/drawing20.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Contents!A1"/></Relationships>
</file>

<file path=xl/drawings/_rels/drawing21.xml.rels><?xml version="1.0" encoding="UTF-8" standalone="yes"?>
<Relationships xmlns="http://schemas.openxmlformats.org/package/2006/relationships"><Relationship Id="rId1" Type="http://schemas.openxmlformats.org/officeDocument/2006/relationships/hyperlink" Target="#Contents!A1"/></Relationships>
</file>

<file path=xl/drawings/_rels/drawing22.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hyperlink" Target="#Contents!A1"/></Relationships>
</file>

<file path=xl/drawings/_rels/drawing23.xml.rels><?xml version="1.0" encoding="UTF-8" standalone="yes"?>
<Relationships xmlns="http://schemas.openxmlformats.org/package/2006/relationships"><Relationship Id="rId1" Type="http://schemas.openxmlformats.org/officeDocument/2006/relationships/hyperlink" Target="#Contents!A1"/></Relationships>
</file>

<file path=xl/drawings/_rels/drawing3.xml.rels><?xml version="1.0" encoding="UTF-8" standalone="yes"?>
<Relationships xmlns="http://schemas.openxmlformats.org/package/2006/relationships"><Relationship Id="rId1" Type="http://schemas.openxmlformats.org/officeDocument/2006/relationships/hyperlink" Target="#Contents!A1"/></Relationships>
</file>

<file path=xl/drawings/_rels/drawing4.xml.rels><?xml version="1.0" encoding="UTF-8" standalone="yes"?>
<Relationships xmlns="http://schemas.openxmlformats.org/package/2006/relationships"><Relationship Id="rId1" Type="http://schemas.openxmlformats.org/officeDocument/2006/relationships/hyperlink" Target="#Contents!A1"/></Relationships>
</file>

<file path=xl/drawings/_rels/drawing5.xml.rels><?xml version="1.0" encoding="UTF-8" standalone="yes"?>
<Relationships xmlns="http://schemas.openxmlformats.org/package/2006/relationships"><Relationship Id="rId1" Type="http://schemas.openxmlformats.org/officeDocument/2006/relationships/hyperlink" Target="#Contents!A1"/></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Contents!A1"/></Relationships>
</file>

<file path=xl/drawings/_rels/drawing7.xml.rels><?xml version="1.0" encoding="UTF-8" standalone="yes"?>
<Relationships xmlns="http://schemas.openxmlformats.org/package/2006/relationships"><Relationship Id="rId1" Type="http://schemas.openxmlformats.org/officeDocument/2006/relationships/hyperlink" Target="#Contents!A1"/></Relationships>
</file>

<file path=xl/drawings/_rels/drawing8.xml.rels><?xml version="1.0" encoding="UTF-8" standalone="yes"?>
<Relationships xmlns="http://schemas.openxmlformats.org/package/2006/relationships"><Relationship Id="rId1" Type="http://schemas.openxmlformats.org/officeDocument/2006/relationships/hyperlink" Target="#Contents!A1"/></Relationships>
</file>

<file path=xl/drawings/_rels/drawing9.xml.rels><?xml version="1.0" encoding="UTF-8" standalone="yes"?>
<Relationships xmlns="http://schemas.openxmlformats.org/package/2006/relationships"><Relationship Id="rId1" Type="http://schemas.openxmlformats.org/officeDocument/2006/relationships/hyperlink" Target="#Contents!A1"/></Relationships>
</file>

<file path=xl/drawings/drawing1.xml><?xml version="1.0" encoding="utf-8"?>
<xdr:wsDr xmlns:xdr="http://schemas.openxmlformats.org/drawingml/2006/spreadsheetDrawing" xmlns:a="http://schemas.openxmlformats.org/drawingml/2006/main">
  <xdr:twoCellAnchor>
    <xdr:from>
      <xdr:col>2</xdr:col>
      <xdr:colOff>371475</xdr:colOff>
      <xdr:row>0</xdr:row>
      <xdr:rowOff>152400</xdr:rowOff>
    </xdr:from>
    <xdr:to>
      <xdr:col>3</xdr:col>
      <xdr:colOff>381000</xdr:colOff>
      <xdr:row>3</xdr:row>
      <xdr:rowOff>85725</xdr:rowOff>
    </xdr:to>
    <xdr:sp macro="" textlink="">
      <xdr:nvSpPr>
        <xdr:cNvPr id="2" name="AutoShape 1">
          <a:hlinkClick xmlns:r="http://schemas.openxmlformats.org/officeDocument/2006/relationships" r:id="rId1"/>
          <a:extLst>
            <a:ext uri="{FF2B5EF4-FFF2-40B4-BE49-F238E27FC236}">
              <a16:creationId xmlns:a16="http://schemas.microsoft.com/office/drawing/2014/main" id="{00000000-0008-0000-0100-000002000000}"/>
            </a:ext>
          </a:extLst>
        </xdr:cNvPr>
        <xdr:cNvSpPr>
          <a:spLocks noChangeArrowheads="1"/>
        </xdr:cNvSpPr>
      </xdr:nvSpPr>
      <xdr:spPr bwMode="auto">
        <a:xfrm>
          <a:off x="3648075" y="152400"/>
          <a:ext cx="619125" cy="419100"/>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37</xdr:col>
      <xdr:colOff>178593</xdr:colOff>
      <xdr:row>0</xdr:row>
      <xdr:rowOff>190500</xdr:rowOff>
    </xdr:from>
    <xdr:to>
      <xdr:col>38</xdr:col>
      <xdr:colOff>188118</xdr:colOff>
      <xdr:row>3</xdr:row>
      <xdr:rowOff>83344</xdr:rowOff>
    </xdr:to>
    <xdr:sp macro="" textlink="">
      <xdr:nvSpPr>
        <xdr:cNvPr id="8193" name="AutoShape 1">
          <a:hlinkClick xmlns:r="http://schemas.openxmlformats.org/officeDocument/2006/relationships" r:id="rId1"/>
          <a:extLst>
            <a:ext uri="{FF2B5EF4-FFF2-40B4-BE49-F238E27FC236}">
              <a16:creationId xmlns:a16="http://schemas.microsoft.com/office/drawing/2014/main" id="{00000000-0008-0000-0B00-000001200000}"/>
            </a:ext>
          </a:extLst>
        </xdr:cNvPr>
        <xdr:cNvSpPr>
          <a:spLocks noChangeArrowheads="1"/>
        </xdr:cNvSpPr>
      </xdr:nvSpPr>
      <xdr:spPr bwMode="auto">
        <a:xfrm>
          <a:off x="11799093" y="190500"/>
          <a:ext cx="616744" cy="452438"/>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29</xdr:col>
      <xdr:colOff>190501</xdr:colOff>
      <xdr:row>1</xdr:row>
      <xdr:rowOff>23813</xdr:rowOff>
    </xdr:from>
    <xdr:to>
      <xdr:col>30</xdr:col>
      <xdr:colOff>204789</xdr:colOff>
      <xdr:row>3</xdr:row>
      <xdr:rowOff>30957</xdr:rowOff>
    </xdr:to>
    <xdr:sp macro="" textlink="">
      <xdr:nvSpPr>
        <xdr:cNvPr id="4" name="AutoShape 1">
          <a:hlinkClick xmlns:r="http://schemas.openxmlformats.org/officeDocument/2006/relationships" r:id="rId1"/>
          <a:extLst>
            <a:ext uri="{FF2B5EF4-FFF2-40B4-BE49-F238E27FC236}">
              <a16:creationId xmlns:a16="http://schemas.microsoft.com/office/drawing/2014/main" id="{00000000-0008-0000-0C00-000004000000}"/>
            </a:ext>
          </a:extLst>
        </xdr:cNvPr>
        <xdr:cNvSpPr>
          <a:spLocks noChangeArrowheads="1"/>
        </xdr:cNvSpPr>
      </xdr:nvSpPr>
      <xdr:spPr bwMode="auto">
        <a:xfrm>
          <a:off x="13144501" y="226219"/>
          <a:ext cx="621507" cy="435769"/>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twoCellAnchor>
    <xdr:from>
      <xdr:col>2</xdr:col>
      <xdr:colOff>190500</xdr:colOff>
      <xdr:row>48</xdr:row>
      <xdr:rowOff>127000</xdr:rowOff>
    </xdr:from>
    <xdr:to>
      <xdr:col>18</xdr:col>
      <xdr:colOff>111760</xdr:colOff>
      <xdr:row>70</xdr:row>
      <xdr:rowOff>22861</xdr:rowOff>
    </xdr:to>
    <xdr:graphicFrame macro="">
      <xdr:nvGraphicFramePr>
        <xdr:cNvPr id="7" name="Chart 20" title="=">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152400</xdr:colOff>
      <xdr:row>49</xdr:row>
      <xdr:rowOff>0</xdr:rowOff>
    </xdr:from>
    <xdr:to>
      <xdr:col>29</xdr:col>
      <xdr:colOff>6985</xdr:colOff>
      <xdr:row>66</xdr:row>
      <xdr:rowOff>92075</xdr:rowOff>
    </xdr:to>
    <xdr:graphicFrame macro="">
      <xdr:nvGraphicFramePr>
        <xdr:cNvPr id="8" name="Chart 36">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29</xdr:col>
      <xdr:colOff>214313</xdr:colOff>
      <xdr:row>0</xdr:row>
      <xdr:rowOff>190500</xdr:rowOff>
    </xdr:from>
    <xdr:to>
      <xdr:col>30</xdr:col>
      <xdr:colOff>121444</xdr:colOff>
      <xdr:row>2</xdr:row>
      <xdr:rowOff>221456</xdr:rowOff>
    </xdr:to>
    <xdr:sp macro="" textlink="">
      <xdr:nvSpPr>
        <xdr:cNvPr id="2" name="AutoShape 1">
          <a:hlinkClick xmlns:r="http://schemas.openxmlformats.org/officeDocument/2006/relationships" r:id="rId1"/>
          <a:extLst>
            <a:ext uri="{FF2B5EF4-FFF2-40B4-BE49-F238E27FC236}">
              <a16:creationId xmlns:a16="http://schemas.microsoft.com/office/drawing/2014/main" id="{00000000-0008-0000-0D00-000002000000}"/>
            </a:ext>
          </a:extLst>
        </xdr:cNvPr>
        <xdr:cNvSpPr>
          <a:spLocks noChangeArrowheads="1"/>
        </xdr:cNvSpPr>
      </xdr:nvSpPr>
      <xdr:spPr bwMode="auto">
        <a:xfrm>
          <a:off x="13537407" y="190500"/>
          <a:ext cx="514350" cy="435769"/>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27</xdr:col>
      <xdr:colOff>76200</xdr:colOff>
      <xdr:row>0</xdr:row>
      <xdr:rowOff>76200</xdr:rowOff>
    </xdr:from>
    <xdr:to>
      <xdr:col>28</xdr:col>
      <xdr:colOff>85725</xdr:colOff>
      <xdr:row>3</xdr:row>
      <xdr:rowOff>85725</xdr:rowOff>
    </xdr:to>
    <xdr:sp macro="" textlink="">
      <xdr:nvSpPr>
        <xdr:cNvPr id="26625" name="AutoShape 1">
          <a:hlinkClick xmlns:r="http://schemas.openxmlformats.org/officeDocument/2006/relationships" r:id="rId1"/>
          <a:extLst>
            <a:ext uri="{FF2B5EF4-FFF2-40B4-BE49-F238E27FC236}">
              <a16:creationId xmlns:a16="http://schemas.microsoft.com/office/drawing/2014/main" id="{00000000-0008-0000-0E00-000001680000}"/>
            </a:ext>
          </a:extLst>
        </xdr:cNvPr>
        <xdr:cNvSpPr>
          <a:spLocks noChangeArrowheads="1"/>
        </xdr:cNvSpPr>
      </xdr:nvSpPr>
      <xdr:spPr bwMode="auto">
        <a:xfrm>
          <a:off x="9401175" y="76200"/>
          <a:ext cx="619125" cy="466725"/>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twoCellAnchor>
    <xdr:from>
      <xdr:col>15</xdr:col>
      <xdr:colOff>104775</xdr:colOff>
      <xdr:row>49</xdr:row>
      <xdr:rowOff>123825</xdr:rowOff>
    </xdr:from>
    <xdr:to>
      <xdr:col>26</xdr:col>
      <xdr:colOff>69056</xdr:colOff>
      <xdr:row>79</xdr:row>
      <xdr:rowOff>35719</xdr:rowOff>
    </xdr:to>
    <xdr:graphicFrame macro="">
      <xdr:nvGraphicFramePr>
        <xdr:cNvPr id="8" name="Chart 12">
          <a:extLst>
            <a:ext uri="{FF2B5EF4-FFF2-40B4-BE49-F238E27FC236}">
              <a16:creationId xmlns:a16="http://schemas.microsoft.com/office/drawing/2014/main" id="{00000000-0008-0000-0400-0000A061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51</xdr:row>
      <xdr:rowOff>0</xdr:rowOff>
    </xdr:from>
    <xdr:to>
      <xdr:col>15</xdr:col>
      <xdr:colOff>112538</xdr:colOff>
      <xdr:row>80</xdr:row>
      <xdr:rowOff>54769</xdr:rowOff>
    </xdr:to>
    <xdr:graphicFrame macro="">
      <xdr:nvGraphicFramePr>
        <xdr:cNvPr id="9" name="Chart 13">
          <a:extLst>
            <a:ext uri="{FF2B5EF4-FFF2-40B4-BE49-F238E27FC236}">
              <a16:creationId xmlns:a16="http://schemas.microsoft.com/office/drawing/2014/main" id="{00000000-0008-0000-0400-0000A161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28</xdr:col>
      <xdr:colOff>180975</xdr:colOff>
      <xdr:row>0</xdr:row>
      <xdr:rowOff>76200</xdr:rowOff>
    </xdr:from>
    <xdr:to>
      <xdr:col>28</xdr:col>
      <xdr:colOff>838200</xdr:colOff>
      <xdr:row>3</xdr:row>
      <xdr:rowOff>85725</xdr:rowOff>
    </xdr:to>
    <xdr:sp macro="" textlink="">
      <xdr:nvSpPr>
        <xdr:cNvPr id="27649" name="AutoShape 1">
          <a:hlinkClick xmlns:r="http://schemas.openxmlformats.org/officeDocument/2006/relationships" r:id="rId1"/>
          <a:extLst>
            <a:ext uri="{FF2B5EF4-FFF2-40B4-BE49-F238E27FC236}">
              <a16:creationId xmlns:a16="http://schemas.microsoft.com/office/drawing/2014/main" id="{00000000-0008-0000-0F00-0000016C0000}"/>
            </a:ext>
          </a:extLst>
        </xdr:cNvPr>
        <xdr:cNvSpPr>
          <a:spLocks noChangeArrowheads="1"/>
        </xdr:cNvSpPr>
      </xdr:nvSpPr>
      <xdr:spPr bwMode="auto">
        <a:xfrm>
          <a:off x="9677400" y="76200"/>
          <a:ext cx="657225" cy="466725"/>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27</xdr:col>
      <xdr:colOff>76200</xdr:colOff>
      <xdr:row>0</xdr:row>
      <xdr:rowOff>76200</xdr:rowOff>
    </xdr:from>
    <xdr:to>
      <xdr:col>28</xdr:col>
      <xdr:colOff>85725</xdr:colOff>
      <xdr:row>3</xdr:row>
      <xdr:rowOff>85725</xdr:rowOff>
    </xdr:to>
    <xdr:sp macro="" textlink="">
      <xdr:nvSpPr>
        <xdr:cNvPr id="2" name="AutoShape 1">
          <a:hlinkClick xmlns:r="http://schemas.openxmlformats.org/officeDocument/2006/relationships" r:id="rId1"/>
          <a:extLst>
            <a:ext uri="{FF2B5EF4-FFF2-40B4-BE49-F238E27FC236}">
              <a16:creationId xmlns:a16="http://schemas.microsoft.com/office/drawing/2014/main" id="{00000000-0008-0000-1000-000002000000}"/>
            </a:ext>
          </a:extLst>
        </xdr:cNvPr>
        <xdr:cNvSpPr>
          <a:spLocks noChangeArrowheads="1"/>
        </xdr:cNvSpPr>
      </xdr:nvSpPr>
      <xdr:spPr bwMode="auto">
        <a:xfrm>
          <a:off x="11001375" y="76200"/>
          <a:ext cx="771525" cy="466725"/>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twoCellAnchor>
    <xdr:from>
      <xdr:col>2</xdr:col>
      <xdr:colOff>0</xdr:colOff>
      <xdr:row>47</xdr:row>
      <xdr:rowOff>0</xdr:rowOff>
    </xdr:from>
    <xdr:to>
      <xdr:col>16</xdr:col>
      <xdr:colOff>198262</xdr:colOff>
      <xdr:row>76</xdr:row>
      <xdr:rowOff>54768</xdr:rowOff>
    </xdr:to>
    <xdr:graphicFrame macro="">
      <xdr:nvGraphicFramePr>
        <xdr:cNvPr id="6" name="Chart 13">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166687</xdr:colOff>
      <xdr:row>47</xdr:row>
      <xdr:rowOff>83344</xdr:rowOff>
    </xdr:from>
    <xdr:to>
      <xdr:col>27</xdr:col>
      <xdr:colOff>250031</xdr:colOff>
      <xdr:row>76</xdr:row>
      <xdr:rowOff>138112</xdr:rowOff>
    </xdr:to>
    <xdr:graphicFrame macro="">
      <xdr:nvGraphicFramePr>
        <xdr:cNvPr id="8" name="Chart 12">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37</xdr:col>
      <xdr:colOff>123824</xdr:colOff>
      <xdr:row>0</xdr:row>
      <xdr:rowOff>123825</xdr:rowOff>
    </xdr:from>
    <xdr:to>
      <xdr:col>38</xdr:col>
      <xdr:colOff>133350</xdr:colOff>
      <xdr:row>3</xdr:row>
      <xdr:rowOff>0</xdr:rowOff>
    </xdr:to>
    <xdr:sp macro="" textlink="">
      <xdr:nvSpPr>
        <xdr:cNvPr id="10241" name="AutoShape 1">
          <a:hlinkClick xmlns:r="http://schemas.openxmlformats.org/officeDocument/2006/relationships" r:id="rId1"/>
          <a:extLst>
            <a:ext uri="{FF2B5EF4-FFF2-40B4-BE49-F238E27FC236}">
              <a16:creationId xmlns:a16="http://schemas.microsoft.com/office/drawing/2014/main" id="{00000000-0008-0000-1100-000001280000}"/>
            </a:ext>
          </a:extLst>
        </xdr:cNvPr>
        <xdr:cNvSpPr>
          <a:spLocks noChangeArrowheads="1"/>
        </xdr:cNvSpPr>
      </xdr:nvSpPr>
      <xdr:spPr bwMode="auto">
        <a:xfrm>
          <a:off x="12768262" y="123825"/>
          <a:ext cx="616744" cy="435769"/>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37</xdr:col>
      <xdr:colOff>142876</xdr:colOff>
      <xdr:row>1</xdr:row>
      <xdr:rowOff>0</xdr:rowOff>
    </xdr:from>
    <xdr:to>
      <xdr:col>38</xdr:col>
      <xdr:colOff>152401</xdr:colOff>
      <xdr:row>3</xdr:row>
      <xdr:rowOff>59531</xdr:rowOff>
    </xdr:to>
    <xdr:sp macro="" textlink="">
      <xdr:nvSpPr>
        <xdr:cNvPr id="16385" name="AutoShape 1">
          <a:hlinkClick xmlns:r="http://schemas.openxmlformats.org/officeDocument/2006/relationships" r:id="rId1"/>
          <a:extLst>
            <a:ext uri="{FF2B5EF4-FFF2-40B4-BE49-F238E27FC236}">
              <a16:creationId xmlns:a16="http://schemas.microsoft.com/office/drawing/2014/main" id="{00000000-0008-0000-1200-000001400000}"/>
            </a:ext>
          </a:extLst>
        </xdr:cNvPr>
        <xdr:cNvSpPr>
          <a:spLocks noChangeArrowheads="1"/>
        </xdr:cNvSpPr>
      </xdr:nvSpPr>
      <xdr:spPr bwMode="auto">
        <a:xfrm>
          <a:off x="12584907" y="202406"/>
          <a:ext cx="616744" cy="416719"/>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29</xdr:col>
      <xdr:colOff>166688</xdr:colOff>
      <xdr:row>1</xdr:row>
      <xdr:rowOff>0</xdr:rowOff>
    </xdr:from>
    <xdr:to>
      <xdr:col>30</xdr:col>
      <xdr:colOff>121445</xdr:colOff>
      <xdr:row>3</xdr:row>
      <xdr:rowOff>7144</xdr:rowOff>
    </xdr:to>
    <xdr:sp macro="" textlink="">
      <xdr:nvSpPr>
        <xdr:cNvPr id="4" name="AutoShape 1">
          <a:hlinkClick xmlns:r="http://schemas.openxmlformats.org/officeDocument/2006/relationships" r:id="rId1"/>
          <a:extLst>
            <a:ext uri="{FF2B5EF4-FFF2-40B4-BE49-F238E27FC236}">
              <a16:creationId xmlns:a16="http://schemas.microsoft.com/office/drawing/2014/main" id="{00000000-0008-0000-1300-000004000000}"/>
            </a:ext>
          </a:extLst>
        </xdr:cNvPr>
        <xdr:cNvSpPr>
          <a:spLocks noChangeArrowheads="1"/>
        </xdr:cNvSpPr>
      </xdr:nvSpPr>
      <xdr:spPr bwMode="auto">
        <a:xfrm>
          <a:off x="13215938" y="202406"/>
          <a:ext cx="561976" cy="435769"/>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twoCellAnchor>
    <xdr:from>
      <xdr:col>2</xdr:col>
      <xdr:colOff>0</xdr:colOff>
      <xdr:row>50</xdr:row>
      <xdr:rowOff>0</xdr:rowOff>
    </xdr:from>
    <xdr:to>
      <xdr:col>15</xdr:col>
      <xdr:colOff>511000</xdr:colOff>
      <xdr:row>71</xdr:row>
      <xdr:rowOff>26220</xdr:rowOff>
    </xdr:to>
    <xdr:graphicFrame macro="">
      <xdr:nvGraphicFramePr>
        <xdr:cNvPr id="5" name="Chart 13">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114300</xdr:colOff>
      <xdr:row>51</xdr:row>
      <xdr:rowOff>50800</xdr:rowOff>
    </xdr:from>
    <xdr:to>
      <xdr:col>24</xdr:col>
      <xdr:colOff>266700</xdr:colOff>
      <xdr:row>69</xdr:row>
      <xdr:rowOff>6350</xdr:rowOff>
    </xdr:to>
    <xdr:graphicFrame macro="">
      <xdr:nvGraphicFramePr>
        <xdr:cNvPr id="6" name="Chart 20">
          <a:extLst>
            <a:ext uri="{FF2B5EF4-FFF2-40B4-BE49-F238E27FC236}">
              <a16:creationId xmlns:a16="http://schemas.microsoft.com/office/drawing/2014/main" id="{00000000-0008-0000-0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29</xdr:col>
      <xdr:colOff>238125</xdr:colOff>
      <xdr:row>1</xdr:row>
      <xdr:rowOff>0</xdr:rowOff>
    </xdr:from>
    <xdr:to>
      <xdr:col>30</xdr:col>
      <xdr:colOff>192882</xdr:colOff>
      <xdr:row>3</xdr:row>
      <xdr:rowOff>7144</xdr:rowOff>
    </xdr:to>
    <xdr:sp macro="" textlink="">
      <xdr:nvSpPr>
        <xdr:cNvPr id="2" name="AutoShape 1">
          <a:hlinkClick xmlns:r="http://schemas.openxmlformats.org/officeDocument/2006/relationships" r:id="rId1"/>
          <a:extLst>
            <a:ext uri="{FF2B5EF4-FFF2-40B4-BE49-F238E27FC236}">
              <a16:creationId xmlns:a16="http://schemas.microsoft.com/office/drawing/2014/main" id="{00000000-0008-0000-1400-000002000000}"/>
            </a:ext>
          </a:extLst>
        </xdr:cNvPr>
        <xdr:cNvSpPr>
          <a:spLocks noChangeArrowheads="1"/>
        </xdr:cNvSpPr>
      </xdr:nvSpPr>
      <xdr:spPr bwMode="auto">
        <a:xfrm>
          <a:off x="13465969" y="202406"/>
          <a:ext cx="561976" cy="435769"/>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0</xdr:row>
      <xdr:rowOff>171450</xdr:rowOff>
    </xdr:from>
    <xdr:to>
      <xdr:col>4</xdr:col>
      <xdr:colOff>76200</xdr:colOff>
      <xdr:row>3</xdr:row>
      <xdr:rowOff>133350</xdr:rowOff>
    </xdr:to>
    <xdr:sp macro="" textlink="">
      <xdr:nvSpPr>
        <xdr:cNvPr id="2" name="AutoShape 1">
          <a:hlinkClick xmlns:r="http://schemas.openxmlformats.org/officeDocument/2006/relationships" r:id="rId1"/>
          <a:extLst>
            <a:ext uri="{FF2B5EF4-FFF2-40B4-BE49-F238E27FC236}">
              <a16:creationId xmlns:a16="http://schemas.microsoft.com/office/drawing/2014/main" id="{00000000-0008-0000-0200-000002000000}"/>
            </a:ext>
          </a:extLst>
        </xdr:cNvPr>
        <xdr:cNvSpPr>
          <a:spLocks noChangeArrowheads="1"/>
        </xdr:cNvSpPr>
      </xdr:nvSpPr>
      <xdr:spPr bwMode="auto">
        <a:xfrm>
          <a:off x="3952875" y="171450"/>
          <a:ext cx="619125" cy="476250"/>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27</xdr:col>
      <xdr:colOff>76200</xdr:colOff>
      <xdr:row>0</xdr:row>
      <xdr:rowOff>76200</xdr:rowOff>
    </xdr:from>
    <xdr:to>
      <xdr:col>28</xdr:col>
      <xdr:colOff>85725</xdr:colOff>
      <xdr:row>3</xdr:row>
      <xdr:rowOff>85725</xdr:rowOff>
    </xdr:to>
    <xdr:sp macro="" textlink="">
      <xdr:nvSpPr>
        <xdr:cNvPr id="28673" name="AutoShape 1">
          <a:hlinkClick xmlns:r="http://schemas.openxmlformats.org/officeDocument/2006/relationships" r:id="rId1"/>
          <a:extLst>
            <a:ext uri="{FF2B5EF4-FFF2-40B4-BE49-F238E27FC236}">
              <a16:creationId xmlns:a16="http://schemas.microsoft.com/office/drawing/2014/main" id="{00000000-0008-0000-1500-000001700000}"/>
            </a:ext>
          </a:extLst>
        </xdr:cNvPr>
        <xdr:cNvSpPr>
          <a:spLocks noChangeArrowheads="1"/>
        </xdr:cNvSpPr>
      </xdr:nvSpPr>
      <xdr:spPr bwMode="auto">
        <a:xfrm>
          <a:off x="9525000" y="76200"/>
          <a:ext cx="619125" cy="466725"/>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twoCellAnchor>
    <xdr:from>
      <xdr:col>16</xdr:col>
      <xdr:colOff>130968</xdr:colOff>
      <xdr:row>48</xdr:row>
      <xdr:rowOff>107157</xdr:rowOff>
    </xdr:from>
    <xdr:to>
      <xdr:col>27</xdr:col>
      <xdr:colOff>385760</xdr:colOff>
      <xdr:row>78</xdr:row>
      <xdr:rowOff>19051</xdr:rowOff>
    </xdr:to>
    <xdr:graphicFrame macro="">
      <xdr:nvGraphicFramePr>
        <xdr:cNvPr id="8" name="Chart 11">
          <a:extLst>
            <a:ext uri="{FF2B5EF4-FFF2-40B4-BE49-F238E27FC236}">
              <a16:creationId xmlns:a16="http://schemas.microsoft.com/office/drawing/2014/main" id="{00000000-0008-0000-0B00-00009F71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50</xdr:row>
      <xdr:rowOff>0</xdr:rowOff>
    </xdr:from>
    <xdr:to>
      <xdr:col>15</xdr:col>
      <xdr:colOff>61914</xdr:colOff>
      <xdr:row>80</xdr:row>
      <xdr:rowOff>7144</xdr:rowOff>
    </xdr:to>
    <xdr:graphicFrame macro="">
      <xdr:nvGraphicFramePr>
        <xdr:cNvPr id="6" name="Chart 12">
          <a:extLst>
            <a:ext uri="{FF2B5EF4-FFF2-40B4-BE49-F238E27FC236}">
              <a16:creationId xmlns:a16="http://schemas.microsoft.com/office/drawing/2014/main" id="{00000000-0008-0000-0B00-0000A071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28</xdr:col>
      <xdr:colOff>180975</xdr:colOff>
      <xdr:row>0</xdr:row>
      <xdr:rowOff>76200</xdr:rowOff>
    </xdr:from>
    <xdr:to>
      <xdr:col>28</xdr:col>
      <xdr:colOff>838200</xdr:colOff>
      <xdr:row>3</xdr:row>
      <xdr:rowOff>85725</xdr:rowOff>
    </xdr:to>
    <xdr:sp macro="" textlink="">
      <xdr:nvSpPr>
        <xdr:cNvPr id="29697" name="AutoShape 1">
          <a:hlinkClick xmlns:r="http://schemas.openxmlformats.org/officeDocument/2006/relationships" r:id="rId1"/>
          <a:extLst>
            <a:ext uri="{FF2B5EF4-FFF2-40B4-BE49-F238E27FC236}">
              <a16:creationId xmlns:a16="http://schemas.microsoft.com/office/drawing/2014/main" id="{00000000-0008-0000-1600-000001740000}"/>
            </a:ext>
          </a:extLst>
        </xdr:cNvPr>
        <xdr:cNvSpPr>
          <a:spLocks noChangeArrowheads="1"/>
        </xdr:cNvSpPr>
      </xdr:nvSpPr>
      <xdr:spPr bwMode="auto">
        <a:xfrm>
          <a:off x="9848850" y="76200"/>
          <a:ext cx="657225" cy="466725"/>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27</xdr:col>
      <xdr:colOff>76200</xdr:colOff>
      <xdr:row>0</xdr:row>
      <xdr:rowOff>76200</xdr:rowOff>
    </xdr:from>
    <xdr:to>
      <xdr:col>28</xdr:col>
      <xdr:colOff>85725</xdr:colOff>
      <xdr:row>3</xdr:row>
      <xdr:rowOff>85725</xdr:rowOff>
    </xdr:to>
    <xdr:sp macro="" textlink="">
      <xdr:nvSpPr>
        <xdr:cNvPr id="2" name="AutoShape 1">
          <a:hlinkClick xmlns:r="http://schemas.openxmlformats.org/officeDocument/2006/relationships" r:id="rId1"/>
          <a:extLst>
            <a:ext uri="{FF2B5EF4-FFF2-40B4-BE49-F238E27FC236}">
              <a16:creationId xmlns:a16="http://schemas.microsoft.com/office/drawing/2014/main" id="{00000000-0008-0000-1700-000002000000}"/>
            </a:ext>
          </a:extLst>
        </xdr:cNvPr>
        <xdr:cNvSpPr>
          <a:spLocks noChangeArrowheads="1"/>
        </xdr:cNvSpPr>
      </xdr:nvSpPr>
      <xdr:spPr bwMode="auto">
        <a:xfrm>
          <a:off x="11182350" y="76200"/>
          <a:ext cx="771525" cy="466725"/>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twoCellAnchor>
    <xdr:from>
      <xdr:col>2</xdr:col>
      <xdr:colOff>11906</xdr:colOff>
      <xdr:row>45</xdr:row>
      <xdr:rowOff>130969</xdr:rowOff>
    </xdr:from>
    <xdr:to>
      <xdr:col>16</xdr:col>
      <xdr:colOff>210168</xdr:colOff>
      <xdr:row>75</xdr:row>
      <xdr:rowOff>42862</xdr:rowOff>
    </xdr:to>
    <xdr:graphicFrame macro="">
      <xdr:nvGraphicFramePr>
        <xdr:cNvPr id="6" name="Chart 13">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154782</xdr:colOff>
      <xdr:row>45</xdr:row>
      <xdr:rowOff>107156</xdr:rowOff>
    </xdr:from>
    <xdr:to>
      <xdr:col>27</xdr:col>
      <xdr:colOff>488157</xdr:colOff>
      <xdr:row>75</xdr:row>
      <xdr:rowOff>19049</xdr:rowOff>
    </xdr:to>
    <xdr:graphicFrame macro="">
      <xdr:nvGraphicFramePr>
        <xdr:cNvPr id="8" name="Chart 12">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8</xdr:col>
      <xdr:colOff>0</xdr:colOff>
      <xdr:row>1</xdr:row>
      <xdr:rowOff>0</xdr:rowOff>
    </xdr:from>
    <xdr:to>
      <xdr:col>9</xdr:col>
      <xdr:colOff>161925</xdr:colOff>
      <xdr:row>3</xdr:row>
      <xdr:rowOff>85725</xdr:rowOff>
    </xdr:to>
    <xdr:sp macro="" textlink="">
      <xdr:nvSpPr>
        <xdr:cNvPr id="3" name="AutoShape 1">
          <a:hlinkClick xmlns:r="http://schemas.openxmlformats.org/officeDocument/2006/relationships" r:id="rId1"/>
          <a:extLst>
            <a:ext uri="{FF2B5EF4-FFF2-40B4-BE49-F238E27FC236}">
              <a16:creationId xmlns:a16="http://schemas.microsoft.com/office/drawing/2014/main" id="{AC2CDDD1-7210-4DE2-B82A-ED488250A4B5}"/>
            </a:ext>
          </a:extLst>
        </xdr:cNvPr>
        <xdr:cNvSpPr>
          <a:spLocks noChangeArrowheads="1"/>
        </xdr:cNvSpPr>
      </xdr:nvSpPr>
      <xdr:spPr bwMode="auto">
        <a:xfrm>
          <a:off x="6477000" y="200025"/>
          <a:ext cx="790575" cy="457200"/>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76200</xdr:colOff>
      <xdr:row>0</xdr:row>
      <xdr:rowOff>171450</xdr:rowOff>
    </xdr:from>
    <xdr:to>
      <xdr:col>7</xdr:col>
      <xdr:colOff>85725</xdr:colOff>
      <xdr:row>3</xdr:row>
      <xdr:rowOff>85725</xdr:rowOff>
    </xdr:to>
    <xdr:sp macro="" textlink="">
      <xdr:nvSpPr>
        <xdr:cNvPr id="2" name="AutoShape 1">
          <a:hlinkClick xmlns:r="http://schemas.openxmlformats.org/officeDocument/2006/relationships" r:id="rId1"/>
          <a:extLst>
            <a:ext uri="{FF2B5EF4-FFF2-40B4-BE49-F238E27FC236}">
              <a16:creationId xmlns:a16="http://schemas.microsoft.com/office/drawing/2014/main" id="{00000000-0008-0000-0300-000002000000}"/>
            </a:ext>
          </a:extLst>
        </xdr:cNvPr>
        <xdr:cNvSpPr>
          <a:spLocks noChangeArrowheads="1"/>
        </xdr:cNvSpPr>
      </xdr:nvSpPr>
      <xdr:spPr bwMode="auto">
        <a:xfrm>
          <a:off x="5286375" y="171450"/>
          <a:ext cx="619125" cy="485775"/>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57150</xdr:colOff>
      <xdr:row>0</xdr:row>
      <xdr:rowOff>171450</xdr:rowOff>
    </xdr:from>
    <xdr:to>
      <xdr:col>10</xdr:col>
      <xdr:colOff>66675</xdr:colOff>
      <xdr:row>3</xdr:row>
      <xdr:rowOff>85725</xdr:rowOff>
    </xdr:to>
    <xdr:sp macro="" textlink="">
      <xdr:nvSpPr>
        <xdr:cNvPr id="2" name="AutoShape 1">
          <a:hlinkClick xmlns:r="http://schemas.openxmlformats.org/officeDocument/2006/relationships" r:id="rId1"/>
          <a:extLst>
            <a:ext uri="{FF2B5EF4-FFF2-40B4-BE49-F238E27FC236}">
              <a16:creationId xmlns:a16="http://schemas.microsoft.com/office/drawing/2014/main" id="{00000000-0008-0000-0400-000002000000}"/>
            </a:ext>
          </a:extLst>
        </xdr:cNvPr>
        <xdr:cNvSpPr>
          <a:spLocks noChangeArrowheads="1"/>
        </xdr:cNvSpPr>
      </xdr:nvSpPr>
      <xdr:spPr bwMode="auto">
        <a:xfrm>
          <a:off x="4572000" y="171450"/>
          <a:ext cx="619125" cy="419100"/>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28575</xdr:colOff>
      <xdr:row>0</xdr:row>
      <xdr:rowOff>171450</xdr:rowOff>
    </xdr:from>
    <xdr:to>
      <xdr:col>18</xdr:col>
      <xdr:colOff>38100</xdr:colOff>
      <xdr:row>3</xdr:row>
      <xdr:rowOff>123825</xdr:rowOff>
    </xdr:to>
    <xdr:sp macro="" textlink="">
      <xdr:nvSpPr>
        <xdr:cNvPr id="2" name="AutoShape 1">
          <a:hlinkClick xmlns:r="http://schemas.openxmlformats.org/officeDocument/2006/relationships" r:id="rId1"/>
          <a:extLst>
            <a:ext uri="{FF2B5EF4-FFF2-40B4-BE49-F238E27FC236}">
              <a16:creationId xmlns:a16="http://schemas.microsoft.com/office/drawing/2014/main" id="{00000000-0008-0000-0600-000002000000}"/>
            </a:ext>
          </a:extLst>
        </xdr:cNvPr>
        <xdr:cNvSpPr>
          <a:spLocks noChangeArrowheads="1"/>
        </xdr:cNvSpPr>
      </xdr:nvSpPr>
      <xdr:spPr bwMode="auto">
        <a:xfrm>
          <a:off x="5438775" y="171450"/>
          <a:ext cx="619125" cy="409575"/>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23</xdr:col>
      <xdr:colOff>228600</xdr:colOff>
      <xdr:row>1</xdr:row>
      <xdr:rowOff>19050</xdr:rowOff>
    </xdr:from>
    <xdr:to>
      <xdr:col>24</xdr:col>
      <xdr:colOff>495300</xdr:colOff>
      <xdr:row>3</xdr:row>
      <xdr:rowOff>28575</xdr:rowOff>
    </xdr:to>
    <xdr:sp macro="" textlink="">
      <xdr:nvSpPr>
        <xdr:cNvPr id="2" name="AutoShape 1">
          <a:hlinkClick xmlns:r="http://schemas.openxmlformats.org/officeDocument/2006/relationships" r:id="rId1"/>
          <a:extLst>
            <a:ext uri="{FF2B5EF4-FFF2-40B4-BE49-F238E27FC236}">
              <a16:creationId xmlns:a16="http://schemas.microsoft.com/office/drawing/2014/main" id="{00000000-0008-0000-0700-000002000000}"/>
            </a:ext>
          </a:extLst>
        </xdr:cNvPr>
        <xdr:cNvSpPr>
          <a:spLocks noChangeArrowheads="1"/>
        </xdr:cNvSpPr>
      </xdr:nvSpPr>
      <xdr:spPr bwMode="auto">
        <a:xfrm>
          <a:off x="8334375" y="209550"/>
          <a:ext cx="619125" cy="409575"/>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twoCellAnchor>
    <xdr:from>
      <xdr:col>15</xdr:col>
      <xdr:colOff>76200</xdr:colOff>
      <xdr:row>5</xdr:row>
      <xdr:rowOff>66675</xdr:rowOff>
    </xdr:from>
    <xdr:to>
      <xdr:col>23</xdr:col>
      <xdr:colOff>95250</xdr:colOff>
      <xdr:row>16</xdr:row>
      <xdr:rowOff>142875</xdr:rowOff>
    </xdr:to>
    <xdr:graphicFrame macro="">
      <xdr:nvGraphicFramePr>
        <xdr:cNvPr id="10" name="Chart 9">
          <a:extLst>
            <a:ext uri="{FF2B5EF4-FFF2-40B4-BE49-F238E27FC236}">
              <a16:creationId xmlns:a16="http://schemas.microsoft.com/office/drawing/2014/main" id="{00000000-0008-0000-0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312419</xdr:colOff>
      <xdr:row>4</xdr:row>
      <xdr:rowOff>76200</xdr:rowOff>
    </xdr:from>
    <xdr:to>
      <xdr:col>13</xdr:col>
      <xdr:colOff>276224</xdr:colOff>
      <xdr:row>17</xdr:row>
      <xdr:rowOff>51435</xdr:rowOff>
    </xdr:to>
    <xdr:graphicFrame macro="">
      <xdr:nvGraphicFramePr>
        <xdr:cNvPr id="6" name="Chart 2">
          <a:extLst>
            <a:ext uri="{FF2B5EF4-FFF2-40B4-BE49-F238E27FC236}">
              <a16:creationId xmlns:a16="http://schemas.microsoft.com/office/drawing/2014/main" id="{4EABFED3-C7F5-425B-B0E3-5CCD68FA6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333375</xdr:colOff>
      <xdr:row>0</xdr:row>
      <xdr:rowOff>171450</xdr:rowOff>
    </xdr:from>
    <xdr:to>
      <xdr:col>13</xdr:col>
      <xdr:colOff>342900</xdr:colOff>
      <xdr:row>3</xdr:row>
      <xdr:rowOff>133350</xdr:rowOff>
    </xdr:to>
    <xdr:sp macro="" textlink="">
      <xdr:nvSpPr>
        <xdr:cNvPr id="2" name="AutoShape 1">
          <a:hlinkClick xmlns:r="http://schemas.openxmlformats.org/officeDocument/2006/relationships" r:id="rId1"/>
          <a:extLst>
            <a:ext uri="{FF2B5EF4-FFF2-40B4-BE49-F238E27FC236}">
              <a16:creationId xmlns:a16="http://schemas.microsoft.com/office/drawing/2014/main" id="{00000000-0008-0000-0800-000002000000}"/>
            </a:ext>
          </a:extLst>
        </xdr:cNvPr>
        <xdr:cNvSpPr>
          <a:spLocks noChangeArrowheads="1"/>
        </xdr:cNvSpPr>
      </xdr:nvSpPr>
      <xdr:spPr bwMode="auto">
        <a:xfrm>
          <a:off x="4619625" y="171450"/>
          <a:ext cx="619125" cy="485775"/>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twoCellAnchor>
    <xdr:from>
      <xdr:col>12</xdr:col>
      <xdr:colOff>333375</xdr:colOff>
      <xdr:row>0</xdr:row>
      <xdr:rowOff>171450</xdr:rowOff>
    </xdr:from>
    <xdr:to>
      <xdr:col>13</xdr:col>
      <xdr:colOff>342900</xdr:colOff>
      <xdr:row>3</xdr:row>
      <xdr:rowOff>133350</xdr:rowOff>
    </xdr:to>
    <xdr:sp macro="" textlink="">
      <xdr:nvSpPr>
        <xdr:cNvPr id="3" name="AutoShape 1">
          <a:hlinkClick xmlns:r="http://schemas.openxmlformats.org/officeDocument/2006/relationships" r:id="rId1"/>
          <a:extLst>
            <a:ext uri="{FF2B5EF4-FFF2-40B4-BE49-F238E27FC236}">
              <a16:creationId xmlns:a16="http://schemas.microsoft.com/office/drawing/2014/main" id="{00000000-0008-0000-0800-000003000000}"/>
            </a:ext>
          </a:extLst>
        </xdr:cNvPr>
        <xdr:cNvSpPr>
          <a:spLocks noChangeArrowheads="1"/>
        </xdr:cNvSpPr>
      </xdr:nvSpPr>
      <xdr:spPr bwMode="auto">
        <a:xfrm>
          <a:off x="4619625" y="171450"/>
          <a:ext cx="619125" cy="485775"/>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twoCellAnchor>
    <xdr:from>
      <xdr:col>12</xdr:col>
      <xdr:colOff>333375</xdr:colOff>
      <xdr:row>0</xdr:row>
      <xdr:rowOff>171450</xdr:rowOff>
    </xdr:from>
    <xdr:to>
      <xdr:col>13</xdr:col>
      <xdr:colOff>342900</xdr:colOff>
      <xdr:row>3</xdr:row>
      <xdr:rowOff>133350</xdr:rowOff>
    </xdr:to>
    <xdr:sp macro="" textlink="">
      <xdr:nvSpPr>
        <xdr:cNvPr id="4" name="AutoShape 1">
          <a:hlinkClick xmlns:r="http://schemas.openxmlformats.org/officeDocument/2006/relationships" r:id="rId1"/>
          <a:extLst>
            <a:ext uri="{FF2B5EF4-FFF2-40B4-BE49-F238E27FC236}">
              <a16:creationId xmlns:a16="http://schemas.microsoft.com/office/drawing/2014/main" id="{46872E6F-3486-4413-86D6-9EA4CE2CB526}"/>
            </a:ext>
          </a:extLst>
        </xdr:cNvPr>
        <xdr:cNvSpPr>
          <a:spLocks noChangeArrowheads="1"/>
        </xdr:cNvSpPr>
      </xdr:nvSpPr>
      <xdr:spPr bwMode="auto">
        <a:xfrm>
          <a:off x="5393055" y="171450"/>
          <a:ext cx="634365" cy="495300"/>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504825</xdr:colOff>
      <xdr:row>0</xdr:row>
      <xdr:rowOff>171451</xdr:rowOff>
    </xdr:from>
    <xdr:to>
      <xdr:col>9</xdr:col>
      <xdr:colOff>514350</xdr:colOff>
      <xdr:row>2</xdr:row>
      <xdr:rowOff>257175</xdr:rowOff>
    </xdr:to>
    <xdr:sp macro="" textlink="">
      <xdr:nvSpPr>
        <xdr:cNvPr id="2" name="AutoShape 1">
          <a:hlinkClick xmlns:r="http://schemas.openxmlformats.org/officeDocument/2006/relationships" r:id="rId1"/>
          <a:extLst>
            <a:ext uri="{FF2B5EF4-FFF2-40B4-BE49-F238E27FC236}">
              <a16:creationId xmlns:a16="http://schemas.microsoft.com/office/drawing/2014/main" id="{00000000-0008-0000-0900-000002000000}"/>
            </a:ext>
          </a:extLst>
        </xdr:cNvPr>
        <xdr:cNvSpPr>
          <a:spLocks noChangeArrowheads="1"/>
        </xdr:cNvSpPr>
      </xdr:nvSpPr>
      <xdr:spPr bwMode="auto">
        <a:xfrm>
          <a:off x="2914650" y="171451"/>
          <a:ext cx="619125" cy="447674"/>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39</xdr:col>
      <xdr:colOff>166688</xdr:colOff>
      <xdr:row>0</xdr:row>
      <xdr:rowOff>195263</xdr:rowOff>
    </xdr:from>
    <xdr:to>
      <xdr:col>40</xdr:col>
      <xdr:colOff>192882</xdr:colOff>
      <xdr:row>3</xdr:row>
      <xdr:rowOff>71438</xdr:rowOff>
    </xdr:to>
    <xdr:sp macro="" textlink="">
      <xdr:nvSpPr>
        <xdr:cNvPr id="3073" name="AutoShape 1">
          <a:hlinkClick xmlns:r="http://schemas.openxmlformats.org/officeDocument/2006/relationships" r:id="rId1"/>
          <a:extLst>
            <a:ext uri="{FF2B5EF4-FFF2-40B4-BE49-F238E27FC236}">
              <a16:creationId xmlns:a16="http://schemas.microsoft.com/office/drawing/2014/main" id="{00000000-0008-0000-0A00-0000010C0000}"/>
            </a:ext>
          </a:extLst>
        </xdr:cNvPr>
        <xdr:cNvSpPr>
          <a:spLocks noChangeArrowheads="1"/>
        </xdr:cNvSpPr>
      </xdr:nvSpPr>
      <xdr:spPr bwMode="auto">
        <a:xfrm>
          <a:off x="12596813" y="195263"/>
          <a:ext cx="621507" cy="435769"/>
        </a:xfrm>
        <a:prstGeom prst="roundRect">
          <a:avLst>
            <a:gd name="adj" fmla="val 16667"/>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path path="shape">
            <a:fillToRect l="50000" t="50000" r="50000" b="50000"/>
          </a:path>
        </a:gradFill>
        <a:ln>
          <a:noFill/>
        </a:ln>
        <a:effectLst>
          <a:outerShdw dist="45791" dir="3378596" algn="ctr" rotWithShape="0">
            <a:srgbClr val="808080"/>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18288" rIns="27432" bIns="18288" anchor="ctr" upright="1"/>
        <a:lstStyle/>
        <a:p>
          <a:pPr algn="ctr" rtl="0">
            <a:defRPr sz="1000"/>
          </a:pPr>
          <a:r>
            <a:rPr lang="en-US" sz="900" b="0" i="0" u="none" strike="noStrike" baseline="0">
              <a:solidFill>
                <a:srgbClr val="333399"/>
              </a:solidFill>
              <a:latin typeface="Arial"/>
              <a:cs typeface="Arial"/>
            </a:rPr>
            <a:t>Go to Contents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EC_Ndrive\2023\Pocketbook\PB_3.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2.1"/>
      <sheetName val="3.2.2"/>
      <sheetName val="3.2.3"/>
      <sheetName val="3.2.4"/>
      <sheetName val="3.2.5"/>
      <sheetName val="3.2.6"/>
      <sheetName val="3.2.7"/>
      <sheetName val="3.2.8"/>
      <sheetName val="3.2.9"/>
      <sheetName val="3.2.10"/>
      <sheetName val="3.2.11"/>
      <sheetName val="3.2.12"/>
      <sheetName val="3.2.13"/>
      <sheetName val="3.2.14"/>
      <sheetName val="EEA_Emissions"/>
      <sheetName val="CountryCodes"/>
    </sheetNames>
    <sheetDataSet>
      <sheetData sheetId="0">
        <row r="7">
          <cell r="C7">
            <v>4921.09531909</v>
          </cell>
        </row>
      </sheetData>
      <sheetData sheetId="1">
        <row r="7">
          <cell r="C7">
            <v>828.68826450999995</v>
          </cell>
        </row>
      </sheetData>
      <sheetData sheetId="2">
        <row r="3">
          <cell r="D3" t="str">
            <v>Greenhouse Gas Emissions (GHG)* by Sector: EU-27</v>
          </cell>
        </row>
      </sheetData>
      <sheetData sheetId="3">
        <row r="7">
          <cell r="C7">
            <v>2732.5004108399999</v>
          </cell>
        </row>
      </sheetData>
      <sheetData sheetId="4">
        <row r="3">
          <cell r="C3" t="str">
            <v>Greenhouse Gas Emissions (GHG) from Transport by Mode, including International Bunkers: EU-27</v>
          </cell>
        </row>
        <row r="132">
          <cell r="A132" t="str">
            <v>1990=1</v>
          </cell>
        </row>
        <row r="133">
          <cell r="C133" t="str">
            <v>Total Civil Aviation</v>
          </cell>
          <cell r="D133" t="str">
            <v>Road Transportation</v>
          </cell>
          <cell r="E133" t="str">
            <v>Railways ***</v>
          </cell>
          <cell r="F133" t="str">
            <v>Total Navigation</v>
          </cell>
          <cell r="G133" t="str">
            <v>Other</v>
          </cell>
          <cell r="H133" t="str">
            <v>Total transport</v>
          </cell>
        </row>
        <row r="134">
          <cell r="B134">
            <v>1990</v>
          </cell>
          <cell r="C134">
            <v>1</v>
          </cell>
          <cell r="D134">
            <v>1</v>
          </cell>
          <cell r="E134">
            <v>1</v>
          </cell>
          <cell r="F134">
            <v>1</v>
          </cell>
          <cell r="G134">
            <v>1</v>
          </cell>
          <cell r="H134">
            <v>1</v>
          </cell>
        </row>
        <row r="135">
          <cell r="B135">
            <v>1991</v>
          </cell>
          <cell r="C135">
            <v>0.98500243389608289</v>
          </cell>
          <cell r="D135">
            <v>1.014791230783145</v>
          </cell>
          <cell r="E135">
            <v>0.88816432053750727</v>
          </cell>
          <cell r="F135">
            <v>0.99175462392328917</v>
          </cell>
          <cell r="G135">
            <v>1.0289590926058654</v>
          </cell>
          <cell r="H135">
            <v>1.0071216018771934</v>
          </cell>
        </row>
        <row r="136">
          <cell r="B136">
            <v>1992</v>
          </cell>
          <cell r="C136">
            <v>1.0457126089557769</v>
          </cell>
          <cell r="D136">
            <v>1.0507054437923151</v>
          </cell>
          <cell r="E136">
            <v>0.87561399972774845</v>
          </cell>
          <cell r="F136">
            <v>1.0017786995694671</v>
          </cell>
          <cell r="G136">
            <v>0.99648779788811348</v>
          </cell>
          <cell r="H136">
            <v>1.0398896445339958</v>
          </cell>
        </row>
        <row r="137">
          <cell r="B137">
            <v>1993</v>
          </cell>
          <cell r="C137">
            <v>1.085113457348037</v>
          </cell>
          <cell r="D137">
            <v>1.0600976748074236</v>
          </cell>
          <cell r="E137">
            <v>0.83329330178368033</v>
          </cell>
          <cell r="F137">
            <v>0.99847551183972949</v>
          </cell>
          <cell r="G137">
            <v>0.89045481709871832</v>
          </cell>
          <cell r="H137">
            <v>1.0481283913976331</v>
          </cell>
        </row>
        <row r="138">
          <cell r="B138">
            <v>1994</v>
          </cell>
          <cell r="C138">
            <v>1.1312976630638738</v>
          </cell>
          <cell r="D138">
            <v>1.0695126370369652</v>
          </cell>
          <cell r="E138">
            <v>0.79633417424850772</v>
          </cell>
          <cell r="F138">
            <v>1.002870617441769</v>
          </cell>
          <cell r="G138">
            <v>0.81441748294928473</v>
          </cell>
          <cell r="H138">
            <v>1.0583762668821812</v>
          </cell>
        </row>
        <row r="139">
          <cell r="B139">
            <v>1995</v>
          </cell>
          <cell r="C139">
            <v>1.1974347048231109</v>
          </cell>
          <cell r="D139">
            <v>1.089369105043611</v>
          </cell>
          <cell r="E139">
            <v>0.77045612843198996</v>
          </cell>
          <cell r="F139">
            <v>0.9939137378934394</v>
          </cell>
          <cell r="G139">
            <v>0.95847545584957117</v>
          </cell>
          <cell r="H139">
            <v>1.0778075154348685</v>
          </cell>
        </row>
        <row r="140">
          <cell r="B140">
            <v>1996</v>
          </cell>
          <cell r="C140">
            <v>1.2577139105396691</v>
          </cell>
          <cell r="D140">
            <v>1.1215567268277553</v>
          </cell>
          <cell r="E140">
            <v>0.72661226432050063</v>
          </cell>
          <cell r="F140">
            <v>1.0570289509351578</v>
          </cell>
          <cell r="G140">
            <v>1.0616678054678781</v>
          </cell>
          <cell r="H140">
            <v>1.1161929131327306</v>
          </cell>
        </row>
        <row r="141">
          <cell r="B141">
            <v>1997</v>
          </cell>
          <cell r="C141">
            <v>1.3127779446436634</v>
          </cell>
          <cell r="D141">
            <v>1.1380384345882104</v>
          </cell>
          <cell r="E141">
            <v>0.70346962750290343</v>
          </cell>
          <cell r="F141">
            <v>1.1272845481434319</v>
          </cell>
          <cell r="G141">
            <v>0.97309548075149044</v>
          </cell>
          <cell r="H141">
            <v>1.1423991878328623</v>
          </cell>
        </row>
        <row r="142">
          <cell r="B142">
            <v>1998</v>
          </cell>
          <cell r="C142">
            <v>1.3838199620945644</v>
          </cell>
          <cell r="D142">
            <v>1.1826756498487874</v>
          </cell>
          <cell r="E142">
            <v>0.66714745311019208</v>
          </cell>
          <cell r="F142">
            <v>1.1803323700869772</v>
          </cell>
          <cell r="G142">
            <v>0.99727317486189715</v>
          </cell>
          <cell r="H142">
            <v>1.1889908820373911</v>
          </cell>
        </row>
        <row r="143">
          <cell r="B143">
            <v>1999</v>
          </cell>
          <cell r="C143">
            <v>1.4944419644210776</v>
          </cell>
          <cell r="D143">
            <v>1.2101646855431498</v>
          </cell>
          <cell r="E143">
            <v>0.61881360365080251</v>
          </cell>
          <cell r="F143">
            <v>1.1439432583927664</v>
          </cell>
          <cell r="G143">
            <v>1.0375805143434809</v>
          </cell>
          <cell r="H143">
            <v>1.2124671758907535</v>
          </cell>
        </row>
        <row r="144">
          <cell r="B144">
            <v>2000</v>
          </cell>
          <cell r="C144">
            <v>1.5521788565622427</v>
          </cell>
          <cell r="D144">
            <v>1.2047710788604924</v>
          </cell>
          <cell r="E144">
            <v>0.6345414930899046</v>
          </cell>
          <cell r="F144">
            <v>1.1877777753535492</v>
          </cell>
          <cell r="G144">
            <v>1.1251344941893524</v>
          </cell>
          <cell r="H144">
            <v>1.2204582020869255</v>
          </cell>
        </row>
        <row r="145">
          <cell r="B145">
            <v>2001</v>
          </cell>
          <cell r="C145">
            <v>1.5328997456480973</v>
          </cell>
          <cell r="D145">
            <v>1.2294101190116609</v>
          </cell>
          <cell r="E145">
            <v>0.56123655262163807</v>
          </cell>
          <cell r="F145">
            <v>1.2285360499233591</v>
          </cell>
          <cell r="G145">
            <v>1.0968762238542196</v>
          </cell>
          <cell r="H145">
            <v>1.2421093521138202</v>
          </cell>
        </row>
        <row r="146">
          <cell r="B146">
            <v>2002</v>
          </cell>
          <cell r="C146">
            <v>1.4913285276990718</v>
          </cell>
          <cell r="D146">
            <v>1.2445837464237959</v>
          </cell>
          <cell r="E146">
            <v>0.56161553067003867</v>
          </cell>
          <cell r="F146">
            <v>1.2756454072095815</v>
          </cell>
          <cell r="G146">
            <v>1.1008249055166426</v>
          </cell>
          <cell r="H146">
            <v>1.2572300730132666</v>
          </cell>
        </row>
        <row r="147">
          <cell r="B147">
            <v>2003</v>
          </cell>
          <cell r="C147">
            <v>1.5436099480947942</v>
          </cell>
          <cell r="D147">
            <v>1.2596572958417034</v>
          </cell>
          <cell r="E147">
            <v>0.55390547922327116</v>
          </cell>
          <cell r="F147">
            <v>1.3023077007341619</v>
          </cell>
          <cell r="G147">
            <v>1.0846869297712387</v>
          </cell>
          <cell r="H147">
            <v>1.2764147556632428</v>
          </cell>
        </row>
        <row r="148">
          <cell r="B148">
            <v>2004</v>
          </cell>
          <cell r="C148">
            <v>1.624806862413795</v>
          </cell>
          <cell r="D148">
            <v>1.2868983170556483</v>
          </cell>
          <cell r="E148">
            <v>0.54524476208751704</v>
          </cell>
          <cell r="F148">
            <v>1.3685880353344162</v>
          </cell>
          <cell r="G148">
            <v>1.2648762210911992</v>
          </cell>
          <cell r="H148">
            <v>1.3143431190138974</v>
          </cell>
        </row>
        <row r="149">
          <cell r="B149">
            <v>2005</v>
          </cell>
          <cell r="C149">
            <v>1.7114478016059094</v>
          </cell>
          <cell r="D149">
            <v>1.2846572459842021</v>
          </cell>
          <cell r="E149">
            <v>0.48962726983790444</v>
          </cell>
          <cell r="F149">
            <v>1.4001044674297991</v>
          </cell>
          <cell r="G149">
            <v>1.3483935917698113</v>
          </cell>
          <cell r="H149">
            <v>1.3240173724980275</v>
          </cell>
        </row>
        <row r="150">
          <cell r="B150">
            <v>2006</v>
          </cell>
          <cell r="C150">
            <v>1.7876809975007446</v>
          </cell>
          <cell r="D150">
            <v>1.2975100569660438</v>
          </cell>
          <cell r="E150">
            <v>0.47978610484528256</v>
          </cell>
          <cell r="F150">
            <v>1.4899788180181053</v>
          </cell>
          <cell r="G150">
            <v>1.3441724634087733</v>
          </cell>
          <cell r="H150">
            <v>1.3529462367130332</v>
          </cell>
        </row>
        <row r="151">
          <cell r="B151">
            <v>2007</v>
          </cell>
          <cell r="C151">
            <v>1.8647440053297757</v>
          </cell>
          <cell r="D151">
            <v>1.3127239226618073</v>
          </cell>
          <cell r="E151">
            <v>0.49891084209437647</v>
          </cell>
          <cell r="F151">
            <v>1.5399328568027228</v>
          </cell>
          <cell r="G151">
            <v>1.238997526037497</v>
          </cell>
          <cell r="H151">
            <v>1.3774533990082525</v>
          </cell>
        </row>
        <row r="152">
          <cell r="B152">
            <v>2008</v>
          </cell>
          <cell r="C152">
            <v>1.8827743031855226</v>
          </cell>
          <cell r="D152">
            <v>1.2830196140634518</v>
          </cell>
          <cell r="E152">
            <v>0.48020766219252059</v>
          </cell>
          <cell r="F152">
            <v>1.5177172713015339</v>
          </cell>
          <cell r="G152">
            <v>1.3297487649856654</v>
          </cell>
          <cell r="H152">
            <v>1.3537156186836978</v>
          </cell>
        </row>
        <row r="153">
          <cell r="B153">
            <v>2009</v>
          </cell>
          <cell r="C153">
            <v>1.7378594968324097</v>
          </cell>
          <cell r="D153">
            <v>1.2521421304717546</v>
          </cell>
          <cell r="E153">
            <v>0.42414739386498962</v>
          </cell>
          <cell r="F153">
            <v>1.3662396646007551</v>
          </cell>
          <cell r="G153">
            <v>1.149884452454442</v>
          </cell>
          <cell r="H153">
            <v>1.2942658477009754</v>
          </cell>
        </row>
        <row r="154">
          <cell r="B154">
            <v>2010</v>
          </cell>
          <cell r="C154">
            <v>1.7622253457670989</v>
          </cell>
          <cell r="D154">
            <v>1.2435348317179951</v>
          </cell>
          <cell r="E154">
            <v>0.42293819664260984</v>
          </cell>
          <cell r="F154">
            <v>1.3746236144481512</v>
          </cell>
          <cell r="G154">
            <v>1.1149295758904685</v>
          </cell>
          <cell r="H154">
            <v>1.2907429925392744</v>
          </cell>
        </row>
        <row r="155">
          <cell r="B155">
            <v>2011</v>
          </cell>
          <cell r="C155">
            <v>1.7968949065225619</v>
          </cell>
          <cell r="D155">
            <v>1.231790728752479</v>
          </cell>
          <cell r="E155">
            <v>0.425295261965142</v>
          </cell>
          <cell r="F155">
            <v>1.3509079121027048</v>
          </cell>
          <cell r="G155">
            <v>1.0811353744493053</v>
          </cell>
          <cell r="H155">
            <v>1.2809595929819151</v>
          </cell>
        </row>
        <row r="156">
          <cell r="B156">
            <v>2012</v>
          </cell>
          <cell r="C156">
            <v>1.7624597104060435</v>
          </cell>
          <cell r="D156">
            <v>1.1885375674229446</v>
          </cell>
          <cell r="E156">
            <v>0.41117357752225064</v>
          </cell>
          <cell r="F156">
            <v>1.2608425657825661</v>
          </cell>
          <cell r="G156">
            <v>0.98235858422565014</v>
          </cell>
          <cell r="H156">
            <v>1.2314580273898819</v>
          </cell>
        </row>
        <row r="157">
          <cell r="B157">
            <v>2013</v>
          </cell>
          <cell r="C157">
            <v>1.7586756995390787</v>
          </cell>
          <cell r="D157">
            <v>1.1826453889360031</v>
          </cell>
          <cell r="E157">
            <v>0.3860715019414282</v>
          </cell>
          <cell r="F157">
            <v>1.1863238382726575</v>
          </cell>
          <cell r="G157">
            <v>1.073372014307574</v>
          </cell>
          <cell r="H157">
            <v>1.2158883106424867</v>
          </cell>
        </row>
        <row r="158">
          <cell r="B158">
            <v>2014</v>
          </cell>
          <cell r="C158">
            <v>1.7860099478444509</v>
          </cell>
          <cell r="D158">
            <v>1.195232269718564</v>
          </cell>
          <cell r="E158">
            <v>0.35365415693033891</v>
          </cell>
          <cell r="F158">
            <v>1.1503034787881372</v>
          </cell>
          <cell r="G158">
            <v>0.89666094259293228</v>
          </cell>
          <cell r="H158">
            <v>1.2203054481076256</v>
          </cell>
        </row>
        <row r="159">
          <cell r="B159">
            <v>2015</v>
          </cell>
          <cell r="C159">
            <v>1.8457440131035587</v>
          </cell>
          <cell r="D159">
            <v>1.2183473613257476</v>
          </cell>
          <cell r="E159">
            <v>0.35388597392048493</v>
          </cell>
          <cell r="F159">
            <v>1.1616613424914048</v>
          </cell>
          <cell r="G159">
            <v>0.89645478690049207</v>
          </cell>
          <cell r="H159">
            <v>1.24405211465673</v>
          </cell>
        </row>
        <row r="160">
          <cell r="B160">
            <v>2016</v>
          </cell>
          <cell r="C160">
            <v>1.9521621072748832</v>
          </cell>
          <cell r="D160">
            <v>1.2447679308355588</v>
          </cell>
          <cell r="E160">
            <v>0.34365530762973329</v>
          </cell>
          <cell r="F160">
            <v>1.1982749815226419</v>
          </cell>
          <cell r="G160">
            <v>0.8915058125413392</v>
          </cell>
          <cell r="H160">
            <v>1.277563453093616</v>
          </cell>
        </row>
        <row r="161">
          <cell r="B161">
            <v>2017</v>
          </cell>
          <cell r="C161">
            <v>2.0957788650937599</v>
          </cell>
          <cell r="D161">
            <v>1.2648386301651553</v>
          </cell>
          <cell r="E161">
            <v>0.33802037276053243</v>
          </cell>
          <cell r="F161">
            <v>1.2204914524562738</v>
          </cell>
          <cell r="G161">
            <v>0.97785486432025681</v>
          </cell>
          <cell r="H161">
            <v>1.3078693452682277</v>
          </cell>
        </row>
        <row r="162">
          <cell r="B162">
            <v>2018</v>
          </cell>
          <cell r="C162">
            <v>2.1991515888398574</v>
          </cell>
          <cell r="D162">
            <v>1.2650874597837665</v>
          </cell>
          <cell r="E162">
            <v>0.32284431605322961</v>
          </cell>
          <cell r="F162">
            <v>1.2524573132633812</v>
          </cell>
          <cell r="G162">
            <v>0.99902173214510759</v>
          </cell>
          <cell r="H162">
            <v>1.3209757371593742</v>
          </cell>
        </row>
        <row r="163">
          <cell r="B163">
            <v>2019</v>
          </cell>
          <cell r="C163">
            <v>2.2434903854799497</v>
          </cell>
          <cell r="D163">
            <v>1.2740996878137887</v>
          </cell>
          <cell r="E163">
            <v>0.320145052231117</v>
          </cell>
          <cell r="F163">
            <v>1.2479101697457238</v>
          </cell>
          <cell r="G163">
            <v>0.95216992937536493</v>
          </cell>
          <cell r="H163">
            <v>1.3301827632473997</v>
          </cell>
        </row>
        <row r="164">
          <cell r="B164">
            <v>2020</v>
          </cell>
          <cell r="C164">
            <v>0.97128372236790628</v>
          </cell>
          <cell r="D164">
            <v>1.1089206110821899</v>
          </cell>
          <cell r="E164">
            <v>0.28527694109880725</v>
          </cell>
          <cell r="F164">
            <v>1.109650542577727</v>
          </cell>
          <cell r="G164">
            <v>0.76600190318892536</v>
          </cell>
          <cell r="H164">
            <v>1.0828225526425663</v>
          </cell>
        </row>
        <row r="165">
          <cell r="B165">
            <v>2021</v>
          </cell>
          <cell r="C165">
            <v>1.2069818107528627</v>
          </cell>
          <cell r="D165">
            <v>1.2061535964926366</v>
          </cell>
          <cell r="E165">
            <v>0.2923374875657338</v>
          </cell>
          <cell r="F165">
            <v>1.1713835372743957</v>
          </cell>
          <cell r="G165">
            <v>0.77529832981251778</v>
          </cell>
          <cell r="H165">
            <v>1.1837275350746053</v>
          </cell>
        </row>
      </sheetData>
      <sheetData sheetId="5">
        <row r="7">
          <cell r="C7">
            <v>79.570796939999994</v>
          </cell>
        </row>
      </sheetData>
      <sheetData sheetId="6">
        <row r="3">
          <cell r="C3" t="str">
            <v>Greenhouse Gas Emissions (GHG) from Road Transport, by Transport Mean: EU-27</v>
          </cell>
        </row>
      </sheetData>
      <sheetData sheetId="7">
        <row r="7">
          <cell r="C7">
            <v>3933.6921673100001</v>
          </cell>
        </row>
      </sheetData>
      <sheetData sheetId="8">
        <row r="7">
          <cell r="C7">
            <v>815.05913250999993</v>
          </cell>
        </row>
      </sheetData>
      <sheetData sheetId="9">
        <row r="3">
          <cell r="D3" t="str">
            <v>CO2 Emissions* by Sector: EU-27</v>
          </cell>
        </row>
      </sheetData>
      <sheetData sheetId="10">
        <row r="7">
          <cell r="C7">
            <v>2638.69820179</v>
          </cell>
        </row>
      </sheetData>
      <sheetData sheetId="11">
        <row r="3">
          <cell r="C3" t="str">
            <v>CO2 Emissions from Transport by Mode, Including international bunkers: EU-27</v>
          </cell>
        </row>
        <row r="131">
          <cell r="A131" t="str">
            <v>1990=1</v>
          </cell>
        </row>
        <row r="132">
          <cell r="C132" t="str">
            <v>Total Civil Aviation</v>
          </cell>
          <cell r="D132" t="str">
            <v>Road Transportation</v>
          </cell>
          <cell r="E132" t="str">
            <v>Railways ***</v>
          </cell>
          <cell r="F132" t="str">
            <v>Total Navigation</v>
          </cell>
          <cell r="G132" t="str">
            <v>Other</v>
          </cell>
          <cell r="H132" t="str">
            <v>Total transport</v>
          </cell>
        </row>
        <row r="133">
          <cell r="B133">
            <v>1990</v>
          </cell>
          <cell r="C133">
            <v>1</v>
          </cell>
          <cell r="D133">
            <v>1</v>
          </cell>
          <cell r="E133">
            <v>1</v>
          </cell>
          <cell r="F133">
            <v>1</v>
          </cell>
          <cell r="G133">
            <v>1</v>
          </cell>
          <cell r="H133">
            <v>1</v>
          </cell>
        </row>
        <row r="134">
          <cell r="B134">
            <v>1991</v>
          </cell>
          <cell r="C134">
            <v>0.98512791671595845</v>
          </cell>
          <cell r="D134">
            <v>1.0152839589270066</v>
          </cell>
          <cell r="E134">
            <v>0.88852843539030502</v>
          </cell>
          <cell r="F134">
            <v>0.99193751015374143</v>
          </cell>
          <cell r="G134">
            <v>1.0302238982766769</v>
          </cell>
          <cell r="H134">
            <v>1.0075731441239009</v>
          </cell>
        </row>
        <row r="135">
          <cell r="B135">
            <v>1992</v>
          </cell>
          <cell r="C135">
            <v>1.0458177653488991</v>
          </cell>
          <cell r="D135">
            <v>1.0514869534897311</v>
          </cell>
          <cell r="E135">
            <v>0.87462593204468753</v>
          </cell>
          <cell r="F135">
            <v>1.0016836339273969</v>
          </cell>
          <cell r="G135">
            <v>0.99739069643979872</v>
          </cell>
          <cell r="H135">
            <v>1.0405116819295253</v>
          </cell>
        </row>
        <row r="136">
          <cell r="B136">
            <v>1993</v>
          </cell>
          <cell r="C136">
            <v>1.0852521218836586</v>
          </cell>
          <cell r="D136">
            <v>1.0606389304363473</v>
          </cell>
          <cell r="E136">
            <v>0.83244427660186371</v>
          </cell>
          <cell r="F136">
            <v>0.99818162725193904</v>
          </cell>
          <cell r="G136">
            <v>0.8914069750905661</v>
          </cell>
          <cell r="H136">
            <v>1.0485793404437611</v>
          </cell>
        </row>
        <row r="137">
          <cell r="B137">
            <v>1994</v>
          </cell>
          <cell r="C137">
            <v>1.1314691546198847</v>
          </cell>
          <cell r="D137">
            <v>1.0688798671623891</v>
          </cell>
          <cell r="E137">
            <v>0.79480756345546821</v>
          </cell>
          <cell r="F137">
            <v>1.0023471577909877</v>
          </cell>
          <cell r="G137">
            <v>0.81456853636225601</v>
          </cell>
          <cell r="H137">
            <v>1.0579433241666309</v>
          </cell>
        </row>
        <row r="138">
          <cell r="B138">
            <v>1995</v>
          </cell>
          <cell r="C138">
            <v>1.1976395111247184</v>
          </cell>
          <cell r="D138">
            <v>1.0876607942643612</v>
          </cell>
          <cell r="E138">
            <v>0.76942451607604923</v>
          </cell>
          <cell r="F138">
            <v>0.99309499073944285</v>
          </cell>
          <cell r="G138">
            <v>0.95953018775902765</v>
          </cell>
          <cell r="H138">
            <v>1.0765827328353188</v>
          </cell>
        </row>
        <row r="139">
          <cell r="B139">
            <v>1996</v>
          </cell>
          <cell r="C139">
            <v>1.2579128057926996</v>
          </cell>
          <cell r="D139">
            <v>1.1186208966263858</v>
          </cell>
          <cell r="E139">
            <v>0.72568586793160761</v>
          </cell>
          <cell r="F139">
            <v>1.057003782601011</v>
          </cell>
          <cell r="G139">
            <v>1.0634161703082028</v>
          </cell>
          <cell r="H139">
            <v>1.1142583628910598</v>
          </cell>
        </row>
        <row r="140">
          <cell r="B140">
            <v>1997</v>
          </cell>
          <cell r="C140">
            <v>1.3129583035523178</v>
          </cell>
          <cell r="D140">
            <v>1.1348374026697836</v>
          </cell>
          <cell r="E140">
            <v>0.70226619502148957</v>
          </cell>
          <cell r="F140">
            <v>1.1274213987634898</v>
          </cell>
          <cell r="G140">
            <v>0.97494445873091906</v>
          </cell>
          <cell r="H140">
            <v>1.1403645694487037</v>
          </cell>
        </row>
        <row r="141">
          <cell r="B141">
            <v>1998</v>
          </cell>
          <cell r="C141">
            <v>1.3840465058569782</v>
          </cell>
          <cell r="D141">
            <v>1.1796856267149789</v>
          </cell>
          <cell r="E141">
            <v>0.66591014051738973</v>
          </cell>
          <cell r="F141">
            <v>1.1803584753664784</v>
          </cell>
          <cell r="G141">
            <v>0.99975248181459486</v>
          </cell>
          <cell r="H141">
            <v>1.187169641913224</v>
          </cell>
        </row>
        <row r="142">
          <cell r="B142">
            <v>1999</v>
          </cell>
          <cell r="C142">
            <v>1.4946795635181607</v>
          </cell>
          <cell r="D142">
            <v>1.2090280321931337</v>
          </cell>
          <cell r="E142">
            <v>0.61864022428037513</v>
          </cell>
          <cell r="F142">
            <v>1.1440869688879769</v>
          </cell>
          <cell r="G142">
            <v>1.0400129868064256</v>
          </cell>
          <cell r="H142">
            <v>1.212115970000347</v>
          </cell>
        </row>
        <row r="143">
          <cell r="B143">
            <v>2000</v>
          </cell>
          <cell r="C143">
            <v>1.5525123838009944</v>
          </cell>
          <cell r="D143">
            <v>1.2072512710651995</v>
          </cell>
          <cell r="E143">
            <v>0.63400883640434247</v>
          </cell>
          <cell r="F143">
            <v>1.1880330828365162</v>
          </cell>
          <cell r="G143">
            <v>1.1286019525452617</v>
          </cell>
          <cell r="H143">
            <v>1.222905016572857</v>
          </cell>
        </row>
        <row r="144">
          <cell r="B144">
            <v>2001</v>
          </cell>
          <cell r="C144">
            <v>1.5332387696231686</v>
          </cell>
          <cell r="D144">
            <v>1.2328855400228236</v>
          </cell>
          <cell r="E144">
            <v>0.56235357892488047</v>
          </cell>
          <cell r="F144">
            <v>1.2287944498573349</v>
          </cell>
          <cell r="G144">
            <v>1.1009793968689987</v>
          </cell>
          <cell r="H144">
            <v>1.245361193762891</v>
          </cell>
        </row>
        <row r="145">
          <cell r="B145">
            <v>2002</v>
          </cell>
          <cell r="C145">
            <v>1.491634079106174</v>
          </cell>
          <cell r="D145">
            <v>1.249879733965106</v>
          </cell>
          <cell r="E145">
            <v>0.56172512500792815</v>
          </cell>
          <cell r="F145">
            <v>1.2763562726091746</v>
          </cell>
          <cell r="G145">
            <v>1.1041970764749345</v>
          </cell>
          <cell r="H145">
            <v>1.2618791690765836</v>
          </cell>
        </row>
        <row r="146">
          <cell r="B146">
            <v>2003</v>
          </cell>
          <cell r="C146">
            <v>1.5440283656452105</v>
          </cell>
          <cell r="D146">
            <v>1.2662353952386063</v>
          </cell>
          <cell r="E146">
            <v>0.55383706477265748</v>
          </cell>
          <cell r="F146">
            <v>1.3032823204258783</v>
          </cell>
          <cell r="G146">
            <v>1.0881554551403509</v>
          </cell>
          <cell r="H146">
            <v>1.2821117855975668</v>
          </cell>
        </row>
        <row r="147">
          <cell r="B147">
            <v>2004</v>
          </cell>
          <cell r="C147">
            <v>1.6252749417201762</v>
          </cell>
          <cell r="D147">
            <v>1.2942946345085742</v>
          </cell>
          <cell r="E147">
            <v>0.54484583208590076</v>
          </cell>
          <cell r="F147">
            <v>1.3697694712672035</v>
          </cell>
          <cell r="G147">
            <v>1.2685600596859803</v>
          </cell>
          <cell r="H147">
            <v>1.3207707099788766</v>
          </cell>
        </row>
        <row r="148">
          <cell r="B148">
            <v>2005</v>
          </cell>
          <cell r="C148">
            <v>1.7119737806448641</v>
          </cell>
          <cell r="D148">
            <v>1.2934130590567074</v>
          </cell>
          <cell r="E148">
            <v>0.49027074294011896</v>
          </cell>
          <cell r="F148">
            <v>1.4015201373022652</v>
          </cell>
          <cell r="G148">
            <v>1.3515989817456278</v>
          </cell>
          <cell r="H148">
            <v>1.3316259656248728</v>
          </cell>
        </row>
        <row r="149">
          <cell r="B149">
            <v>2006</v>
          </cell>
          <cell r="C149">
            <v>1.7882634270655942</v>
          </cell>
          <cell r="D149">
            <v>1.3067981404345275</v>
          </cell>
          <cell r="E149">
            <v>0.48003424537451533</v>
          </cell>
          <cell r="F149">
            <v>1.491626213372548</v>
          </cell>
          <cell r="G149">
            <v>1.3479083476168376</v>
          </cell>
          <cell r="H149">
            <v>1.3610957642835675</v>
          </cell>
        </row>
        <row r="150">
          <cell r="B150">
            <v>2007</v>
          </cell>
          <cell r="C150">
            <v>1.8653820007981019</v>
          </cell>
          <cell r="D150">
            <v>1.3223951850157567</v>
          </cell>
          <cell r="E150">
            <v>0.49763764892841011</v>
          </cell>
          <cell r="F150">
            <v>1.5419605252807989</v>
          </cell>
          <cell r="G150">
            <v>1.2429734547351019</v>
          </cell>
          <cell r="H150">
            <v>1.3859874687020211</v>
          </cell>
        </row>
        <row r="151">
          <cell r="B151">
            <v>2008</v>
          </cell>
          <cell r="C151">
            <v>1.8834089123383</v>
          </cell>
          <cell r="D151">
            <v>1.2925606154767064</v>
          </cell>
          <cell r="E151">
            <v>0.48001857330106668</v>
          </cell>
          <cell r="F151">
            <v>1.5198355935165939</v>
          </cell>
          <cell r="G151">
            <v>1.3346352256481842</v>
          </cell>
          <cell r="H151">
            <v>1.3622244131917356</v>
          </cell>
        </row>
        <row r="152">
          <cell r="B152">
            <v>2009</v>
          </cell>
          <cell r="C152">
            <v>1.7383732570679924</v>
          </cell>
          <cell r="D152">
            <v>1.2620473974593245</v>
          </cell>
          <cell r="E152">
            <v>0.42426925770081753</v>
          </cell>
          <cell r="F152">
            <v>1.3678855518164865</v>
          </cell>
          <cell r="G152">
            <v>1.1532790951110317</v>
          </cell>
          <cell r="H152">
            <v>1.302808842261481</v>
          </cell>
        </row>
        <row r="153">
          <cell r="B153">
            <v>2010</v>
          </cell>
          <cell r="C153">
            <v>1.7627700436423739</v>
          </cell>
          <cell r="D153">
            <v>1.253333338361863</v>
          </cell>
          <cell r="E153">
            <v>0.42312986909969114</v>
          </cell>
          <cell r="F153">
            <v>1.3762613388212763</v>
          </cell>
          <cell r="G153">
            <v>1.1176612581370533</v>
          </cell>
          <cell r="H153">
            <v>1.2992320968282722</v>
          </cell>
        </row>
        <row r="154">
          <cell r="B154">
            <v>2011</v>
          </cell>
          <cell r="C154">
            <v>1.7974976575445296</v>
          </cell>
          <cell r="D154">
            <v>1.2414965794827879</v>
          </cell>
          <cell r="E154">
            <v>0.42549031343240884</v>
          </cell>
          <cell r="F154">
            <v>1.3526318818021823</v>
          </cell>
          <cell r="G154">
            <v>1.0852266740035585</v>
          </cell>
          <cell r="H154">
            <v>1.2894211641228444</v>
          </cell>
        </row>
        <row r="155">
          <cell r="B155">
            <v>2012</v>
          </cell>
          <cell r="C155">
            <v>1.7630192157949378</v>
          </cell>
          <cell r="D155">
            <v>1.1977020215652108</v>
          </cell>
          <cell r="E155">
            <v>0.4109478173454359</v>
          </cell>
          <cell r="F155">
            <v>1.2625441700245517</v>
          </cell>
          <cell r="G155">
            <v>0.98511155334581513</v>
          </cell>
          <cell r="H155">
            <v>1.2394481700229345</v>
          </cell>
        </row>
        <row r="156">
          <cell r="B156">
            <v>2013</v>
          </cell>
          <cell r="C156">
            <v>1.7592576818316878</v>
          </cell>
          <cell r="D156">
            <v>1.1916885605625862</v>
          </cell>
          <cell r="E156">
            <v>0.38671183963777556</v>
          </cell>
          <cell r="F156">
            <v>1.1878459991334838</v>
          </cell>
          <cell r="G156">
            <v>1.0770328081093594</v>
          </cell>
          <cell r="H156">
            <v>1.2237504695253048</v>
          </cell>
        </row>
        <row r="157">
          <cell r="B157">
            <v>2014</v>
          </cell>
          <cell r="C157">
            <v>1.786594760377259</v>
          </cell>
          <cell r="D157">
            <v>1.204181505969109</v>
          </cell>
          <cell r="E157">
            <v>0.35459991774744215</v>
          </cell>
          <cell r="F157">
            <v>1.1517294071162292</v>
          </cell>
          <cell r="G157">
            <v>0.89995406367484709</v>
          </cell>
          <cell r="H157">
            <v>1.2280769373352418</v>
          </cell>
        </row>
        <row r="158">
          <cell r="B158">
            <v>2015</v>
          </cell>
          <cell r="C158">
            <v>1.8464133354261754</v>
          </cell>
          <cell r="D158">
            <v>1.2274003222168384</v>
          </cell>
          <cell r="E158">
            <v>0.35534619263009226</v>
          </cell>
          <cell r="F158">
            <v>1.1627531850615274</v>
          </cell>
          <cell r="G158">
            <v>0.89960758399288721</v>
          </cell>
          <cell r="H158">
            <v>1.251891388576621</v>
          </cell>
        </row>
        <row r="159">
          <cell r="B159">
            <v>2016</v>
          </cell>
          <cell r="C159">
            <v>1.9529903932197279</v>
          </cell>
          <cell r="D159">
            <v>1.2538994273064368</v>
          </cell>
          <cell r="E159">
            <v>0.34540565570234694</v>
          </cell>
          <cell r="F159">
            <v>1.1992801961243593</v>
          </cell>
          <cell r="G159">
            <v>0.8947850584296021</v>
          </cell>
          <cell r="H159">
            <v>1.2855439149958174</v>
          </cell>
        </row>
        <row r="160">
          <cell r="B160">
            <v>2017</v>
          </cell>
          <cell r="C160">
            <v>2.0967458560909038</v>
          </cell>
          <cell r="D160">
            <v>1.2739336410319602</v>
          </cell>
          <cell r="E160">
            <v>0.33883621260263874</v>
          </cell>
          <cell r="F160">
            <v>1.2215517140230809</v>
          </cell>
          <cell r="G160">
            <v>0.98129978231244142</v>
          </cell>
          <cell r="H160">
            <v>1.3159281111138774</v>
          </cell>
        </row>
        <row r="161">
          <cell r="B161">
            <v>2018</v>
          </cell>
          <cell r="C161">
            <v>2.20020871511224</v>
          </cell>
          <cell r="D161">
            <v>1.2741811971463006</v>
          </cell>
          <cell r="E161">
            <v>0.32291929682832088</v>
          </cell>
          <cell r="F161">
            <v>1.2539455958870129</v>
          </cell>
          <cell r="G161">
            <v>1.0020366290359144</v>
          </cell>
          <cell r="H161">
            <v>1.3291894190348306</v>
          </cell>
        </row>
        <row r="162">
          <cell r="B162">
            <v>2019</v>
          </cell>
          <cell r="C162">
            <v>2.2446159660252909</v>
          </cell>
          <cell r="D162">
            <v>1.2831811048031005</v>
          </cell>
          <cell r="E162">
            <v>0.32097276118775342</v>
          </cell>
          <cell r="F162">
            <v>1.2481649465305313</v>
          </cell>
          <cell r="G162">
            <v>0.95542599805876216</v>
          </cell>
          <cell r="H162">
            <v>1.3382383052270352</v>
          </cell>
        </row>
        <row r="163">
          <cell r="B163">
            <v>2020</v>
          </cell>
          <cell r="C163">
            <v>0.97171213062280859</v>
          </cell>
          <cell r="D163">
            <v>1.1165380468341415</v>
          </cell>
          <cell r="E163">
            <v>0.28629200246769976</v>
          </cell>
          <cell r="F163">
            <v>1.109275044268043</v>
          </cell>
          <cell r="G163">
            <v>0.76858324253551003</v>
          </cell>
          <cell r="H163">
            <v>1.0888521320250484</v>
          </cell>
        </row>
        <row r="164">
          <cell r="B164">
            <v>2021</v>
          </cell>
          <cell r="C164">
            <v>1.1971804973934881</v>
          </cell>
          <cell r="D164">
            <v>1.2144355538003759</v>
          </cell>
          <cell r="E164">
            <v>0.29324289747251903</v>
          </cell>
          <cell r="F164">
            <v>1.1709144916849579</v>
          </cell>
          <cell r="G164">
            <v>0.77724010214621464</v>
          </cell>
          <cell r="H164">
            <v>1.1895228825230109</v>
          </cell>
        </row>
      </sheetData>
      <sheetData sheetId="12">
        <row r="7">
          <cell r="C7">
            <v>78.269136879999991</v>
          </cell>
        </row>
      </sheetData>
      <sheetData sheetId="13">
        <row r="3">
          <cell r="C3" t="str">
            <v>CO2 Emissions from Road Transport, by Transport Mean: EU-27</v>
          </cell>
        </row>
      </sheetData>
      <sheetData sheetId="14" refreshError="1"/>
      <sheetData sheetId="15"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41"/>
  <sheetViews>
    <sheetView zoomScale="117" zoomScaleNormal="100" workbookViewId="0">
      <pane xSplit="1" ySplit="5" topLeftCell="B6" activePane="bottomRight" state="frozen"/>
      <selection activeCell="N22" sqref="N22"/>
      <selection pane="topRight" activeCell="N22" sqref="N22"/>
      <selection pane="bottomLeft" activeCell="N22" sqref="N22"/>
      <selection pane="bottomRight"/>
    </sheetView>
  </sheetViews>
  <sheetFormatPr defaultColWidth="9.1328125" defaultRowHeight="10.15" x14ac:dyDescent="0.3"/>
  <cols>
    <col min="1" max="1" width="4" style="1" customWidth="1"/>
    <col min="2" max="2" width="5" style="3" customWidth="1"/>
    <col min="3" max="3" width="1.3984375" style="2" customWidth="1"/>
    <col min="4" max="4" width="67.86328125" style="1" customWidth="1"/>
    <col min="5" max="5" width="1.1328125" style="1" customWidth="1"/>
    <col min="6" max="6" width="7.3984375" style="1" customWidth="1"/>
    <col min="7" max="7" width="5.59765625" style="1" customWidth="1"/>
    <col min="8" max="8" width="1.265625" style="1" customWidth="1"/>
    <col min="9" max="9" width="19.86328125" style="1" customWidth="1"/>
    <col min="10" max="10" width="0.73046875" style="1" customWidth="1"/>
    <col min="11" max="11" width="0.86328125" style="1" customWidth="1"/>
    <col min="12" max="12" width="4.86328125" style="1" customWidth="1"/>
    <col min="13" max="13" width="1.1328125" style="1" customWidth="1"/>
    <col min="14" max="14" width="30.3984375" style="1" customWidth="1"/>
    <col min="15" max="15" width="1.86328125" style="1" customWidth="1"/>
    <col min="16" max="16" width="1.3984375" style="1" customWidth="1"/>
    <col min="17" max="17" width="1.1328125" style="1" customWidth="1"/>
    <col min="18" max="16384" width="9.1328125" style="1"/>
  </cols>
  <sheetData>
    <row r="1" spans="1:18" ht="15" customHeight="1" x14ac:dyDescent="0.3">
      <c r="C1" s="116" t="s">
        <v>0</v>
      </c>
      <c r="D1" s="19"/>
      <c r="I1" s="123" t="s">
        <v>1</v>
      </c>
    </row>
    <row r="2" spans="1:18" s="4" customFormat="1" ht="14.25" customHeight="1" x14ac:dyDescent="0.3">
      <c r="A2" s="117"/>
      <c r="B2" s="118"/>
      <c r="C2" s="124" t="s">
        <v>8</v>
      </c>
      <c r="D2" s="125"/>
      <c r="E2" s="117"/>
      <c r="F2" s="117"/>
      <c r="G2" s="117"/>
      <c r="H2" s="117"/>
      <c r="I2" s="117"/>
      <c r="J2" s="117"/>
      <c r="K2" s="117"/>
      <c r="L2" s="117"/>
      <c r="M2" s="117"/>
      <c r="N2" s="117"/>
      <c r="O2" s="117"/>
      <c r="P2" s="117"/>
      <c r="Q2" s="117"/>
      <c r="R2" s="117"/>
    </row>
    <row r="3" spans="1:18" s="4" customFormat="1" ht="20.25" customHeight="1" x14ac:dyDescent="0.3">
      <c r="B3" s="5"/>
      <c r="C3" s="6"/>
      <c r="D3" s="970" t="s">
        <v>9</v>
      </c>
      <c r="E3" s="971"/>
      <c r="F3" s="971"/>
      <c r="G3" s="971"/>
    </row>
    <row r="4" spans="1:18" s="4" customFormat="1" ht="12" customHeight="1" x14ac:dyDescent="0.3">
      <c r="B4" s="5"/>
      <c r="C4" s="6"/>
      <c r="D4" s="126" t="s">
        <v>10</v>
      </c>
    </row>
    <row r="5" spans="1:18" s="6" customFormat="1" x14ac:dyDescent="0.3">
      <c r="B5" s="119" t="s">
        <v>11</v>
      </c>
      <c r="C5" s="969" t="s">
        <v>12</v>
      </c>
      <c r="D5" s="969"/>
      <c r="I5" s="14"/>
    </row>
    <row r="6" spans="1:18" s="4" customFormat="1" ht="3.75" customHeight="1" x14ac:dyDescent="0.3">
      <c r="B6" s="5"/>
      <c r="C6" s="6"/>
      <c r="I6" s="14"/>
    </row>
    <row r="7" spans="1:18" s="127" customFormat="1" ht="15" customHeight="1" x14ac:dyDescent="0.35">
      <c r="B7" s="128" t="s">
        <v>13</v>
      </c>
      <c r="C7" s="129"/>
      <c r="D7" s="170" t="s">
        <v>14</v>
      </c>
      <c r="E7" s="120"/>
      <c r="F7" s="120"/>
      <c r="G7" s="130"/>
      <c r="H7" s="130"/>
      <c r="I7" s="40"/>
    </row>
    <row r="8" spans="1:18" s="127" customFormat="1" ht="15" customHeight="1" x14ac:dyDescent="0.35">
      <c r="B8" s="128" t="s">
        <v>13</v>
      </c>
      <c r="C8" s="129"/>
      <c r="D8" s="170" t="s">
        <v>15</v>
      </c>
      <c r="E8" s="120"/>
      <c r="F8" s="120"/>
      <c r="G8" s="130"/>
      <c r="H8" s="130"/>
      <c r="I8" s="40"/>
    </row>
    <row r="9" spans="1:18" s="127" customFormat="1" ht="15" customHeight="1" x14ac:dyDescent="0.35">
      <c r="B9" s="128" t="s">
        <v>16</v>
      </c>
      <c r="C9" s="128"/>
      <c r="D9" s="170" t="s">
        <v>17</v>
      </c>
      <c r="E9" s="120"/>
      <c r="F9" s="120"/>
      <c r="G9" s="130"/>
      <c r="H9" s="130"/>
      <c r="I9" s="40"/>
    </row>
    <row r="10" spans="1:18" s="127" customFormat="1" ht="15" customHeight="1" x14ac:dyDescent="0.35">
      <c r="B10" s="128" t="s">
        <v>18</v>
      </c>
      <c r="C10" s="128"/>
      <c r="D10" s="170" t="s">
        <v>19</v>
      </c>
      <c r="E10" s="120"/>
      <c r="F10" s="120"/>
      <c r="G10" s="130"/>
      <c r="H10" s="130"/>
      <c r="I10" s="40"/>
    </row>
    <row r="11" spans="1:18" s="127" customFormat="1" ht="15" customHeight="1" x14ac:dyDescent="0.35">
      <c r="B11" s="128" t="s">
        <v>20</v>
      </c>
      <c r="C11" s="131"/>
      <c r="D11" s="170" t="s">
        <v>355</v>
      </c>
      <c r="E11" s="132"/>
      <c r="F11" s="132"/>
      <c r="G11" s="130"/>
      <c r="H11" s="130"/>
      <c r="I11" s="40"/>
    </row>
    <row r="12" spans="1:18" s="127" customFormat="1" ht="15" customHeight="1" x14ac:dyDescent="0.35">
      <c r="B12" s="128" t="s">
        <v>21</v>
      </c>
      <c r="C12" s="129"/>
      <c r="D12" s="199" t="s">
        <v>22</v>
      </c>
      <c r="E12" s="120"/>
      <c r="F12" s="120"/>
      <c r="G12" s="130"/>
      <c r="H12" s="130"/>
      <c r="I12" s="40"/>
    </row>
    <row r="13" spans="1:18" s="127" customFormat="1" ht="15" customHeight="1" x14ac:dyDescent="0.35">
      <c r="B13" s="128" t="s">
        <v>21</v>
      </c>
      <c r="C13" s="129"/>
      <c r="D13" s="199" t="s">
        <v>23</v>
      </c>
      <c r="E13" s="133"/>
      <c r="F13" s="133"/>
      <c r="G13" s="130"/>
      <c r="H13" s="130"/>
      <c r="I13" s="40"/>
    </row>
    <row r="14" spans="1:18" s="127" customFormat="1" ht="15" customHeight="1" x14ac:dyDescent="0.35">
      <c r="B14" s="128" t="s">
        <v>24</v>
      </c>
      <c r="C14" s="129"/>
      <c r="D14" s="199" t="s">
        <v>356</v>
      </c>
      <c r="E14" s="120"/>
      <c r="F14" s="120"/>
      <c r="G14" s="130"/>
      <c r="H14" s="130"/>
      <c r="I14" s="40"/>
    </row>
    <row r="15" spans="1:18" s="127" customFormat="1" ht="15" customHeight="1" x14ac:dyDescent="0.35">
      <c r="B15" s="128" t="s">
        <v>25</v>
      </c>
      <c r="C15" s="129"/>
      <c r="D15" s="170" t="s">
        <v>26</v>
      </c>
      <c r="E15" s="120"/>
      <c r="F15" s="120"/>
      <c r="G15" s="130"/>
      <c r="H15" s="130"/>
      <c r="I15" s="40"/>
    </row>
    <row r="16" spans="1:18" s="4" customFormat="1" ht="15" customHeight="1" x14ac:dyDescent="0.3">
      <c r="B16" s="8"/>
      <c r="C16" s="7"/>
      <c r="D16" s="9"/>
      <c r="E16" s="8"/>
      <c r="F16" s="8"/>
      <c r="I16" s="14"/>
    </row>
    <row r="17" spans="1:9" s="4" customFormat="1" ht="15" customHeight="1" x14ac:dyDescent="0.3">
      <c r="B17" s="7" t="s">
        <v>27</v>
      </c>
      <c r="C17" s="7"/>
      <c r="D17" s="969" t="s">
        <v>2</v>
      </c>
      <c r="E17" s="969"/>
      <c r="F17" s="8"/>
      <c r="I17" s="14"/>
    </row>
    <row r="18" spans="1:9" s="127" customFormat="1" ht="15" customHeight="1" x14ac:dyDescent="0.35">
      <c r="A18" s="134"/>
      <c r="B18" s="128" t="s">
        <v>28</v>
      </c>
      <c r="C18" s="129"/>
      <c r="D18" s="170" t="s">
        <v>262</v>
      </c>
      <c r="E18" s="120"/>
      <c r="F18" s="120"/>
      <c r="G18" s="130"/>
      <c r="H18" s="130"/>
      <c r="I18" s="40"/>
    </row>
    <row r="19" spans="1:9" s="127" customFormat="1" ht="15" customHeight="1" x14ac:dyDescent="0.35">
      <c r="A19" s="134"/>
      <c r="B19" s="128" t="s">
        <v>29</v>
      </c>
      <c r="C19" s="128"/>
      <c r="D19" s="170" t="s">
        <v>3</v>
      </c>
      <c r="E19" s="120"/>
      <c r="F19" s="120"/>
      <c r="G19" s="130"/>
      <c r="H19" s="130"/>
      <c r="I19" s="40"/>
    </row>
    <row r="20" spans="1:9" s="127" customFormat="1" ht="15" customHeight="1" x14ac:dyDescent="0.35">
      <c r="A20" s="134"/>
      <c r="B20" s="128" t="s">
        <v>30</v>
      </c>
      <c r="C20" s="129"/>
      <c r="D20" s="170" t="s">
        <v>357</v>
      </c>
      <c r="E20" s="120"/>
      <c r="F20" s="120"/>
      <c r="G20" s="130"/>
      <c r="H20" s="130"/>
      <c r="I20" s="40"/>
    </row>
    <row r="21" spans="1:9" s="127" customFormat="1" ht="15" customHeight="1" x14ac:dyDescent="0.35">
      <c r="A21" s="134"/>
      <c r="B21" s="128" t="s">
        <v>31</v>
      </c>
      <c r="C21" s="129"/>
      <c r="D21" s="170" t="s">
        <v>263</v>
      </c>
      <c r="E21" s="120"/>
      <c r="F21" s="120"/>
      <c r="G21" s="130"/>
      <c r="H21" s="130"/>
      <c r="I21" s="40"/>
    </row>
    <row r="22" spans="1:9" s="127" customFormat="1" ht="15" customHeight="1" x14ac:dyDescent="0.35">
      <c r="A22" s="134"/>
      <c r="B22" s="128" t="s">
        <v>32</v>
      </c>
      <c r="C22" s="128"/>
      <c r="D22" s="170" t="s">
        <v>358</v>
      </c>
      <c r="E22" s="120"/>
      <c r="F22" s="120"/>
      <c r="G22" s="130"/>
      <c r="H22" s="130"/>
      <c r="I22" s="40"/>
    </row>
    <row r="23" spans="1:9" s="127" customFormat="1" ht="15" customHeight="1" x14ac:dyDescent="0.35">
      <c r="A23" s="134"/>
      <c r="B23" s="128" t="s">
        <v>33</v>
      </c>
      <c r="C23" s="128"/>
      <c r="D23" s="170" t="s">
        <v>7</v>
      </c>
      <c r="E23" s="120"/>
      <c r="F23" s="120"/>
      <c r="G23" s="130"/>
      <c r="H23" s="130"/>
      <c r="I23" s="40"/>
    </row>
    <row r="24" spans="1:9" s="127" customFormat="1" ht="15" customHeight="1" x14ac:dyDescent="0.35">
      <c r="A24" s="134"/>
      <c r="B24" s="128" t="s">
        <v>34</v>
      </c>
      <c r="C24" s="128"/>
      <c r="D24" s="720" t="s">
        <v>359</v>
      </c>
      <c r="E24" s="120"/>
      <c r="F24" s="120"/>
      <c r="G24" s="130"/>
      <c r="H24" s="130"/>
      <c r="I24" s="40"/>
    </row>
    <row r="25" spans="1:9" s="127" customFormat="1" ht="15" customHeight="1" x14ac:dyDescent="0.35">
      <c r="A25" s="134"/>
      <c r="B25" s="128" t="s">
        <v>35</v>
      </c>
      <c r="C25" s="129"/>
      <c r="D25" s="170" t="s">
        <v>267</v>
      </c>
      <c r="E25" s="120"/>
      <c r="F25" s="120"/>
      <c r="G25" s="130"/>
      <c r="H25" s="130"/>
      <c r="I25" s="40"/>
    </row>
    <row r="26" spans="1:9" s="127" customFormat="1" ht="15" customHeight="1" x14ac:dyDescent="0.35">
      <c r="A26" s="134"/>
      <c r="B26" s="128" t="s">
        <v>36</v>
      </c>
      <c r="C26" s="129"/>
      <c r="D26" s="170" t="s">
        <v>4</v>
      </c>
      <c r="E26" s="120"/>
      <c r="F26" s="120"/>
      <c r="G26" s="130"/>
      <c r="H26" s="130"/>
      <c r="I26" s="40"/>
    </row>
    <row r="27" spans="1:9" s="127" customFormat="1" ht="15" customHeight="1" x14ac:dyDescent="0.35">
      <c r="A27" s="134"/>
      <c r="B27" s="128" t="s">
        <v>264</v>
      </c>
      <c r="C27" s="129"/>
      <c r="D27" s="170" t="s">
        <v>360</v>
      </c>
      <c r="E27" s="120"/>
      <c r="F27" s="120"/>
      <c r="G27" s="130"/>
      <c r="H27" s="130"/>
      <c r="I27" s="40"/>
    </row>
    <row r="28" spans="1:9" s="127" customFormat="1" ht="15" customHeight="1" x14ac:dyDescent="0.35">
      <c r="A28" s="134"/>
      <c r="B28" s="128" t="s">
        <v>265</v>
      </c>
      <c r="C28" s="129"/>
      <c r="D28" s="170" t="s">
        <v>268</v>
      </c>
      <c r="E28" s="120"/>
      <c r="F28" s="120"/>
      <c r="G28" s="130"/>
      <c r="H28" s="130"/>
      <c r="I28" s="40"/>
    </row>
    <row r="29" spans="1:9" s="127" customFormat="1" ht="15" customHeight="1" x14ac:dyDescent="0.35">
      <c r="A29" s="134"/>
      <c r="B29" s="128" t="s">
        <v>266</v>
      </c>
      <c r="C29" s="129"/>
      <c r="D29" s="170" t="s">
        <v>361</v>
      </c>
      <c r="E29" s="132"/>
      <c r="F29" s="132"/>
      <c r="G29" s="130"/>
      <c r="H29" s="130"/>
      <c r="I29" s="40"/>
    </row>
    <row r="30" spans="1:9" s="127" customFormat="1" ht="15" customHeight="1" x14ac:dyDescent="0.35">
      <c r="A30" s="134"/>
      <c r="B30" s="128" t="s">
        <v>261</v>
      </c>
      <c r="C30" s="129"/>
      <c r="D30" s="170" t="s">
        <v>6</v>
      </c>
      <c r="E30" s="132"/>
      <c r="F30" s="132"/>
      <c r="G30" s="130"/>
      <c r="H30" s="130"/>
      <c r="I30" s="40"/>
    </row>
    <row r="31" spans="1:9" s="127" customFormat="1" ht="15" customHeight="1" x14ac:dyDescent="0.35">
      <c r="A31" s="134"/>
      <c r="B31" s="128" t="s">
        <v>335</v>
      </c>
      <c r="C31" s="129"/>
      <c r="D31" s="170" t="s">
        <v>362</v>
      </c>
      <c r="E31" s="132"/>
      <c r="F31" s="132"/>
      <c r="G31" s="130"/>
      <c r="H31" s="130"/>
      <c r="I31" s="40"/>
    </row>
    <row r="32" spans="1:9" s="127" customFormat="1" ht="15" customHeight="1" x14ac:dyDescent="0.35">
      <c r="A32" s="134"/>
      <c r="B32" s="128" t="s">
        <v>336</v>
      </c>
      <c r="C32" s="129"/>
      <c r="D32" s="170" t="s">
        <v>5</v>
      </c>
      <c r="E32" s="132"/>
      <c r="F32" s="132"/>
      <c r="G32" s="130"/>
      <c r="H32" s="130"/>
      <c r="I32" s="40"/>
    </row>
    <row r="33" spans="2:9" s="4" customFormat="1" ht="11.25" customHeight="1" x14ac:dyDescent="0.3">
      <c r="B33" s="120"/>
      <c r="C33" s="121"/>
      <c r="D33" s="135"/>
      <c r="E33" s="122"/>
      <c r="F33" s="122"/>
      <c r="G33" s="122"/>
      <c r="H33" s="122"/>
      <c r="I33" s="14"/>
    </row>
    <row r="34" spans="2:9" ht="11.25" customHeight="1" x14ac:dyDescent="0.3"/>
    <row r="35" spans="2:9" ht="11.25" customHeight="1" x14ac:dyDescent="0.3"/>
    <row r="36" spans="2:9" ht="11.25" customHeight="1" x14ac:dyDescent="0.3"/>
    <row r="37" spans="2:9" ht="11.25" customHeight="1" x14ac:dyDescent="0.3"/>
    <row r="38" spans="2:9" ht="11.25" customHeight="1" x14ac:dyDescent="0.3"/>
    <row r="39" spans="2:9" ht="11.25" customHeight="1" x14ac:dyDescent="0.3"/>
    <row r="40" spans="2:9" ht="11.25" customHeight="1" x14ac:dyDescent="0.3"/>
    <row r="41" spans="2:9" ht="11.25" customHeight="1" x14ac:dyDescent="0.3"/>
  </sheetData>
  <mergeCells count="3">
    <mergeCell ref="C5:D5"/>
    <mergeCell ref="D3:G3"/>
    <mergeCell ref="D17:E17"/>
  </mergeCells>
  <phoneticPr fontId="5" type="noConversion"/>
  <hyperlinks>
    <hyperlink ref="D7" location="'3.1.1 Glossary'!A1" display="Glossary" xr:uid="{00000000-0004-0000-0000-000000000000}"/>
    <hyperlink ref="D9" location="'3.1.2 Average Calorific Values'!A1" display="Average Calorific Values, Energy Content" xr:uid="{00000000-0004-0000-0000-000001000000}"/>
    <hyperlink ref="D10" location="'3.1.3 Conversion Factors'!A1" display="Conversion Factors" xr:uid="{00000000-0004-0000-0000-000002000000}"/>
    <hyperlink ref="E13:F13" location="'2.2 Overview'!A1" display="Overview and Security of Supply" xr:uid="{00000000-0004-0000-0000-000003000000}"/>
    <hyperlink ref="D12" location="'3.1.5 FEC by sector'!A1" display="Final Energy Consumption by Sector" xr:uid="{00000000-0004-0000-0000-000004000000}"/>
    <hyperlink ref="D13" location="'3.1.5 FEC by sector - Graphs'!A1" display="Final Energy Consumption by Sector, Graphs" xr:uid="{00000000-0004-0000-0000-000005000000}"/>
    <hyperlink ref="C5:D5" location="'2.1 General Information'!A1" display="ENERGY" xr:uid="{00000000-0004-0000-0000-000006000000}"/>
    <hyperlink ref="D11" location="'3.1.4 EU-27'!Print_Area" display="Energy Statistics for the EU-27" xr:uid="{00000000-0004-0000-0000-000007000000}"/>
    <hyperlink ref="D18" location="'3.2.1 Total GHG Emissions'!A1" display="Total Greenhouse Gas (GHG) Emissions" xr:uid="{00000000-0004-0000-0000-000008000000}"/>
    <hyperlink ref="D25" location="'3.2.8 Total CO2 Emissions'!A1" display="Total CO2 Emissions" xr:uid="{00000000-0004-0000-0000-000009000000}"/>
    <hyperlink ref="D32" location="'3.2.15 Oil spills'!A1" display="Oil Spills at Sea" xr:uid="{00000000-0004-0000-0000-00000A000000}"/>
    <hyperlink ref="D19" location="'3.2.2 GHG Emiss from Transport'!A1" display="GHG Emissions from Transport" xr:uid="{00000000-0004-0000-0000-00000B000000}"/>
    <hyperlink ref="D22" location="'3.2.5 GHG Emiss from Trans EU27'!Print_Area" display="GHG Emissions from Transport by Mode, EU-27" xr:uid="{00000000-0004-0000-0000-00000C000000}"/>
    <hyperlink ref="D23" location="'3.2.6 GHG Emiss from Trans Sect'!A1" display="GHG Emissions from Transport by Mode" xr:uid="{00000000-0004-0000-0000-00000D000000}"/>
    <hyperlink ref="D26" location="'3.2.9 CO2 Emiss from Transport'!A1" display="CO2  Emissions from Transport" xr:uid="{00000000-0004-0000-0000-00000E000000}"/>
    <hyperlink ref="D29" location="'3.2.12 CO2 Emiss-Trans, EU27'!Print_Area" display="CO2  Emissions from Transport by Mode, EU-27" xr:uid="{00000000-0004-0000-0000-00000F000000}"/>
    <hyperlink ref="D30" location="'3.2.13 CO2 Emiss from Trans Sec'!A1" display="CO2  Emissions from Transport by Mode" xr:uid="{00000000-0004-0000-0000-000010000000}"/>
    <hyperlink ref="D17:E17" location="'2.1 General Information'!A1" display="ENERGY" xr:uid="{00000000-0004-0000-0000-000011000000}"/>
    <hyperlink ref="D8" location="'3.1.1 Glossary Page 2'!A1" display="Glossary - page 2" xr:uid="{00000000-0004-0000-0000-000012000000}"/>
    <hyperlink ref="D14" location="'3.1.6 Final Energy Consumption'!A1" display="Final Consumption of Motor gasoline,  Diesel, Biofuels and Biogas for Transport" xr:uid="{00000000-0004-0000-0000-000013000000}"/>
    <hyperlink ref="D15" location="'3.1.7 Biofuels Production'!A1" display="Biofuels Production" xr:uid="{00000000-0004-0000-0000-000014000000}"/>
    <hyperlink ref="D20" location="'3.2.3 GHG Emiss by Sector, EU27'!Print_Area" display="Greenhouse Gas Emissions by Sector, EU-27" xr:uid="{00000000-0004-0000-0000-000015000000}"/>
    <hyperlink ref="D21" location="'3.2.4 GHG Emiss by Sector'!A1" display="Greenhouse Gas Emissions by Sector" xr:uid="{00000000-0004-0000-0000-000016000000}"/>
    <hyperlink ref="D27" location="'3.2.10 CO2 Emiss by Sector EU27'!Print_Area" display="CO2 Emissions by Sector: EU-27" xr:uid="{00000000-0004-0000-0000-000017000000}"/>
    <hyperlink ref="D28" location="'3.2.11 CO2 Emiss by Sector'!A1" display="CO2 Emissions by Sector" xr:uid="{00000000-0004-0000-0000-000018000000}"/>
    <hyperlink ref="D31" location="'3.2.14 CO2 Emiss Road Trans'!Print_Area" display="CO2  Emissions from Road Transport by Transport Mean, EU-27" xr:uid="{00000000-0004-0000-0000-000019000000}"/>
    <hyperlink ref="D24" location="'3.2.7 GHG Emiss Road Trans EU27'!Print_Area" display="GHG Emissions from Road Transport by Transport Mean, EU-27" xr:uid="{00000000-0004-0000-0000-00001A000000}"/>
  </hyperlinks>
  <pageMargins left="0.45" right="0.75" top="0.42" bottom="0.51" header="0.31" footer="0.28999999999999998"/>
  <pageSetup orientation="landscape" r:id="rId1"/>
  <headerFooter alignWithMargins="0">
    <oddFooter>&amp;C&amp;P(&amp;N)&amp;RPrinted: &amp;D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P220"/>
  <sheetViews>
    <sheetView zoomScale="80" zoomScaleNormal="80" workbookViewId="0">
      <selection sqref="A1:C1"/>
    </sheetView>
  </sheetViews>
  <sheetFormatPr defaultColWidth="8.86328125" defaultRowHeight="12.75" x14ac:dyDescent="0.35"/>
  <cols>
    <col min="1" max="1" width="2.3984375" customWidth="1"/>
    <col min="2" max="2" width="6.59765625" customWidth="1"/>
    <col min="3" max="3" width="8.59765625" customWidth="1"/>
    <col min="4" max="4" width="6.265625" customWidth="1"/>
    <col min="5" max="6" width="7" customWidth="1"/>
    <col min="7" max="7" width="6.265625" customWidth="1"/>
    <col min="8" max="8" width="1" customWidth="1"/>
    <col min="9" max="10" width="8.86328125" style="10"/>
    <col min="11" max="42" width="8.86328125" style="218"/>
  </cols>
  <sheetData>
    <row r="1" spans="1:11" ht="15" x14ac:dyDescent="0.4">
      <c r="A1" s="171" t="s">
        <v>25</v>
      </c>
      <c r="B1" s="171"/>
      <c r="C1" s="11"/>
      <c r="D1" s="10"/>
      <c r="E1" s="10"/>
      <c r="F1" s="10"/>
      <c r="H1" s="746" t="s">
        <v>25</v>
      </c>
    </row>
    <row r="2" spans="1:11" ht="13.15" x14ac:dyDescent="0.4">
      <c r="A2" s="10"/>
      <c r="B2" s="53"/>
      <c r="C2" s="53"/>
      <c r="D2" s="10"/>
      <c r="E2" s="10"/>
      <c r="F2" s="10"/>
      <c r="G2" s="10"/>
      <c r="H2" s="53"/>
    </row>
    <row r="3" spans="1:11" ht="33.75" customHeight="1" x14ac:dyDescent="0.4">
      <c r="A3" s="10"/>
      <c r="B3" s="986" t="s">
        <v>486</v>
      </c>
      <c r="C3" s="986"/>
      <c r="D3" s="986"/>
      <c r="E3" s="986"/>
      <c r="F3" s="986"/>
      <c r="G3" s="986"/>
      <c r="H3" s="986"/>
    </row>
    <row r="4" spans="1:11" ht="15" x14ac:dyDescent="0.4">
      <c r="A4" s="10"/>
      <c r="B4" s="987" t="s">
        <v>437</v>
      </c>
      <c r="C4" s="987"/>
      <c r="D4" s="987"/>
      <c r="E4" s="987"/>
      <c r="F4" s="987"/>
      <c r="G4" s="987"/>
      <c r="H4" s="987"/>
    </row>
    <row r="5" spans="1:11" ht="15.4" thickBot="1" x14ac:dyDescent="0.45">
      <c r="A5" s="10"/>
      <c r="B5" s="748"/>
      <c r="C5" s="748"/>
      <c r="D5" s="748"/>
      <c r="E5" s="748"/>
      <c r="F5" s="748"/>
      <c r="G5" s="748"/>
      <c r="H5" s="748"/>
    </row>
    <row r="6" spans="1:11" ht="80.25" x14ac:dyDescent="0.35">
      <c r="A6" s="10"/>
      <c r="B6" s="749"/>
      <c r="C6" s="200" t="s">
        <v>438</v>
      </c>
      <c r="D6" s="844" t="s">
        <v>439</v>
      </c>
      <c r="E6" s="845" t="s">
        <v>440</v>
      </c>
      <c r="F6" s="845" t="s">
        <v>471</v>
      </c>
      <c r="G6" s="845" t="s">
        <v>441</v>
      </c>
      <c r="H6" s="749"/>
    </row>
    <row r="7" spans="1:11" x14ac:dyDescent="0.35">
      <c r="A7" s="10"/>
      <c r="B7" s="762"/>
      <c r="C7" s="724"/>
      <c r="D7" s="725"/>
      <c r="E7" s="726"/>
      <c r="F7" s="188"/>
      <c r="G7" s="188"/>
      <c r="H7" s="755"/>
    </row>
    <row r="8" spans="1:11" x14ac:dyDescent="0.35">
      <c r="A8" s="10"/>
      <c r="B8" s="193" t="s">
        <v>341</v>
      </c>
      <c r="C8" s="459">
        <f>IF(AND(D8="",E8="",F8="",G8=""),"",SUM(D8:G8))</f>
        <v>15960.335999999999</v>
      </c>
      <c r="D8" s="672">
        <v>2417.5590000000002</v>
      </c>
      <c r="E8" s="440">
        <v>12845.92</v>
      </c>
      <c r="F8" s="440">
        <v>91.619</v>
      </c>
      <c r="G8" s="443">
        <v>605.23800000000006</v>
      </c>
      <c r="H8" s="756"/>
      <c r="J8" s="658"/>
      <c r="K8" s="660"/>
    </row>
    <row r="9" spans="1:11" ht="4.5" customHeight="1" x14ac:dyDescent="0.35">
      <c r="A9" s="10"/>
      <c r="B9" s="745"/>
      <c r="C9" s="460"/>
      <c r="D9" s="763"/>
      <c r="E9" s="763"/>
      <c r="F9" s="763"/>
      <c r="G9" s="763"/>
      <c r="H9" s="755"/>
      <c r="J9" s="658"/>
      <c r="K9" s="660"/>
    </row>
    <row r="10" spans="1:11" x14ac:dyDescent="0.35">
      <c r="A10" s="10"/>
      <c r="B10" s="193" t="s">
        <v>156</v>
      </c>
      <c r="C10" s="459">
        <f t="shared" ref="C10:C46" si="0">IF(AND(D10="",E10="",F10="",G10=""),"",SUM(D10:G10))</f>
        <v>431.452</v>
      </c>
      <c r="D10" s="440">
        <v>249.14500000000001</v>
      </c>
      <c r="E10" s="440">
        <v>181.857</v>
      </c>
      <c r="F10" s="440" t="s">
        <v>276</v>
      </c>
      <c r="G10" s="443">
        <v>0.45</v>
      </c>
      <c r="H10" s="755"/>
      <c r="J10" s="658"/>
      <c r="K10" s="660"/>
    </row>
    <row r="11" spans="1:11" x14ac:dyDescent="0.35">
      <c r="A11" s="10"/>
      <c r="B11" s="764" t="s">
        <v>157</v>
      </c>
      <c r="C11" s="461">
        <f t="shared" si="0"/>
        <v>190.523</v>
      </c>
      <c r="D11" s="445">
        <v>14.194000000000001</v>
      </c>
      <c r="E11" s="445">
        <v>176.32900000000001</v>
      </c>
      <c r="F11" s="445" t="s">
        <v>276</v>
      </c>
      <c r="G11" s="448" t="s">
        <v>276</v>
      </c>
      <c r="H11" s="755"/>
      <c r="J11" s="658"/>
      <c r="K11" s="660"/>
    </row>
    <row r="12" spans="1:11" x14ac:dyDescent="0.35">
      <c r="A12" s="10"/>
      <c r="B12" s="193" t="s">
        <v>158</v>
      </c>
      <c r="C12" s="459">
        <f t="shared" si="0"/>
        <v>269.36899999999997</v>
      </c>
      <c r="D12" s="440">
        <v>53.036999999999999</v>
      </c>
      <c r="E12" s="440">
        <v>216.33199999999999</v>
      </c>
      <c r="F12" s="440" t="s">
        <v>276</v>
      </c>
      <c r="G12" s="443" t="s">
        <v>276</v>
      </c>
      <c r="H12" s="755"/>
      <c r="J12" s="658"/>
      <c r="K12" s="660"/>
    </row>
    <row r="13" spans="1:11" x14ac:dyDescent="0.35">
      <c r="A13" s="10"/>
      <c r="B13" s="764" t="s">
        <v>159</v>
      </c>
      <c r="C13" s="461">
        <f t="shared" si="0"/>
        <v>4.0839999999999996</v>
      </c>
      <c r="D13" s="445" t="s">
        <v>276</v>
      </c>
      <c r="E13" s="445" t="s">
        <v>276</v>
      </c>
      <c r="F13" s="445" t="s">
        <v>276</v>
      </c>
      <c r="G13" s="448">
        <v>4.0839999999999996</v>
      </c>
      <c r="H13" s="755"/>
      <c r="J13" s="658"/>
      <c r="K13" s="660"/>
    </row>
    <row r="14" spans="1:11" x14ac:dyDescent="0.35">
      <c r="A14" s="10"/>
      <c r="B14" s="193" t="s">
        <v>160</v>
      </c>
      <c r="C14" s="459">
        <f t="shared" si="0"/>
        <v>3497.0420000000004</v>
      </c>
      <c r="D14" s="440">
        <v>369.57600000000002</v>
      </c>
      <c r="E14" s="440">
        <v>3062.2910000000002</v>
      </c>
      <c r="F14" s="440" t="s">
        <v>276</v>
      </c>
      <c r="G14" s="443">
        <v>65.174999999999997</v>
      </c>
      <c r="H14" s="755"/>
      <c r="J14" s="658"/>
      <c r="K14" s="660"/>
    </row>
    <row r="15" spans="1:11" x14ac:dyDescent="0.35">
      <c r="A15" s="10"/>
      <c r="B15" s="764" t="s">
        <v>161</v>
      </c>
      <c r="C15" s="461" t="str">
        <f t="shared" si="0"/>
        <v/>
      </c>
      <c r="D15" s="445" t="s">
        <v>276</v>
      </c>
      <c r="E15" s="445" t="s">
        <v>276</v>
      </c>
      <c r="F15" s="445" t="s">
        <v>276</v>
      </c>
      <c r="G15" s="448" t="s">
        <v>276</v>
      </c>
      <c r="H15" s="755"/>
      <c r="J15" s="658"/>
      <c r="K15" s="660"/>
    </row>
    <row r="16" spans="1:11" x14ac:dyDescent="0.35">
      <c r="A16" s="10"/>
      <c r="B16" s="193" t="s">
        <v>162</v>
      </c>
      <c r="C16" s="459">
        <f t="shared" si="0"/>
        <v>67.87</v>
      </c>
      <c r="D16" s="440">
        <v>3.1840000000000002</v>
      </c>
      <c r="E16" s="440">
        <v>64.686000000000007</v>
      </c>
      <c r="F16" s="440" t="s">
        <v>276</v>
      </c>
      <c r="G16" s="443" t="s">
        <v>276</v>
      </c>
      <c r="H16" s="755"/>
      <c r="J16" s="658"/>
      <c r="K16" s="660"/>
    </row>
    <row r="17" spans="1:11" x14ac:dyDescent="0.35">
      <c r="A17" s="10"/>
      <c r="B17" s="764" t="s">
        <v>163</v>
      </c>
      <c r="C17" s="461">
        <f t="shared" si="0"/>
        <v>160.071</v>
      </c>
      <c r="D17" s="445">
        <v>13.923</v>
      </c>
      <c r="E17" s="445">
        <v>146.148</v>
      </c>
      <c r="F17" s="445" t="s">
        <v>276</v>
      </c>
      <c r="G17" s="448" t="s">
        <v>276</v>
      </c>
      <c r="H17" s="755"/>
      <c r="J17" s="658"/>
      <c r="K17" s="660"/>
    </row>
    <row r="18" spans="1:11" x14ac:dyDescent="0.35">
      <c r="A18" s="10"/>
      <c r="B18" s="193" t="s">
        <v>164</v>
      </c>
      <c r="C18" s="459">
        <f t="shared" si="0"/>
        <v>1889.222</v>
      </c>
      <c r="D18" s="440">
        <v>282.00200000000001</v>
      </c>
      <c r="E18" s="440">
        <v>1607.22</v>
      </c>
      <c r="F18" s="440" t="s">
        <v>276</v>
      </c>
      <c r="G18" s="443" t="s">
        <v>276</v>
      </c>
      <c r="H18" s="755"/>
      <c r="J18" s="658"/>
      <c r="K18" s="660"/>
    </row>
    <row r="19" spans="1:11" x14ac:dyDescent="0.35">
      <c r="A19" s="10"/>
      <c r="B19" s="764" t="s">
        <v>165</v>
      </c>
      <c r="C19" s="461">
        <f t="shared" si="0"/>
        <v>1935.384</v>
      </c>
      <c r="D19" s="445">
        <v>552.03499999999997</v>
      </c>
      <c r="E19" s="445">
        <v>1379.461</v>
      </c>
      <c r="F19" s="445" t="s">
        <v>276</v>
      </c>
      <c r="G19" s="448">
        <v>3.8879999999999999</v>
      </c>
      <c r="H19" s="755"/>
      <c r="J19" s="658"/>
      <c r="K19" s="660"/>
    </row>
    <row r="20" spans="1:11" x14ac:dyDescent="0.35">
      <c r="A20" s="10"/>
      <c r="B20" s="193" t="s">
        <v>183</v>
      </c>
      <c r="C20" s="459">
        <f t="shared" si="0"/>
        <v>0.34399999999999997</v>
      </c>
      <c r="D20" s="668" t="s">
        <v>276</v>
      </c>
      <c r="E20" s="440">
        <v>0.34399999999999997</v>
      </c>
      <c r="F20" s="440" t="s">
        <v>276</v>
      </c>
      <c r="G20" s="443" t="s">
        <v>276</v>
      </c>
      <c r="H20" s="755"/>
      <c r="J20" s="658"/>
      <c r="K20" s="660"/>
    </row>
    <row r="21" spans="1:11" x14ac:dyDescent="0.35">
      <c r="A21" s="10"/>
      <c r="B21" s="764" t="s">
        <v>166</v>
      </c>
      <c r="C21" s="461">
        <f t="shared" si="0"/>
        <v>1348.2159999999999</v>
      </c>
      <c r="D21" s="445">
        <v>10.042</v>
      </c>
      <c r="E21" s="445">
        <v>1093.191</v>
      </c>
      <c r="F21" s="445" t="s">
        <v>276</v>
      </c>
      <c r="G21" s="448">
        <v>244.983</v>
      </c>
      <c r="H21" s="755"/>
      <c r="J21" s="658"/>
      <c r="K21" s="660"/>
    </row>
    <row r="22" spans="1:11" x14ac:dyDescent="0.35">
      <c r="A22" s="10"/>
      <c r="B22" s="193" t="s">
        <v>167</v>
      </c>
      <c r="C22" s="459" t="str">
        <f t="shared" si="0"/>
        <v/>
      </c>
      <c r="D22" s="440" t="s">
        <v>276</v>
      </c>
      <c r="E22" s="440" t="s">
        <v>276</v>
      </c>
      <c r="F22" s="440" t="s">
        <v>276</v>
      </c>
      <c r="G22" s="443" t="s">
        <v>276</v>
      </c>
      <c r="H22" s="755"/>
      <c r="J22" s="658"/>
      <c r="K22" s="660"/>
    </row>
    <row r="23" spans="1:11" x14ac:dyDescent="0.35">
      <c r="A23" s="10"/>
      <c r="B23" s="764" t="s">
        <v>168</v>
      </c>
      <c r="C23" s="461">
        <f t="shared" si="0"/>
        <v>65.296999999999997</v>
      </c>
      <c r="D23" s="445" t="s">
        <v>276</v>
      </c>
      <c r="E23" s="445">
        <v>65.296999999999997</v>
      </c>
      <c r="F23" s="445" t="s">
        <v>276</v>
      </c>
      <c r="G23" s="448" t="s">
        <v>276</v>
      </c>
      <c r="H23" s="755"/>
      <c r="J23" s="658"/>
      <c r="K23" s="660"/>
    </row>
    <row r="24" spans="1:11" x14ac:dyDescent="0.35">
      <c r="A24" s="10"/>
      <c r="B24" s="193" t="s">
        <v>169</v>
      </c>
      <c r="C24" s="459">
        <f t="shared" si="0"/>
        <v>152.114</v>
      </c>
      <c r="D24" s="440">
        <v>14.252000000000001</v>
      </c>
      <c r="E24" s="440">
        <v>137.86199999999999</v>
      </c>
      <c r="F24" s="440" t="s">
        <v>276</v>
      </c>
      <c r="G24" s="443" t="s">
        <v>276</v>
      </c>
      <c r="H24" s="755"/>
      <c r="J24" s="658"/>
      <c r="K24" s="660"/>
    </row>
    <row r="25" spans="1:11" x14ac:dyDescent="0.35">
      <c r="A25" s="10"/>
      <c r="B25" s="764" t="s">
        <v>170</v>
      </c>
      <c r="C25" s="461" t="str">
        <f t="shared" si="0"/>
        <v/>
      </c>
      <c r="D25" s="445" t="s">
        <v>276</v>
      </c>
      <c r="E25" s="445" t="s">
        <v>276</v>
      </c>
      <c r="F25" s="445" t="s">
        <v>276</v>
      </c>
      <c r="G25" s="448" t="s">
        <v>276</v>
      </c>
      <c r="H25" s="755"/>
      <c r="J25" s="658"/>
      <c r="K25" s="660"/>
    </row>
    <row r="26" spans="1:11" x14ac:dyDescent="0.35">
      <c r="A26" s="10"/>
      <c r="B26" s="193" t="s">
        <v>171</v>
      </c>
      <c r="C26" s="459">
        <f t="shared" si="0"/>
        <v>492.60300000000001</v>
      </c>
      <c r="D26" s="440">
        <v>332.27800000000002</v>
      </c>
      <c r="E26" s="440">
        <v>160.32499999999999</v>
      </c>
      <c r="F26" s="440" t="s">
        <v>276</v>
      </c>
      <c r="G26" s="443" t="s">
        <v>276</v>
      </c>
      <c r="H26" s="755"/>
      <c r="J26" s="658"/>
      <c r="K26" s="660"/>
    </row>
    <row r="27" spans="1:11" x14ac:dyDescent="0.35">
      <c r="A27" s="10"/>
      <c r="B27" s="764" t="s">
        <v>172</v>
      </c>
      <c r="C27" s="461" t="str">
        <f t="shared" si="0"/>
        <v/>
      </c>
      <c r="D27" s="445" t="s">
        <v>276</v>
      </c>
      <c r="E27" s="445" t="s">
        <v>276</v>
      </c>
      <c r="F27" s="445" t="s">
        <v>276</v>
      </c>
      <c r="G27" s="448" t="s">
        <v>276</v>
      </c>
      <c r="H27" s="755"/>
      <c r="J27" s="658"/>
      <c r="K27" s="660"/>
    </row>
    <row r="28" spans="1:11" x14ac:dyDescent="0.35">
      <c r="A28" s="10"/>
      <c r="B28" s="193" t="s">
        <v>173</v>
      </c>
      <c r="C28" s="459">
        <f t="shared" si="0"/>
        <v>1832.0610000000001</v>
      </c>
      <c r="D28" s="440" t="s">
        <v>276</v>
      </c>
      <c r="E28" s="440">
        <v>1811.1610000000001</v>
      </c>
      <c r="F28" s="440" t="s">
        <v>276</v>
      </c>
      <c r="G28" s="443">
        <v>20.9</v>
      </c>
      <c r="H28" s="755"/>
      <c r="J28" s="658"/>
      <c r="K28" s="660"/>
    </row>
    <row r="29" spans="1:11" x14ac:dyDescent="0.35">
      <c r="A29" s="10"/>
      <c r="B29" s="764" t="s">
        <v>174</v>
      </c>
      <c r="C29" s="461">
        <f t="shared" si="0"/>
        <v>422.38</v>
      </c>
      <c r="D29" s="445">
        <v>151.143</v>
      </c>
      <c r="E29" s="445">
        <v>271.20299999999997</v>
      </c>
      <c r="F29" s="445" t="s">
        <v>276</v>
      </c>
      <c r="G29" s="448">
        <v>3.4000000000000002E-2</v>
      </c>
      <c r="H29" s="755"/>
      <c r="J29" s="658"/>
      <c r="K29" s="660"/>
    </row>
    <row r="30" spans="1:11" x14ac:dyDescent="0.35">
      <c r="A30" s="10"/>
      <c r="B30" s="193" t="s">
        <v>175</v>
      </c>
      <c r="C30" s="459">
        <f t="shared" si="0"/>
        <v>1036.895</v>
      </c>
      <c r="D30" s="440">
        <v>162.69300000000001</v>
      </c>
      <c r="E30" s="440">
        <v>872.08500000000004</v>
      </c>
      <c r="F30" s="440" t="s">
        <v>276</v>
      </c>
      <c r="G30" s="443">
        <v>2.117</v>
      </c>
      <c r="H30" s="755"/>
      <c r="J30" s="658"/>
      <c r="K30" s="660"/>
    </row>
    <row r="31" spans="1:11" x14ac:dyDescent="0.35">
      <c r="A31" s="10"/>
      <c r="B31" s="764" t="s">
        <v>176</v>
      </c>
      <c r="C31" s="461">
        <f t="shared" si="0"/>
        <v>285.05700000000002</v>
      </c>
      <c r="D31" s="445" t="s">
        <v>276</v>
      </c>
      <c r="E31" s="445">
        <v>285.05700000000002</v>
      </c>
      <c r="F31" s="445" t="s">
        <v>276</v>
      </c>
      <c r="G31" s="448" t="s">
        <v>276</v>
      </c>
      <c r="H31" s="755"/>
      <c r="J31" s="658"/>
      <c r="K31" s="660"/>
    </row>
    <row r="32" spans="1:11" x14ac:dyDescent="0.35">
      <c r="A32" s="10"/>
      <c r="B32" s="193" t="s">
        <v>177</v>
      </c>
      <c r="C32" s="459">
        <f t="shared" si="0"/>
        <v>236.43399999999997</v>
      </c>
      <c r="D32" s="440">
        <v>32.668999999999997</v>
      </c>
      <c r="E32" s="440">
        <v>203.76499999999999</v>
      </c>
      <c r="F32" s="440" t="s">
        <v>276</v>
      </c>
      <c r="G32" s="443" t="s">
        <v>276</v>
      </c>
      <c r="H32" s="755"/>
      <c r="J32" s="658"/>
      <c r="K32" s="660"/>
    </row>
    <row r="33" spans="1:11" x14ac:dyDescent="0.35">
      <c r="A33" s="10"/>
      <c r="B33" s="764" t="s">
        <v>178</v>
      </c>
      <c r="C33" s="461" t="str">
        <f t="shared" si="0"/>
        <v/>
      </c>
      <c r="D33" s="445" t="s">
        <v>276</v>
      </c>
      <c r="E33" s="445" t="s">
        <v>276</v>
      </c>
      <c r="F33" s="445" t="s">
        <v>276</v>
      </c>
      <c r="G33" s="448" t="s">
        <v>276</v>
      </c>
      <c r="H33" s="755"/>
      <c r="J33" s="658"/>
      <c r="K33" s="660"/>
    </row>
    <row r="34" spans="1:11" x14ac:dyDescent="0.35">
      <c r="A34" s="10"/>
      <c r="B34" s="193" t="s">
        <v>179</v>
      </c>
      <c r="C34" s="459">
        <f t="shared" si="0"/>
        <v>176.49799999999999</v>
      </c>
      <c r="D34" s="440">
        <v>65.706999999999994</v>
      </c>
      <c r="E34" s="440">
        <v>110.791</v>
      </c>
      <c r="F34" s="440" t="s">
        <v>276</v>
      </c>
      <c r="G34" s="443" t="s">
        <v>276</v>
      </c>
      <c r="H34" s="755"/>
      <c r="J34" s="658"/>
      <c r="K34" s="660"/>
    </row>
    <row r="35" spans="1:11" x14ac:dyDescent="0.35">
      <c r="A35" s="10"/>
      <c r="B35" s="764" t="s">
        <v>180</v>
      </c>
      <c r="C35" s="461">
        <f t="shared" si="0"/>
        <v>743.19600000000003</v>
      </c>
      <c r="D35" s="445" t="s">
        <v>276</v>
      </c>
      <c r="E35" s="445">
        <v>605.79700000000003</v>
      </c>
      <c r="F35" s="445">
        <v>91.619</v>
      </c>
      <c r="G35" s="448">
        <v>45.78</v>
      </c>
      <c r="H35" s="755"/>
      <c r="J35" s="658"/>
      <c r="K35" s="660"/>
    </row>
    <row r="36" spans="1:11" x14ac:dyDescent="0.35">
      <c r="A36" s="10"/>
      <c r="B36" s="795" t="s">
        <v>181</v>
      </c>
      <c r="C36" s="796">
        <f t="shared" si="0"/>
        <v>724.22400000000005</v>
      </c>
      <c r="D36" s="797">
        <v>111.679</v>
      </c>
      <c r="E36" s="797">
        <v>394.71800000000002</v>
      </c>
      <c r="F36" s="797" t="s">
        <v>276</v>
      </c>
      <c r="G36" s="798">
        <v>217.827</v>
      </c>
      <c r="H36" s="755"/>
      <c r="J36" s="658"/>
      <c r="K36" s="660"/>
    </row>
    <row r="37" spans="1:11" x14ac:dyDescent="0.35">
      <c r="A37" s="10"/>
      <c r="B37" s="764" t="s">
        <v>186</v>
      </c>
      <c r="C37" s="461" t="str">
        <f t="shared" si="0"/>
        <v/>
      </c>
      <c r="D37" s="445" t="s">
        <v>276</v>
      </c>
      <c r="E37" s="445" t="s">
        <v>276</v>
      </c>
      <c r="F37" s="445" t="s">
        <v>276</v>
      </c>
      <c r="G37" s="448" t="s">
        <v>276</v>
      </c>
      <c r="H37" s="755"/>
      <c r="J37" s="658"/>
      <c r="K37" s="660"/>
    </row>
    <row r="38" spans="1:11" x14ac:dyDescent="0.35">
      <c r="A38" s="10"/>
      <c r="B38" s="193" t="s">
        <v>187</v>
      </c>
      <c r="C38" s="459">
        <f t="shared" si="0"/>
        <v>77.304000000000002</v>
      </c>
      <c r="D38" s="440" t="s">
        <v>276</v>
      </c>
      <c r="E38" s="440">
        <v>77.304000000000002</v>
      </c>
      <c r="F38" s="440" t="s">
        <v>276</v>
      </c>
      <c r="G38" s="443" t="s">
        <v>276</v>
      </c>
      <c r="H38" s="755"/>
      <c r="J38" s="658"/>
      <c r="K38" s="660"/>
    </row>
    <row r="39" spans="1:11" x14ac:dyDescent="0.35">
      <c r="A39" s="10"/>
      <c r="B39" s="929" t="s">
        <v>188</v>
      </c>
      <c r="C39" s="958" t="s">
        <v>190</v>
      </c>
      <c r="D39" s="927" t="s">
        <v>190</v>
      </c>
      <c r="E39" s="927" t="s">
        <v>190</v>
      </c>
      <c r="F39" s="927" t="s">
        <v>190</v>
      </c>
      <c r="G39" s="930" t="s">
        <v>190</v>
      </c>
      <c r="H39" s="755"/>
      <c r="J39" s="658"/>
      <c r="K39" s="660"/>
    </row>
    <row r="40" spans="1:11" x14ac:dyDescent="0.35">
      <c r="A40" s="10"/>
      <c r="B40" s="764" t="s">
        <v>478</v>
      </c>
      <c r="C40" s="951" t="str">
        <f t="shared" si="0"/>
        <v/>
      </c>
      <c r="D40" s="952" t="s">
        <v>276</v>
      </c>
      <c r="E40" s="952" t="s">
        <v>276</v>
      </c>
      <c r="F40" s="952" t="s">
        <v>276</v>
      </c>
      <c r="G40" s="953" t="s">
        <v>276</v>
      </c>
      <c r="H40" s="755"/>
      <c r="J40" s="658"/>
      <c r="K40" s="660"/>
    </row>
    <row r="41" spans="1:11" x14ac:dyDescent="0.35">
      <c r="A41" s="10"/>
      <c r="B41" s="193" t="s">
        <v>479</v>
      </c>
      <c r="C41" s="954" t="str">
        <f t="shared" si="0"/>
        <v/>
      </c>
      <c r="D41" s="630" t="s">
        <v>276</v>
      </c>
      <c r="E41" s="630" t="s">
        <v>276</v>
      </c>
      <c r="F41" s="630" t="s">
        <v>276</v>
      </c>
      <c r="G41" s="955" t="s">
        <v>276</v>
      </c>
      <c r="H41" s="755"/>
      <c r="J41" s="658"/>
      <c r="K41" s="660"/>
    </row>
    <row r="42" spans="1:11" x14ac:dyDescent="0.35">
      <c r="A42" s="10"/>
      <c r="B42" s="764" t="s">
        <v>480</v>
      </c>
      <c r="C42" s="951" t="str">
        <f t="shared" si="0"/>
        <v/>
      </c>
      <c r="D42" s="952" t="s">
        <v>276</v>
      </c>
      <c r="E42" s="952" t="s">
        <v>276</v>
      </c>
      <c r="F42" s="952" t="s">
        <v>276</v>
      </c>
      <c r="G42" s="953" t="s">
        <v>276</v>
      </c>
      <c r="H42" s="755"/>
      <c r="J42" s="658"/>
      <c r="K42" s="660"/>
    </row>
    <row r="43" spans="1:11" x14ac:dyDescent="0.35">
      <c r="A43" s="10"/>
      <c r="B43" s="193" t="s">
        <v>184</v>
      </c>
      <c r="C43" s="954" t="str">
        <f t="shared" si="0"/>
        <v/>
      </c>
      <c r="D43" s="630" t="s">
        <v>276</v>
      </c>
      <c r="E43" s="630" t="s">
        <v>276</v>
      </c>
      <c r="F43" s="630" t="s">
        <v>276</v>
      </c>
      <c r="G43" s="955" t="s">
        <v>276</v>
      </c>
      <c r="H43" s="755"/>
      <c r="J43" s="658"/>
      <c r="K43" s="660"/>
    </row>
    <row r="44" spans="1:11" x14ac:dyDescent="0.35">
      <c r="A44" s="10"/>
      <c r="B44" s="764" t="s">
        <v>481</v>
      </c>
      <c r="C44" s="951" t="str">
        <f t="shared" si="0"/>
        <v/>
      </c>
      <c r="D44" s="952" t="s">
        <v>276</v>
      </c>
      <c r="E44" s="952" t="s">
        <v>276</v>
      </c>
      <c r="F44" s="952" t="s">
        <v>276</v>
      </c>
      <c r="G44" s="953" t="s">
        <v>276</v>
      </c>
      <c r="H44" s="755"/>
      <c r="J44" s="658"/>
      <c r="K44" s="660"/>
    </row>
    <row r="45" spans="1:11" x14ac:dyDescent="0.35">
      <c r="A45" s="10"/>
      <c r="B45" s="193" t="s">
        <v>482</v>
      </c>
      <c r="C45" s="954" t="str">
        <f t="shared" si="0"/>
        <v/>
      </c>
      <c r="D45" s="630" t="s">
        <v>276</v>
      </c>
      <c r="E45" s="630" t="s">
        <v>276</v>
      </c>
      <c r="F45" s="630" t="s">
        <v>276</v>
      </c>
      <c r="G45" s="955" t="s">
        <v>276</v>
      </c>
      <c r="H45" s="755"/>
      <c r="J45" s="658"/>
      <c r="K45" s="660"/>
    </row>
    <row r="46" spans="1:11" x14ac:dyDescent="0.35">
      <c r="A46" s="10"/>
      <c r="B46" s="764" t="s">
        <v>185</v>
      </c>
      <c r="C46" s="951">
        <f t="shared" si="0"/>
        <v>132.93799999999999</v>
      </c>
      <c r="D46" s="952">
        <v>60.664000000000001</v>
      </c>
      <c r="E46" s="952">
        <v>58.889000000000003</v>
      </c>
      <c r="F46" s="952" t="s">
        <v>276</v>
      </c>
      <c r="G46" s="953">
        <v>13.385</v>
      </c>
      <c r="H46" s="755"/>
      <c r="J46" s="658"/>
      <c r="K46" s="660"/>
    </row>
    <row r="47" spans="1:11" x14ac:dyDescent="0.35">
      <c r="A47" s="10"/>
      <c r="B47" s="795" t="s">
        <v>483</v>
      </c>
      <c r="C47" s="959" t="s">
        <v>190</v>
      </c>
      <c r="D47" s="956" t="s">
        <v>190</v>
      </c>
      <c r="E47" s="956" t="s">
        <v>190</v>
      </c>
      <c r="F47" s="956" t="s">
        <v>190</v>
      </c>
      <c r="G47" s="957" t="s">
        <v>190</v>
      </c>
      <c r="H47" s="755"/>
      <c r="J47" s="658"/>
      <c r="K47" s="660"/>
    </row>
    <row r="48" spans="1:11" x14ac:dyDescent="0.35">
      <c r="A48" s="10"/>
      <c r="B48" s="948" t="s">
        <v>182</v>
      </c>
      <c r="C48" s="960" t="s">
        <v>190</v>
      </c>
      <c r="D48" s="949" t="s">
        <v>190</v>
      </c>
      <c r="E48" s="949" t="s">
        <v>190</v>
      </c>
      <c r="F48" s="949" t="s">
        <v>190</v>
      </c>
      <c r="G48" s="950" t="s">
        <v>190</v>
      </c>
      <c r="H48" s="755"/>
      <c r="J48" s="658"/>
      <c r="K48" s="660"/>
    </row>
    <row r="49" spans="1:42" ht="15.75" customHeight="1" x14ac:dyDescent="0.35">
      <c r="A49" s="10"/>
      <c r="B49" s="14" t="s">
        <v>484</v>
      </c>
      <c r="C49" s="14"/>
      <c r="D49" s="14"/>
      <c r="E49" s="14"/>
      <c r="F49" s="14"/>
      <c r="G49" s="14"/>
      <c r="H49" s="10"/>
      <c r="J49" s="658"/>
    </row>
    <row r="50" spans="1:42" ht="36.75" customHeight="1" x14ac:dyDescent="0.35">
      <c r="A50" s="10"/>
      <c r="B50" s="991" t="s">
        <v>472</v>
      </c>
      <c r="C50" s="994"/>
      <c r="D50" s="994"/>
      <c r="E50" s="994"/>
      <c r="F50" s="994"/>
      <c r="G50" s="994"/>
      <c r="H50" s="10"/>
    </row>
    <row r="51" spans="1:42" x14ac:dyDescent="0.35">
      <c r="A51" s="10"/>
      <c r="B51" s="10"/>
      <c r="C51" s="10"/>
      <c r="D51" s="10"/>
      <c r="E51" s="10"/>
      <c r="F51" s="10"/>
      <c r="G51" s="10"/>
      <c r="H51" s="10"/>
    </row>
    <row r="52" spans="1:42" x14ac:dyDescent="0.35">
      <c r="A52" s="10"/>
      <c r="B52" s="10"/>
      <c r="C52" s="643"/>
      <c r="D52" s="643"/>
      <c r="E52" s="643"/>
      <c r="F52" s="643"/>
      <c r="G52" s="643"/>
      <c r="H52" s="643"/>
    </row>
    <row r="53" spans="1:42" x14ac:dyDescent="0.35">
      <c r="A53" s="10"/>
      <c r="B53" s="10"/>
      <c r="C53" s="643"/>
      <c r="D53" s="643"/>
      <c r="E53" s="643"/>
      <c r="F53" s="643"/>
      <c r="G53" s="643"/>
      <c r="H53" s="643"/>
    </row>
    <row r="54" spans="1:42" s="10" customFormat="1" x14ac:dyDescent="0.35">
      <c r="C54" s="643"/>
      <c r="D54" s="643"/>
      <c r="E54" s="643"/>
      <c r="F54" s="643"/>
      <c r="G54" s="643"/>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c r="AH54" s="218"/>
      <c r="AI54" s="218"/>
      <c r="AJ54" s="218"/>
      <c r="AK54" s="218"/>
      <c r="AL54" s="218"/>
      <c r="AM54" s="218"/>
      <c r="AN54" s="218"/>
      <c r="AO54" s="218"/>
      <c r="AP54" s="218"/>
    </row>
    <row r="55" spans="1:42" s="10" customFormat="1" x14ac:dyDescent="0.35">
      <c r="K55" s="218"/>
      <c r="L55" s="218"/>
      <c r="M55" s="218"/>
      <c r="N55" s="218"/>
      <c r="O55" s="218"/>
      <c r="P55" s="218"/>
      <c r="Q55" s="218"/>
      <c r="R55" s="218"/>
      <c r="S55" s="218"/>
      <c r="T55" s="218"/>
      <c r="U55" s="218"/>
      <c r="V55" s="218"/>
      <c r="W55" s="218"/>
      <c r="X55" s="218"/>
      <c r="Y55" s="218"/>
      <c r="Z55" s="218"/>
      <c r="AA55" s="218"/>
      <c r="AB55" s="218"/>
      <c r="AC55" s="218"/>
      <c r="AD55" s="218"/>
      <c r="AE55" s="218"/>
      <c r="AF55" s="218"/>
      <c r="AG55" s="218"/>
      <c r="AH55" s="218"/>
      <c r="AI55" s="218"/>
      <c r="AJ55" s="218"/>
      <c r="AK55" s="218"/>
      <c r="AL55" s="218"/>
      <c r="AM55" s="218"/>
      <c r="AN55" s="218"/>
      <c r="AO55" s="218"/>
      <c r="AP55" s="218"/>
    </row>
    <row r="56" spans="1:42" s="10" customFormat="1" x14ac:dyDescent="0.35">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8"/>
      <c r="AO56" s="218"/>
      <c r="AP56" s="218"/>
    </row>
    <row r="57" spans="1:42" s="10" customFormat="1" x14ac:dyDescent="0.35">
      <c r="K57" s="218"/>
      <c r="L57" s="218"/>
      <c r="M57" s="218"/>
      <c r="N57" s="218"/>
      <c r="O57" s="218"/>
      <c r="P57" s="218"/>
      <c r="Q57" s="218"/>
      <c r="R57" s="218"/>
      <c r="S57" s="218"/>
      <c r="T57" s="218"/>
      <c r="U57" s="218"/>
      <c r="V57" s="218"/>
      <c r="W57" s="218"/>
      <c r="X57" s="218"/>
      <c r="Y57" s="218"/>
      <c r="Z57" s="218"/>
      <c r="AA57" s="218"/>
      <c r="AB57" s="218"/>
      <c r="AC57" s="218"/>
      <c r="AD57" s="218"/>
      <c r="AE57" s="218"/>
      <c r="AF57" s="218"/>
      <c r="AG57" s="218"/>
      <c r="AH57" s="218"/>
      <c r="AI57" s="218"/>
      <c r="AJ57" s="218"/>
      <c r="AK57" s="218"/>
      <c r="AL57" s="218"/>
      <c r="AM57" s="218"/>
      <c r="AN57" s="218"/>
      <c r="AO57" s="218"/>
      <c r="AP57" s="218"/>
    </row>
    <row r="58" spans="1:42" s="10" customFormat="1" x14ac:dyDescent="0.35">
      <c r="K58" s="218"/>
      <c r="L58" s="218"/>
      <c r="M58" s="218"/>
      <c r="N58" s="218"/>
      <c r="O58" s="218"/>
      <c r="P58" s="218"/>
      <c r="Q58" s="218"/>
      <c r="R58" s="218"/>
      <c r="S58" s="218"/>
      <c r="T58" s="218"/>
      <c r="U58" s="218"/>
      <c r="V58" s="218"/>
      <c r="W58" s="218"/>
      <c r="X58" s="218"/>
      <c r="Y58" s="218"/>
      <c r="Z58" s="218"/>
      <c r="AA58" s="218"/>
      <c r="AB58" s="218"/>
      <c r="AC58" s="218"/>
      <c r="AD58" s="218"/>
      <c r="AE58" s="218"/>
      <c r="AF58" s="218"/>
      <c r="AG58" s="218"/>
      <c r="AH58" s="218"/>
      <c r="AI58" s="218"/>
      <c r="AJ58" s="218"/>
      <c r="AK58" s="218"/>
      <c r="AL58" s="218"/>
      <c r="AM58" s="218"/>
      <c r="AN58" s="218"/>
      <c r="AO58" s="218"/>
      <c r="AP58" s="218"/>
    </row>
    <row r="59" spans="1:42" s="10" customFormat="1" x14ac:dyDescent="0.35">
      <c r="K59" s="218"/>
      <c r="L59" s="218"/>
      <c r="M59" s="218"/>
      <c r="N59" s="218"/>
      <c r="O59" s="218"/>
      <c r="P59" s="218"/>
      <c r="Q59" s="218"/>
      <c r="R59" s="218"/>
      <c r="S59" s="218"/>
      <c r="T59" s="218"/>
      <c r="U59" s="218"/>
      <c r="V59" s="218"/>
      <c r="W59" s="218"/>
      <c r="X59" s="218"/>
      <c r="Y59" s="218"/>
      <c r="Z59" s="218"/>
      <c r="AA59" s="218"/>
      <c r="AB59" s="218"/>
      <c r="AC59" s="218"/>
      <c r="AD59" s="218"/>
      <c r="AE59" s="218"/>
      <c r="AF59" s="218"/>
      <c r="AG59" s="218"/>
      <c r="AH59" s="218"/>
      <c r="AI59" s="218"/>
      <c r="AJ59" s="218"/>
      <c r="AK59" s="218"/>
      <c r="AL59" s="218"/>
      <c r="AM59" s="218"/>
      <c r="AN59" s="218"/>
      <c r="AO59" s="218"/>
      <c r="AP59" s="218"/>
    </row>
    <row r="60" spans="1:42" s="10" customFormat="1" x14ac:dyDescent="0.35">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row>
    <row r="61" spans="1:42" s="10" customFormat="1" x14ac:dyDescent="0.35">
      <c r="K61" s="218"/>
      <c r="L61" s="218"/>
      <c r="M61" s="218"/>
      <c r="N61" s="218"/>
      <c r="O61" s="218"/>
      <c r="P61" s="218"/>
      <c r="Q61" s="218"/>
      <c r="R61" s="218"/>
      <c r="S61" s="218"/>
      <c r="T61" s="218"/>
      <c r="U61" s="218"/>
      <c r="V61" s="218"/>
      <c r="W61" s="218"/>
      <c r="X61" s="218"/>
      <c r="Y61" s="218"/>
      <c r="Z61" s="218"/>
      <c r="AA61" s="218"/>
      <c r="AB61" s="218"/>
      <c r="AC61" s="218"/>
      <c r="AD61" s="218"/>
      <c r="AE61" s="218"/>
      <c r="AF61" s="218"/>
      <c r="AG61" s="218"/>
      <c r="AH61" s="218"/>
      <c r="AI61" s="218"/>
      <c r="AJ61" s="218"/>
      <c r="AK61" s="218"/>
      <c r="AL61" s="218"/>
      <c r="AM61" s="218"/>
      <c r="AN61" s="218"/>
      <c r="AO61" s="218"/>
      <c r="AP61" s="218"/>
    </row>
    <row r="62" spans="1:42" s="10" customFormat="1" x14ac:dyDescent="0.35">
      <c r="K62" s="218"/>
      <c r="L62" s="218"/>
      <c r="M62" s="218"/>
      <c r="N62" s="218"/>
      <c r="O62" s="218"/>
      <c r="P62" s="218"/>
      <c r="Q62" s="218"/>
      <c r="R62" s="218"/>
      <c r="S62" s="218"/>
      <c r="T62" s="218"/>
      <c r="U62" s="218"/>
      <c r="V62" s="218"/>
      <c r="W62" s="218"/>
      <c r="X62" s="218"/>
      <c r="Y62" s="218"/>
      <c r="Z62" s="218"/>
      <c r="AA62" s="218"/>
      <c r="AB62" s="218"/>
      <c r="AC62" s="218"/>
      <c r="AD62" s="218"/>
      <c r="AE62" s="218"/>
      <c r="AF62" s="218"/>
      <c r="AG62" s="218"/>
      <c r="AH62" s="218"/>
      <c r="AI62" s="218"/>
      <c r="AJ62" s="218"/>
      <c r="AK62" s="218"/>
      <c r="AL62" s="218"/>
      <c r="AM62" s="218"/>
      <c r="AN62" s="218"/>
      <c r="AO62" s="218"/>
      <c r="AP62" s="218"/>
    </row>
    <row r="63" spans="1:42" s="10" customFormat="1" x14ac:dyDescent="0.35">
      <c r="K63" s="218"/>
      <c r="L63" s="218"/>
      <c r="M63" s="218"/>
      <c r="N63" s="218"/>
      <c r="O63" s="218"/>
      <c r="P63" s="218"/>
      <c r="Q63" s="218"/>
      <c r="R63" s="218"/>
      <c r="S63" s="218"/>
      <c r="T63" s="218"/>
      <c r="U63" s="218"/>
      <c r="V63" s="218"/>
      <c r="W63" s="218"/>
      <c r="X63" s="218"/>
      <c r="Y63" s="218"/>
      <c r="Z63" s="218"/>
      <c r="AA63" s="218"/>
      <c r="AB63" s="218"/>
      <c r="AC63" s="218"/>
      <c r="AD63" s="218"/>
      <c r="AE63" s="218"/>
      <c r="AF63" s="218"/>
      <c r="AG63" s="218"/>
      <c r="AH63" s="218"/>
      <c r="AI63" s="218"/>
      <c r="AJ63" s="218"/>
      <c r="AK63" s="218"/>
      <c r="AL63" s="218"/>
      <c r="AM63" s="218"/>
      <c r="AN63" s="218"/>
      <c r="AO63" s="218"/>
      <c r="AP63" s="218"/>
    </row>
    <row r="64" spans="1:42" s="10" customFormat="1" x14ac:dyDescent="0.35">
      <c r="K64" s="218"/>
      <c r="L64" s="218"/>
      <c r="M64" s="218"/>
      <c r="N64" s="218"/>
      <c r="O64" s="218"/>
      <c r="P64" s="218"/>
      <c r="Q64" s="218"/>
      <c r="R64" s="218"/>
      <c r="S64" s="218"/>
      <c r="T64" s="218"/>
      <c r="U64" s="218"/>
      <c r="V64" s="218"/>
      <c r="W64" s="218"/>
      <c r="X64" s="218"/>
      <c r="Y64" s="218"/>
      <c r="Z64" s="218"/>
      <c r="AA64" s="218"/>
      <c r="AB64" s="218"/>
      <c r="AC64" s="218"/>
      <c r="AD64" s="218"/>
      <c r="AE64" s="218"/>
      <c r="AF64" s="218"/>
      <c r="AG64" s="218"/>
      <c r="AH64" s="218"/>
      <c r="AI64" s="218"/>
      <c r="AJ64" s="218"/>
      <c r="AK64" s="218"/>
      <c r="AL64" s="218"/>
      <c r="AM64" s="218"/>
      <c r="AN64" s="218"/>
      <c r="AO64" s="218"/>
      <c r="AP64" s="218"/>
    </row>
    <row r="65" spans="11:42" s="10" customFormat="1" x14ac:dyDescent="0.35">
      <c r="K65" s="218"/>
      <c r="L65" s="218"/>
      <c r="M65" s="218"/>
      <c r="N65" s="218"/>
      <c r="O65" s="218"/>
      <c r="P65" s="218"/>
      <c r="Q65" s="218"/>
      <c r="R65" s="218"/>
      <c r="S65" s="218"/>
      <c r="T65" s="218"/>
      <c r="U65" s="218"/>
      <c r="V65" s="218"/>
      <c r="W65" s="218"/>
      <c r="X65" s="218"/>
      <c r="Y65" s="218"/>
      <c r="Z65" s="218"/>
      <c r="AA65" s="218"/>
      <c r="AB65" s="218"/>
      <c r="AC65" s="218"/>
      <c r="AD65" s="218"/>
      <c r="AE65" s="218"/>
      <c r="AF65" s="218"/>
      <c r="AG65" s="218"/>
      <c r="AH65" s="218"/>
      <c r="AI65" s="218"/>
      <c r="AJ65" s="218"/>
      <c r="AK65" s="218"/>
      <c r="AL65" s="218"/>
      <c r="AM65" s="218"/>
      <c r="AN65" s="218"/>
      <c r="AO65" s="218"/>
      <c r="AP65" s="218"/>
    </row>
    <row r="66" spans="11:42" s="10" customFormat="1" x14ac:dyDescent="0.35">
      <c r="K66" s="218"/>
      <c r="L66" s="218"/>
      <c r="M66" s="218"/>
      <c r="N66" s="218"/>
      <c r="O66" s="218"/>
      <c r="P66" s="218"/>
      <c r="Q66" s="218"/>
      <c r="R66" s="218"/>
      <c r="S66" s="218"/>
      <c r="T66" s="218"/>
      <c r="U66" s="218"/>
      <c r="V66" s="218"/>
      <c r="W66" s="218"/>
      <c r="X66" s="218"/>
      <c r="Y66" s="218"/>
      <c r="Z66" s="218"/>
      <c r="AA66" s="218"/>
      <c r="AB66" s="218"/>
      <c r="AC66" s="218"/>
      <c r="AD66" s="218"/>
      <c r="AE66" s="218"/>
      <c r="AF66" s="218"/>
      <c r="AG66" s="218"/>
      <c r="AH66" s="218"/>
      <c r="AI66" s="218"/>
      <c r="AJ66" s="218"/>
      <c r="AK66" s="218"/>
      <c r="AL66" s="218"/>
      <c r="AM66" s="218"/>
      <c r="AN66" s="218"/>
      <c r="AO66" s="218"/>
      <c r="AP66" s="218"/>
    </row>
    <row r="67" spans="11:42" s="10" customFormat="1" x14ac:dyDescent="0.35">
      <c r="K67" s="218"/>
      <c r="L67" s="218"/>
      <c r="M67" s="218"/>
      <c r="N67" s="218"/>
      <c r="O67" s="218"/>
      <c r="P67" s="218"/>
      <c r="Q67" s="218"/>
      <c r="R67" s="218"/>
      <c r="S67" s="218"/>
      <c r="T67" s="218"/>
      <c r="U67" s="218"/>
      <c r="V67" s="218"/>
      <c r="W67" s="218"/>
      <c r="X67" s="218"/>
      <c r="Y67" s="218"/>
      <c r="Z67" s="218"/>
      <c r="AA67" s="218"/>
      <c r="AB67" s="218"/>
      <c r="AC67" s="218"/>
      <c r="AD67" s="218"/>
      <c r="AE67" s="218"/>
      <c r="AF67" s="218"/>
      <c r="AG67" s="218"/>
      <c r="AH67" s="218"/>
      <c r="AI67" s="218"/>
      <c r="AJ67" s="218"/>
      <c r="AK67" s="218"/>
      <c r="AL67" s="218"/>
      <c r="AM67" s="218"/>
      <c r="AN67" s="218"/>
      <c r="AO67" s="218"/>
      <c r="AP67" s="218"/>
    </row>
    <row r="68" spans="11:42" s="10" customFormat="1" x14ac:dyDescent="0.35">
      <c r="K68" s="218"/>
      <c r="L68" s="218"/>
      <c r="M68" s="218"/>
      <c r="N68" s="218"/>
      <c r="O68" s="218"/>
      <c r="P68" s="218"/>
      <c r="Q68" s="218"/>
      <c r="R68" s="218"/>
      <c r="S68" s="218"/>
      <c r="T68" s="218"/>
      <c r="U68" s="218"/>
      <c r="V68" s="218"/>
      <c r="W68" s="218"/>
      <c r="X68" s="218"/>
      <c r="Y68" s="218"/>
      <c r="Z68" s="218"/>
      <c r="AA68" s="218"/>
      <c r="AB68" s="218"/>
      <c r="AC68" s="218"/>
      <c r="AD68" s="218"/>
      <c r="AE68" s="218"/>
      <c r="AF68" s="218"/>
      <c r="AG68" s="218"/>
      <c r="AH68" s="218"/>
      <c r="AI68" s="218"/>
      <c r="AJ68" s="218"/>
      <c r="AK68" s="218"/>
      <c r="AL68" s="218"/>
      <c r="AM68" s="218"/>
      <c r="AN68" s="218"/>
      <c r="AO68" s="218"/>
      <c r="AP68" s="218"/>
    </row>
    <row r="69" spans="11:42" s="10" customFormat="1" x14ac:dyDescent="0.35">
      <c r="K69" s="218"/>
      <c r="L69" s="218"/>
      <c r="M69" s="218"/>
      <c r="N69" s="218"/>
      <c r="O69" s="218"/>
      <c r="P69" s="218"/>
      <c r="Q69" s="218"/>
      <c r="R69" s="218"/>
      <c r="S69" s="218"/>
      <c r="T69" s="218"/>
      <c r="U69" s="218"/>
      <c r="V69" s="218"/>
      <c r="W69" s="218"/>
      <c r="X69" s="218"/>
      <c r="Y69" s="218"/>
      <c r="Z69" s="218"/>
      <c r="AA69" s="218"/>
      <c r="AB69" s="218"/>
      <c r="AC69" s="218"/>
      <c r="AD69" s="218"/>
      <c r="AE69" s="218"/>
      <c r="AF69" s="218"/>
      <c r="AG69" s="218"/>
      <c r="AH69" s="218"/>
      <c r="AI69" s="218"/>
      <c r="AJ69" s="218"/>
      <c r="AK69" s="218"/>
      <c r="AL69" s="218"/>
      <c r="AM69" s="218"/>
      <c r="AN69" s="218"/>
      <c r="AO69" s="218"/>
      <c r="AP69" s="218"/>
    </row>
    <row r="70" spans="11:42" s="10" customFormat="1" x14ac:dyDescent="0.35">
      <c r="K70" s="218"/>
      <c r="L70" s="218"/>
      <c r="M70" s="218"/>
      <c r="N70" s="218"/>
      <c r="O70" s="218"/>
      <c r="P70" s="218"/>
      <c r="Q70" s="218"/>
      <c r="R70" s="218"/>
      <c r="S70" s="218"/>
      <c r="T70" s="218"/>
      <c r="U70" s="218"/>
      <c r="V70" s="218"/>
      <c r="W70" s="218"/>
      <c r="X70" s="218"/>
      <c r="Y70" s="218"/>
      <c r="Z70" s="218"/>
      <c r="AA70" s="218"/>
      <c r="AB70" s="218"/>
      <c r="AC70" s="218"/>
      <c r="AD70" s="218"/>
      <c r="AE70" s="218"/>
      <c r="AF70" s="218"/>
      <c r="AG70" s="218"/>
      <c r="AH70" s="218"/>
      <c r="AI70" s="218"/>
      <c r="AJ70" s="218"/>
      <c r="AK70" s="218"/>
      <c r="AL70" s="218"/>
      <c r="AM70" s="218"/>
      <c r="AN70" s="218"/>
      <c r="AO70" s="218"/>
      <c r="AP70" s="218"/>
    </row>
    <row r="71" spans="11:42" s="10" customFormat="1" ht="6.75" customHeight="1" x14ac:dyDescent="0.35">
      <c r="K71" s="218"/>
      <c r="L71" s="218"/>
      <c r="M71" s="218"/>
      <c r="N71" s="218"/>
      <c r="O71" s="218"/>
      <c r="P71" s="218"/>
      <c r="Q71" s="218"/>
      <c r="R71" s="218"/>
      <c r="S71" s="218"/>
      <c r="T71" s="218"/>
      <c r="U71" s="218"/>
      <c r="V71" s="218"/>
      <c r="W71" s="218"/>
      <c r="X71" s="218"/>
      <c r="Y71" s="218"/>
      <c r="Z71" s="218"/>
      <c r="AA71" s="218"/>
      <c r="AB71" s="218"/>
      <c r="AC71" s="218"/>
      <c r="AD71" s="218"/>
      <c r="AE71" s="218"/>
      <c r="AF71" s="218"/>
      <c r="AG71" s="218"/>
      <c r="AH71" s="218"/>
      <c r="AI71" s="218"/>
      <c r="AJ71" s="218"/>
      <c r="AK71" s="218"/>
      <c r="AL71" s="218"/>
      <c r="AM71" s="218"/>
      <c r="AN71" s="218"/>
      <c r="AO71" s="218"/>
      <c r="AP71" s="218"/>
    </row>
    <row r="72" spans="11:42" s="10" customFormat="1" ht="6.75" customHeight="1" x14ac:dyDescent="0.35">
      <c r="K72" s="218"/>
      <c r="L72" s="218"/>
      <c r="M72" s="218"/>
      <c r="N72" s="218"/>
      <c r="O72" s="218"/>
      <c r="P72" s="218"/>
      <c r="Q72" s="218"/>
      <c r="R72" s="218"/>
      <c r="S72" s="218"/>
      <c r="T72" s="218"/>
      <c r="U72" s="218"/>
      <c r="V72" s="218"/>
      <c r="W72" s="218"/>
      <c r="X72" s="218"/>
      <c r="Y72" s="218"/>
      <c r="Z72" s="218"/>
      <c r="AA72" s="218"/>
      <c r="AB72" s="218"/>
      <c r="AC72" s="218"/>
      <c r="AD72" s="218"/>
      <c r="AE72" s="218"/>
      <c r="AF72" s="218"/>
      <c r="AG72" s="218"/>
      <c r="AH72" s="218"/>
      <c r="AI72" s="218"/>
      <c r="AJ72" s="218"/>
      <c r="AK72" s="218"/>
      <c r="AL72" s="218"/>
      <c r="AM72" s="218"/>
      <c r="AN72" s="218"/>
      <c r="AO72" s="218"/>
      <c r="AP72" s="218"/>
    </row>
    <row r="73" spans="11:42" s="10" customFormat="1" x14ac:dyDescent="0.35">
      <c r="K73" s="218"/>
      <c r="L73" s="218"/>
      <c r="M73" s="218"/>
      <c r="N73" s="218"/>
      <c r="O73" s="218"/>
      <c r="P73" s="218"/>
      <c r="Q73" s="218"/>
      <c r="R73" s="218"/>
      <c r="S73" s="218"/>
      <c r="T73" s="218"/>
      <c r="U73" s="218"/>
      <c r="V73" s="218"/>
      <c r="W73" s="218"/>
      <c r="X73" s="218"/>
      <c r="Y73" s="218"/>
      <c r="Z73" s="218"/>
      <c r="AA73" s="218"/>
      <c r="AB73" s="218"/>
      <c r="AC73" s="218"/>
      <c r="AD73" s="218"/>
      <c r="AE73" s="218"/>
      <c r="AF73" s="218"/>
      <c r="AG73" s="218"/>
      <c r="AH73" s="218"/>
      <c r="AI73" s="218"/>
      <c r="AJ73" s="218"/>
      <c r="AK73" s="218"/>
      <c r="AL73" s="218"/>
      <c r="AM73" s="218"/>
      <c r="AN73" s="218"/>
      <c r="AO73" s="218"/>
      <c r="AP73" s="218"/>
    </row>
    <row r="74" spans="11:42" s="10" customFormat="1" x14ac:dyDescent="0.35">
      <c r="K74" s="218"/>
      <c r="L74" s="218"/>
      <c r="M74" s="218"/>
      <c r="N74" s="218"/>
      <c r="O74" s="218"/>
      <c r="P74" s="218"/>
      <c r="Q74" s="218"/>
      <c r="R74" s="218"/>
      <c r="S74" s="218"/>
      <c r="T74" s="218"/>
      <c r="U74" s="218"/>
      <c r="V74" s="218"/>
      <c r="W74" s="218"/>
      <c r="X74" s="218"/>
      <c r="Y74" s="218"/>
      <c r="Z74" s="218"/>
      <c r="AA74" s="218"/>
      <c r="AB74" s="218"/>
      <c r="AC74" s="218"/>
      <c r="AD74" s="218"/>
      <c r="AE74" s="218"/>
      <c r="AF74" s="218"/>
      <c r="AG74" s="218"/>
      <c r="AH74" s="218"/>
      <c r="AI74" s="218"/>
      <c r="AJ74" s="218"/>
      <c r="AK74" s="218"/>
      <c r="AL74" s="218"/>
      <c r="AM74" s="218"/>
      <c r="AN74" s="218"/>
      <c r="AO74" s="218"/>
      <c r="AP74" s="218"/>
    </row>
    <row r="75" spans="11:42" s="10" customFormat="1" x14ac:dyDescent="0.35">
      <c r="K75" s="218"/>
      <c r="L75" s="218"/>
      <c r="M75" s="218"/>
      <c r="N75" s="218"/>
      <c r="O75" s="218"/>
      <c r="P75" s="218"/>
      <c r="Q75" s="218"/>
      <c r="R75" s="218"/>
      <c r="S75" s="218"/>
      <c r="T75" s="218"/>
      <c r="U75" s="218"/>
      <c r="V75" s="218"/>
      <c r="W75" s="218"/>
      <c r="X75" s="218"/>
      <c r="Y75" s="218"/>
      <c r="Z75" s="218"/>
      <c r="AA75" s="218"/>
      <c r="AB75" s="218"/>
      <c r="AC75" s="218"/>
      <c r="AD75" s="218"/>
      <c r="AE75" s="218"/>
      <c r="AF75" s="218"/>
      <c r="AG75" s="218"/>
      <c r="AH75" s="218"/>
      <c r="AI75" s="218"/>
      <c r="AJ75" s="218"/>
      <c r="AK75" s="218"/>
      <c r="AL75" s="218"/>
      <c r="AM75" s="218"/>
      <c r="AN75" s="218"/>
      <c r="AO75" s="218"/>
      <c r="AP75" s="218"/>
    </row>
    <row r="76" spans="11:42" s="10" customFormat="1" x14ac:dyDescent="0.35">
      <c r="K76" s="218"/>
      <c r="L76" s="218"/>
      <c r="M76" s="218"/>
      <c r="N76" s="218"/>
      <c r="O76" s="218"/>
      <c r="P76" s="218"/>
      <c r="Q76" s="218"/>
      <c r="R76" s="218"/>
      <c r="S76" s="218"/>
      <c r="T76" s="218"/>
      <c r="U76" s="218"/>
      <c r="V76" s="218"/>
      <c r="W76" s="218"/>
      <c r="X76" s="218"/>
      <c r="Y76" s="218"/>
      <c r="Z76" s="218"/>
      <c r="AA76" s="218"/>
      <c r="AB76" s="218"/>
      <c r="AC76" s="218"/>
      <c r="AD76" s="218"/>
      <c r="AE76" s="218"/>
      <c r="AF76" s="218"/>
      <c r="AG76" s="218"/>
      <c r="AH76" s="218"/>
      <c r="AI76" s="218"/>
      <c r="AJ76" s="218"/>
      <c r="AK76" s="218"/>
      <c r="AL76" s="218"/>
      <c r="AM76" s="218"/>
      <c r="AN76" s="218"/>
      <c r="AO76" s="218"/>
      <c r="AP76" s="218"/>
    </row>
    <row r="77" spans="11:42" s="10" customFormat="1" x14ac:dyDescent="0.35">
      <c r="K77" s="218"/>
      <c r="L77" s="218"/>
      <c r="M77" s="218"/>
      <c r="N77" s="218"/>
      <c r="O77" s="218"/>
      <c r="P77" s="218"/>
      <c r="Q77" s="218"/>
      <c r="R77" s="218"/>
      <c r="S77" s="218"/>
      <c r="T77" s="218"/>
      <c r="U77" s="218"/>
      <c r="V77" s="218"/>
      <c r="W77" s="218"/>
      <c r="X77" s="218"/>
      <c r="Y77" s="218"/>
      <c r="Z77" s="218"/>
      <c r="AA77" s="218"/>
      <c r="AB77" s="218"/>
      <c r="AC77" s="218"/>
      <c r="AD77" s="218"/>
      <c r="AE77" s="218"/>
      <c r="AF77" s="218"/>
      <c r="AG77" s="218"/>
      <c r="AH77" s="218"/>
      <c r="AI77" s="218"/>
      <c r="AJ77" s="218"/>
      <c r="AK77" s="218"/>
      <c r="AL77" s="218"/>
      <c r="AM77" s="218"/>
      <c r="AN77" s="218"/>
      <c r="AO77" s="218"/>
      <c r="AP77" s="218"/>
    </row>
    <row r="78" spans="11:42" s="10" customFormat="1" x14ac:dyDescent="0.35">
      <c r="K78" s="218"/>
      <c r="L78" s="218"/>
      <c r="M78" s="218"/>
      <c r="N78" s="218"/>
      <c r="O78" s="218"/>
      <c r="P78" s="218"/>
      <c r="Q78" s="218"/>
      <c r="R78" s="218"/>
      <c r="S78" s="218"/>
      <c r="T78" s="218"/>
      <c r="U78" s="218"/>
      <c r="V78" s="218"/>
      <c r="W78" s="218"/>
      <c r="X78" s="218"/>
      <c r="Y78" s="218"/>
      <c r="Z78" s="218"/>
      <c r="AA78" s="218"/>
      <c r="AB78" s="218"/>
      <c r="AC78" s="218"/>
      <c r="AD78" s="218"/>
      <c r="AE78" s="218"/>
      <c r="AF78" s="218"/>
      <c r="AG78" s="218"/>
      <c r="AH78" s="218"/>
      <c r="AI78" s="218"/>
      <c r="AJ78" s="218"/>
      <c r="AK78" s="218"/>
      <c r="AL78" s="218"/>
      <c r="AM78" s="218"/>
      <c r="AN78" s="218"/>
      <c r="AO78" s="218"/>
      <c r="AP78" s="218"/>
    </row>
    <row r="79" spans="11:42" s="10" customFormat="1" x14ac:dyDescent="0.35">
      <c r="K79" s="218"/>
      <c r="L79" s="218"/>
      <c r="M79" s="218"/>
      <c r="N79" s="218"/>
      <c r="O79" s="218"/>
      <c r="P79" s="218"/>
      <c r="Q79" s="218"/>
      <c r="R79" s="218"/>
      <c r="S79" s="218"/>
      <c r="T79" s="218"/>
      <c r="U79" s="218"/>
      <c r="V79" s="218"/>
      <c r="W79" s="218"/>
      <c r="X79" s="218"/>
      <c r="Y79" s="218"/>
      <c r="Z79" s="218"/>
      <c r="AA79" s="218"/>
      <c r="AB79" s="218"/>
      <c r="AC79" s="218"/>
      <c r="AD79" s="218"/>
      <c r="AE79" s="218"/>
      <c r="AF79" s="218"/>
      <c r="AG79" s="218"/>
      <c r="AH79" s="218"/>
      <c r="AI79" s="218"/>
      <c r="AJ79" s="218"/>
      <c r="AK79" s="218"/>
      <c r="AL79" s="218"/>
      <c r="AM79" s="218"/>
      <c r="AN79" s="218"/>
      <c r="AO79" s="218"/>
      <c r="AP79" s="218"/>
    </row>
    <row r="80" spans="11:42" s="10" customFormat="1" x14ac:dyDescent="0.35">
      <c r="K80" s="218"/>
      <c r="L80" s="218"/>
      <c r="M80" s="218"/>
      <c r="N80" s="218"/>
      <c r="O80" s="218"/>
      <c r="P80" s="218"/>
      <c r="Q80" s="218"/>
      <c r="R80" s="218"/>
      <c r="S80" s="218"/>
      <c r="T80" s="218"/>
      <c r="U80" s="218"/>
      <c r="V80" s="218"/>
      <c r="W80" s="218"/>
      <c r="X80" s="218"/>
      <c r="Y80" s="218"/>
      <c r="Z80" s="218"/>
      <c r="AA80" s="218"/>
      <c r="AB80" s="218"/>
      <c r="AC80" s="218"/>
      <c r="AD80" s="218"/>
      <c r="AE80" s="218"/>
      <c r="AF80" s="218"/>
      <c r="AG80" s="218"/>
      <c r="AH80" s="218"/>
      <c r="AI80" s="218"/>
      <c r="AJ80" s="218"/>
      <c r="AK80" s="218"/>
      <c r="AL80" s="218"/>
      <c r="AM80" s="218"/>
      <c r="AN80" s="218"/>
      <c r="AO80" s="218"/>
      <c r="AP80" s="218"/>
    </row>
    <row r="81" spans="11:42" s="10" customFormat="1" x14ac:dyDescent="0.35">
      <c r="K81" s="218"/>
      <c r="L81" s="218"/>
      <c r="M81" s="218"/>
      <c r="N81" s="218"/>
      <c r="O81" s="218"/>
      <c r="P81" s="218"/>
      <c r="Q81" s="218"/>
      <c r="R81" s="218"/>
      <c r="S81" s="218"/>
      <c r="T81" s="218"/>
      <c r="U81" s="218"/>
      <c r="V81" s="218"/>
      <c r="W81" s="218"/>
      <c r="X81" s="218"/>
      <c r="Y81" s="218"/>
      <c r="Z81" s="218"/>
      <c r="AA81" s="218"/>
      <c r="AB81" s="218"/>
      <c r="AC81" s="218"/>
      <c r="AD81" s="218"/>
      <c r="AE81" s="218"/>
      <c r="AF81" s="218"/>
      <c r="AG81" s="218"/>
      <c r="AH81" s="218"/>
      <c r="AI81" s="218"/>
      <c r="AJ81" s="218"/>
      <c r="AK81" s="218"/>
      <c r="AL81" s="218"/>
      <c r="AM81" s="218"/>
      <c r="AN81" s="218"/>
      <c r="AO81" s="218"/>
      <c r="AP81" s="218"/>
    </row>
    <row r="82" spans="11:42" s="10" customFormat="1" x14ac:dyDescent="0.35">
      <c r="K82" s="218"/>
      <c r="L82" s="218"/>
      <c r="M82" s="218"/>
      <c r="N82" s="218"/>
      <c r="O82" s="218"/>
      <c r="P82" s="218"/>
      <c r="Q82" s="218"/>
      <c r="R82" s="218"/>
      <c r="S82" s="218"/>
      <c r="T82" s="218"/>
      <c r="U82" s="218"/>
      <c r="V82" s="218"/>
      <c r="W82" s="218"/>
      <c r="X82" s="218"/>
      <c r="Y82" s="218"/>
      <c r="Z82" s="218"/>
      <c r="AA82" s="218"/>
      <c r="AB82" s="218"/>
      <c r="AC82" s="218"/>
      <c r="AD82" s="218"/>
      <c r="AE82" s="218"/>
      <c r="AF82" s="218"/>
      <c r="AG82" s="218"/>
      <c r="AH82" s="218"/>
      <c r="AI82" s="218"/>
      <c r="AJ82" s="218"/>
      <c r="AK82" s="218"/>
      <c r="AL82" s="218"/>
      <c r="AM82" s="218"/>
      <c r="AN82" s="218"/>
      <c r="AO82" s="218"/>
      <c r="AP82" s="218"/>
    </row>
    <row r="83" spans="11:42" s="10" customFormat="1" x14ac:dyDescent="0.35">
      <c r="K83" s="218"/>
      <c r="L83" s="218"/>
      <c r="M83" s="218"/>
      <c r="N83" s="218"/>
      <c r="O83" s="218"/>
      <c r="P83" s="218"/>
      <c r="Q83" s="218"/>
      <c r="R83" s="218"/>
      <c r="S83" s="218"/>
      <c r="T83" s="218"/>
      <c r="U83" s="218"/>
      <c r="V83" s="218"/>
      <c r="W83" s="218"/>
      <c r="X83" s="218"/>
      <c r="Y83" s="218"/>
      <c r="Z83" s="218"/>
      <c r="AA83" s="218"/>
      <c r="AB83" s="218"/>
      <c r="AC83" s="218"/>
      <c r="AD83" s="218"/>
      <c r="AE83" s="218"/>
      <c r="AF83" s="218"/>
      <c r="AG83" s="218"/>
      <c r="AH83" s="218"/>
      <c r="AI83" s="218"/>
      <c r="AJ83" s="218"/>
      <c r="AK83" s="218"/>
      <c r="AL83" s="218"/>
      <c r="AM83" s="218"/>
      <c r="AN83" s="218"/>
      <c r="AO83" s="218"/>
      <c r="AP83" s="218"/>
    </row>
    <row r="84" spans="11:42" s="10" customFormat="1" x14ac:dyDescent="0.35">
      <c r="K84" s="218"/>
      <c r="L84" s="218"/>
      <c r="M84" s="218"/>
      <c r="N84" s="218"/>
      <c r="O84" s="218"/>
      <c r="P84" s="218"/>
      <c r="Q84" s="218"/>
      <c r="R84" s="218"/>
      <c r="S84" s="218"/>
      <c r="T84" s="218"/>
      <c r="U84" s="218"/>
      <c r="V84" s="218"/>
      <c r="W84" s="218"/>
      <c r="X84" s="218"/>
      <c r="Y84" s="218"/>
      <c r="Z84" s="218"/>
      <c r="AA84" s="218"/>
      <c r="AB84" s="218"/>
      <c r="AC84" s="218"/>
      <c r="AD84" s="218"/>
      <c r="AE84" s="218"/>
      <c r="AF84" s="218"/>
      <c r="AG84" s="218"/>
      <c r="AH84" s="218"/>
      <c r="AI84" s="218"/>
      <c r="AJ84" s="218"/>
      <c r="AK84" s="218"/>
      <c r="AL84" s="218"/>
      <c r="AM84" s="218"/>
      <c r="AN84" s="218"/>
      <c r="AO84" s="218"/>
      <c r="AP84" s="218"/>
    </row>
    <row r="85" spans="11:42" s="10" customFormat="1" x14ac:dyDescent="0.35">
      <c r="K85" s="218"/>
      <c r="L85" s="218"/>
      <c r="M85" s="218"/>
      <c r="N85" s="218"/>
      <c r="O85" s="218"/>
      <c r="P85" s="218"/>
      <c r="Q85" s="218"/>
      <c r="R85" s="218"/>
      <c r="S85" s="218"/>
      <c r="T85" s="218"/>
      <c r="U85" s="218"/>
      <c r="V85" s="218"/>
      <c r="W85" s="218"/>
      <c r="X85" s="218"/>
      <c r="Y85" s="218"/>
      <c r="Z85" s="218"/>
      <c r="AA85" s="218"/>
      <c r="AB85" s="218"/>
      <c r="AC85" s="218"/>
      <c r="AD85" s="218"/>
      <c r="AE85" s="218"/>
      <c r="AF85" s="218"/>
      <c r="AG85" s="218"/>
      <c r="AH85" s="218"/>
      <c r="AI85" s="218"/>
      <c r="AJ85" s="218"/>
      <c r="AK85" s="218"/>
      <c r="AL85" s="218"/>
      <c r="AM85" s="218"/>
      <c r="AN85" s="218"/>
      <c r="AO85" s="218"/>
      <c r="AP85" s="218"/>
    </row>
    <row r="86" spans="11:42" s="10" customFormat="1" x14ac:dyDescent="0.35">
      <c r="K86" s="218"/>
      <c r="L86" s="218"/>
      <c r="M86" s="218"/>
      <c r="N86" s="218"/>
      <c r="O86" s="218"/>
      <c r="P86" s="218"/>
      <c r="Q86" s="218"/>
      <c r="R86" s="218"/>
      <c r="S86" s="218"/>
      <c r="T86" s="218"/>
      <c r="U86" s="218"/>
      <c r="V86" s="218"/>
      <c r="W86" s="218"/>
      <c r="X86" s="218"/>
      <c r="Y86" s="218"/>
      <c r="Z86" s="218"/>
      <c r="AA86" s="218"/>
      <c r="AB86" s="218"/>
      <c r="AC86" s="218"/>
      <c r="AD86" s="218"/>
      <c r="AE86" s="218"/>
      <c r="AF86" s="218"/>
      <c r="AG86" s="218"/>
      <c r="AH86" s="218"/>
      <c r="AI86" s="218"/>
      <c r="AJ86" s="218"/>
      <c r="AK86" s="218"/>
      <c r="AL86" s="218"/>
      <c r="AM86" s="218"/>
      <c r="AN86" s="218"/>
      <c r="AO86" s="218"/>
      <c r="AP86" s="218"/>
    </row>
    <row r="87" spans="11:42" s="10" customFormat="1" x14ac:dyDescent="0.35">
      <c r="K87" s="218"/>
      <c r="L87" s="218"/>
      <c r="M87" s="218"/>
      <c r="N87" s="218"/>
      <c r="O87" s="218"/>
      <c r="P87" s="218"/>
      <c r="Q87" s="218"/>
      <c r="R87" s="218"/>
      <c r="S87" s="218"/>
      <c r="T87" s="218"/>
      <c r="U87" s="218"/>
      <c r="V87" s="218"/>
      <c r="W87" s="218"/>
      <c r="X87" s="218"/>
      <c r="Y87" s="218"/>
      <c r="Z87" s="218"/>
      <c r="AA87" s="218"/>
      <c r="AB87" s="218"/>
      <c r="AC87" s="218"/>
      <c r="AD87" s="218"/>
      <c r="AE87" s="218"/>
      <c r="AF87" s="218"/>
      <c r="AG87" s="218"/>
      <c r="AH87" s="218"/>
      <c r="AI87" s="218"/>
      <c r="AJ87" s="218"/>
      <c r="AK87" s="218"/>
      <c r="AL87" s="218"/>
      <c r="AM87" s="218"/>
      <c r="AN87" s="218"/>
      <c r="AO87" s="218"/>
      <c r="AP87" s="218"/>
    </row>
    <row r="88" spans="11:42" s="10" customFormat="1" x14ac:dyDescent="0.35">
      <c r="K88" s="218"/>
      <c r="L88" s="218"/>
      <c r="M88" s="218"/>
      <c r="N88" s="218"/>
      <c r="O88" s="218"/>
      <c r="P88" s="218"/>
      <c r="Q88" s="218"/>
      <c r="R88" s="218"/>
      <c r="S88" s="218"/>
      <c r="T88" s="218"/>
      <c r="U88" s="218"/>
      <c r="V88" s="218"/>
      <c r="W88" s="218"/>
      <c r="X88" s="218"/>
      <c r="Y88" s="218"/>
      <c r="Z88" s="218"/>
      <c r="AA88" s="218"/>
      <c r="AB88" s="218"/>
      <c r="AC88" s="218"/>
      <c r="AD88" s="218"/>
      <c r="AE88" s="218"/>
      <c r="AF88" s="218"/>
      <c r="AG88" s="218"/>
      <c r="AH88" s="218"/>
      <c r="AI88" s="218"/>
      <c r="AJ88" s="218"/>
      <c r="AK88" s="218"/>
      <c r="AL88" s="218"/>
      <c r="AM88" s="218"/>
      <c r="AN88" s="218"/>
      <c r="AO88" s="218"/>
      <c r="AP88" s="218"/>
    </row>
    <row r="89" spans="11:42" s="10" customFormat="1" x14ac:dyDescent="0.35">
      <c r="K89" s="218"/>
      <c r="L89" s="218"/>
      <c r="M89" s="218"/>
      <c r="N89" s="218"/>
      <c r="O89" s="218"/>
      <c r="P89" s="218"/>
      <c r="Q89" s="218"/>
      <c r="R89" s="218"/>
      <c r="S89" s="218"/>
      <c r="T89" s="218"/>
      <c r="U89" s="218"/>
      <c r="V89" s="218"/>
      <c r="W89" s="218"/>
      <c r="X89" s="218"/>
      <c r="Y89" s="218"/>
      <c r="Z89" s="218"/>
      <c r="AA89" s="218"/>
      <c r="AB89" s="218"/>
      <c r="AC89" s="218"/>
      <c r="AD89" s="218"/>
      <c r="AE89" s="218"/>
      <c r="AF89" s="218"/>
      <c r="AG89" s="218"/>
      <c r="AH89" s="218"/>
      <c r="AI89" s="218"/>
      <c r="AJ89" s="218"/>
      <c r="AK89" s="218"/>
      <c r="AL89" s="218"/>
      <c r="AM89" s="218"/>
      <c r="AN89" s="218"/>
      <c r="AO89" s="218"/>
      <c r="AP89" s="218"/>
    </row>
    <row r="90" spans="11:42" s="10" customFormat="1" x14ac:dyDescent="0.35">
      <c r="K90" s="218"/>
      <c r="L90" s="218"/>
      <c r="M90" s="218"/>
      <c r="N90" s="218"/>
      <c r="O90" s="218"/>
      <c r="P90" s="218"/>
      <c r="Q90" s="218"/>
      <c r="R90" s="218"/>
      <c r="S90" s="218"/>
      <c r="T90" s="218"/>
      <c r="U90" s="218"/>
      <c r="V90" s="218"/>
      <c r="W90" s="218"/>
      <c r="X90" s="218"/>
      <c r="Y90" s="218"/>
      <c r="Z90" s="218"/>
      <c r="AA90" s="218"/>
      <c r="AB90" s="218"/>
      <c r="AC90" s="218"/>
      <c r="AD90" s="218"/>
      <c r="AE90" s="218"/>
      <c r="AF90" s="218"/>
      <c r="AG90" s="218"/>
      <c r="AH90" s="218"/>
      <c r="AI90" s="218"/>
      <c r="AJ90" s="218"/>
      <c r="AK90" s="218"/>
      <c r="AL90" s="218"/>
      <c r="AM90" s="218"/>
      <c r="AN90" s="218"/>
      <c r="AO90" s="218"/>
      <c r="AP90" s="218"/>
    </row>
    <row r="91" spans="11:42" s="10" customFormat="1" x14ac:dyDescent="0.35">
      <c r="K91" s="218"/>
      <c r="L91" s="218"/>
      <c r="M91" s="218"/>
      <c r="N91" s="218"/>
      <c r="O91" s="218"/>
      <c r="P91" s="218"/>
      <c r="Q91" s="218"/>
      <c r="R91" s="218"/>
      <c r="S91" s="218"/>
      <c r="T91" s="218"/>
      <c r="U91" s="218"/>
      <c r="V91" s="218"/>
      <c r="W91" s="218"/>
      <c r="X91" s="218"/>
      <c r="Y91" s="218"/>
      <c r="Z91" s="218"/>
      <c r="AA91" s="218"/>
      <c r="AB91" s="218"/>
      <c r="AC91" s="218"/>
      <c r="AD91" s="218"/>
      <c r="AE91" s="218"/>
      <c r="AF91" s="218"/>
      <c r="AG91" s="218"/>
      <c r="AH91" s="218"/>
      <c r="AI91" s="218"/>
      <c r="AJ91" s="218"/>
      <c r="AK91" s="218"/>
      <c r="AL91" s="218"/>
      <c r="AM91" s="218"/>
      <c r="AN91" s="218"/>
      <c r="AO91" s="218"/>
      <c r="AP91" s="218"/>
    </row>
    <row r="92" spans="11:42" s="10" customFormat="1" x14ac:dyDescent="0.35">
      <c r="K92" s="218"/>
      <c r="L92" s="218"/>
      <c r="M92" s="218"/>
      <c r="N92" s="218"/>
      <c r="O92" s="218"/>
      <c r="P92" s="218"/>
      <c r="Q92" s="218"/>
      <c r="R92" s="218"/>
      <c r="S92" s="218"/>
      <c r="T92" s="218"/>
      <c r="U92" s="218"/>
      <c r="V92" s="218"/>
      <c r="W92" s="218"/>
      <c r="X92" s="218"/>
      <c r="Y92" s="218"/>
      <c r="Z92" s="218"/>
      <c r="AA92" s="218"/>
      <c r="AB92" s="218"/>
      <c r="AC92" s="218"/>
      <c r="AD92" s="218"/>
      <c r="AE92" s="218"/>
      <c r="AF92" s="218"/>
      <c r="AG92" s="218"/>
      <c r="AH92" s="218"/>
      <c r="AI92" s="218"/>
      <c r="AJ92" s="218"/>
      <c r="AK92" s="218"/>
      <c r="AL92" s="218"/>
      <c r="AM92" s="218"/>
      <c r="AN92" s="218"/>
      <c r="AO92" s="218"/>
      <c r="AP92" s="218"/>
    </row>
    <row r="93" spans="11:42" s="10" customFormat="1" x14ac:dyDescent="0.35">
      <c r="K93" s="218"/>
      <c r="L93" s="218"/>
      <c r="M93" s="218"/>
      <c r="N93" s="218"/>
      <c r="O93" s="218"/>
      <c r="P93" s="218"/>
      <c r="Q93" s="218"/>
      <c r="R93" s="218"/>
      <c r="S93" s="218"/>
      <c r="T93" s="218"/>
      <c r="U93" s="218"/>
      <c r="V93" s="218"/>
      <c r="W93" s="218"/>
      <c r="X93" s="218"/>
      <c r="Y93" s="218"/>
      <c r="Z93" s="218"/>
      <c r="AA93" s="218"/>
      <c r="AB93" s="218"/>
      <c r="AC93" s="218"/>
      <c r="AD93" s="218"/>
      <c r="AE93" s="218"/>
      <c r="AF93" s="218"/>
      <c r="AG93" s="218"/>
      <c r="AH93" s="218"/>
      <c r="AI93" s="218"/>
      <c r="AJ93" s="218"/>
      <c r="AK93" s="218"/>
      <c r="AL93" s="218"/>
      <c r="AM93" s="218"/>
      <c r="AN93" s="218"/>
      <c r="AO93" s="218"/>
      <c r="AP93" s="218"/>
    </row>
    <row r="94" spans="11:42" s="10" customFormat="1" x14ac:dyDescent="0.35">
      <c r="K94" s="218"/>
      <c r="L94" s="218"/>
      <c r="M94" s="218"/>
      <c r="N94" s="218"/>
      <c r="O94" s="218"/>
      <c r="P94" s="218"/>
      <c r="Q94" s="218"/>
      <c r="R94" s="218"/>
      <c r="S94" s="218"/>
      <c r="T94" s="218"/>
      <c r="U94" s="218"/>
      <c r="V94" s="218"/>
      <c r="W94" s="218"/>
      <c r="X94" s="218"/>
      <c r="Y94" s="218"/>
      <c r="Z94" s="218"/>
      <c r="AA94" s="218"/>
      <c r="AB94" s="218"/>
      <c r="AC94" s="218"/>
      <c r="AD94" s="218"/>
      <c r="AE94" s="218"/>
      <c r="AF94" s="218"/>
      <c r="AG94" s="218"/>
      <c r="AH94" s="218"/>
      <c r="AI94" s="218"/>
      <c r="AJ94" s="218"/>
      <c r="AK94" s="218"/>
      <c r="AL94" s="218"/>
      <c r="AM94" s="218"/>
      <c r="AN94" s="218"/>
      <c r="AO94" s="218"/>
      <c r="AP94" s="218"/>
    </row>
    <row r="95" spans="11:42" s="10" customFormat="1" x14ac:dyDescent="0.35">
      <c r="K95" s="218"/>
      <c r="L95" s="218"/>
      <c r="M95" s="218"/>
      <c r="N95" s="218"/>
      <c r="O95" s="218"/>
      <c r="P95" s="218"/>
      <c r="Q95" s="218"/>
      <c r="R95" s="218"/>
      <c r="S95" s="218"/>
      <c r="T95" s="218"/>
      <c r="U95" s="218"/>
      <c r="V95" s="218"/>
      <c r="W95" s="218"/>
      <c r="X95" s="218"/>
      <c r="Y95" s="218"/>
      <c r="Z95" s="218"/>
      <c r="AA95" s="218"/>
      <c r="AB95" s="218"/>
      <c r="AC95" s="218"/>
      <c r="AD95" s="218"/>
      <c r="AE95" s="218"/>
      <c r="AF95" s="218"/>
      <c r="AG95" s="218"/>
      <c r="AH95" s="218"/>
      <c r="AI95" s="218"/>
      <c r="AJ95" s="218"/>
      <c r="AK95" s="218"/>
      <c r="AL95" s="218"/>
      <c r="AM95" s="218"/>
      <c r="AN95" s="218"/>
      <c r="AO95" s="218"/>
      <c r="AP95" s="218"/>
    </row>
    <row r="96" spans="11:42" s="10" customFormat="1" x14ac:dyDescent="0.35">
      <c r="K96" s="218"/>
      <c r="L96" s="218"/>
      <c r="M96" s="218"/>
      <c r="N96" s="218"/>
      <c r="O96" s="218"/>
      <c r="P96" s="218"/>
      <c r="Q96" s="218"/>
      <c r="R96" s="218"/>
      <c r="S96" s="218"/>
      <c r="T96" s="218"/>
      <c r="U96" s="218"/>
      <c r="V96" s="218"/>
      <c r="W96" s="218"/>
      <c r="X96" s="218"/>
      <c r="Y96" s="218"/>
      <c r="Z96" s="218"/>
      <c r="AA96" s="218"/>
      <c r="AB96" s="218"/>
      <c r="AC96" s="218"/>
      <c r="AD96" s="218"/>
      <c r="AE96" s="218"/>
      <c r="AF96" s="218"/>
      <c r="AG96" s="218"/>
      <c r="AH96" s="218"/>
      <c r="AI96" s="218"/>
      <c r="AJ96" s="218"/>
      <c r="AK96" s="218"/>
      <c r="AL96" s="218"/>
      <c r="AM96" s="218"/>
      <c r="AN96" s="218"/>
      <c r="AO96" s="218"/>
      <c r="AP96" s="218"/>
    </row>
    <row r="97" spans="11:42" s="10" customFormat="1" x14ac:dyDescent="0.35">
      <c r="K97" s="218"/>
      <c r="L97" s="218"/>
      <c r="M97" s="218"/>
      <c r="N97" s="218"/>
      <c r="O97" s="218"/>
      <c r="P97" s="218"/>
      <c r="Q97" s="218"/>
      <c r="R97" s="218"/>
      <c r="S97" s="218"/>
      <c r="T97" s="218"/>
      <c r="U97" s="218"/>
      <c r="V97" s="218"/>
      <c r="W97" s="218"/>
      <c r="X97" s="218"/>
      <c r="Y97" s="218"/>
      <c r="Z97" s="218"/>
      <c r="AA97" s="218"/>
      <c r="AB97" s="218"/>
      <c r="AC97" s="218"/>
      <c r="AD97" s="218"/>
      <c r="AE97" s="218"/>
      <c r="AF97" s="218"/>
      <c r="AG97" s="218"/>
      <c r="AH97" s="218"/>
      <c r="AI97" s="218"/>
      <c r="AJ97" s="218"/>
      <c r="AK97" s="218"/>
      <c r="AL97" s="218"/>
      <c r="AM97" s="218"/>
      <c r="AN97" s="218"/>
      <c r="AO97" s="218"/>
      <c r="AP97" s="218"/>
    </row>
    <row r="98" spans="11:42" s="10" customFormat="1" x14ac:dyDescent="0.35">
      <c r="K98" s="218"/>
      <c r="L98" s="218"/>
      <c r="M98" s="218"/>
      <c r="N98" s="218"/>
      <c r="O98" s="218"/>
      <c r="P98" s="218"/>
      <c r="Q98" s="218"/>
      <c r="R98" s="218"/>
      <c r="S98" s="218"/>
      <c r="T98" s="218"/>
      <c r="U98" s="218"/>
      <c r="V98" s="218"/>
      <c r="W98" s="218"/>
      <c r="X98" s="218"/>
      <c r="Y98" s="218"/>
      <c r="Z98" s="218"/>
      <c r="AA98" s="218"/>
      <c r="AB98" s="218"/>
      <c r="AC98" s="218"/>
      <c r="AD98" s="218"/>
      <c r="AE98" s="218"/>
      <c r="AF98" s="218"/>
      <c r="AG98" s="218"/>
      <c r="AH98" s="218"/>
      <c r="AI98" s="218"/>
      <c r="AJ98" s="218"/>
      <c r="AK98" s="218"/>
      <c r="AL98" s="218"/>
      <c r="AM98" s="218"/>
      <c r="AN98" s="218"/>
      <c r="AO98" s="218"/>
      <c r="AP98" s="218"/>
    </row>
    <row r="99" spans="11:42" s="10" customFormat="1" x14ac:dyDescent="0.35">
      <c r="K99" s="218"/>
      <c r="L99" s="218"/>
      <c r="M99" s="218"/>
      <c r="N99" s="218"/>
      <c r="O99" s="218"/>
      <c r="P99" s="218"/>
      <c r="Q99" s="218"/>
      <c r="R99" s="218"/>
      <c r="S99" s="218"/>
      <c r="T99" s="218"/>
      <c r="U99" s="218"/>
      <c r="V99" s="218"/>
      <c r="W99" s="218"/>
      <c r="X99" s="218"/>
      <c r="Y99" s="218"/>
      <c r="Z99" s="218"/>
      <c r="AA99" s="218"/>
      <c r="AB99" s="218"/>
      <c r="AC99" s="218"/>
      <c r="AD99" s="218"/>
      <c r="AE99" s="218"/>
      <c r="AF99" s="218"/>
      <c r="AG99" s="218"/>
      <c r="AH99" s="218"/>
      <c r="AI99" s="218"/>
      <c r="AJ99" s="218"/>
      <c r="AK99" s="218"/>
      <c r="AL99" s="218"/>
      <c r="AM99" s="218"/>
      <c r="AN99" s="218"/>
      <c r="AO99" s="218"/>
      <c r="AP99" s="218"/>
    </row>
    <row r="100" spans="11:42" s="10" customFormat="1" x14ac:dyDescent="0.35">
      <c r="K100" s="218"/>
      <c r="L100" s="218"/>
      <c r="M100" s="218"/>
      <c r="N100" s="218"/>
      <c r="O100" s="218"/>
      <c r="P100" s="218"/>
      <c r="Q100" s="218"/>
      <c r="R100" s="218"/>
      <c r="S100" s="218"/>
      <c r="T100" s="218"/>
      <c r="U100" s="218"/>
      <c r="V100" s="218"/>
      <c r="W100" s="218"/>
      <c r="X100" s="218"/>
      <c r="Y100" s="218"/>
      <c r="Z100" s="218"/>
      <c r="AA100" s="218"/>
      <c r="AB100" s="218"/>
      <c r="AC100" s="218"/>
      <c r="AD100" s="218"/>
      <c r="AE100" s="218"/>
      <c r="AF100" s="218"/>
      <c r="AG100" s="218"/>
      <c r="AH100" s="218"/>
      <c r="AI100" s="218"/>
      <c r="AJ100" s="218"/>
      <c r="AK100" s="218"/>
      <c r="AL100" s="218"/>
      <c r="AM100" s="218"/>
      <c r="AN100" s="218"/>
      <c r="AO100" s="218"/>
      <c r="AP100" s="218"/>
    </row>
    <row r="101" spans="11:42" s="10" customFormat="1" x14ac:dyDescent="0.35">
      <c r="K101" s="218"/>
      <c r="L101" s="218"/>
      <c r="M101" s="218"/>
      <c r="N101" s="218"/>
      <c r="O101" s="218"/>
      <c r="P101" s="218"/>
      <c r="Q101" s="218"/>
      <c r="R101" s="218"/>
      <c r="S101" s="218"/>
      <c r="T101" s="218"/>
      <c r="U101" s="218"/>
      <c r="V101" s="218"/>
      <c r="W101" s="218"/>
      <c r="X101" s="218"/>
      <c r="Y101" s="218"/>
      <c r="Z101" s="218"/>
      <c r="AA101" s="218"/>
      <c r="AB101" s="218"/>
      <c r="AC101" s="218"/>
      <c r="AD101" s="218"/>
      <c r="AE101" s="218"/>
      <c r="AF101" s="218"/>
      <c r="AG101" s="218"/>
      <c r="AH101" s="218"/>
      <c r="AI101" s="218"/>
      <c r="AJ101" s="218"/>
      <c r="AK101" s="218"/>
      <c r="AL101" s="218"/>
      <c r="AM101" s="218"/>
      <c r="AN101" s="218"/>
      <c r="AO101" s="218"/>
      <c r="AP101" s="218"/>
    </row>
    <row r="102" spans="11:42" s="10" customFormat="1" x14ac:dyDescent="0.35">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218"/>
      <c r="AH102" s="218"/>
      <c r="AI102" s="218"/>
      <c r="AJ102" s="218"/>
      <c r="AK102" s="218"/>
      <c r="AL102" s="218"/>
      <c r="AM102" s="218"/>
      <c r="AN102" s="218"/>
      <c r="AO102" s="218"/>
      <c r="AP102" s="218"/>
    </row>
    <row r="103" spans="11:42" s="10" customFormat="1" x14ac:dyDescent="0.35">
      <c r="K103" s="218"/>
      <c r="L103" s="218"/>
      <c r="M103" s="218"/>
      <c r="N103" s="218"/>
      <c r="O103" s="218"/>
      <c r="P103" s="218"/>
      <c r="Q103" s="218"/>
      <c r="R103" s="218"/>
      <c r="S103" s="218"/>
      <c r="T103" s="218"/>
      <c r="U103" s="218"/>
      <c r="V103" s="218"/>
      <c r="W103" s="218"/>
      <c r="X103" s="218"/>
      <c r="Y103" s="218"/>
      <c r="Z103" s="218"/>
      <c r="AA103" s="218"/>
      <c r="AB103" s="218"/>
      <c r="AC103" s="218"/>
      <c r="AD103" s="218"/>
      <c r="AE103" s="218"/>
      <c r="AF103" s="218"/>
      <c r="AG103" s="218"/>
      <c r="AH103" s="218"/>
      <c r="AI103" s="218"/>
      <c r="AJ103" s="218"/>
      <c r="AK103" s="218"/>
      <c r="AL103" s="218"/>
      <c r="AM103" s="218"/>
      <c r="AN103" s="218"/>
      <c r="AO103" s="218"/>
      <c r="AP103" s="218"/>
    </row>
    <row r="104" spans="11:42" s="10" customFormat="1" x14ac:dyDescent="0.35">
      <c r="K104" s="218"/>
      <c r="L104" s="218"/>
      <c r="M104" s="218"/>
      <c r="N104" s="218"/>
      <c r="O104" s="218"/>
      <c r="P104" s="218"/>
      <c r="Q104" s="218"/>
      <c r="R104" s="218"/>
      <c r="S104" s="218"/>
      <c r="T104" s="218"/>
      <c r="U104" s="218"/>
      <c r="V104" s="218"/>
      <c r="W104" s="218"/>
      <c r="X104" s="218"/>
      <c r="Y104" s="218"/>
      <c r="Z104" s="218"/>
      <c r="AA104" s="218"/>
      <c r="AB104" s="218"/>
      <c r="AC104" s="218"/>
      <c r="AD104" s="218"/>
      <c r="AE104" s="218"/>
      <c r="AF104" s="218"/>
      <c r="AG104" s="218"/>
      <c r="AH104" s="218"/>
      <c r="AI104" s="218"/>
      <c r="AJ104" s="218"/>
      <c r="AK104" s="218"/>
      <c r="AL104" s="218"/>
      <c r="AM104" s="218"/>
      <c r="AN104" s="218"/>
      <c r="AO104" s="218"/>
      <c r="AP104" s="218"/>
    </row>
    <row r="105" spans="11:42" s="10" customFormat="1" x14ac:dyDescent="0.35">
      <c r="K105" s="218"/>
      <c r="L105" s="218"/>
      <c r="M105" s="218"/>
      <c r="N105" s="218"/>
      <c r="O105" s="218"/>
      <c r="P105" s="218"/>
      <c r="Q105" s="218"/>
      <c r="R105" s="218"/>
      <c r="S105" s="218"/>
      <c r="T105" s="218"/>
      <c r="U105" s="218"/>
      <c r="V105" s="218"/>
      <c r="W105" s="218"/>
      <c r="X105" s="218"/>
      <c r="Y105" s="218"/>
      <c r="Z105" s="218"/>
      <c r="AA105" s="218"/>
      <c r="AB105" s="218"/>
      <c r="AC105" s="218"/>
      <c r="AD105" s="218"/>
      <c r="AE105" s="218"/>
      <c r="AF105" s="218"/>
      <c r="AG105" s="218"/>
      <c r="AH105" s="218"/>
      <c r="AI105" s="218"/>
      <c r="AJ105" s="218"/>
      <c r="AK105" s="218"/>
      <c r="AL105" s="218"/>
      <c r="AM105" s="218"/>
      <c r="AN105" s="218"/>
      <c r="AO105" s="218"/>
      <c r="AP105" s="218"/>
    </row>
    <row r="106" spans="11:42" s="10" customFormat="1" x14ac:dyDescent="0.35">
      <c r="K106" s="218"/>
      <c r="L106" s="218"/>
      <c r="M106" s="218"/>
      <c r="N106" s="218"/>
      <c r="O106" s="218"/>
      <c r="P106" s="218"/>
      <c r="Q106" s="218"/>
      <c r="R106" s="218"/>
      <c r="S106" s="218"/>
      <c r="T106" s="218"/>
      <c r="U106" s="218"/>
      <c r="V106" s="218"/>
      <c r="W106" s="218"/>
      <c r="X106" s="218"/>
      <c r="Y106" s="218"/>
      <c r="Z106" s="218"/>
      <c r="AA106" s="218"/>
      <c r="AB106" s="218"/>
      <c r="AC106" s="218"/>
      <c r="AD106" s="218"/>
      <c r="AE106" s="218"/>
      <c r="AF106" s="218"/>
      <c r="AG106" s="218"/>
      <c r="AH106" s="218"/>
      <c r="AI106" s="218"/>
      <c r="AJ106" s="218"/>
      <c r="AK106" s="218"/>
      <c r="AL106" s="218"/>
      <c r="AM106" s="218"/>
      <c r="AN106" s="218"/>
      <c r="AO106" s="218"/>
      <c r="AP106" s="218"/>
    </row>
    <row r="107" spans="11:42" s="10" customFormat="1" x14ac:dyDescent="0.35">
      <c r="K107" s="218"/>
      <c r="L107" s="218"/>
      <c r="M107" s="218"/>
      <c r="N107" s="218"/>
      <c r="O107" s="218"/>
      <c r="P107" s="218"/>
      <c r="Q107" s="218"/>
      <c r="R107" s="218"/>
      <c r="S107" s="218"/>
      <c r="T107" s="218"/>
      <c r="U107" s="218"/>
      <c r="V107" s="218"/>
      <c r="W107" s="218"/>
      <c r="X107" s="218"/>
      <c r="Y107" s="218"/>
      <c r="Z107" s="218"/>
      <c r="AA107" s="218"/>
      <c r="AB107" s="218"/>
      <c r="AC107" s="218"/>
      <c r="AD107" s="218"/>
      <c r="AE107" s="218"/>
      <c r="AF107" s="218"/>
      <c r="AG107" s="218"/>
      <c r="AH107" s="218"/>
      <c r="AI107" s="218"/>
      <c r="AJ107" s="218"/>
      <c r="AK107" s="218"/>
      <c r="AL107" s="218"/>
      <c r="AM107" s="218"/>
      <c r="AN107" s="218"/>
      <c r="AO107" s="218"/>
      <c r="AP107" s="218"/>
    </row>
    <row r="108" spans="11:42" s="10" customFormat="1" x14ac:dyDescent="0.35">
      <c r="K108" s="218"/>
      <c r="L108" s="218"/>
      <c r="M108" s="218"/>
      <c r="N108" s="218"/>
      <c r="O108" s="218"/>
      <c r="P108" s="218"/>
      <c r="Q108" s="218"/>
      <c r="R108" s="218"/>
      <c r="S108" s="218"/>
      <c r="T108" s="218"/>
      <c r="U108" s="218"/>
      <c r="V108" s="218"/>
      <c r="W108" s="218"/>
      <c r="X108" s="218"/>
      <c r="Y108" s="218"/>
      <c r="Z108" s="218"/>
      <c r="AA108" s="218"/>
      <c r="AB108" s="218"/>
      <c r="AC108" s="218"/>
      <c r="AD108" s="218"/>
      <c r="AE108" s="218"/>
      <c r="AF108" s="218"/>
      <c r="AG108" s="218"/>
      <c r="AH108" s="218"/>
      <c r="AI108" s="218"/>
      <c r="AJ108" s="218"/>
      <c r="AK108" s="218"/>
      <c r="AL108" s="218"/>
      <c r="AM108" s="218"/>
      <c r="AN108" s="218"/>
      <c r="AO108" s="218"/>
      <c r="AP108" s="218"/>
    </row>
    <row r="109" spans="11:42" s="10" customFormat="1" x14ac:dyDescent="0.35">
      <c r="K109" s="218"/>
      <c r="L109" s="218"/>
      <c r="M109" s="218"/>
      <c r="N109" s="218"/>
      <c r="O109" s="218"/>
      <c r="P109" s="218"/>
      <c r="Q109" s="218"/>
      <c r="R109" s="218"/>
      <c r="S109" s="218"/>
      <c r="T109" s="218"/>
      <c r="U109" s="218"/>
      <c r="V109" s="218"/>
      <c r="W109" s="218"/>
      <c r="X109" s="218"/>
      <c r="Y109" s="218"/>
      <c r="Z109" s="218"/>
      <c r="AA109" s="218"/>
      <c r="AB109" s="218"/>
      <c r="AC109" s="218"/>
      <c r="AD109" s="218"/>
      <c r="AE109" s="218"/>
      <c r="AF109" s="218"/>
      <c r="AG109" s="218"/>
      <c r="AH109" s="218"/>
      <c r="AI109" s="218"/>
      <c r="AJ109" s="218"/>
      <c r="AK109" s="218"/>
      <c r="AL109" s="218"/>
      <c r="AM109" s="218"/>
      <c r="AN109" s="218"/>
      <c r="AO109" s="218"/>
      <c r="AP109" s="218"/>
    </row>
    <row r="110" spans="11:42" s="10" customFormat="1" x14ac:dyDescent="0.35">
      <c r="K110" s="218"/>
      <c r="L110" s="218"/>
      <c r="M110" s="218"/>
      <c r="N110" s="218"/>
      <c r="O110" s="218"/>
      <c r="P110" s="218"/>
      <c r="Q110" s="218"/>
      <c r="R110" s="218"/>
      <c r="S110" s="218"/>
      <c r="T110" s="218"/>
      <c r="U110" s="218"/>
      <c r="V110" s="218"/>
      <c r="W110" s="218"/>
      <c r="X110" s="218"/>
      <c r="Y110" s="218"/>
      <c r="Z110" s="218"/>
      <c r="AA110" s="218"/>
      <c r="AB110" s="218"/>
      <c r="AC110" s="218"/>
      <c r="AD110" s="218"/>
      <c r="AE110" s="218"/>
      <c r="AF110" s="218"/>
      <c r="AG110" s="218"/>
      <c r="AH110" s="218"/>
      <c r="AI110" s="218"/>
      <c r="AJ110" s="218"/>
      <c r="AK110" s="218"/>
      <c r="AL110" s="218"/>
      <c r="AM110" s="218"/>
      <c r="AN110" s="218"/>
      <c r="AO110" s="218"/>
      <c r="AP110" s="218"/>
    </row>
    <row r="111" spans="11:42" s="10" customFormat="1" x14ac:dyDescent="0.35">
      <c r="K111" s="218"/>
      <c r="L111" s="218"/>
      <c r="M111" s="218"/>
      <c r="N111" s="218"/>
      <c r="O111" s="218"/>
      <c r="P111" s="218"/>
      <c r="Q111" s="218"/>
      <c r="R111" s="218"/>
      <c r="S111" s="218"/>
      <c r="T111" s="218"/>
      <c r="U111" s="218"/>
      <c r="V111" s="218"/>
      <c r="W111" s="218"/>
      <c r="X111" s="218"/>
      <c r="Y111" s="218"/>
      <c r="Z111" s="218"/>
      <c r="AA111" s="218"/>
      <c r="AB111" s="218"/>
      <c r="AC111" s="218"/>
      <c r="AD111" s="218"/>
      <c r="AE111" s="218"/>
      <c r="AF111" s="218"/>
      <c r="AG111" s="218"/>
      <c r="AH111" s="218"/>
      <c r="AI111" s="218"/>
      <c r="AJ111" s="218"/>
      <c r="AK111" s="218"/>
      <c r="AL111" s="218"/>
      <c r="AM111" s="218"/>
      <c r="AN111" s="218"/>
      <c r="AO111" s="218"/>
      <c r="AP111" s="218"/>
    </row>
    <row r="112" spans="11:42" s="10" customFormat="1" x14ac:dyDescent="0.35">
      <c r="K112" s="218"/>
      <c r="L112" s="218"/>
      <c r="M112" s="218"/>
      <c r="N112" s="218"/>
      <c r="O112" s="218"/>
      <c r="P112" s="218"/>
      <c r="Q112" s="218"/>
      <c r="R112" s="218"/>
      <c r="S112" s="218"/>
      <c r="T112" s="218"/>
      <c r="U112" s="218"/>
      <c r="V112" s="218"/>
      <c r="W112" s="218"/>
      <c r="X112" s="218"/>
      <c r="Y112" s="218"/>
      <c r="Z112" s="218"/>
      <c r="AA112" s="218"/>
      <c r="AB112" s="218"/>
      <c r="AC112" s="218"/>
      <c r="AD112" s="218"/>
      <c r="AE112" s="218"/>
      <c r="AF112" s="218"/>
      <c r="AG112" s="218"/>
      <c r="AH112" s="218"/>
      <c r="AI112" s="218"/>
      <c r="AJ112" s="218"/>
      <c r="AK112" s="218"/>
      <c r="AL112" s="218"/>
      <c r="AM112" s="218"/>
      <c r="AN112" s="218"/>
      <c r="AO112" s="218"/>
      <c r="AP112" s="218"/>
    </row>
    <row r="113" spans="11:42" s="10" customFormat="1" x14ac:dyDescent="0.35">
      <c r="K113" s="218"/>
      <c r="L113" s="218"/>
      <c r="M113" s="218"/>
      <c r="N113" s="218"/>
      <c r="O113" s="218"/>
      <c r="P113" s="218"/>
      <c r="Q113" s="218"/>
      <c r="R113" s="218"/>
      <c r="S113" s="218"/>
      <c r="T113" s="218"/>
      <c r="U113" s="218"/>
      <c r="V113" s="218"/>
      <c r="W113" s="218"/>
      <c r="X113" s="218"/>
      <c r="Y113" s="218"/>
      <c r="Z113" s="218"/>
      <c r="AA113" s="218"/>
      <c r="AB113" s="218"/>
      <c r="AC113" s="218"/>
      <c r="AD113" s="218"/>
      <c r="AE113" s="218"/>
      <c r="AF113" s="218"/>
      <c r="AG113" s="218"/>
      <c r="AH113" s="218"/>
      <c r="AI113" s="218"/>
      <c r="AJ113" s="218"/>
      <c r="AK113" s="218"/>
      <c r="AL113" s="218"/>
      <c r="AM113" s="218"/>
      <c r="AN113" s="218"/>
      <c r="AO113" s="218"/>
      <c r="AP113" s="218"/>
    </row>
    <row r="114" spans="11:42" s="10" customFormat="1" x14ac:dyDescent="0.35">
      <c r="K114" s="218"/>
      <c r="L114" s="218"/>
      <c r="M114" s="218"/>
      <c r="N114" s="218"/>
      <c r="O114" s="218"/>
      <c r="P114" s="218"/>
      <c r="Q114" s="218"/>
      <c r="R114" s="218"/>
      <c r="S114" s="218"/>
      <c r="T114" s="218"/>
      <c r="U114" s="218"/>
      <c r="V114" s="218"/>
      <c r="W114" s="218"/>
      <c r="X114" s="218"/>
      <c r="Y114" s="218"/>
      <c r="Z114" s="218"/>
      <c r="AA114" s="218"/>
      <c r="AB114" s="218"/>
      <c r="AC114" s="218"/>
      <c r="AD114" s="218"/>
      <c r="AE114" s="218"/>
      <c r="AF114" s="218"/>
      <c r="AG114" s="218"/>
      <c r="AH114" s="218"/>
      <c r="AI114" s="218"/>
      <c r="AJ114" s="218"/>
      <c r="AK114" s="218"/>
      <c r="AL114" s="218"/>
      <c r="AM114" s="218"/>
      <c r="AN114" s="218"/>
      <c r="AO114" s="218"/>
      <c r="AP114" s="218"/>
    </row>
    <row r="115" spans="11:42" s="10" customFormat="1" x14ac:dyDescent="0.35">
      <c r="K115" s="218"/>
      <c r="L115" s="218"/>
      <c r="M115" s="218"/>
      <c r="N115" s="218"/>
      <c r="O115" s="218"/>
      <c r="P115" s="218"/>
      <c r="Q115" s="218"/>
      <c r="R115" s="218"/>
      <c r="S115" s="218"/>
      <c r="T115" s="218"/>
      <c r="U115" s="218"/>
      <c r="V115" s="218"/>
      <c r="W115" s="218"/>
      <c r="X115" s="218"/>
      <c r="Y115" s="218"/>
      <c r="Z115" s="218"/>
      <c r="AA115" s="218"/>
      <c r="AB115" s="218"/>
      <c r="AC115" s="218"/>
      <c r="AD115" s="218"/>
      <c r="AE115" s="218"/>
      <c r="AF115" s="218"/>
      <c r="AG115" s="218"/>
      <c r="AH115" s="218"/>
      <c r="AI115" s="218"/>
      <c r="AJ115" s="218"/>
      <c r="AK115" s="218"/>
      <c r="AL115" s="218"/>
      <c r="AM115" s="218"/>
      <c r="AN115" s="218"/>
      <c r="AO115" s="218"/>
      <c r="AP115" s="218"/>
    </row>
    <row r="116" spans="11:42" s="10" customFormat="1" x14ac:dyDescent="0.35">
      <c r="K116" s="218"/>
      <c r="L116" s="218"/>
      <c r="M116" s="218"/>
      <c r="N116" s="218"/>
      <c r="O116" s="218"/>
      <c r="P116" s="218"/>
      <c r="Q116" s="218"/>
      <c r="R116" s="218"/>
      <c r="S116" s="218"/>
      <c r="T116" s="218"/>
      <c r="U116" s="218"/>
      <c r="V116" s="218"/>
      <c r="W116" s="218"/>
      <c r="X116" s="218"/>
      <c r="Y116" s="218"/>
      <c r="Z116" s="218"/>
      <c r="AA116" s="218"/>
      <c r="AB116" s="218"/>
      <c r="AC116" s="218"/>
      <c r="AD116" s="218"/>
      <c r="AE116" s="218"/>
      <c r="AF116" s="218"/>
      <c r="AG116" s="218"/>
      <c r="AH116" s="218"/>
      <c r="AI116" s="218"/>
      <c r="AJ116" s="218"/>
      <c r="AK116" s="218"/>
      <c r="AL116" s="218"/>
      <c r="AM116" s="218"/>
      <c r="AN116" s="218"/>
      <c r="AO116" s="218"/>
      <c r="AP116" s="218"/>
    </row>
    <row r="117" spans="11:42" s="10" customFormat="1" x14ac:dyDescent="0.35">
      <c r="K117" s="218"/>
      <c r="L117" s="218"/>
      <c r="M117" s="218"/>
      <c r="N117" s="218"/>
      <c r="O117" s="218"/>
      <c r="P117" s="218"/>
      <c r="Q117" s="218"/>
      <c r="R117" s="218"/>
      <c r="S117" s="218"/>
      <c r="T117" s="218"/>
      <c r="U117" s="218"/>
      <c r="V117" s="218"/>
      <c r="W117" s="218"/>
      <c r="X117" s="218"/>
      <c r="Y117" s="218"/>
      <c r="Z117" s="218"/>
      <c r="AA117" s="218"/>
      <c r="AB117" s="218"/>
      <c r="AC117" s="218"/>
      <c r="AD117" s="218"/>
      <c r="AE117" s="218"/>
      <c r="AF117" s="218"/>
      <c r="AG117" s="218"/>
      <c r="AH117" s="218"/>
      <c r="AI117" s="218"/>
      <c r="AJ117" s="218"/>
      <c r="AK117" s="218"/>
      <c r="AL117" s="218"/>
      <c r="AM117" s="218"/>
      <c r="AN117" s="218"/>
      <c r="AO117" s="218"/>
      <c r="AP117" s="218"/>
    </row>
    <row r="118" spans="11:42" s="10" customFormat="1" x14ac:dyDescent="0.35">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218"/>
      <c r="AH118" s="218"/>
      <c r="AI118" s="218"/>
      <c r="AJ118" s="218"/>
      <c r="AK118" s="218"/>
      <c r="AL118" s="218"/>
      <c r="AM118" s="218"/>
      <c r="AN118" s="218"/>
      <c r="AO118" s="218"/>
      <c r="AP118" s="218"/>
    </row>
    <row r="119" spans="11:42" s="10" customFormat="1" x14ac:dyDescent="0.35">
      <c r="K119" s="218"/>
      <c r="L119" s="218"/>
      <c r="M119" s="218"/>
      <c r="N119" s="218"/>
      <c r="O119" s="218"/>
      <c r="P119" s="218"/>
      <c r="Q119" s="218"/>
      <c r="R119" s="218"/>
      <c r="S119" s="218"/>
      <c r="T119" s="218"/>
      <c r="U119" s="218"/>
      <c r="V119" s="218"/>
      <c r="W119" s="218"/>
      <c r="X119" s="218"/>
      <c r="Y119" s="218"/>
      <c r="Z119" s="218"/>
      <c r="AA119" s="218"/>
      <c r="AB119" s="218"/>
      <c r="AC119" s="218"/>
      <c r="AD119" s="218"/>
      <c r="AE119" s="218"/>
      <c r="AF119" s="218"/>
      <c r="AG119" s="218"/>
      <c r="AH119" s="218"/>
      <c r="AI119" s="218"/>
      <c r="AJ119" s="218"/>
      <c r="AK119" s="218"/>
      <c r="AL119" s="218"/>
      <c r="AM119" s="218"/>
      <c r="AN119" s="218"/>
      <c r="AO119" s="218"/>
      <c r="AP119" s="218"/>
    </row>
    <row r="120" spans="11:42" s="10" customFormat="1" x14ac:dyDescent="0.35">
      <c r="K120" s="218"/>
      <c r="L120" s="218"/>
      <c r="M120" s="218"/>
      <c r="N120" s="218"/>
      <c r="O120" s="218"/>
      <c r="P120" s="218"/>
      <c r="Q120" s="218"/>
      <c r="R120" s="218"/>
      <c r="S120" s="218"/>
      <c r="T120" s="218"/>
      <c r="U120" s="218"/>
      <c r="V120" s="218"/>
      <c r="W120" s="218"/>
      <c r="X120" s="218"/>
      <c r="Y120" s="218"/>
      <c r="Z120" s="218"/>
      <c r="AA120" s="218"/>
      <c r="AB120" s="218"/>
      <c r="AC120" s="218"/>
      <c r="AD120" s="218"/>
      <c r="AE120" s="218"/>
      <c r="AF120" s="218"/>
      <c r="AG120" s="218"/>
      <c r="AH120" s="218"/>
      <c r="AI120" s="218"/>
      <c r="AJ120" s="218"/>
      <c r="AK120" s="218"/>
      <c r="AL120" s="218"/>
      <c r="AM120" s="218"/>
      <c r="AN120" s="218"/>
      <c r="AO120" s="218"/>
      <c r="AP120" s="218"/>
    </row>
    <row r="121" spans="11:42" s="10" customFormat="1" x14ac:dyDescent="0.35">
      <c r="K121" s="218"/>
      <c r="L121" s="218"/>
      <c r="M121" s="218"/>
      <c r="N121" s="218"/>
      <c r="O121" s="218"/>
      <c r="P121" s="218"/>
      <c r="Q121" s="218"/>
      <c r="R121" s="218"/>
      <c r="S121" s="218"/>
      <c r="T121" s="218"/>
      <c r="U121" s="218"/>
      <c r="V121" s="218"/>
      <c r="W121" s="218"/>
      <c r="X121" s="218"/>
      <c r="Y121" s="218"/>
      <c r="Z121" s="218"/>
      <c r="AA121" s="218"/>
      <c r="AB121" s="218"/>
      <c r="AC121" s="218"/>
      <c r="AD121" s="218"/>
      <c r="AE121" s="218"/>
      <c r="AF121" s="218"/>
      <c r="AG121" s="218"/>
      <c r="AH121" s="218"/>
      <c r="AI121" s="218"/>
      <c r="AJ121" s="218"/>
      <c r="AK121" s="218"/>
      <c r="AL121" s="218"/>
      <c r="AM121" s="218"/>
      <c r="AN121" s="218"/>
      <c r="AO121" s="218"/>
      <c r="AP121" s="218"/>
    </row>
    <row r="122" spans="11:42" s="10" customFormat="1" x14ac:dyDescent="0.35">
      <c r="K122" s="218"/>
      <c r="L122" s="218"/>
      <c r="M122" s="218"/>
      <c r="N122" s="218"/>
      <c r="O122" s="218"/>
      <c r="P122" s="218"/>
      <c r="Q122" s="218"/>
      <c r="R122" s="218"/>
      <c r="S122" s="218"/>
      <c r="T122" s="218"/>
      <c r="U122" s="218"/>
      <c r="V122" s="218"/>
      <c r="W122" s="218"/>
      <c r="X122" s="218"/>
      <c r="Y122" s="218"/>
      <c r="Z122" s="218"/>
      <c r="AA122" s="218"/>
      <c r="AB122" s="218"/>
      <c r="AC122" s="218"/>
      <c r="AD122" s="218"/>
      <c r="AE122" s="218"/>
      <c r="AF122" s="218"/>
      <c r="AG122" s="218"/>
      <c r="AH122" s="218"/>
      <c r="AI122" s="218"/>
      <c r="AJ122" s="218"/>
      <c r="AK122" s="218"/>
      <c r="AL122" s="218"/>
      <c r="AM122" s="218"/>
      <c r="AN122" s="218"/>
      <c r="AO122" s="218"/>
      <c r="AP122" s="218"/>
    </row>
    <row r="123" spans="11:42" s="10" customFormat="1" x14ac:dyDescent="0.35">
      <c r="K123" s="218"/>
      <c r="L123" s="218"/>
      <c r="M123" s="218"/>
      <c r="N123" s="218"/>
      <c r="O123" s="218"/>
      <c r="P123" s="218"/>
      <c r="Q123" s="218"/>
      <c r="R123" s="218"/>
      <c r="S123" s="218"/>
      <c r="T123" s="218"/>
      <c r="U123" s="218"/>
      <c r="V123" s="218"/>
      <c r="W123" s="218"/>
      <c r="X123" s="218"/>
      <c r="Y123" s="218"/>
      <c r="Z123" s="218"/>
      <c r="AA123" s="218"/>
      <c r="AB123" s="218"/>
      <c r="AC123" s="218"/>
      <c r="AD123" s="218"/>
      <c r="AE123" s="218"/>
      <c r="AF123" s="218"/>
      <c r="AG123" s="218"/>
      <c r="AH123" s="218"/>
      <c r="AI123" s="218"/>
      <c r="AJ123" s="218"/>
      <c r="AK123" s="218"/>
      <c r="AL123" s="218"/>
      <c r="AM123" s="218"/>
      <c r="AN123" s="218"/>
      <c r="AO123" s="218"/>
      <c r="AP123" s="218"/>
    </row>
    <row r="124" spans="11:42" s="10" customFormat="1" x14ac:dyDescent="0.35">
      <c r="K124" s="218"/>
      <c r="L124" s="218"/>
      <c r="M124" s="218"/>
      <c r="N124" s="218"/>
      <c r="O124" s="218"/>
      <c r="P124" s="218"/>
      <c r="Q124" s="218"/>
      <c r="R124" s="218"/>
      <c r="S124" s="218"/>
      <c r="T124" s="218"/>
      <c r="U124" s="218"/>
      <c r="V124" s="218"/>
      <c r="W124" s="218"/>
      <c r="X124" s="218"/>
      <c r="Y124" s="218"/>
      <c r="Z124" s="218"/>
      <c r="AA124" s="218"/>
      <c r="AB124" s="218"/>
      <c r="AC124" s="218"/>
      <c r="AD124" s="218"/>
      <c r="AE124" s="218"/>
      <c r="AF124" s="218"/>
      <c r="AG124" s="218"/>
      <c r="AH124" s="218"/>
      <c r="AI124" s="218"/>
      <c r="AJ124" s="218"/>
      <c r="AK124" s="218"/>
      <c r="AL124" s="218"/>
      <c r="AM124" s="218"/>
      <c r="AN124" s="218"/>
      <c r="AO124" s="218"/>
      <c r="AP124" s="218"/>
    </row>
    <row r="125" spans="11:42" s="10" customFormat="1" x14ac:dyDescent="0.35">
      <c r="K125" s="218"/>
      <c r="L125" s="218"/>
      <c r="M125" s="218"/>
      <c r="N125" s="218"/>
      <c r="O125" s="218"/>
      <c r="P125" s="218"/>
      <c r="Q125" s="218"/>
      <c r="R125" s="218"/>
      <c r="S125" s="218"/>
      <c r="T125" s="218"/>
      <c r="U125" s="218"/>
      <c r="V125" s="218"/>
      <c r="W125" s="218"/>
      <c r="X125" s="218"/>
      <c r="Y125" s="218"/>
      <c r="Z125" s="218"/>
      <c r="AA125" s="218"/>
      <c r="AB125" s="218"/>
      <c r="AC125" s="218"/>
      <c r="AD125" s="218"/>
      <c r="AE125" s="218"/>
      <c r="AF125" s="218"/>
      <c r="AG125" s="218"/>
      <c r="AH125" s="218"/>
      <c r="AI125" s="218"/>
      <c r="AJ125" s="218"/>
      <c r="AK125" s="218"/>
      <c r="AL125" s="218"/>
      <c r="AM125" s="218"/>
      <c r="AN125" s="218"/>
      <c r="AO125" s="218"/>
      <c r="AP125" s="218"/>
    </row>
    <row r="126" spans="11:42" s="10" customFormat="1" x14ac:dyDescent="0.35">
      <c r="K126" s="218"/>
      <c r="L126" s="218"/>
      <c r="M126" s="218"/>
      <c r="N126" s="218"/>
      <c r="O126" s="218"/>
      <c r="P126" s="218"/>
      <c r="Q126" s="218"/>
      <c r="R126" s="218"/>
      <c r="S126" s="218"/>
      <c r="T126" s="218"/>
      <c r="U126" s="218"/>
      <c r="V126" s="218"/>
      <c r="W126" s="218"/>
      <c r="X126" s="218"/>
      <c r="Y126" s="218"/>
      <c r="Z126" s="218"/>
      <c r="AA126" s="218"/>
      <c r="AB126" s="218"/>
      <c r="AC126" s="218"/>
      <c r="AD126" s="218"/>
      <c r="AE126" s="218"/>
      <c r="AF126" s="218"/>
      <c r="AG126" s="218"/>
      <c r="AH126" s="218"/>
      <c r="AI126" s="218"/>
      <c r="AJ126" s="218"/>
      <c r="AK126" s="218"/>
      <c r="AL126" s="218"/>
      <c r="AM126" s="218"/>
      <c r="AN126" s="218"/>
      <c r="AO126" s="218"/>
      <c r="AP126" s="218"/>
    </row>
    <row r="127" spans="11:42" s="10" customFormat="1" x14ac:dyDescent="0.35">
      <c r="K127" s="218"/>
      <c r="L127" s="218"/>
      <c r="M127" s="218"/>
      <c r="N127" s="218"/>
      <c r="O127" s="218"/>
      <c r="P127" s="218"/>
      <c r="Q127" s="218"/>
      <c r="R127" s="218"/>
      <c r="S127" s="218"/>
      <c r="T127" s="218"/>
      <c r="U127" s="218"/>
      <c r="V127" s="218"/>
      <c r="W127" s="218"/>
      <c r="X127" s="218"/>
      <c r="Y127" s="218"/>
      <c r="Z127" s="218"/>
      <c r="AA127" s="218"/>
      <c r="AB127" s="218"/>
      <c r="AC127" s="218"/>
      <c r="AD127" s="218"/>
      <c r="AE127" s="218"/>
      <c r="AF127" s="218"/>
      <c r="AG127" s="218"/>
      <c r="AH127" s="218"/>
      <c r="AI127" s="218"/>
      <c r="AJ127" s="218"/>
      <c r="AK127" s="218"/>
      <c r="AL127" s="218"/>
      <c r="AM127" s="218"/>
      <c r="AN127" s="218"/>
      <c r="AO127" s="218"/>
      <c r="AP127" s="218"/>
    </row>
    <row r="128" spans="11:42" s="10" customFormat="1" x14ac:dyDescent="0.35">
      <c r="K128" s="218"/>
      <c r="L128" s="218"/>
      <c r="M128" s="218"/>
      <c r="N128" s="218"/>
      <c r="O128" s="218"/>
      <c r="P128" s="218"/>
      <c r="Q128" s="218"/>
      <c r="R128" s="218"/>
      <c r="S128" s="218"/>
      <c r="T128" s="218"/>
      <c r="U128" s="218"/>
      <c r="V128" s="218"/>
      <c r="W128" s="218"/>
      <c r="X128" s="218"/>
      <c r="Y128" s="218"/>
      <c r="Z128" s="218"/>
      <c r="AA128" s="218"/>
      <c r="AB128" s="218"/>
      <c r="AC128" s="218"/>
      <c r="AD128" s="218"/>
      <c r="AE128" s="218"/>
      <c r="AF128" s="218"/>
      <c r="AG128" s="218"/>
      <c r="AH128" s="218"/>
      <c r="AI128" s="218"/>
      <c r="AJ128" s="218"/>
      <c r="AK128" s="218"/>
      <c r="AL128" s="218"/>
      <c r="AM128" s="218"/>
      <c r="AN128" s="218"/>
      <c r="AO128" s="218"/>
      <c r="AP128" s="218"/>
    </row>
    <row r="129" spans="11:42" s="10" customFormat="1" x14ac:dyDescent="0.35">
      <c r="K129" s="218"/>
      <c r="L129" s="218"/>
      <c r="M129" s="218"/>
      <c r="N129" s="218"/>
      <c r="O129" s="218"/>
      <c r="P129" s="218"/>
      <c r="Q129" s="218"/>
      <c r="R129" s="218"/>
      <c r="S129" s="218"/>
      <c r="T129" s="218"/>
      <c r="U129" s="218"/>
      <c r="V129" s="218"/>
      <c r="W129" s="218"/>
      <c r="X129" s="218"/>
      <c r="Y129" s="218"/>
      <c r="Z129" s="218"/>
      <c r="AA129" s="218"/>
      <c r="AB129" s="218"/>
      <c r="AC129" s="218"/>
      <c r="AD129" s="218"/>
      <c r="AE129" s="218"/>
      <c r="AF129" s="218"/>
      <c r="AG129" s="218"/>
      <c r="AH129" s="218"/>
      <c r="AI129" s="218"/>
      <c r="AJ129" s="218"/>
      <c r="AK129" s="218"/>
      <c r="AL129" s="218"/>
      <c r="AM129" s="218"/>
      <c r="AN129" s="218"/>
      <c r="AO129" s="218"/>
      <c r="AP129" s="218"/>
    </row>
    <row r="130" spans="11:42" s="10" customFormat="1" x14ac:dyDescent="0.35">
      <c r="K130" s="218"/>
      <c r="L130" s="218"/>
      <c r="M130" s="218"/>
      <c r="N130" s="218"/>
      <c r="O130" s="218"/>
      <c r="P130" s="218"/>
      <c r="Q130" s="218"/>
      <c r="R130" s="218"/>
      <c r="S130" s="218"/>
      <c r="T130" s="218"/>
      <c r="U130" s="218"/>
      <c r="V130" s="218"/>
      <c r="W130" s="218"/>
      <c r="X130" s="218"/>
      <c r="Y130" s="218"/>
      <c r="Z130" s="218"/>
      <c r="AA130" s="218"/>
      <c r="AB130" s="218"/>
      <c r="AC130" s="218"/>
      <c r="AD130" s="218"/>
      <c r="AE130" s="218"/>
      <c r="AF130" s="218"/>
      <c r="AG130" s="218"/>
      <c r="AH130" s="218"/>
      <c r="AI130" s="218"/>
      <c r="AJ130" s="218"/>
      <c r="AK130" s="218"/>
      <c r="AL130" s="218"/>
      <c r="AM130" s="218"/>
      <c r="AN130" s="218"/>
      <c r="AO130" s="218"/>
      <c r="AP130" s="218"/>
    </row>
    <row r="131" spans="11:42" s="10" customFormat="1" x14ac:dyDescent="0.35">
      <c r="K131" s="218"/>
      <c r="L131" s="218"/>
      <c r="M131" s="218"/>
      <c r="N131" s="218"/>
      <c r="O131" s="218"/>
      <c r="P131" s="218"/>
      <c r="Q131" s="218"/>
      <c r="R131" s="218"/>
      <c r="S131" s="218"/>
      <c r="T131" s="218"/>
      <c r="U131" s="218"/>
      <c r="V131" s="218"/>
      <c r="W131" s="218"/>
      <c r="X131" s="218"/>
      <c r="Y131" s="218"/>
      <c r="Z131" s="218"/>
      <c r="AA131" s="218"/>
      <c r="AB131" s="218"/>
      <c r="AC131" s="218"/>
      <c r="AD131" s="218"/>
      <c r="AE131" s="218"/>
      <c r="AF131" s="218"/>
      <c r="AG131" s="218"/>
      <c r="AH131" s="218"/>
      <c r="AI131" s="218"/>
      <c r="AJ131" s="218"/>
      <c r="AK131" s="218"/>
      <c r="AL131" s="218"/>
      <c r="AM131" s="218"/>
      <c r="AN131" s="218"/>
      <c r="AO131" s="218"/>
      <c r="AP131" s="218"/>
    </row>
    <row r="132" spans="11:42" s="10" customFormat="1" x14ac:dyDescent="0.35">
      <c r="K132" s="218"/>
      <c r="L132" s="218"/>
      <c r="M132" s="218"/>
      <c r="N132" s="218"/>
      <c r="O132" s="218"/>
      <c r="P132" s="218"/>
      <c r="Q132" s="218"/>
      <c r="R132" s="218"/>
      <c r="S132" s="218"/>
      <c r="T132" s="218"/>
      <c r="U132" s="218"/>
      <c r="V132" s="218"/>
      <c r="W132" s="218"/>
      <c r="X132" s="218"/>
      <c r="Y132" s="218"/>
      <c r="Z132" s="218"/>
      <c r="AA132" s="218"/>
      <c r="AB132" s="218"/>
      <c r="AC132" s="218"/>
      <c r="AD132" s="218"/>
      <c r="AE132" s="218"/>
      <c r="AF132" s="218"/>
      <c r="AG132" s="218"/>
      <c r="AH132" s="218"/>
      <c r="AI132" s="218"/>
      <c r="AJ132" s="218"/>
      <c r="AK132" s="218"/>
      <c r="AL132" s="218"/>
      <c r="AM132" s="218"/>
      <c r="AN132" s="218"/>
      <c r="AO132" s="218"/>
      <c r="AP132" s="218"/>
    </row>
    <row r="133" spans="11:42" s="10" customFormat="1" x14ac:dyDescent="0.35">
      <c r="K133" s="218"/>
      <c r="L133" s="218"/>
      <c r="M133" s="218"/>
      <c r="N133" s="218"/>
      <c r="O133" s="218"/>
      <c r="P133" s="218"/>
      <c r="Q133" s="218"/>
      <c r="R133" s="218"/>
      <c r="S133" s="218"/>
      <c r="T133" s="218"/>
      <c r="U133" s="218"/>
      <c r="V133" s="218"/>
      <c r="W133" s="218"/>
      <c r="X133" s="218"/>
      <c r="Y133" s="218"/>
      <c r="Z133" s="218"/>
      <c r="AA133" s="218"/>
      <c r="AB133" s="218"/>
      <c r="AC133" s="218"/>
      <c r="AD133" s="218"/>
      <c r="AE133" s="218"/>
      <c r="AF133" s="218"/>
      <c r="AG133" s="218"/>
      <c r="AH133" s="218"/>
      <c r="AI133" s="218"/>
      <c r="AJ133" s="218"/>
      <c r="AK133" s="218"/>
      <c r="AL133" s="218"/>
      <c r="AM133" s="218"/>
      <c r="AN133" s="218"/>
      <c r="AO133" s="218"/>
      <c r="AP133" s="218"/>
    </row>
    <row r="134" spans="11:42" s="10" customFormat="1" x14ac:dyDescent="0.35">
      <c r="K134" s="218"/>
      <c r="L134" s="218"/>
      <c r="M134" s="218"/>
      <c r="N134" s="218"/>
      <c r="O134" s="218"/>
      <c r="P134" s="218"/>
      <c r="Q134" s="218"/>
      <c r="R134" s="218"/>
      <c r="S134" s="218"/>
      <c r="T134" s="218"/>
      <c r="U134" s="218"/>
      <c r="V134" s="218"/>
      <c r="W134" s="218"/>
      <c r="X134" s="218"/>
      <c r="Y134" s="218"/>
      <c r="Z134" s="218"/>
      <c r="AA134" s="218"/>
      <c r="AB134" s="218"/>
      <c r="AC134" s="218"/>
      <c r="AD134" s="218"/>
      <c r="AE134" s="218"/>
      <c r="AF134" s="218"/>
      <c r="AG134" s="218"/>
      <c r="AH134" s="218"/>
      <c r="AI134" s="218"/>
      <c r="AJ134" s="218"/>
      <c r="AK134" s="218"/>
      <c r="AL134" s="218"/>
      <c r="AM134" s="218"/>
      <c r="AN134" s="218"/>
      <c r="AO134" s="218"/>
      <c r="AP134" s="218"/>
    </row>
    <row r="135" spans="11:42" s="10" customFormat="1" x14ac:dyDescent="0.35">
      <c r="K135" s="218"/>
      <c r="L135" s="218"/>
      <c r="M135" s="218"/>
      <c r="N135" s="218"/>
      <c r="O135" s="218"/>
      <c r="P135" s="218"/>
      <c r="Q135" s="218"/>
      <c r="R135" s="218"/>
      <c r="S135" s="218"/>
      <c r="T135" s="218"/>
      <c r="U135" s="218"/>
      <c r="V135" s="218"/>
      <c r="W135" s="218"/>
      <c r="X135" s="218"/>
      <c r="Y135" s="218"/>
      <c r="Z135" s="218"/>
      <c r="AA135" s="218"/>
      <c r="AB135" s="218"/>
      <c r="AC135" s="218"/>
      <c r="AD135" s="218"/>
      <c r="AE135" s="218"/>
      <c r="AF135" s="218"/>
      <c r="AG135" s="218"/>
      <c r="AH135" s="218"/>
      <c r="AI135" s="218"/>
      <c r="AJ135" s="218"/>
      <c r="AK135" s="218"/>
      <c r="AL135" s="218"/>
      <c r="AM135" s="218"/>
      <c r="AN135" s="218"/>
      <c r="AO135" s="218"/>
      <c r="AP135" s="218"/>
    </row>
    <row r="136" spans="11:42" s="10" customFormat="1" x14ac:dyDescent="0.35">
      <c r="K136" s="218"/>
      <c r="L136" s="218"/>
      <c r="M136" s="218"/>
      <c r="N136" s="218"/>
      <c r="O136" s="218"/>
      <c r="P136" s="218"/>
      <c r="Q136" s="218"/>
      <c r="R136" s="218"/>
      <c r="S136" s="218"/>
      <c r="T136" s="218"/>
      <c r="U136" s="218"/>
      <c r="V136" s="218"/>
      <c r="W136" s="218"/>
      <c r="X136" s="218"/>
      <c r="Y136" s="218"/>
      <c r="Z136" s="218"/>
      <c r="AA136" s="218"/>
      <c r="AB136" s="218"/>
      <c r="AC136" s="218"/>
      <c r="AD136" s="218"/>
      <c r="AE136" s="218"/>
      <c r="AF136" s="218"/>
      <c r="AG136" s="218"/>
      <c r="AH136" s="218"/>
      <c r="AI136" s="218"/>
      <c r="AJ136" s="218"/>
      <c r="AK136" s="218"/>
      <c r="AL136" s="218"/>
      <c r="AM136" s="218"/>
      <c r="AN136" s="218"/>
      <c r="AO136" s="218"/>
      <c r="AP136" s="218"/>
    </row>
    <row r="137" spans="11:42" s="10" customFormat="1" x14ac:dyDescent="0.35">
      <c r="K137" s="218"/>
      <c r="L137" s="218"/>
      <c r="M137" s="218"/>
      <c r="N137" s="218"/>
      <c r="O137" s="218"/>
      <c r="P137" s="218"/>
      <c r="Q137" s="218"/>
      <c r="R137" s="218"/>
      <c r="S137" s="218"/>
      <c r="T137" s="218"/>
      <c r="U137" s="218"/>
      <c r="V137" s="218"/>
      <c r="W137" s="218"/>
      <c r="X137" s="218"/>
      <c r="Y137" s="218"/>
      <c r="Z137" s="218"/>
      <c r="AA137" s="218"/>
      <c r="AB137" s="218"/>
      <c r="AC137" s="218"/>
      <c r="AD137" s="218"/>
      <c r="AE137" s="218"/>
      <c r="AF137" s="218"/>
      <c r="AG137" s="218"/>
      <c r="AH137" s="218"/>
      <c r="AI137" s="218"/>
      <c r="AJ137" s="218"/>
      <c r="AK137" s="218"/>
      <c r="AL137" s="218"/>
      <c r="AM137" s="218"/>
      <c r="AN137" s="218"/>
      <c r="AO137" s="218"/>
      <c r="AP137" s="218"/>
    </row>
    <row r="138" spans="11:42" s="10" customFormat="1" x14ac:dyDescent="0.35">
      <c r="K138" s="218"/>
      <c r="L138" s="218"/>
      <c r="M138" s="218"/>
      <c r="N138" s="218"/>
      <c r="O138" s="218"/>
      <c r="P138" s="218"/>
      <c r="Q138" s="218"/>
      <c r="R138" s="218"/>
      <c r="S138" s="218"/>
      <c r="T138" s="218"/>
      <c r="U138" s="218"/>
      <c r="V138" s="218"/>
      <c r="W138" s="218"/>
      <c r="X138" s="218"/>
      <c r="Y138" s="218"/>
      <c r="Z138" s="218"/>
      <c r="AA138" s="218"/>
      <c r="AB138" s="218"/>
      <c r="AC138" s="218"/>
      <c r="AD138" s="218"/>
      <c r="AE138" s="218"/>
      <c r="AF138" s="218"/>
      <c r="AG138" s="218"/>
      <c r="AH138" s="218"/>
      <c r="AI138" s="218"/>
      <c r="AJ138" s="218"/>
      <c r="AK138" s="218"/>
      <c r="AL138" s="218"/>
      <c r="AM138" s="218"/>
      <c r="AN138" s="218"/>
      <c r="AO138" s="218"/>
      <c r="AP138" s="218"/>
    </row>
    <row r="139" spans="11:42" s="10" customFormat="1" x14ac:dyDescent="0.35">
      <c r="K139" s="218"/>
      <c r="L139" s="218"/>
      <c r="M139" s="218"/>
      <c r="N139" s="218"/>
      <c r="O139" s="218"/>
      <c r="P139" s="218"/>
      <c r="Q139" s="218"/>
      <c r="R139" s="218"/>
      <c r="S139" s="218"/>
      <c r="T139" s="218"/>
      <c r="U139" s="218"/>
      <c r="V139" s="218"/>
      <c r="W139" s="218"/>
      <c r="X139" s="218"/>
      <c r="Y139" s="218"/>
      <c r="Z139" s="218"/>
      <c r="AA139" s="218"/>
      <c r="AB139" s="218"/>
      <c r="AC139" s="218"/>
      <c r="AD139" s="218"/>
      <c r="AE139" s="218"/>
      <c r="AF139" s="218"/>
      <c r="AG139" s="218"/>
      <c r="AH139" s="218"/>
      <c r="AI139" s="218"/>
      <c r="AJ139" s="218"/>
      <c r="AK139" s="218"/>
      <c r="AL139" s="218"/>
      <c r="AM139" s="218"/>
      <c r="AN139" s="218"/>
      <c r="AO139" s="218"/>
      <c r="AP139" s="218"/>
    </row>
    <row r="140" spans="11:42" s="10" customFormat="1" x14ac:dyDescent="0.35">
      <c r="K140" s="218"/>
      <c r="L140" s="218"/>
      <c r="M140" s="218"/>
      <c r="N140" s="218"/>
      <c r="O140" s="218"/>
      <c r="P140" s="218"/>
      <c r="Q140" s="218"/>
      <c r="R140" s="218"/>
      <c r="S140" s="218"/>
      <c r="T140" s="218"/>
      <c r="U140" s="218"/>
      <c r="V140" s="218"/>
      <c r="W140" s="218"/>
      <c r="X140" s="218"/>
      <c r="Y140" s="218"/>
      <c r="Z140" s="218"/>
      <c r="AA140" s="218"/>
      <c r="AB140" s="218"/>
      <c r="AC140" s="218"/>
      <c r="AD140" s="218"/>
      <c r="AE140" s="218"/>
      <c r="AF140" s="218"/>
      <c r="AG140" s="218"/>
      <c r="AH140" s="218"/>
      <c r="AI140" s="218"/>
      <c r="AJ140" s="218"/>
      <c r="AK140" s="218"/>
      <c r="AL140" s="218"/>
      <c r="AM140" s="218"/>
      <c r="AN140" s="218"/>
      <c r="AO140" s="218"/>
      <c r="AP140" s="218"/>
    </row>
    <row r="141" spans="11:42" s="10" customFormat="1" x14ac:dyDescent="0.35">
      <c r="K141" s="218"/>
      <c r="L141" s="218"/>
      <c r="M141" s="218"/>
      <c r="N141" s="218"/>
      <c r="O141" s="218"/>
      <c r="P141" s="218"/>
      <c r="Q141" s="218"/>
      <c r="R141" s="218"/>
      <c r="S141" s="218"/>
      <c r="T141" s="218"/>
      <c r="U141" s="218"/>
      <c r="V141" s="218"/>
      <c r="W141" s="218"/>
      <c r="X141" s="218"/>
      <c r="Y141" s="218"/>
      <c r="Z141" s="218"/>
      <c r="AA141" s="218"/>
      <c r="AB141" s="218"/>
      <c r="AC141" s="218"/>
      <c r="AD141" s="218"/>
      <c r="AE141" s="218"/>
      <c r="AF141" s="218"/>
      <c r="AG141" s="218"/>
      <c r="AH141" s="218"/>
      <c r="AI141" s="218"/>
      <c r="AJ141" s="218"/>
      <c r="AK141" s="218"/>
      <c r="AL141" s="218"/>
      <c r="AM141" s="218"/>
      <c r="AN141" s="218"/>
      <c r="AO141" s="218"/>
      <c r="AP141" s="218"/>
    </row>
    <row r="142" spans="11:42" s="10" customFormat="1" x14ac:dyDescent="0.35">
      <c r="K142" s="218"/>
      <c r="L142" s="218"/>
      <c r="M142" s="218"/>
      <c r="N142" s="218"/>
      <c r="O142" s="218"/>
      <c r="P142" s="218"/>
      <c r="Q142" s="218"/>
      <c r="R142" s="218"/>
      <c r="S142" s="218"/>
      <c r="T142" s="218"/>
      <c r="U142" s="218"/>
      <c r="V142" s="218"/>
      <c r="W142" s="218"/>
      <c r="X142" s="218"/>
      <c r="Y142" s="218"/>
      <c r="Z142" s="218"/>
      <c r="AA142" s="218"/>
      <c r="AB142" s="218"/>
      <c r="AC142" s="218"/>
      <c r="AD142" s="218"/>
      <c r="AE142" s="218"/>
      <c r="AF142" s="218"/>
      <c r="AG142" s="218"/>
      <c r="AH142" s="218"/>
      <c r="AI142" s="218"/>
      <c r="AJ142" s="218"/>
      <c r="AK142" s="218"/>
      <c r="AL142" s="218"/>
      <c r="AM142" s="218"/>
      <c r="AN142" s="218"/>
      <c r="AO142" s="218"/>
      <c r="AP142" s="218"/>
    </row>
    <row r="143" spans="11:42" s="10" customFormat="1" x14ac:dyDescent="0.35">
      <c r="K143" s="218"/>
      <c r="L143" s="218"/>
      <c r="M143" s="218"/>
      <c r="N143" s="218"/>
      <c r="O143" s="218"/>
      <c r="P143" s="218"/>
      <c r="Q143" s="218"/>
      <c r="R143" s="218"/>
      <c r="S143" s="218"/>
      <c r="T143" s="218"/>
      <c r="U143" s="218"/>
      <c r="V143" s="218"/>
      <c r="W143" s="218"/>
      <c r="X143" s="218"/>
      <c r="Y143" s="218"/>
      <c r="Z143" s="218"/>
      <c r="AA143" s="218"/>
      <c r="AB143" s="218"/>
      <c r="AC143" s="218"/>
      <c r="AD143" s="218"/>
      <c r="AE143" s="218"/>
      <c r="AF143" s="218"/>
      <c r="AG143" s="218"/>
      <c r="AH143" s="218"/>
      <c r="AI143" s="218"/>
      <c r="AJ143" s="218"/>
      <c r="AK143" s="218"/>
      <c r="AL143" s="218"/>
      <c r="AM143" s="218"/>
      <c r="AN143" s="218"/>
      <c r="AO143" s="218"/>
      <c r="AP143" s="218"/>
    </row>
    <row r="144" spans="11:42" s="10" customFormat="1" x14ac:dyDescent="0.35">
      <c r="K144" s="218"/>
      <c r="L144" s="218"/>
      <c r="M144" s="218"/>
      <c r="N144" s="218"/>
      <c r="O144" s="218"/>
      <c r="P144" s="218"/>
      <c r="Q144" s="218"/>
      <c r="R144" s="218"/>
      <c r="S144" s="218"/>
      <c r="T144" s="218"/>
      <c r="U144" s="218"/>
      <c r="V144" s="218"/>
      <c r="W144" s="218"/>
      <c r="X144" s="218"/>
      <c r="Y144" s="218"/>
      <c r="Z144" s="218"/>
      <c r="AA144" s="218"/>
      <c r="AB144" s="218"/>
      <c r="AC144" s="218"/>
      <c r="AD144" s="218"/>
      <c r="AE144" s="218"/>
      <c r="AF144" s="218"/>
      <c r="AG144" s="218"/>
      <c r="AH144" s="218"/>
      <c r="AI144" s="218"/>
      <c r="AJ144" s="218"/>
      <c r="AK144" s="218"/>
      <c r="AL144" s="218"/>
      <c r="AM144" s="218"/>
      <c r="AN144" s="218"/>
      <c r="AO144" s="218"/>
      <c r="AP144" s="218"/>
    </row>
    <row r="145" spans="11:42" s="10" customFormat="1" x14ac:dyDescent="0.35">
      <c r="K145" s="218"/>
      <c r="L145" s="218"/>
      <c r="M145" s="218"/>
      <c r="N145" s="218"/>
      <c r="O145" s="218"/>
      <c r="P145" s="218"/>
      <c r="Q145" s="218"/>
      <c r="R145" s="218"/>
      <c r="S145" s="218"/>
      <c r="T145" s="218"/>
      <c r="U145" s="218"/>
      <c r="V145" s="218"/>
      <c r="W145" s="218"/>
      <c r="X145" s="218"/>
      <c r="Y145" s="218"/>
      <c r="Z145" s="218"/>
      <c r="AA145" s="218"/>
      <c r="AB145" s="218"/>
      <c r="AC145" s="218"/>
      <c r="AD145" s="218"/>
      <c r="AE145" s="218"/>
      <c r="AF145" s="218"/>
      <c r="AG145" s="218"/>
      <c r="AH145" s="218"/>
      <c r="AI145" s="218"/>
      <c r="AJ145" s="218"/>
      <c r="AK145" s="218"/>
      <c r="AL145" s="218"/>
      <c r="AM145" s="218"/>
      <c r="AN145" s="218"/>
      <c r="AO145" s="218"/>
      <c r="AP145" s="218"/>
    </row>
    <row r="146" spans="11:42" s="10" customFormat="1" x14ac:dyDescent="0.35">
      <c r="K146" s="218"/>
      <c r="L146" s="218"/>
      <c r="M146" s="218"/>
      <c r="N146" s="218"/>
      <c r="O146" s="218"/>
      <c r="P146" s="218"/>
      <c r="Q146" s="218"/>
      <c r="R146" s="218"/>
      <c r="S146" s="218"/>
      <c r="T146" s="218"/>
      <c r="U146" s="218"/>
      <c r="V146" s="218"/>
      <c r="W146" s="218"/>
      <c r="X146" s="218"/>
      <c r="Y146" s="218"/>
      <c r="Z146" s="218"/>
      <c r="AA146" s="218"/>
      <c r="AB146" s="218"/>
      <c r="AC146" s="218"/>
      <c r="AD146" s="218"/>
      <c r="AE146" s="218"/>
      <c r="AF146" s="218"/>
      <c r="AG146" s="218"/>
      <c r="AH146" s="218"/>
      <c r="AI146" s="218"/>
      <c r="AJ146" s="218"/>
      <c r="AK146" s="218"/>
      <c r="AL146" s="218"/>
      <c r="AM146" s="218"/>
      <c r="AN146" s="218"/>
      <c r="AO146" s="218"/>
      <c r="AP146" s="218"/>
    </row>
    <row r="147" spans="11:42" s="10" customFormat="1" x14ac:dyDescent="0.35">
      <c r="K147" s="218"/>
      <c r="L147" s="218"/>
      <c r="M147" s="218"/>
      <c r="N147" s="218"/>
      <c r="O147" s="218"/>
      <c r="P147" s="218"/>
      <c r="Q147" s="218"/>
      <c r="R147" s="218"/>
      <c r="S147" s="218"/>
      <c r="T147" s="218"/>
      <c r="U147" s="218"/>
      <c r="V147" s="218"/>
      <c r="W147" s="218"/>
      <c r="X147" s="218"/>
      <c r="Y147" s="218"/>
      <c r="Z147" s="218"/>
      <c r="AA147" s="218"/>
      <c r="AB147" s="218"/>
      <c r="AC147" s="218"/>
      <c r="AD147" s="218"/>
      <c r="AE147" s="218"/>
      <c r="AF147" s="218"/>
      <c r="AG147" s="218"/>
      <c r="AH147" s="218"/>
      <c r="AI147" s="218"/>
      <c r="AJ147" s="218"/>
      <c r="AK147" s="218"/>
      <c r="AL147" s="218"/>
      <c r="AM147" s="218"/>
      <c r="AN147" s="218"/>
      <c r="AO147" s="218"/>
      <c r="AP147" s="218"/>
    </row>
    <row r="148" spans="11:42" s="10" customFormat="1" x14ac:dyDescent="0.35">
      <c r="K148" s="218"/>
      <c r="L148" s="218"/>
      <c r="M148" s="218"/>
      <c r="N148" s="218"/>
      <c r="O148" s="218"/>
      <c r="P148" s="218"/>
      <c r="Q148" s="218"/>
      <c r="R148" s="218"/>
      <c r="S148" s="218"/>
      <c r="T148" s="218"/>
      <c r="U148" s="218"/>
      <c r="V148" s="218"/>
      <c r="W148" s="218"/>
      <c r="X148" s="218"/>
      <c r="Y148" s="218"/>
      <c r="Z148" s="218"/>
      <c r="AA148" s="218"/>
      <c r="AB148" s="218"/>
      <c r="AC148" s="218"/>
      <c r="AD148" s="218"/>
      <c r="AE148" s="218"/>
      <c r="AF148" s="218"/>
      <c r="AG148" s="218"/>
      <c r="AH148" s="218"/>
      <c r="AI148" s="218"/>
      <c r="AJ148" s="218"/>
      <c r="AK148" s="218"/>
      <c r="AL148" s="218"/>
      <c r="AM148" s="218"/>
      <c r="AN148" s="218"/>
      <c r="AO148" s="218"/>
      <c r="AP148" s="218"/>
    </row>
    <row r="149" spans="11:42" s="10" customFormat="1" x14ac:dyDescent="0.35">
      <c r="K149" s="218"/>
      <c r="L149" s="218"/>
      <c r="M149" s="218"/>
      <c r="N149" s="218"/>
      <c r="O149" s="218"/>
      <c r="P149" s="218"/>
      <c r="Q149" s="218"/>
      <c r="R149" s="218"/>
      <c r="S149" s="218"/>
      <c r="T149" s="218"/>
      <c r="U149" s="218"/>
      <c r="V149" s="218"/>
      <c r="W149" s="218"/>
      <c r="X149" s="218"/>
      <c r="Y149" s="218"/>
      <c r="Z149" s="218"/>
      <c r="AA149" s="218"/>
      <c r="AB149" s="218"/>
      <c r="AC149" s="218"/>
      <c r="AD149" s="218"/>
      <c r="AE149" s="218"/>
      <c r="AF149" s="218"/>
      <c r="AG149" s="218"/>
      <c r="AH149" s="218"/>
      <c r="AI149" s="218"/>
      <c r="AJ149" s="218"/>
      <c r="AK149" s="218"/>
      <c r="AL149" s="218"/>
      <c r="AM149" s="218"/>
      <c r="AN149" s="218"/>
      <c r="AO149" s="218"/>
      <c r="AP149" s="218"/>
    </row>
    <row r="150" spans="11:42" s="10" customFormat="1" x14ac:dyDescent="0.35">
      <c r="K150" s="218"/>
      <c r="L150" s="218"/>
      <c r="M150" s="218"/>
      <c r="N150" s="218"/>
      <c r="O150" s="218"/>
      <c r="P150" s="218"/>
      <c r="Q150" s="218"/>
      <c r="R150" s="218"/>
      <c r="S150" s="218"/>
      <c r="T150" s="218"/>
      <c r="U150" s="218"/>
      <c r="V150" s="218"/>
      <c r="W150" s="218"/>
      <c r="X150" s="218"/>
      <c r="Y150" s="218"/>
      <c r="Z150" s="218"/>
      <c r="AA150" s="218"/>
      <c r="AB150" s="218"/>
      <c r="AC150" s="218"/>
      <c r="AD150" s="218"/>
      <c r="AE150" s="218"/>
      <c r="AF150" s="218"/>
      <c r="AG150" s="218"/>
      <c r="AH150" s="218"/>
      <c r="AI150" s="218"/>
      <c r="AJ150" s="218"/>
      <c r="AK150" s="218"/>
      <c r="AL150" s="218"/>
      <c r="AM150" s="218"/>
      <c r="AN150" s="218"/>
      <c r="AO150" s="218"/>
      <c r="AP150" s="218"/>
    </row>
    <row r="151" spans="11:42" s="10" customFormat="1" x14ac:dyDescent="0.35">
      <c r="K151" s="218"/>
      <c r="L151" s="218"/>
      <c r="M151" s="218"/>
      <c r="N151" s="218"/>
      <c r="O151" s="218"/>
      <c r="P151" s="218"/>
      <c r="Q151" s="218"/>
      <c r="R151" s="218"/>
      <c r="S151" s="218"/>
      <c r="T151" s="218"/>
      <c r="U151" s="218"/>
      <c r="V151" s="218"/>
      <c r="W151" s="218"/>
      <c r="X151" s="218"/>
      <c r="Y151" s="218"/>
      <c r="Z151" s="218"/>
      <c r="AA151" s="218"/>
      <c r="AB151" s="218"/>
      <c r="AC151" s="218"/>
      <c r="AD151" s="218"/>
      <c r="AE151" s="218"/>
      <c r="AF151" s="218"/>
      <c r="AG151" s="218"/>
      <c r="AH151" s="218"/>
      <c r="AI151" s="218"/>
      <c r="AJ151" s="218"/>
      <c r="AK151" s="218"/>
      <c r="AL151" s="218"/>
      <c r="AM151" s="218"/>
      <c r="AN151" s="218"/>
      <c r="AO151" s="218"/>
      <c r="AP151" s="218"/>
    </row>
    <row r="152" spans="11:42" s="10" customFormat="1" x14ac:dyDescent="0.35">
      <c r="K152" s="218"/>
      <c r="L152" s="218"/>
      <c r="M152" s="218"/>
      <c r="N152" s="218"/>
      <c r="O152" s="218"/>
      <c r="P152" s="218"/>
      <c r="Q152" s="218"/>
      <c r="R152" s="218"/>
      <c r="S152" s="218"/>
      <c r="T152" s="218"/>
      <c r="U152" s="218"/>
      <c r="V152" s="218"/>
      <c r="W152" s="218"/>
      <c r="X152" s="218"/>
      <c r="Y152" s="218"/>
      <c r="Z152" s="218"/>
      <c r="AA152" s="218"/>
      <c r="AB152" s="218"/>
      <c r="AC152" s="218"/>
      <c r="AD152" s="218"/>
      <c r="AE152" s="218"/>
      <c r="AF152" s="218"/>
      <c r="AG152" s="218"/>
      <c r="AH152" s="218"/>
      <c r="AI152" s="218"/>
      <c r="AJ152" s="218"/>
      <c r="AK152" s="218"/>
      <c r="AL152" s="218"/>
      <c r="AM152" s="218"/>
      <c r="AN152" s="218"/>
      <c r="AO152" s="218"/>
      <c r="AP152" s="218"/>
    </row>
    <row r="153" spans="11:42" s="10" customFormat="1" x14ac:dyDescent="0.35">
      <c r="K153" s="218"/>
      <c r="L153" s="218"/>
      <c r="M153" s="218"/>
      <c r="N153" s="218"/>
      <c r="O153" s="218"/>
      <c r="P153" s="218"/>
      <c r="Q153" s="218"/>
      <c r="R153" s="218"/>
      <c r="S153" s="218"/>
      <c r="T153" s="218"/>
      <c r="U153" s="218"/>
      <c r="V153" s="218"/>
      <c r="W153" s="218"/>
      <c r="X153" s="218"/>
      <c r="Y153" s="218"/>
      <c r="Z153" s="218"/>
      <c r="AA153" s="218"/>
      <c r="AB153" s="218"/>
      <c r="AC153" s="218"/>
      <c r="AD153" s="218"/>
      <c r="AE153" s="218"/>
      <c r="AF153" s="218"/>
      <c r="AG153" s="218"/>
      <c r="AH153" s="218"/>
      <c r="AI153" s="218"/>
      <c r="AJ153" s="218"/>
      <c r="AK153" s="218"/>
      <c r="AL153" s="218"/>
      <c r="AM153" s="218"/>
      <c r="AN153" s="218"/>
      <c r="AO153" s="218"/>
      <c r="AP153" s="218"/>
    </row>
    <row r="154" spans="11:42" s="10" customFormat="1" x14ac:dyDescent="0.35">
      <c r="K154" s="218"/>
      <c r="L154" s="218"/>
      <c r="M154" s="218"/>
      <c r="N154" s="218"/>
      <c r="O154" s="218"/>
      <c r="P154" s="218"/>
      <c r="Q154" s="218"/>
      <c r="R154" s="218"/>
      <c r="S154" s="218"/>
      <c r="T154" s="218"/>
      <c r="U154" s="218"/>
      <c r="V154" s="218"/>
      <c r="W154" s="218"/>
      <c r="X154" s="218"/>
      <c r="Y154" s="218"/>
      <c r="Z154" s="218"/>
      <c r="AA154" s="218"/>
      <c r="AB154" s="218"/>
      <c r="AC154" s="218"/>
      <c r="AD154" s="218"/>
      <c r="AE154" s="218"/>
      <c r="AF154" s="218"/>
      <c r="AG154" s="218"/>
      <c r="AH154" s="218"/>
      <c r="AI154" s="218"/>
      <c r="AJ154" s="218"/>
      <c r="AK154" s="218"/>
      <c r="AL154" s="218"/>
      <c r="AM154" s="218"/>
      <c r="AN154" s="218"/>
      <c r="AO154" s="218"/>
      <c r="AP154" s="218"/>
    </row>
    <row r="155" spans="11:42" s="10" customFormat="1" x14ac:dyDescent="0.35">
      <c r="K155" s="218"/>
      <c r="L155" s="218"/>
      <c r="M155" s="218"/>
      <c r="N155" s="218"/>
      <c r="O155" s="218"/>
      <c r="P155" s="218"/>
      <c r="Q155" s="218"/>
      <c r="R155" s="218"/>
      <c r="S155" s="218"/>
      <c r="T155" s="218"/>
      <c r="U155" s="218"/>
      <c r="V155" s="218"/>
      <c r="W155" s="218"/>
      <c r="X155" s="218"/>
      <c r="Y155" s="218"/>
      <c r="Z155" s="218"/>
      <c r="AA155" s="218"/>
      <c r="AB155" s="218"/>
      <c r="AC155" s="218"/>
      <c r="AD155" s="218"/>
      <c r="AE155" s="218"/>
      <c r="AF155" s="218"/>
      <c r="AG155" s="218"/>
      <c r="AH155" s="218"/>
      <c r="AI155" s="218"/>
      <c r="AJ155" s="218"/>
      <c r="AK155" s="218"/>
      <c r="AL155" s="218"/>
      <c r="AM155" s="218"/>
      <c r="AN155" s="218"/>
      <c r="AO155" s="218"/>
      <c r="AP155" s="218"/>
    </row>
    <row r="156" spans="11:42" s="10" customFormat="1" x14ac:dyDescent="0.35">
      <c r="K156" s="218"/>
      <c r="L156" s="218"/>
      <c r="M156" s="218"/>
      <c r="N156" s="218"/>
      <c r="O156" s="218"/>
      <c r="P156" s="218"/>
      <c r="Q156" s="218"/>
      <c r="R156" s="218"/>
      <c r="S156" s="218"/>
      <c r="T156" s="218"/>
      <c r="U156" s="218"/>
      <c r="V156" s="218"/>
      <c r="W156" s="218"/>
      <c r="X156" s="218"/>
      <c r="Y156" s="218"/>
      <c r="Z156" s="218"/>
      <c r="AA156" s="218"/>
      <c r="AB156" s="218"/>
      <c r="AC156" s="218"/>
      <c r="AD156" s="218"/>
      <c r="AE156" s="218"/>
      <c r="AF156" s="218"/>
      <c r="AG156" s="218"/>
      <c r="AH156" s="218"/>
      <c r="AI156" s="218"/>
      <c r="AJ156" s="218"/>
      <c r="AK156" s="218"/>
      <c r="AL156" s="218"/>
      <c r="AM156" s="218"/>
      <c r="AN156" s="218"/>
      <c r="AO156" s="218"/>
      <c r="AP156" s="218"/>
    </row>
    <row r="157" spans="11:42" s="10" customFormat="1" x14ac:dyDescent="0.35">
      <c r="K157" s="218"/>
      <c r="L157" s="218"/>
      <c r="M157" s="218"/>
      <c r="N157" s="218"/>
      <c r="O157" s="218"/>
      <c r="P157" s="218"/>
      <c r="Q157" s="218"/>
      <c r="R157" s="218"/>
      <c r="S157" s="218"/>
      <c r="T157" s="218"/>
      <c r="U157" s="218"/>
      <c r="V157" s="218"/>
      <c r="W157" s="218"/>
      <c r="X157" s="218"/>
      <c r="Y157" s="218"/>
      <c r="Z157" s="218"/>
      <c r="AA157" s="218"/>
      <c r="AB157" s="218"/>
      <c r="AC157" s="218"/>
      <c r="AD157" s="218"/>
      <c r="AE157" s="218"/>
      <c r="AF157" s="218"/>
      <c r="AG157" s="218"/>
      <c r="AH157" s="218"/>
      <c r="AI157" s="218"/>
      <c r="AJ157" s="218"/>
      <c r="AK157" s="218"/>
      <c r="AL157" s="218"/>
      <c r="AM157" s="218"/>
      <c r="AN157" s="218"/>
      <c r="AO157" s="218"/>
      <c r="AP157" s="218"/>
    </row>
    <row r="158" spans="11:42" s="10" customFormat="1" x14ac:dyDescent="0.35">
      <c r="K158" s="218"/>
      <c r="L158" s="218"/>
      <c r="M158" s="218"/>
      <c r="N158" s="218"/>
      <c r="O158" s="218"/>
      <c r="P158" s="218"/>
      <c r="Q158" s="218"/>
      <c r="R158" s="218"/>
      <c r="S158" s="218"/>
      <c r="T158" s="218"/>
      <c r="U158" s="218"/>
      <c r="V158" s="218"/>
      <c r="W158" s="218"/>
      <c r="X158" s="218"/>
      <c r="Y158" s="218"/>
      <c r="Z158" s="218"/>
      <c r="AA158" s="218"/>
      <c r="AB158" s="218"/>
      <c r="AC158" s="218"/>
      <c r="AD158" s="218"/>
      <c r="AE158" s="218"/>
      <c r="AF158" s="218"/>
      <c r="AG158" s="218"/>
      <c r="AH158" s="218"/>
      <c r="AI158" s="218"/>
      <c r="AJ158" s="218"/>
      <c r="AK158" s="218"/>
      <c r="AL158" s="218"/>
      <c r="AM158" s="218"/>
      <c r="AN158" s="218"/>
      <c r="AO158" s="218"/>
      <c r="AP158" s="218"/>
    </row>
    <row r="159" spans="11:42" s="10" customFormat="1" x14ac:dyDescent="0.35">
      <c r="K159" s="218"/>
      <c r="L159" s="218"/>
      <c r="M159" s="218"/>
      <c r="N159" s="218"/>
      <c r="O159" s="218"/>
      <c r="P159" s="218"/>
      <c r="Q159" s="218"/>
      <c r="R159" s="218"/>
      <c r="S159" s="218"/>
      <c r="T159" s="218"/>
      <c r="U159" s="218"/>
      <c r="V159" s="218"/>
      <c r="W159" s="218"/>
      <c r="X159" s="218"/>
      <c r="Y159" s="218"/>
      <c r="Z159" s="218"/>
      <c r="AA159" s="218"/>
      <c r="AB159" s="218"/>
      <c r="AC159" s="218"/>
      <c r="AD159" s="218"/>
      <c r="AE159" s="218"/>
      <c r="AF159" s="218"/>
      <c r="AG159" s="218"/>
      <c r="AH159" s="218"/>
      <c r="AI159" s="218"/>
      <c r="AJ159" s="218"/>
      <c r="AK159" s="218"/>
      <c r="AL159" s="218"/>
      <c r="AM159" s="218"/>
      <c r="AN159" s="218"/>
      <c r="AO159" s="218"/>
      <c r="AP159" s="218"/>
    </row>
    <row r="160" spans="11:42" s="10" customFormat="1" x14ac:dyDescent="0.35">
      <c r="K160" s="218"/>
      <c r="L160" s="218"/>
      <c r="M160" s="218"/>
      <c r="N160" s="218"/>
      <c r="O160" s="218"/>
      <c r="P160" s="218"/>
      <c r="Q160" s="218"/>
      <c r="R160" s="218"/>
      <c r="S160" s="218"/>
      <c r="T160" s="218"/>
      <c r="U160" s="218"/>
      <c r="V160" s="218"/>
      <c r="W160" s="218"/>
      <c r="X160" s="218"/>
      <c r="Y160" s="218"/>
      <c r="Z160" s="218"/>
      <c r="AA160" s="218"/>
      <c r="AB160" s="218"/>
      <c r="AC160" s="218"/>
      <c r="AD160" s="218"/>
      <c r="AE160" s="218"/>
      <c r="AF160" s="218"/>
      <c r="AG160" s="218"/>
      <c r="AH160" s="218"/>
      <c r="AI160" s="218"/>
      <c r="AJ160" s="218"/>
      <c r="AK160" s="218"/>
      <c r="AL160" s="218"/>
      <c r="AM160" s="218"/>
      <c r="AN160" s="218"/>
      <c r="AO160" s="218"/>
      <c r="AP160" s="218"/>
    </row>
    <row r="161" spans="11:42" s="10" customFormat="1" x14ac:dyDescent="0.35">
      <c r="K161" s="218"/>
      <c r="L161" s="218"/>
      <c r="M161" s="218"/>
      <c r="N161" s="218"/>
      <c r="O161" s="218"/>
      <c r="P161" s="218"/>
      <c r="Q161" s="218"/>
      <c r="R161" s="218"/>
      <c r="S161" s="218"/>
      <c r="T161" s="218"/>
      <c r="U161" s="218"/>
      <c r="V161" s="218"/>
      <c r="W161" s="218"/>
      <c r="X161" s="218"/>
      <c r="Y161" s="218"/>
      <c r="Z161" s="218"/>
      <c r="AA161" s="218"/>
      <c r="AB161" s="218"/>
      <c r="AC161" s="218"/>
      <c r="AD161" s="218"/>
      <c r="AE161" s="218"/>
      <c r="AF161" s="218"/>
      <c r="AG161" s="218"/>
      <c r="AH161" s="218"/>
      <c r="AI161" s="218"/>
      <c r="AJ161" s="218"/>
      <c r="AK161" s="218"/>
      <c r="AL161" s="218"/>
      <c r="AM161" s="218"/>
      <c r="AN161" s="218"/>
      <c r="AO161" s="218"/>
      <c r="AP161" s="218"/>
    </row>
    <row r="162" spans="11:42" s="10" customFormat="1" x14ac:dyDescent="0.35">
      <c r="K162" s="218"/>
      <c r="L162" s="218"/>
      <c r="M162" s="218"/>
      <c r="N162" s="218"/>
      <c r="O162" s="218"/>
      <c r="P162" s="218"/>
      <c r="Q162" s="218"/>
      <c r="R162" s="218"/>
      <c r="S162" s="218"/>
      <c r="T162" s="218"/>
      <c r="U162" s="218"/>
      <c r="V162" s="218"/>
      <c r="W162" s="218"/>
      <c r="X162" s="218"/>
      <c r="Y162" s="218"/>
      <c r="Z162" s="218"/>
      <c r="AA162" s="218"/>
      <c r="AB162" s="218"/>
      <c r="AC162" s="218"/>
      <c r="AD162" s="218"/>
      <c r="AE162" s="218"/>
      <c r="AF162" s="218"/>
      <c r="AG162" s="218"/>
      <c r="AH162" s="218"/>
      <c r="AI162" s="218"/>
      <c r="AJ162" s="218"/>
      <c r="AK162" s="218"/>
      <c r="AL162" s="218"/>
      <c r="AM162" s="218"/>
      <c r="AN162" s="218"/>
      <c r="AO162" s="218"/>
      <c r="AP162" s="218"/>
    </row>
    <row r="163" spans="11:42" s="10" customFormat="1" x14ac:dyDescent="0.35">
      <c r="K163" s="218"/>
      <c r="L163" s="218"/>
      <c r="M163" s="218"/>
      <c r="N163" s="218"/>
      <c r="O163" s="218"/>
      <c r="P163" s="218"/>
      <c r="Q163" s="218"/>
      <c r="R163" s="218"/>
      <c r="S163" s="218"/>
      <c r="T163" s="218"/>
      <c r="U163" s="218"/>
      <c r="V163" s="218"/>
      <c r="W163" s="218"/>
      <c r="X163" s="218"/>
      <c r="Y163" s="218"/>
      <c r="Z163" s="218"/>
      <c r="AA163" s="218"/>
      <c r="AB163" s="218"/>
      <c r="AC163" s="218"/>
      <c r="AD163" s="218"/>
      <c r="AE163" s="218"/>
      <c r="AF163" s="218"/>
      <c r="AG163" s="218"/>
      <c r="AH163" s="218"/>
      <c r="AI163" s="218"/>
      <c r="AJ163" s="218"/>
      <c r="AK163" s="218"/>
      <c r="AL163" s="218"/>
      <c r="AM163" s="218"/>
      <c r="AN163" s="218"/>
      <c r="AO163" s="218"/>
      <c r="AP163" s="218"/>
    </row>
    <row r="164" spans="11:42" s="10" customFormat="1" x14ac:dyDescent="0.35">
      <c r="K164" s="218"/>
      <c r="L164" s="218"/>
      <c r="M164" s="218"/>
      <c r="N164" s="218"/>
      <c r="O164" s="218"/>
      <c r="P164" s="218"/>
      <c r="Q164" s="218"/>
      <c r="R164" s="218"/>
      <c r="S164" s="218"/>
      <c r="T164" s="218"/>
      <c r="U164" s="218"/>
      <c r="V164" s="218"/>
      <c r="W164" s="218"/>
      <c r="X164" s="218"/>
      <c r="Y164" s="218"/>
      <c r="Z164" s="218"/>
      <c r="AA164" s="218"/>
      <c r="AB164" s="218"/>
      <c r="AC164" s="218"/>
      <c r="AD164" s="218"/>
      <c r="AE164" s="218"/>
      <c r="AF164" s="218"/>
      <c r="AG164" s="218"/>
      <c r="AH164" s="218"/>
      <c r="AI164" s="218"/>
      <c r="AJ164" s="218"/>
      <c r="AK164" s="218"/>
      <c r="AL164" s="218"/>
      <c r="AM164" s="218"/>
      <c r="AN164" s="218"/>
      <c r="AO164" s="218"/>
      <c r="AP164" s="218"/>
    </row>
    <row r="165" spans="11:42" s="10" customFormat="1" x14ac:dyDescent="0.35">
      <c r="K165" s="218"/>
      <c r="L165" s="218"/>
      <c r="M165" s="218"/>
      <c r="N165" s="218"/>
      <c r="O165" s="218"/>
      <c r="P165" s="218"/>
      <c r="Q165" s="218"/>
      <c r="R165" s="218"/>
      <c r="S165" s="218"/>
      <c r="T165" s="218"/>
      <c r="U165" s="218"/>
      <c r="V165" s="218"/>
      <c r="W165" s="218"/>
      <c r="X165" s="218"/>
      <c r="Y165" s="218"/>
      <c r="Z165" s="218"/>
      <c r="AA165" s="218"/>
      <c r="AB165" s="218"/>
      <c r="AC165" s="218"/>
      <c r="AD165" s="218"/>
      <c r="AE165" s="218"/>
      <c r="AF165" s="218"/>
      <c r="AG165" s="218"/>
      <c r="AH165" s="218"/>
      <c r="AI165" s="218"/>
      <c r="AJ165" s="218"/>
      <c r="AK165" s="218"/>
      <c r="AL165" s="218"/>
      <c r="AM165" s="218"/>
      <c r="AN165" s="218"/>
      <c r="AO165" s="218"/>
      <c r="AP165" s="218"/>
    </row>
    <row r="166" spans="11:42" s="10" customFormat="1" x14ac:dyDescent="0.35">
      <c r="K166" s="218"/>
      <c r="L166" s="218"/>
      <c r="M166" s="218"/>
      <c r="N166" s="218"/>
      <c r="O166" s="218"/>
      <c r="P166" s="218"/>
      <c r="Q166" s="218"/>
      <c r="R166" s="218"/>
      <c r="S166" s="218"/>
      <c r="T166" s="218"/>
      <c r="U166" s="218"/>
      <c r="V166" s="218"/>
      <c r="W166" s="218"/>
      <c r="X166" s="218"/>
      <c r="Y166" s="218"/>
      <c r="Z166" s="218"/>
      <c r="AA166" s="218"/>
      <c r="AB166" s="218"/>
      <c r="AC166" s="218"/>
      <c r="AD166" s="218"/>
      <c r="AE166" s="218"/>
      <c r="AF166" s="218"/>
      <c r="AG166" s="218"/>
      <c r="AH166" s="218"/>
      <c r="AI166" s="218"/>
      <c r="AJ166" s="218"/>
      <c r="AK166" s="218"/>
      <c r="AL166" s="218"/>
      <c r="AM166" s="218"/>
      <c r="AN166" s="218"/>
      <c r="AO166" s="218"/>
      <c r="AP166" s="218"/>
    </row>
    <row r="167" spans="11:42" s="10" customFormat="1" x14ac:dyDescent="0.35">
      <c r="K167" s="218"/>
      <c r="L167" s="218"/>
      <c r="M167" s="218"/>
      <c r="N167" s="218"/>
      <c r="O167" s="218"/>
      <c r="P167" s="218"/>
      <c r="Q167" s="218"/>
      <c r="R167" s="218"/>
      <c r="S167" s="218"/>
      <c r="T167" s="218"/>
      <c r="U167" s="218"/>
      <c r="V167" s="218"/>
      <c r="W167" s="218"/>
      <c r="X167" s="218"/>
      <c r="Y167" s="218"/>
      <c r="Z167" s="218"/>
      <c r="AA167" s="218"/>
      <c r="AB167" s="218"/>
      <c r="AC167" s="218"/>
      <c r="AD167" s="218"/>
      <c r="AE167" s="218"/>
      <c r="AF167" s="218"/>
      <c r="AG167" s="218"/>
      <c r="AH167" s="218"/>
      <c r="AI167" s="218"/>
      <c r="AJ167" s="218"/>
      <c r="AK167" s="218"/>
      <c r="AL167" s="218"/>
      <c r="AM167" s="218"/>
      <c r="AN167" s="218"/>
      <c r="AO167" s="218"/>
      <c r="AP167" s="218"/>
    </row>
    <row r="168" spans="11:42" s="10" customFormat="1" x14ac:dyDescent="0.35">
      <c r="K168" s="218"/>
      <c r="L168" s="218"/>
      <c r="M168" s="218"/>
      <c r="N168" s="218"/>
      <c r="O168" s="218"/>
      <c r="P168" s="218"/>
      <c r="Q168" s="218"/>
      <c r="R168" s="218"/>
      <c r="S168" s="218"/>
      <c r="T168" s="218"/>
      <c r="U168" s="218"/>
      <c r="V168" s="218"/>
      <c r="W168" s="218"/>
      <c r="X168" s="218"/>
      <c r="Y168" s="218"/>
      <c r="Z168" s="218"/>
      <c r="AA168" s="218"/>
      <c r="AB168" s="218"/>
      <c r="AC168" s="218"/>
      <c r="AD168" s="218"/>
      <c r="AE168" s="218"/>
      <c r="AF168" s="218"/>
      <c r="AG168" s="218"/>
      <c r="AH168" s="218"/>
      <c r="AI168" s="218"/>
      <c r="AJ168" s="218"/>
      <c r="AK168" s="218"/>
      <c r="AL168" s="218"/>
      <c r="AM168" s="218"/>
      <c r="AN168" s="218"/>
      <c r="AO168" s="218"/>
      <c r="AP168" s="218"/>
    </row>
    <row r="169" spans="11:42" s="10" customFormat="1" x14ac:dyDescent="0.35">
      <c r="K169" s="218"/>
      <c r="L169" s="218"/>
      <c r="M169" s="218"/>
      <c r="N169" s="218"/>
      <c r="O169" s="218"/>
      <c r="P169" s="218"/>
      <c r="Q169" s="218"/>
      <c r="R169" s="218"/>
      <c r="S169" s="218"/>
      <c r="T169" s="218"/>
      <c r="U169" s="218"/>
      <c r="V169" s="218"/>
      <c r="W169" s="218"/>
      <c r="X169" s="218"/>
      <c r="Y169" s="218"/>
      <c r="Z169" s="218"/>
      <c r="AA169" s="218"/>
      <c r="AB169" s="218"/>
      <c r="AC169" s="218"/>
      <c r="AD169" s="218"/>
      <c r="AE169" s="218"/>
      <c r="AF169" s="218"/>
      <c r="AG169" s="218"/>
      <c r="AH169" s="218"/>
      <c r="AI169" s="218"/>
      <c r="AJ169" s="218"/>
      <c r="AK169" s="218"/>
      <c r="AL169" s="218"/>
      <c r="AM169" s="218"/>
      <c r="AN169" s="218"/>
      <c r="AO169" s="218"/>
      <c r="AP169" s="218"/>
    </row>
    <row r="170" spans="11:42" s="10" customFormat="1" x14ac:dyDescent="0.35">
      <c r="K170" s="218"/>
      <c r="L170" s="218"/>
      <c r="M170" s="218"/>
      <c r="N170" s="218"/>
      <c r="O170" s="218"/>
      <c r="P170" s="218"/>
      <c r="Q170" s="218"/>
      <c r="R170" s="218"/>
      <c r="S170" s="218"/>
      <c r="T170" s="218"/>
      <c r="U170" s="218"/>
      <c r="V170" s="218"/>
      <c r="W170" s="218"/>
      <c r="X170" s="218"/>
      <c r="Y170" s="218"/>
      <c r="Z170" s="218"/>
      <c r="AA170" s="218"/>
      <c r="AB170" s="218"/>
      <c r="AC170" s="218"/>
      <c r="AD170" s="218"/>
      <c r="AE170" s="218"/>
      <c r="AF170" s="218"/>
      <c r="AG170" s="218"/>
      <c r="AH170" s="218"/>
      <c r="AI170" s="218"/>
      <c r="AJ170" s="218"/>
      <c r="AK170" s="218"/>
      <c r="AL170" s="218"/>
      <c r="AM170" s="218"/>
      <c r="AN170" s="218"/>
      <c r="AO170" s="218"/>
      <c r="AP170" s="218"/>
    </row>
    <row r="171" spans="11:42" s="10" customFormat="1" x14ac:dyDescent="0.35">
      <c r="K171" s="218"/>
      <c r="L171" s="218"/>
      <c r="M171" s="218"/>
      <c r="N171" s="218"/>
      <c r="O171" s="218"/>
      <c r="P171" s="218"/>
      <c r="Q171" s="218"/>
      <c r="R171" s="218"/>
      <c r="S171" s="218"/>
      <c r="T171" s="218"/>
      <c r="U171" s="218"/>
      <c r="V171" s="218"/>
      <c r="W171" s="218"/>
      <c r="X171" s="218"/>
      <c r="Y171" s="218"/>
      <c r="Z171" s="218"/>
      <c r="AA171" s="218"/>
      <c r="AB171" s="218"/>
      <c r="AC171" s="218"/>
      <c r="AD171" s="218"/>
      <c r="AE171" s="218"/>
      <c r="AF171" s="218"/>
      <c r="AG171" s="218"/>
      <c r="AH171" s="218"/>
      <c r="AI171" s="218"/>
      <c r="AJ171" s="218"/>
      <c r="AK171" s="218"/>
      <c r="AL171" s="218"/>
      <c r="AM171" s="218"/>
      <c r="AN171" s="218"/>
      <c r="AO171" s="218"/>
      <c r="AP171" s="218"/>
    </row>
    <row r="172" spans="11:42" s="10" customFormat="1" x14ac:dyDescent="0.35">
      <c r="K172" s="218"/>
      <c r="L172" s="218"/>
      <c r="M172" s="218"/>
      <c r="N172" s="218"/>
      <c r="O172" s="218"/>
      <c r="P172" s="218"/>
      <c r="Q172" s="218"/>
      <c r="R172" s="218"/>
      <c r="S172" s="218"/>
      <c r="T172" s="218"/>
      <c r="U172" s="218"/>
      <c r="V172" s="218"/>
      <c r="W172" s="218"/>
      <c r="X172" s="218"/>
      <c r="Y172" s="218"/>
      <c r="Z172" s="218"/>
      <c r="AA172" s="218"/>
      <c r="AB172" s="218"/>
      <c r="AC172" s="218"/>
      <c r="AD172" s="218"/>
      <c r="AE172" s="218"/>
      <c r="AF172" s="218"/>
      <c r="AG172" s="218"/>
      <c r="AH172" s="218"/>
      <c r="AI172" s="218"/>
      <c r="AJ172" s="218"/>
      <c r="AK172" s="218"/>
      <c r="AL172" s="218"/>
      <c r="AM172" s="218"/>
      <c r="AN172" s="218"/>
      <c r="AO172" s="218"/>
      <c r="AP172" s="218"/>
    </row>
    <row r="173" spans="11:42" s="10" customFormat="1" x14ac:dyDescent="0.35">
      <c r="K173" s="218"/>
      <c r="L173" s="218"/>
      <c r="M173" s="218"/>
      <c r="N173" s="218"/>
      <c r="O173" s="218"/>
      <c r="P173" s="218"/>
      <c r="Q173" s="218"/>
      <c r="R173" s="218"/>
      <c r="S173" s="218"/>
      <c r="T173" s="218"/>
      <c r="U173" s="218"/>
      <c r="V173" s="218"/>
      <c r="W173" s="218"/>
      <c r="X173" s="218"/>
      <c r="Y173" s="218"/>
      <c r="Z173" s="218"/>
      <c r="AA173" s="218"/>
      <c r="AB173" s="218"/>
      <c r="AC173" s="218"/>
      <c r="AD173" s="218"/>
      <c r="AE173" s="218"/>
      <c r="AF173" s="218"/>
      <c r="AG173" s="218"/>
      <c r="AH173" s="218"/>
      <c r="AI173" s="218"/>
      <c r="AJ173" s="218"/>
      <c r="AK173" s="218"/>
      <c r="AL173" s="218"/>
      <c r="AM173" s="218"/>
      <c r="AN173" s="218"/>
      <c r="AO173" s="218"/>
      <c r="AP173" s="218"/>
    </row>
    <row r="174" spans="11:42" s="10" customFormat="1" x14ac:dyDescent="0.35">
      <c r="K174" s="218"/>
      <c r="L174" s="218"/>
      <c r="M174" s="218"/>
      <c r="N174" s="218"/>
      <c r="O174" s="218"/>
      <c r="P174" s="218"/>
      <c r="Q174" s="218"/>
      <c r="R174" s="218"/>
      <c r="S174" s="218"/>
      <c r="T174" s="218"/>
      <c r="U174" s="218"/>
      <c r="V174" s="218"/>
      <c r="W174" s="218"/>
      <c r="X174" s="218"/>
      <c r="Y174" s="218"/>
      <c r="Z174" s="218"/>
      <c r="AA174" s="218"/>
      <c r="AB174" s="218"/>
      <c r="AC174" s="218"/>
      <c r="AD174" s="218"/>
      <c r="AE174" s="218"/>
      <c r="AF174" s="218"/>
      <c r="AG174" s="218"/>
      <c r="AH174" s="218"/>
      <c r="AI174" s="218"/>
      <c r="AJ174" s="218"/>
      <c r="AK174" s="218"/>
      <c r="AL174" s="218"/>
      <c r="AM174" s="218"/>
      <c r="AN174" s="218"/>
      <c r="AO174" s="218"/>
      <c r="AP174" s="218"/>
    </row>
    <row r="175" spans="11:42" s="10" customFormat="1" x14ac:dyDescent="0.35">
      <c r="K175" s="218"/>
      <c r="L175" s="218"/>
      <c r="M175" s="218"/>
      <c r="N175" s="218"/>
      <c r="O175" s="218"/>
      <c r="P175" s="218"/>
      <c r="Q175" s="218"/>
      <c r="R175" s="218"/>
      <c r="S175" s="218"/>
      <c r="T175" s="218"/>
      <c r="U175" s="218"/>
      <c r="V175" s="218"/>
      <c r="W175" s="218"/>
      <c r="X175" s="218"/>
      <c r="Y175" s="218"/>
      <c r="Z175" s="218"/>
      <c r="AA175" s="218"/>
      <c r="AB175" s="218"/>
      <c r="AC175" s="218"/>
      <c r="AD175" s="218"/>
      <c r="AE175" s="218"/>
      <c r="AF175" s="218"/>
      <c r="AG175" s="218"/>
      <c r="AH175" s="218"/>
      <c r="AI175" s="218"/>
      <c r="AJ175" s="218"/>
      <c r="AK175" s="218"/>
      <c r="AL175" s="218"/>
      <c r="AM175" s="218"/>
      <c r="AN175" s="218"/>
      <c r="AO175" s="218"/>
      <c r="AP175" s="218"/>
    </row>
    <row r="176" spans="11:42" s="10" customFormat="1" x14ac:dyDescent="0.35">
      <c r="K176" s="218"/>
      <c r="L176" s="218"/>
      <c r="M176" s="218"/>
      <c r="N176" s="218"/>
      <c r="O176" s="218"/>
      <c r="P176" s="218"/>
      <c r="Q176" s="218"/>
      <c r="R176" s="218"/>
      <c r="S176" s="218"/>
      <c r="T176" s="218"/>
      <c r="U176" s="218"/>
      <c r="V176" s="218"/>
      <c r="W176" s="218"/>
      <c r="X176" s="218"/>
      <c r="Y176" s="218"/>
      <c r="Z176" s="218"/>
      <c r="AA176" s="218"/>
      <c r="AB176" s="218"/>
      <c r="AC176" s="218"/>
      <c r="AD176" s="218"/>
      <c r="AE176" s="218"/>
      <c r="AF176" s="218"/>
      <c r="AG176" s="218"/>
      <c r="AH176" s="218"/>
      <c r="AI176" s="218"/>
      <c r="AJ176" s="218"/>
      <c r="AK176" s="218"/>
      <c r="AL176" s="218"/>
      <c r="AM176" s="218"/>
      <c r="AN176" s="218"/>
      <c r="AO176" s="218"/>
      <c r="AP176" s="218"/>
    </row>
    <row r="177" spans="11:42" s="10" customFormat="1" x14ac:dyDescent="0.35">
      <c r="K177" s="218"/>
      <c r="L177" s="218"/>
      <c r="M177" s="218"/>
      <c r="N177" s="218"/>
      <c r="O177" s="218"/>
      <c r="P177" s="218"/>
      <c r="Q177" s="218"/>
      <c r="R177" s="218"/>
      <c r="S177" s="218"/>
      <c r="T177" s="218"/>
      <c r="U177" s="218"/>
      <c r="V177" s="218"/>
      <c r="W177" s="218"/>
      <c r="X177" s="218"/>
      <c r="Y177" s="218"/>
      <c r="Z177" s="218"/>
      <c r="AA177" s="218"/>
      <c r="AB177" s="218"/>
      <c r="AC177" s="218"/>
      <c r="AD177" s="218"/>
      <c r="AE177" s="218"/>
      <c r="AF177" s="218"/>
      <c r="AG177" s="218"/>
      <c r="AH177" s="218"/>
      <c r="AI177" s="218"/>
      <c r="AJ177" s="218"/>
      <c r="AK177" s="218"/>
      <c r="AL177" s="218"/>
      <c r="AM177" s="218"/>
      <c r="AN177" s="218"/>
      <c r="AO177" s="218"/>
      <c r="AP177" s="218"/>
    </row>
    <row r="178" spans="11:42" s="10" customFormat="1" x14ac:dyDescent="0.35">
      <c r="K178" s="218"/>
      <c r="L178" s="218"/>
      <c r="M178" s="218"/>
      <c r="N178" s="218"/>
      <c r="O178" s="218"/>
      <c r="P178" s="218"/>
      <c r="Q178" s="218"/>
      <c r="R178" s="218"/>
      <c r="S178" s="218"/>
      <c r="T178" s="218"/>
      <c r="U178" s="218"/>
      <c r="V178" s="218"/>
      <c r="W178" s="218"/>
      <c r="X178" s="218"/>
      <c r="Y178" s="218"/>
      <c r="Z178" s="218"/>
      <c r="AA178" s="218"/>
      <c r="AB178" s="218"/>
      <c r="AC178" s="218"/>
      <c r="AD178" s="218"/>
      <c r="AE178" s="218"/>
      <c r="AF178" s="218"/>
      <c r="AG178" s="218"/>
      <c r="AH178" s="218"/>
      <c r="AI178" s="218"/>
      <c r="AJ178" s="218"/>
      <c r="AK178" s="218"/>
      <c r="AL178" s="218"/>
      <c r="AM178" s="218"/>
      <c r="AN178" s="218"/>
      <c r="AO178" s="218"/>
      <c r="AP178" s="218"/>
    </row>
    <row r="179" spans="11:42" s="10" customFormat="1" x14ac:dyDescent="0.35">
      <c r="K179" s="218"/>
      <c r="L179" s="218"/>
      <c r="M179" s="218"/>
      <c r="N179" s="218"/>
      <c r="O179" s="218"/>
      <c r="P179" s="218"/>
      <c r="Q179" s="218"/>
      <c r="R179" s="218"/>
      <c r="S179" s="218"/>
      <c r="T179" s="218"/>
      <c r="U179" s="218"/>
      <c r="V179" s="218"/>
      <c r="W179" s="218"/>
      <c r="X179" s="218"/>
      <c r="Y179" s="218"/>
      <c r="Z179" s="218"/>
      <c r="AA179" s="218"/>
      <c r="AB179" s="218"/>
      <c r="AC179" s="218"/>
      <c r="AD179" s="218"/>
      <c r="AE179" s="218"/>
      <c r="AF179" s="218"/>
      <c r="AG179" s="218"/>
      <c r="AH179" s="218"/>
      <c r="AI179" s="218"/>
      <c r="AJ179" s="218"/>
      <c r="AK179" s="218"/>
      <c r="AL179" s="218"/>
      <c r="AM179" s="218"/>
      <c r="AN179" s="218"/>
      <c r="AO179" s="218"/>
      <c r="AP179" s="218"/>
    </row>
    <row r="180" spans="11:42" s="10" customFormat="1" x14ac:dyDescent="0.35">
      <c r="K180" s="218"/>
      <c r="L180" s="218"/>
      <c r="M180" s="218"/>
      <c r="N180" s="218"/>
      <c r="O180" s="218"/>
      <c r="P180" s="218"/>
      <c r="Q180" s="218"/>
      <c r="R180" s="218"/>
      <c r="S180" s="218"/>
      <c r="T180" s="218"/>
      <c r="U180" s="218"/>
      <c r="V180" s="218"/>
      <c r="W180" s="218"/>
      <c r="X180" s="218"/>
      <c r="Y180" s="218"/>
      <c r="Z180" s="218"/>
      <c r="AA180" s="218"/>
      <c r="AB180" s="218"/>
      <c r="AC180" s="218"/>
      <c r="AD180" s="218"/>
      <c r="AE180" s="218"/>
      <c r="AF180" s="218"/>
      <c r="AG180" s="218"/>
      <c r="AH180" s="218"/>
      <c r="AI180" s="218"/>
      <c r="AJ180" s="218"/>
      <c r="AK180" s="218"/>
      <c r="AL180" s="218"/>
      <c r="AM180" s="218"/>
      <c r="AN180" s="218"/>
      <c r="AO180" s="218"/>
      <c r="AP180" s="218"/>
    </row>
    <row r="181" spans="11:42" s="10" customFormat="1" x14ac:dyDescent="0.35">
      <c r="K181" s="218"/>
      <c r="L181" s="218"/>
      <c r="M181" s="218"/>
      <c r="N181" s="218"/>
      <c r="O181" s="218"/>
      <c r="P181" s="218"/>
      <c r="Q181" s="218"/>
      <c r="R181" s="218"/>
      <c r="S181" s="218"/>
      <c r="T181" s="218"/>
      <c r="U181" s="218"/>
      <c r="V181" s="218"/>
      <c r="W181" s="218"/>
      <c r="X181" s="218"/>
      <c r="Y181" s="218"/>
      <c r="Z181" s="218"/>
      <c r="AA181" s="218"/>
      <c r="AB181" s="218"/>
      <c r="AC181" s="218"/>
      <c r="AD181" s="218"/>
      <c r="AE181" s="218"/>
      <c r="AF181" s="218"/>
      <c r="AG181" s="218"/>
      <c r="AH181" s="218"/>
      <c r="AI181" s="218"/>
      <c r="AJ181" s="218"/>
      <c r="AK181" s="218"/>
      <c r="AL181" s="218"/>
      <c r="AM181" s="218"/>
      <c r="AN181" s="218"/>
      <c r="AO181" s="218"/>
      <c r="AP181" s="218"/>
    </row>
    <row r="182" spans="11:42" s="10" customFormat="1" x14ac:dyDescent="0.35">
      <c r="K182" s="218"/>
      <c r="L182" s="218"/>
      <c r="M182" s="218"/>
      <c r="N182" s="218"/>
      <c r="O182" s="218"/>
      <c r="P182" s="218"/>
      <c r="Q182" s="218"/>
      <c r="R182" s="218"/>
      <c r="S182" s="218"/>
      <c r="T182" s="218"/>
      <c r="U182" s="218"/>
      <c r="V182" s="218"/>
      <c r="W182" s="218"/>
      <c r="X182" s="218"/>
      <c r="Y182" s="218"/>
      <c r="Z182" s="218"/>
      <c r="AA182" s="218"/>
      <c r="AB182" s="218"/>
      <c r="AC182" s="218"/>
      <c r="AD182" s="218"/>
      <c r="AE182" s="218"/>
      <c r="AF182" s="218"/>
      <c r="AG182" s="218"/>
      <c r="AH182" s="218"/>
      <c r="AI182" s="218"/>
      <c r="AJ182" s="218"/>
      <c r="AK182" s="218"/>
      <c r="AL182" s="218"/>
      <c r="AM182" s="218"/>
      <c r="AN182" s="218"/>
      <c r="AO182" s="218"/>
      <c r="AP182" s="218"/>
    </row>
    <row r="183" spans="11:42" s="10" customFormat="1" x14ac:dyDescent="0.35">
      <c r="K183" s="218"/>
      <c r="L183" s="218"/>
      <c r="M183" s="218"/>
      <c r="N183" s="218"/>
      <c r="O183" s="218"/>
      <c r="P183" s="218"/>
      <c r="Q183" s="218"/>
      <c r="R183" s="218"/>
      <c r="S183" s="218"/>
      <c r="T183" s="218"/>
      <c r="U183" s="218"/>
      <c r="V183" s="218"/>
      <c r="W183" s="218"/>
      <c r="X183" s="218"/>
      <c r="Y183" s="218"/>
      <c r="Z183" s="218"/>
      <c r="AA183" s="218"/>
      <c r="AB183" s="218"/>
      <c r="AC183" s="218"/>
      <c r="AD183" s="218"/>
      <c r="AE183" s="218"/>
      <c r="AF183" s="218"/>
      <c r="AG183" s="218"/>
      <c r="AH183" s="218"/>
      <c r="AI183" s="218"/>
      <c r="AJ183" s="218"/>
      <c r="AK183" s="218"/>
      <c r="AL183" s="218"/>
      <c r="AM183" s="218"/>
      <c r="AN183" s="218"/>
      <c r="AO183" s="218"/>
      <c r="AP183" s="218"/>
    </row>
    <row r="184" spans="11:42" s="10" customFormat="1" x14ac:dyDescent="0.35">
      <c r="K184" s="218"/>
      <c r="L184" s="218"/>
      <c r="M184" s="218"/>
      <c r="N184" s="218"/>
      <c r="O184" s="218"/>
      <c r="P184" s="218"/>
      <c r="Q184" s="218"/>
      <c r="R184" s="218"/>
      <c r="S184" s="218"/>
      <c r="T184" s="218"/>
      <c r="U184" s="218"/>
      <c r="V184" s="218"/>
      <c r="W184" s="218"/>
      <c r="X184" s="218"/>
      <c r="Y184" s="218"/>
      <c r="Z184" s="218"/>
      <c r="AA184" s="218"/>
      <c r="AB184" s="218"/>
      <c r="AC184" s="218"/>
      <c r="AD184" s="218"/>
      <c r="AE184" s="218"/>
      <c r="AF184" s="218"/>
      <c r="AG184" s="218"/>
      <c r="AH184" s="218"/>
      <c r="AI184" s="218"/>
      <c r="AJ184" s="218"/>
      <c r="AK184" s="218"/>
      <c r="AL184" s="218"/>
      <c r="AM184" s="218"/>
      <c r="AN184" s="218"/>
      <c r="AO184" s="218"/>
      <c r="AP184" s="218"/>
    </row>
    <row r="185" spans="11:42" s="10" customFormat="1" x14ac:dyDescent="0.35">
      <c r="K185" s="218"/>
      <c r="L185" s="218"/>
      <c r="M185" s="218"/>
      <c r="N185" s="218"/>
      <c r="O185" s="218"/>
      <c r="P185" s="218"/>
      <c r="Q185" s="218"/>
      <c r="R185" s="218"/>
      <c r="S185" s="218"/>
      <c r="T185" s="218"/>
      <c r="U185" s="218"/>
      <c r="V185" s="218"/>
      <c r="W185" s="218"/>
      <c r="X185" s="218"/>
      <c r="Y185" s="218"/>
      <c r="Z185" s="218"/>
      <c r="AA185" s="218"/>
      <c r="AB185" s="218"/>
      <c r="AC185" s="218"/>
      <c r="AD185" s="218"/>
      <c r="AE185" s="218"/>
      <c r="AF185" s="218"/>
      <c r="AG185" s="218"/>
      <c r="AH185" s="218"/>
      <c r="AI185" s="218"/>
      <c r="AJ185" s="218"/>
      <c r="AK185" s="218"/>
      <c r="AL185" s="218"/>
      <c r="AM185" s="218"/>
      <c r="AN185" s="218"/>
      <c r="AO185" s="218"/>
      <c r="AP185" s="218"/>
    </row>
    <row r="186" spans="11:42" s="10" customFormat="1" x14ac:dyDescent="0.35">
      <c r="K186" s="218"/>
      <c r="L186" s="218"/>
      <c r="M186" s="218"/>
      <c r="N186" s="218"/>
      <c r="O186" s="218"/>
      <c r="P186" s="218"/>
      <c r="Q186" s="218"/>
      <c r="R186" s="218"/>
      <c r="S186" s="218"/>
      <c r="T186" s="218"/>
      <c r="U186" s="218"/>
      <c r="V186" s="218"/>
      <c r="W186" s="218"/>
      <c r="X186" s="218"/>
      <c r="Y186" s="218"/>
      <c r="Z186" s="218"/>
      <c r="AA186" s="218"/>
      <c r="AB186" s="218"/>
      <c r="AC186" s="218"/>
      <c r="AD186" s="218"/>
      <c r="AE186" s="218"/>
      <c r="AF186" s="218"/>
      <c r="AG186" s="218"/>
      <c r="AH186" s="218"/>
      <c r="AI186" s="218"/>
      <c r="AJ186" s="218"/>
      <c r="AK186" s="218"/>
      <c r="AL186" s="218"/>
      <c r="AM186" s="218"/>
      <c r="AN186" s="218"/>
      <c r="AO186" s="218"/>
      <c r="AP186" s="218"/>
    </row>
    <row r="187" spans="11:42" s="10" customFormat="1" x14ac:dyDescent="0.35">
      <c r="K187" s="218"/>
      <c r="L187" s="218"/>
      <c r="M187" s="218"/>
      <c r="N187" s="218"/>
      <c r="O187" s="218"/>
      <c r="P187" s="218"/>
      <c r="Q187" s="218"/>
      <c r="R187" s="218"/>
      <c r="S187" s="218"/>
      <c r="T187" s="218"/>
      <c r="U187" s="218"/>
      <c r="V187" s="218"/>
      <c r="W187" s="218"/>
      <c r="X187" s="218"/>
      <c r="Y187" s="218"/>
      <c r="Z187" s="218"/>
      <c r="AA187" s="218"/>
      <c r="AB187" s="218"/>
      <c r="AC187" s="218"/>
      <c r="AD187" s="218"/>
      <c r="AE187" s="218"/>
      <c r="AF187" s="218"/>
      <c r="AG187" s="218"/>
      <c r="AH187" s="218"/>
      <c r="AI187" s="218"/>
      <c r="AJ187" s="218"/>
      <c r="AK187" s="218"/>
      <c r="AL187" s="218"/>
      <c r="AM187" s="218"/>
      <c r="AN187" s="218"/>
      <c r="AO187" s="218"/>
      <c r="AP187" s="218"/>
    </row>
    <row r="188" spans="11:42" s="10" customFormat="1" x14ac:dyDescent="0.35">
      <c r="K188" s="218"/>
      <c r="L188" s="218"/>
      <c r="M188" s="218"/>
      <c r="N188" s="218"/>
      <c r="O188" s="218"/>
      <c r="P188" s="218"/>
      <c r="Q188" s="218"/>
      <c r="R188" s="218"/>
      <c r="S188" s="218"/>
      <c r="T188" s="218"/>
      <c r="U188" s="218"/>
      <c r="V188" s="218"/>
      <c r="W188" s="218"/>
      <c r="X188" s="218"/>
      <c r="Y188" s="218"/>
      <c r="Z188" s="218"/>
      <c r="AA188" s="218"/>
      <c r="AB188" s="218"/>
      <c r="AC188" s="218"/>
      <c r="AD188" s="218"/>
      <c r="AE188" s="218"/>
      <c r="AF188" s="218"/>
      <c r="AG188" s="218"/>
      <c r="AH188" s="218"/>
      <c r="AI188" s="218"/>
      <c r="AJ188" s="218"/>
      <c r="AK188" s="218"/>
      <c r="AL188" s="218"/>
      <c r="AM188" s="218"/>
      <c r="AN188" s="218"/>
      <c r="AO188" s="218"/>
      <c r="AP188" s="218"/>
    </row>
    <row r="189" spans="11:42" s="10" customFormat="1" x14ac:dyDescent="0.35">
      <c r="K189" s="218"/>
      <c r="L189" s="218"/>
      <c r="M189" s="218"/>
      <c r="N189" s="218"/>
      <c r="O189" s="218"/>
      <c r="P189" s="218"/>
      <c r="Q189" s="218"/>
      <c r="R189" s="218"/>
      <c r="S189" s="218"/>
      <c r="T189" s="218"/>
      <c r="U189" s="218"/>
      <c r="V189" s="218"/>
      <c r="W189" s="218"/>
      <c r="X189" s="218"/>
      <c r="Y189" s="218"/>
      <c r="Z189" s="218"/>
      <c r="AA189" s="218"/>
      <c r="AB189" s="218"/>
      <c r="AC189" s="218"/>
      <c r="AD189" s="218"/>
      <c r="AE189" s="218"/>
      <c r="AF189" s="218"/>
      <c r="AG189" s="218"/>
      <c r="AH189" s="218"/>
      <c r="AI189" s="218"/>
      <c r="AJ189" s="218"/>
      <c r="AK189" s="218"/>
      <c r="AL189" s="218"/>
      <c r="AM189" s="218"/>
      <c r="AN189" s="218"/>
      <c r="AO189" s="218"/>
      <c r="AP189" s="218"/>
    </row>
    <row r="190" spans="11:42" s="10" customFormat="1" x14ac:dyDescent="0.35">
      <c r="K190" s="218"/>
      <c r="L190" s="218"/>
      <c r="M190" s="218"/>
      <c r="N190" s="218"/>
      <c r="O190" s="218"/>
      <c r="P190" s="218"/>
      <c r="Q190" s="218"/>
      <c r="R190" s="218"/>
      <c r="S190" s="218"/>
      <c r="T190" s="218"/>
      <c r="U190" s="218"/>
      <c r="V190" s="218"/>
      <c r="W190" s="218"/>
      <c r="X190" s="218"/>
      <c r="Y190" s="218"/>
      <c r="Z190" s="218"/>
      <c r="AA190" s="218"/>
      <c r="AB190" s="218"/>
      <c r="AC190" s="218"/>
      <c r="AD190" s="218"/>
      <c r="AE190" s="218"/>
      <c r="AF190" s="218"/>
      <c r="AG190" s="218"/>
      <c r="AH190" s="218"/>
      <c r="AI190" s="218"/>
      <c r="AJ190" s="218"/>
      <c r="AK190" s="218"/>
      <c r="AL190" s="218"/>
      <c r="AM190" s="218"/>
      <c r="AN190" s="218"/>
      <c r="AO190" s="218"/>
      <c r="AP190" s="218"/>
    </row>
    <row r="191" spans="11:42" s="10" customFormat="1" x14ac:dyDescent="0.35">
      <c r="K191" s="218"/>
      <c r="L191" s="218"/>
      <c r="M191" s="218"/>
      <c r="N191" s="218"/>
      <c r="O191" s="218"/>
      <c r="P191" s="218"/>
      <c r="Q191" s="218"/>
      <c r="R191" s="218"/>
      <c r="S191" s="218"/>
      <c r="T191" s="218"/>
      <c r="U191" s="218"/>
      <c r="V191" s="218"/>
      <c r="W191" s="218"/>
      <c r="X191" s="218"/>
      <c r="Y191" s="218"/>
      <c r="Z191" s="218"/>
      <c r="AA191" s="218"/>
      <c r="AB191" s="218"/>
      <c r="AC191" s="218"/>
      <c r="AD191" s="218"/>
      <c r="AE191" s="218"/>
      <c r="AF191" s="218"/>
      <c r="AG191" s="218"/>
      <c r="AH191" s="218"/>
      <c r="AI191" s="218"/>
      <c r="AJ191" s="218"/>
      <c r="AK191" s="218"/>
      <c r="AL191" s="218"/>
      <c r="AM191" s="218"/>
      <c r="AN191" s="218"/>
      <c r="AO191" s="218"/>
      <c r="AP191" s="218"/>
    </row>
    <row r="192" spans="11:42" s="10" customFormat="1" x14ac:dyDescent="0.35">
      <c r="K192" s="218"/>
      <c r="L192" s="218"/>
      <c r="M192" s="218"/>
      <c r="N192" s="218"/>
      <c r="O192" s="218"/>
      <c r="P192" s="218"/>
      <c r="Q192" s="218"/>
      <c r="R192" s="218"/>
      <c r="S192" s="218"/>
      <c r="T192" s="218"/>
      <c r="U192" s="218"/>
      <c r="V192" s="218"/>
      <c r="W192" s="218"/>
      <c r="X192" s="218"/>
      <c r="Y192" s="218"/>
      <c r="Z192" s="218"/>
      <c r="AA192" s="218"/>
      <c r="AB192" s="218"/>
      <c r="AC192" s="218"/>
      <c r="AD192" s="218"/>
      <c r="AE192" s="218"/>
      <c r="AF192" s="218"/>
      <c r="AG192" s="218"/>
      <c r="AH192" s="218"/>
      <c r="AI192" s="218"/>
      <c r="AJ192" s="218"/>
      <c r="AK192" s="218"/>
      <c r="AL192" s="218"/>
      <c r="AM192" s="218"/>
      <c r="AN192" s="218"/>
      <c r="AO192" s="218"/>
      <c r="AP192" s="218"/>
    </row>
    <row r="193" spans="11:42" s="10" customFormat="1" x14ac:dyDescent="0.35">
      <c r="K193" s="218"/>
      <c r="L193" s="218"/>
      <c r="M193" s="218"/>
      <c r="N193" s="218"/>
      <c r="O193" s="218"/>
      <c r="P193" s="218"/>
      <c r="Q193" s="218"/>
      <c r="R193" s="218"/>
      <c r="S193" s="218"/>
      <c r="T193" s="218"/>
      <c r="U193" s="218"/>
      <c r="V193" s="218"/>
      <c r="W193" s="218"/>
      <c r="X193" s="218"/>
      <c r="Y193" s="218"/>
      <c r="Z193" s="218"/>
      <c r="AA193" s="218"/>
      <c r="AB193" s="218"/>
      <c r="AC193" s="218"/>
      <c r="AD193" s="218"/>
      <c r="AE193" s="218"/>
      <c r="AF193" s="218"/>
      <c r="AG193" s="218"/>
      <c r="AH193" s="218"/>
      <c r="AI193" s="218"/>
      <c r="AJ193" s="218"/>
      <c r="AK193" s="218"/>
      <c r="AL193" s="218"/>
      <c r="AM193" s="218"/>
      <c r="AN193" s="218"/>
      <c r="AO193" s="218"/>
      <c r="AP193" s="218"/>
    </row>
    <row r="194" spans="11:42" s="10" customFormat="1" x14ac:dyDescent="0.35">
      <c r="K194" s="218"/>
      <c r="L194" s="218"/>
      <c r="M194" s="218"/>
      <c r="N194" s="218"/>
      <c r="O194" s="218"/>
      <c r="P194" s="218"/>
      <c r="Q194" s="218"/>
      <c r="R194" s="218"/>
      <c r="S194" s="218"/>
      <c r="T194" s="218"/>
      <c r="U194" s="218"/>
      <c r="V194" s="218"/>
      <c r="W194" s="218"/>
      <c r="X194" s="218"/>
      <c r="Y194" s="218"/>
      <c r="Z194" s="218"/>
      <c r="AA194" s="218"/>
      <c r="AB194" s="218"/>
      <c r="AC194" s="218"/>
      <c r="AD194" s="218"/>
      <c r="AE194" s="218"/>
      <c r="AF194" s="218"/>
      <c r="AG194" s="218"/>
      <c r="AH194" s="218"/>
      <c r="AI194" s="218"/>
      <c r="AJ194" s="218"/>
      <c r="AK194" s="218"/>
      <c r="AL194" s="218"/>
      <c r="AM194" s="218"/>
      <c r="AN194" s="218"/>
      <c r="AO194" s="218"/>
      <c r="AP194" s="218"/>
    </row>
    <row r="195" spans="11:42" s="10" customFormat="1" x14ac:dyDescent="0.35">
      <c r="K195" s="218"/>
      <c r="L195" s="218"/>
      <c r="M195" s="218"/>
      <c r="N195" s="218"/>
      <c r="O195" s="218"/>
      <c r="P195" s="218"/>
      <c r="Q195" s="218"/>
      <c r="R195" s="218"/>
      <c r="S195" s="218"/>
      <c r="T195" s="218"/>
      <c r="U195" s="218"/>
      <c r="V195" s="218"/>
      <c r="W195" s="218"/>
      <c r="X195" s="218"/>
      <c r="Y195" s="218"/>
      <c r="Z195" s="218"/>
      <c r="AA195" s="218"/>
      <c r="AB195" s="218"/>
      <c r="AC195" s="218"/>
      <c r="AD195" s="218"/>
      <c r="AE195" s="218"/>
      <c r="AF195" s="218"/>
      <c r="AG195" s="218"/>
      <c r="AH195" s="218"/>
      <c r="AI195" s="218"/>
      <c r="AJ195" s="218"/>
      <c r="AK195" s="218"/>
      <c r="AL195" s="218"/>
      <c r="AM195" s="218"/>
      <c r="AN195" s="218"/>
      <c r="AO195" s="218"/>
      <c r="AP195" s="218"/>
    </row>
    <row r="196" spans="11:42" s="10" customFormat="1" x14ac:dyDescent="0.35">
      <c r="K196" s="218"/>
      <c r="L196" s="218"/>
      <c r="M196" s="218"/>
      <c r="N196" s="218"/>
      <c r="O196" s="218"/>
      <c r="P196" s="218"/>
      <c r="Q196" s="218"/>
      <c r="R196" s="218"/>
      <c r="S196" s="218"/>
      <c r="T196" s="218"/>
      <c r="U196" s="218"/>
      <c r="V196" s="218"/>
      <c r="W196" s="218"/>
      <c r="X196" s="218"/>
      <c r="Y196" s="218"/>
      <c r="Z196" s="218"/>
      <c r="AA196" s="218"/>
      <c r="AB196" s="218"/>
      <c r="AC196" s="218"/>
      <c r="AD196" s="218"/>
      <c r="AE196" s="218"/>
      <c r="AF196" s="218"/>
      <c r="AG196" s="218"/>
      <c r="AH196" s="218"/>
      <c r="AI196" s="218"/>
      <c r="AJ196" s="218"/>
      <c r="AK196" s="218"/>
      <c r="AL196" s="218"/>
      <c r="AM196" s="218"/>
      <c r="AN196" s="218"/>
      <c r="AO196" s="218"/>
      <c r="AP196" s="218"/>
    </row>
    <row r="197" spans="11:42" s="10" customFormat="1" x14ac:dyDescent="0.35">
      <c r="K197" s="218"/>
      <c r="L197" s="218"/>
      <c r="M197" s="218"/>
      <c r="N197" s="218"/>
      <c r="O197" s="218"/>
      <c r="P197" s="218"/>
      <c r="Q197" s="218"/>
      <c r="R197" s="218"/>
      <c r="S197" s="218"/>
      <c r="T197" s="218"/>
      <c r="U197" s="218"/>
      <c r="V197" s="218"/>
      <c r="W197" s="218"/>
      <c r="X197" s="218"/>
      <c r="Y197" s="218"/>
      <c r="Z197" s="218"/>
      <c r="AA197" s="218"/>
      <c r="AB197" s="218"/>
      <c r="AC197" s="218"/>
      <c r="AD197" s="218"/>
      <c r="AE197" s="218"/>
      <c r="AF197" s="218"/>
      <c r="AG197" s="218"/>
      <c r="AH197" s="218"/>
      <c r="AI197" s="218"/>
      <c r="AJ197" s="218"/>
      <c r="AK197" s="218"/>
      <c r="AL197" s="218"/>
      <c r="AM197" s="218"/>
      <c r="AN197" s="218"/>
      <c r="AO197" s="218"/>
      <c r="AP197" s="218"/>
    </row>
    <row r="198" spans="11:42" s="10" customFormat="1" x14ac:dyDescent="0.35">
      <c r="K198" s="218"/>
      <c r="L198" s="218"/>
      <c r="M198" s="218"/>
      <c r="N198" s="218"/>
      <c r="O198" s="218"/>
      <c r="P198" s="218"/>
      <c r="Q198" s="218"/>
      <c r="R198" s="218"/>
      <c r="S198" s="218"/>
      <c r="T198" s="218"/>
      <c r="U198" s="218"/>
      <c r="V198" s="218"/>
      <c r="W198" s="218"/>
      <c r="X198" s="218"/>
      <c r="Y198" s="218"/>
      <c r="Z198" s="218"/>
      <c r="AA198" s="218"/>
      <c r="AB198" s="218"/>
      <c r="AC198" s="218"/>
      <c r="AD198" s="218"/>
      <c r="AE198" s="218"/>
      <c r="AF198" s="218"/>
      <c r="AG198" s="218"/>
      <c r="AH198" s="218"/>
      <c r="AI198" s="218"/>
      <c r="AJ198" s="218"/>
      <c r="AK198" s="218"/>
      <c r="AL198" s="218"/>
      <c r="AM198" s="218"/>
      <c r="AN198" s="218"/>
      <c r="AO198" s="218"/>
      <c r="AP198" s="218"/>
    </row>
    <row r="199" spans="11:42" s="10" customFormat="1" x14ac:dyDescent="0.35">
      <c r="K199" s="218"/>
      <c r="L199" s="218"/>
      <c r="M199" s="218"/>
      <c r="N199" s="218"/>
      <c r="O199" s="218"/>
      <c r="P199" s="218"/>
      <c r="Q199" s="218"/>
      <c r="R199" s="218"/>
      <c r="S199" s="218"/>
      <c r="T199" s="218"/>
      <c r="U199" s="218"/>
      <c r="V199" s="218"/>
      <c r="W199" s="218"/>
      <c r="X199" s="218"/>
      <c r="Y199" s="218"/>
      <c r="Z199" s="218"/>
      <c r="AA199" s="218"/>
      <c r="AB199" s="218"/>
      <c r="AC199" s="218"/>
      <c r="AD199" s="218"/>
      <c r="AE199" s="218"/>
      <c r="AF199" s="218"/>
      <c r="AG199" s="218"/>
      <c r="AH199" s="218"/>
      <c r="AI199" s="218"/>
      <c r="AJ199" s="218"/>
      <c r="AK199" s="218"/>
      <c r="AL199" s="218"/>
      <c r="AM199" s="218"/>
      <c r="AN199" s="218"/>
      <c r="AO199" s="218"/>
      <c r="AP199" s="218"/>
    </row>
    <row r="200" spans="11:42" s="10" customFormat="1" x14ac:dyDescent="0.35">
      <c r="K200" s="218"/>
      <c r="L200" s="218"/>
      <c r="M200" s="218"/>
      <c r="N200" s="218"/>
      <c r="O200" s="218"/>
      <c r="P200" s="218"/>
      <c r="Q200" s="218"/>
      <c r="R200" s="218"/>
      <c r="S200" s="218"/>
      <c r="T200" s="218"/>
      <c r="U200" s="218"/>
      <c r="V200" s="218"/>
      <c r="W200" s="218"/>
      <c r="X200" s="218"/>
      <c r="Y200" s="218"/>
      <c r="Z200" s="218"/>
      <c r="AA200" s="218"/>
      <c r="AB200" s="218"/>
      <c r="AC200" s="218"/>
      <c r="AD200" s="218"/>
      <c r="AE200" s="218"/>
      <c r="AF200" s="218"/>
      <c r="AG200" s="218"/>
      <c r="AH200" s="218"/>
      <c r="AI200" s="218"/>
      <c r="AJ200" s="218"/>
      <c r="AK200" s="218"/>
      <c r="AL200" s="218"/>
      <c r="AM200" s="218"/>
      <c r="AN200" s="218"/>
      <c r="AO200" s="218"/>
      <c r="AP200" s="218"/>
    </row>
    <row r="201" spans="11:42" s="10" customFormat="1" x14ac:dyDescent="0.35">
      <c r="K201" s="218"/>
      <c r="L201" s="218"/>
      <c r="M201" s="218"/>
      <c r="N201" s="218"/>
      <c r="O201" s="218"/>
      <c r="P201" s="218"/>
      <c r="Q201" s="218"/>
      <c r="R201" s="218"/>
      <c r="S201" s="218"/>
      <c r="T201" s="218"/>
      <c r="U201" s="218"/>
      <c r="V201" s="218"/>
      <c r="W201" s="218"/>
      <c r="X201" s="218"/>
      <c r="Y201" s="218"/>
      <c r="Z201" s="218"/>
      <c r="AA201" s="218"/>
      <c r="AB201" s="218"/>
      <c r="AC201" s="218"/>
      <c r="AD201" s="218"/>
      <c r="AE201" s="218"/>
      <c r="AF201" s="218"/>
      <c r="AG201" s="218"/>
      <c r="AH201" s="218"/>
      <c r="AI201" s="218"/>
      <c r="AJ201" s="218"/>
      <c r="AK201" s="218"/>
      <c r="AL201" s="218"/>
      <c r="AM201" s="218"/>
      <c r="AN201" s="218"/>
      <c r="AO201" s="218"/>
      <c r="AP201" s="218"/>
    </row>
    <row r="202" spans="11:42" s="10" customFormat="1" x14ac:dyDescent="0.35">
      <c r="K202" s="218"/>
      <c r="L202" s="218"/>
      <c r="M202" s="218"/>
      <c r="N202" s="218"/>
      <c r="O202" s="218"/>
      <c r="P202" s="218"/>
      <c r="Q202" s="218"/>
      <c r="R202" s="218"/>
      <c r="S202" s="218"/>
      <c r="T202" s="218"/>
      <c r="U202" s="218"/>
      <c r="V202" s="218"/>
      <c r="W202" s="218"/>
      <c r="X202" s="218"/>
      <c r="Y202" s="218"/>
      <c r="Z202" s="218"/>
      <c r="AA202" s="218"/>
      <c r="AB202" s="218"/>
      <c r="AC202" s="218"/>
      <c r="AD202" s="218"/>
      <c r="AE202" s="218"/>
      <c r="AF202" s="218"/>
      <c r="AG202" s="218"/>
      <c r="AH202" s="218"/>
      <c r="AI202" s="218"/>
      <c r="AJ202" s="218"/>
      <c r="AK202" s="218"/>
      <c r="AL202" s="218"/>
      <c r="AM202" s="218"/>
      <c r="AN202" s="218"/>
      <c r="AO202" s="218"/>
      <c r="AP202" s="218"/>
    </row>
    <row r="203" spans="11:42" s="10" customFormat="1" x14ac:dyDescent="0.35">
      <c r="K203" s="218"/>
      <c r="L203" s="218"/>
      <c r="M203" s="218"/>
      <c r="N203" s="218"/>
      <c r="O203" s="218"/>
      <c r="P203" s="218"/>
      <c r="Q203" s="218"/>
      <c r="R203" s="218"/>
      <c r="S203" s="218"/>
      <c r="T203" s="218"/>
      <c r="U203" s="218"/>
      <c r="V203" s="218"/>
      <c r="W203" s="218"/>
      <c r="X203" s="218"/>
      <c r="Y203" s="218"/>
      <c r="Z203" s="218"/>
      <c r="AA203" s="218"/>
      <c r="AB203" s="218"/>
      <c r="AC203" s="218"/>
      <c r="AD203" s="218"/>
      <c r="AE203" s="218"/>
      <c r="AF203" s="218"/>
      <c r="AG203" s="218"/>
      <c r="AH203" s="218"/>
      <c r="AI203" s="218"/>
      <c r="AJ203" s="218"/>
      <c r="AK203" s="218"/>
      <c r="AL203" s="218"/>
      <c r="AM203" s="218"/>
      <c r="AN203" s="218"/>
      <c r="AO203" s="218"/>
      <c r="AP203" s="218"/>
    </row>
    <row r="204" spans="11:42" s="10" customFormat="1" x14ac:dyDescent="0.35">
      <c r="K204" s="218"/>
      <c r="L204" s="218"/>
      <c r="M204" s="218"/>
      <c r="N204" s="218"/>
      <c r="O204" s="218"/>
      <c r="P204" s="218"/>
      <c r="Q204" s="218"/>
      <c r="R204" s="218"/>
      <c r="S204" s="218"/>
      <c r="T204" s="218"/>
      <c r="U204" s="218"/>
      <c r="V204" s="218"/>
      <c r="W204" s="218"/>
      <c r="X204" s="218"/>
      <c r="Y204" s="218"/>
      <c r="Z204" s="218"/>
      <c r="AA204" s="218"/>
      <c r="AB204" s="218"/>
      <c r="AC204" s="218"/>
      <c r="AD204" s="218"/>
      <c r="AE204" s="218"/>
      <c r="AF204" s="218"/>
      <c r="AG204" s="218"/>
      <c r="AH204" s="218"/>
      <c r="AI204" s="218"/>
      <c r="AJ204" s="218"/>
      <c r="AK204" s="218"/>
      <c r="AL204" s="218"/>
      <c r="AM204" s="218"/>
      <c r="AN204" s="218"/>
      <c r="AO204" s="218"/>
      <c r="AP204" s="218"/>
    </row>
    <row r="205" spans="11:42" s="10" customFormat="1" x14ac:dyDescent="0.35">
      <c r="K205" s="218"/>
      <c r="L205" s="218"/>
      <c r="M205" s="218"/>
      <c r="N205" s="218"/>
      <c r="O205" s="218"/>
      <c r="P205" s="218"/>
      <c r="Q205" s="218"/>
      <c r="R205" s="218"/>
      <c r="S205" s="218"/>
      <c r="T205" s="218"/>
      <c r="U205" s="218"/>
      <c r="V205" s="218"/>
      <c r="W205" s="218"/>
      <c r="X205" s="218"/>
      <c r="Y205" s="218"/>
      <c r="Z205" s="218"/>
      <c r="AA205" s="218"/>
      <c r="AB205" s="218"/>
      <c r="AC205" s="218"/>
      <c r="AD205" s="218"/>
      <c r="AE205" s="218"/>
      <c r="AF205" s="218"/>
      <c r="AG205" s="218"/>
      <c r="AH205" s="218"/>
      <c r="AI205" s="218"/>
      <c r="AJ205" s="218"/>
      <c r="AK205" s="218"/>
      <c r="AL205" s="218"/>
      <c r="AM205" s="218"/>
      <c r="AN205" s="218"/>
      <c r="AO205" s="218"/>
      <c r="AP205" s="218"/>
    </row>
    <row r="206" spans="11:42" s="10" customFormat="1" x14ac:dyDescent="0.35">
      <c r="K206" s="218"/>
      <c r="L206" s="218"/>
      <c r="M206" s="218"/>
      <c r="N206" s="218"/>
      <c r="O206" s="218"/>
      <c r="P206" s="218"/>
      <c r="Q206" s="218"/>
      <c r="R206" s="218"/>
      <c r="S206" s="218"/>
      <c r="T206" s="218"/>
      <c r="U206" s="218"/>
      <c r="V206" s="218"/>
      <c r="W206" s="218"/>
      <c r="X206" s="218"/>
      <c r="Y206" s="218"/>
      <c r="Z206" s="218"/>
      <c r="AA206" s="218"/>
      <c r="AB206" s="218"/>
      <c r="AC206" s="218"/>
      <c r="AD206" s="218"/>
      <c r="AE206" s="218"/>
      <c r="AF206" s="218"/>
      <c r="AG206" s="218"/>
      <c r="AH206" s="218"/>
      <c r="AI206" s="218"/>
      <c r="AJ206" s="218"/>
      <c r="AK206" s="218"/>
      <c r="AL206" s="218"/>
      <c r="AM206" s="218"/>
      <c r="AN206" s="218"/>
      <c r="AO206" s="218"/>
      <c r="AP206" s="218"/>
    </row>
    <row r="207" spans="11:42" s="10" customFormat="1" x14ac:dyDescent="0.35">
      <c r="K207" s="218"/>
      <c r="L207" s="218"/>
      <c r="M207" s="218"/>
      <c r="N207" s="218"/>
      <c r="O207" s="218"/>
      <c r="P207" s="218"/>
      <c r="Q207" s="218"/>
      <c r="R207" s="218"/>
      <c r="S207" s="218"/>
      <c r="T207" s="218"/>
      <c r="U207" s="218"/>
      <c r="V207" s="218"/>
      <c r="W207" s="218"/>
      <c r="X207" s="218"/>
      <c r="Y207" s="218"/>
      <c r="Z207" s="218"/>
      <c r="AA207" s="218"/>
      <c r="AB207" s="218"/>
      <c r="AC207" s="218"/>
      <c r="AD207" s="218"/>
      <c r="AE207" s="218"/>
      <c r="AF207" s="218"/>
      <c r="AG207" s="218"/>
      <c r="AH207" s="218"/>
      <c r="AI207" s="218"/>
      <c r="AJ207" s="218"/>
      <c r="AK207" s="218"/>
      <c r="AL207" s="218"/>
      <c r="AM207" s="218"/>
      <c r="AN207" s="218"/>
      <c r="AO207" s="218"/>
      <c r="AP207" s="218"/>
    </row>
    <row r="208" spans="11:42" s="10" customFormat="1" x14ac:dyDescent="0.35">
      <c r="K208" s="218"/>
      <c r="L208" s="218"/>
      <c r="M208" s="218"/>
      <c r="N208" s="218"/>
      <c r="O208" s="218"/>
      <c r="P208" s="218"/>
      <c r="Q208" s="218"/>
      <c r="R208" s="218"/>
      <c r="S208" s="218"/>
      <c r="T208" s="218"/>
      <c r="U208" s="218"/>
      <c r="V208" s="218"/>
      <c r="W208" s="218"/>
      <c r="X208" s="218"/>
      <c r="Y208" s="218"/>
      <c r="Z208" s="218"/>
      <c r="AA208" s="218"/>
      <c r="AB208" s="218"/>
      <c r="AC208" s="218"/>
      <c r="AD208" s="218"/>
      <c r="AE208" s="218"/>
      <c r="AF208" s="218"/>
      <c r="AG208" s="218"/>
      <c r="AH208" s="218"/>
      <c r="AI208" s="218"/>
      <c r="AJ208" s="218"/>
      <c r="AK208" s="218"/>
      <c r="AL208" s="218"/>
      <c r="AM208" s="218"/>
      <c r="AN208" s="218"/>
      <c r="AO208" s="218"/>
      <c r="AP208" s="218"/>
    </row>
    <row r="209" spans="11:42" s="10" customFormat="1" x14ac:dyDescent="0.35">
      <c r="K209" s="218"/>
      <c r="L209" s="218"/>
      <c r="M209" s="218"/>
      <c r="N209" s="218"/>
      <c r="O209" s="218"/>
      <c r="P209" s="218"/>
      <c r="Q209" s="218"/>
      <c r="R209" s="218"/>
      <c r="S209" s="218"/>
      <c r="T209" s="218"/>
      <c r="U209" s="218"/>
      <c r="V209" s="218"/>
      <c r="W209" s="218"/>
      <c r="X209" s="218"/>
      <c r="Y209" s="218"/>
      <c r="Z209" s="218"/>
      <c r="AA209" s="218"/>
      <c r="AB209" s="218"/>
      <c r="AC209" s="218"/>
      <c r="AD209" s="218"/>
      <c r="AE209" s="218"/>
      <c r="AF209" s="218"/>
      <c r="AG209" s="218"/>
      <c r="AH209" s="218"/>
      <c r="AI209" s="218"/>
      <c r="AJ209" s="218"/>
      <c r="AK209" s="218"/>
      <c r="AL209" s="218"/>
      <c r="AM209" s="218"/>
      <c r="AN209" s="218"/>
      <c r="AO209" s="218"/>
      <c r="AP209" s="218"/>
    </row>
    <row r="210" spans="11:42" s="10" customFormat="1" x14ac:dyDescent="0.35">
      <c r="K210" s="218"/>
      <c r="L210" s="218"/>
      <c r="M210" s="218"/>
      <c r="N210" s="218"/>
      <c r="O210" s="218"/>
      <c r="P210" s="218"/>
      <c r="Q210" s="218"/>
      <c r="R210" s="218"/>
      <c r="S210" s="218"/>
      <c r="T210" s="218"/>
      <c r="U210" s="218"/>
      <c r="V210" s="218"/>
      <c r="W210" s="218"/>
      <c r="X210" s="218"/>
      <c r="Y210" s="218"/>
      <c r="Z210" s="218"/>
      <c r="AA210" s="218"/>
      <c r="AB210" s="218"/>
      <c r="AC210" s="218"/>
      <c r="AD210" s="218"/>
      <c r="AE210" s="218"/>
      <c r="AF210" s="218"/>
      <c r="AG210" s="218"/>
      <c r="AH210" s="218"/>
      <c r="AI210" s="218"/>
      <c r="AJ210" s="218"/>
      <c r="AK210" s="218"/>
      <c r="AL210" s="218"/>
      <c r="AM210" s="218"/>
      <c r="AN210" s="218"/>
      <c r="AO210" s="218"/>
      <c r="AP210" s="218"/>
    </row>
    <row r="211" spans="11:42" s="10" customFormat="1" x14ac:dyDescent="0.35">
      <c r="K211" s="218"/>
      <c r="L211" s="218"/>
      <c r="M211" s="218"/>
      <c r="N211" s="218"/>
      <c r="O211" s="218"/>
      <c r="P211" s="218"/>
      <c r="Q211" s="218"/>
      <c r="R211" s="218"/>
      <c r="S211" s="218"/>
      <c r="T211" s="218"/>
      <c r="U211" s="218"/>
      <c r="V211" s="218"/>
      <c r="W211" s="218"/>
      <c r="X211" s="218"/>
      <c r="Y211" s="218"/>
      <c r="Z211" s="218"/>
      <c r="AA211" s="218"/>
      <c r="AB211" s="218"/>
      <c r="AC211" s="218"/>
      <c r="AD211" s="218"/>
      <c r="AE211" s="218"/>
      <c r="AF211" s="218"/>
      <c r="AG211" s="218"/>
      <c r="AH211" s="218"/>
      <c r="AI211" s="218"/>
      <c r="AJ211" s="218"/>
      <c r="AK211" s="218"/>
      <c r="AL211" s="218"/>
      <c r="AM211" s="218"/>
      <c r="AN211" s="218"/>
      <c r="AO211" s="218"/>
      <c r="AP211" s="218"/>
    </row>
    <row r="212" spans="11:42" s="10" customFormat="1" x14ac:dyDescent="0.35">
      <c r="K212" s="218"/>
      <c r="L212" s="218"/>
      <c r="M212" s="218"/>
      <c r="N212" s="218"/>
      <c r="O212" s="218"/>
      <c r="P212" s="218"/>
      <c r="Q212" s="218"/>
      <c r="R212" s="218"/>
      <c r="S212" s="218"/>
      <c r="T212" s="218"/>
      <c r="U212" s="218"/>
      <c r="V212" s="218"/>
      <c r="W212" s="218"/>
      <c r="X212" s="218"/>
      <c r="Y212" s="218"/>
      <c r="Z212" s="218"/>
      <c r="AA212" s="218"/>
      <c r="AB212" s="218"/>
      <c r="AC212" s="218"/>
      <c r="AD212" s="218"/>
      <c r="AE212" s="218"/>
      <c r="AF212" s="218"/>
      <c r="AG212" s="218"/>
      <c r="AH212" s="218"/>
      <c r="AI212" s="218"/>
      <c r="AJ212" s="218"/>
      <c r="AK212" s="218"/>
      <c r="AL212" s="218"/>
      <c r="AM212" s="218"/>
      <c r="AN212" s="218"/>
      <c r="AO212" s="218"/>
      <c r="AP212" s="218"/>
    </row>
    <row r="213" spans="11:42" s="10" customFormat="1" x14ac:dyDescent="0.35">
      <c r="K213" s="218"/>
      <c r="L213" s="218"/>
      <c r="M213" s="218"/>
      <c r="N213" s="218"/>
      <c r="O213" s="218"/>
      <c r="P213" s="218"/>
      <c r="Q213" s="218"/>
      <c r="R213" s="218"/>
      <c r="S213" s="218"/>
      <c r="T213" s="218"/>
      <c r="U213" s="218"/>
      <c r="V213" s="218"/>
      <c r="W213" s="218"/>
      <c r="X213" s="218"/>
      <c r="Y213" s="218"/>
      <c r="Z213" s="218"/>
      <c r="AA213" s="218"/>
      <c r="AB213" s="218"/>
      <c r="AC213" s="218"/>
      <c r="AD213" s="218"/>
      <c r="AE213" s="218"/>
      <c r="AF213" s="218"/>
      <c r="AG213" s="218"/>
      <c r="AH213" s="218"/>
      <c r="AI213" s="218"/>
      <c r="AJ213" s="218"/>
      <c r="AK213" s="218"/>
      <c r="AL213" s="218"/>
      <c r="AM213" s="218"/>
      <c r="AN213" s="218"/>
      <c r="AO213" s="218"/>
      <c r="AP213" s="218"/>
    </row>
    <row r="214" spans="11:42" s="10" customFormat="1" x14ac:dyDescent="0.35">
      <c r="K214" s="218"/>
      <c r="L214" s="218"/>
      <c r="M214" s="218"/>
      <c r="N214" s="218"/>
      <c r="O214" s="218"/>
      <c r="P214" s="218"/>
      <c r="Q214" s="218"/>
      <c r="R214" s="218"/>
      <c r="S214" s="218"/>
      <c r="T214" s="218"/>
      <c r="U214" s="218"/>
      <c r="V214" s="218"/>
      <c r="W214" s="218"/>
      <c r="X214" s="218"/>
      <c r="Y214" s="218"/>
      <c r="Z214" s="218"/>
      <c r="AA214" s="218"/>
      <c r="AB214" s="218"/>
      <c r="AC214" s="218"/>
      <c r="AD214" s="218"/>
      <c r="AE214" s="218"/>
      <c r="AF214" s="218"/>
      <c r="AG214" s="218"/>
      <c r="AH214" s="218"/>
      <c r="AI214" s="218"/>
      <c r="AJ214" s="218"/>
      <c r="AK214" s="218"/>
      <c r="AL214" s="218"/>
      <c r="AM214" s="218"/>
      <c r="AN214" s="218"/>
      <c r="AO214" s="218"/>
      <c r="AP214" s="218"/>
    </row>
    <row r="215" spans="11:42" s="10" customFormat="1" x14ac:dyDescent="0.35">
      <c r="K215" s="218"/>
      <c r="L215" s="218"/>
      <c r="M215" s="218"/>
      <c r="N215" s="218"/>
      <c r="O215" s="218"/>
      <c r="P215" s="218"/>
      <c r="Q215" s="218"/>
      <c r="R215" s="218"/>
      <c r="S215" s="218"/>
      <c r="T215" s="218"/>
      <c r="U215" s="218"/>
      <c r="V215" s="218"/>
      <c r="W215" s="218"/>
      <c r="X215" s="218"/>
      <c r="Y215" s="218"/>
      <c r="Z215" s="218"/>
      <c r="AA215" s="218"/>
      <c r="AB215" s="218"/>
      <c r="AC215" s="218"/>
      <c r="AD215" s="218"/>
      <c r="AE215" s="218"/>
      <c r="AF215" s="218"/>
      <c r="AG215" s="218"/>
      <c r="AH215" s="218"/>
      <c r="AI215" s="218"/>
      <c r="AJ215" s="218"/>
      <c r="AK215" s="218"/>
      <c r="AL215" s="218"/>
      <c r="AM215" s="218"/>
      <c r="AN215" s="218"/>
      <c r="AO215" s="218"/>
      <c r="AP215" s="218"/>
    </row>
    <row r="216" spans="11:42" s="10" customFormat="1" x14ac:dyDescent="0.35">
      <c r="K216" s="218"/>
      <c r="L216" s="218"/>
      <c r="M216" s="218"/>
      <c r="N216" s="218"/>
      <c r="O216" s="218"/>
      <c r="P216" s="218"/>
      <c r="Q216" s="218"/>
      <c r="R216" s="218"/>
      <c r="S216" s="218"/>
      <c r="T216" s="218"/>
      <c r="U216" s="218"/>
      <c r="V216" s="218"/>
      <c r="W216" s="218"/>
      <c r="X216" s="218"/>
      <c r="Y216" s="218"/>
      <c r="Z216" s="218"/>
      <c r="AA216" s="218"/>
      <c r="AB216" s="218"/>
      <c r="AC216" s="218"/>
      <c r="AD216" s="218"/>
      <c r="AE216" s="218"/>
      <c r="AF216" s="218"/>
      <c r="AG216" s="218"/>
      <c r="AH216" s="218"/>
      <c r="AI216" s="218"/>
      <c r="AJ216" s="218"/>
      <c r="AK216" s="218"/>
      <c r="AL216" s="218"/>
      <c r="AM216" s="218"/>
      <c r="AN216" s="218"/>
      <c r="AO216" s="218"/>
      <c r="AP216" s="218"/>
    </row>
    <row r="217" spans="11:42" s="10" customFormat="1" x14ac:dyDescent="0.35">
      <c r="K217" s="218"/>
      <c r="L217" s="218"/>
      <c r="M217" s="218"/>
      <c r="N217" s="218"/>
      <c r="O217" s="218"/>
      <c r="P217" s="218"/>
      <c r="Q217" s="218"/>
      <c r="R217" s="218"/>
      <c r="S217" s="218"/>
      <c r="T217" s="218"/>
      <c r="U217" s="218"/>
      <c r="V217" s="218"/>
      <c r="W217" s="218"/>
      <c r="X217" s="218"/>
      <c r="Y217" s="218"/>
      <c r="Z217" s="218"/>
      <c r="AA217" s="218"/>
      <c r="AB217" s="218"/>
      <c r="AC217" s="218"/>
      <c r="AD217" s="218"/>
      <c r="AE217" s="218"/>
      <c r="AF217" s="218"/>
      <c r="AG217" s="218"/>
      <c r="AH217" s="218"/>
      <c r="AI217" s="218"/>
      <c r="AJ217" s="218"/>
      <c r="AK217" s="218"/>
      <c r="AL217" s="218"/>
      <c r="AM217" s="218"/>
      <c r="AN217" s="218"/>
      <c r="AO217" s="218"/>
      <c r="AP217" s="218"/>
    </row>
    <row r="218" spans="11:42" s="10" customFormat="1" x14ac:dyDescent="0.35">
      <c r="K218" s="218"/>
      <c r="L218" s="218"/>
      <c r="M218" s="218"/>
      <c r="N218" s="218"/>
      <c r="O218" s="218"/>
      <c r="P218" s="218"/>
      <c r="Q218" s="218"/>
      <c r="R218" s="218"/>
      <c r="S218" s="218"/>
      <c r="T218" s="218"/>
      <c r="U218" s="218"/>
      <c r="V218" s="218"/>
      <c r="W218" s="218"/>
      <c r="X218" s="218"/>
      <c r="Y218" s="218"/>
      <c r="Z218" s="218"/>
      <c r="AA218" s="218"/>
      <c r="AB218" s="218"/>
      <c r="AC218" s="218"/>
      <c r="AD218" s="218"/>
      <c r="AE218" s="218"/>
      <c r="AF218" s="218"/>
      <c r="AG218" s="218"/>
      <c r="AH218" s="218"/>
      <c r="AI218" s="218"/>
      <c r="AJ218" s="218"/>
      <c r="AK218" s="218"/>
      <c r="AL218" s="218"/>
      <c r="AM218" s="218"/>
      <c r="AN218" s="218"/>
      <c r="AO218" s="218"/>
      <c r="AP218" s="218"/>
    </row>
    <row r="219" spans="11:42" s="10" customFormat="1" x14ac:dyDescent="0.35">
      <c r="K219" s="218"/>
      <c r="L219" s="218"/>
      <c r="M219" s="218"/>
      <c r="N219" s="218"/>
      <c r="O219" s="218"/>
      <c r="P219" s="218"/>
      <c r="Q219" s="218"/>
      <c r="R219" s="218"/>
      <c r="S219" s="218"/>
      <c r="T219" s="218"/>
      <c r="U219" s="218"/>
      <c r="V219" s="218"/>
      <c r="W219" s="218"/>
      <c r="X219" s="218"/>
      <c r="Y219" s="218"/>
      <c r="Z219" s="218"/>
      <c r="AA219" s="218"/>
      <c r="AB219" s="218"/>
      <c r="AC219" s="218"/>
      <c r="AD219" s="218"/>
      <c r="AE219" s="218"/>
      <c r="AF219" s="218"/>
      <c r="AG219" s="218"/>
      <c r="AH219" s="218"/>
      <c r="AI219" s="218"/>
      <c r="AJ219" s="218"/>
      <c r="AK219" s="218"/>
      <c r="AL219" s="218"/>
      <c r="AM219" s="218"/>
      <c r="AN219" s="218"/>
      <c r="AO219" s="218"/>
      <c r="AP219" s="218"/>
    </row>
    <row r="220" spans="11:42" s="10" customFormat="1" x14ac:dyDescent="0.35">
      <c r="K220" s="218"/>
      <c r="L220" s="218"/>
      <c r="M220" s="218"/>
      <c r="N220" s="218"/>
      <c r="O220" s="218"/>
      <c r="P220" s="218"/>
      <c r="Q220" s="218"/>
      <c r="R220" s="218"/>
      <c r="S220" s="218"/>
      <c r="T220" s="218"/>
      <c r="U220" s="218"/>
      <c r="V220" s="218"/>
      <c r="W220" s="218"/>
      <c r="X220" s="218"/>
      <c r="Y220" s="218"/>
      <c r="Z220" s="218"/>
      <c r="AA220" s="218"/>
      <c r="AB220" s="218"/>
      <c r="AC220" s="218"/>
      <c r="AD220" s="218"/>
      <c r="AE220" s="218"/>
      <c r="AF220" s="218"/>
      <c r="AG220" s="218"/>
      <c r="AH220" s="218"/>
      <c r="AI220" s="218"/>
      <c r="AJ220" s="218"/>
      <c r="AK220" s="218"/>
      <c r="AL220" s="218"/>
      <c r="AM220" s="218"/>
      <c r="AN220" s="218"/>
      <c r="AO220" s="218"/>
      <c r="AP220" s="218"/>
    </row>
  </sheetData>
  <mergeCells count="3">
    <mergeCell ref="B3:H3"/>
    <mergeCell ref="B4:H4"/>
    <mergeCell ref="B50:G50"/>
  </mergeCells>
  <phoneticPr fontId="68" type="noConversion"/>
  <pageMargins left="0.7" right="0.7" top="0.75" bottom="0.75" header="0.3" footer="0.3"/>
  <pageSetup scale="8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5"/>
  <dimension ref="A1:CG285"/>
  <sheetViews>
    <sheetView zoomScaleNormal="100" workbookViewId="0">
      <pane xSplit="2" ySplit="6" topLeftCell="C19" activePane="bottomRight" state="frozen"/>
      <selection pane="topRight"/>
      <selection pane="bottomLeft"/>
      <selection pane="bottomRight" activeCell="C3" sqref="C3:W3"/>
    </sheetView>
  </sheetViews>
  <sheetFormatPr defaultRowHeight="12.75" x14ac:dyDescent="0.35"/>
  <cols>
    <col min="1" max="1" width="2.59765625" customWidth="1"/>
    <col min="2" max="2" width="5.86328125" customWidth="1"/>
    <col min="3" max="34" width="7.265625" customWidth="1"/>
    <col min="35" max="35" width="6.59765625" customWidth="1"/>
    <col min="36" max="37" width="0.265625" customWidth="1"/>
    <col min="38" max="38" width="2.86328125" style="42" customWidth="1"/>
    <col min="39" max="39" width="4" style="42" customWidth="1"/>
    <col min="40" max="41" width="9" style="42" customWidth="1"/>
    <col min="42" max="85" width="9.1328125" style="218"/>
  </cols>
  <sheetData>
    <row r="1" spans="1:41" ht="15" x14ac:dyDescent="0.4">
      <c r="A1" s="11" t="s">
        <v>28</v>
      </c>
      <c r="B1" s="10"/>
      <c r="C1" s="10"/>
      <c r="D1" s="10"/>
      <c r="E1" s="10"/>
      <c r="F1" s="10"/>
      <c r="G1" s="10"/>
      <c r="H1" s="10"/>
      <c r="I1" s="10"/>
      <c r="J1" s="10"/>
      <c r="K1" s="10"/>
      <c r="L1" s="12"/>
      <c r="M1" s="10"/>
      <c r="N1" s="10"/>
      <c r="O1" s="10"/>
      <c r="P1" s="10"/>
      <c r="Q1" s="10"/>
      <c r="R1" s="10"/>
      <c r="S1" s="10"/>
      <c r="T1" s="10"/>
      <c r="U1" s="10"/>
      <c r="V1" s="10"/>
      <c r="W1" s="10"/>
      <c r="X1" s="10"/>
      <c r="Y1" s="10"/>
      <c r="Z1" s="10"/>
      <c r="AA1" s="10"/>
      <c r="AB1" s="10"/>
      <c r="AC1" s="10"/>
      <c r="AD1" s="10"/>
      <c r="AE1" s="10"/>
      <c r="AF1" s="10"/>
      <c r="AG1" s="10"/>
      <c r="AH1" s="10"/>
      <c r="AI1" s="10"/>
      <c r="AJ1" s="13">
        <v>0</v>
      </c>
      <c r="AK1" s="10"/>
      <c r="AL1" s="14"/>
      <c r="AM1" s="13" t="s">
        <v>28</v>
      </c>
      <c r="AN1" s="14"/>
      <c r="AO1" s="15"/>
    </row>
    <row r="2" spans="1:41" ht="9.75" customHeight="1" x14ac:dyDescent="0.35">
      <c r="A2" s="14"/>
      <c r="B2" s="16"/>
      <c r="C2" s="10"/>
      <c r="D2" s="10"/>
      <c r="E2" s="10"/>
      <c r="F2" s="10"/>
      <c r="G2" s="10"/>
      <c r="H2" s="10"/>
      <c r="I2" s="10"/>
      <c r="J2" s="10"/>
      <c r="K2" s="10"/>
      <c r="L2" s="16"/>
      <c r="M2" s="16"/>
      <c r="N2" s="16"/>
      <c r="O2" s="16"/>
      <c r="P2" s="16"/>
      <c r="Q2" s="16"/>
      <c r="R2" s="16"/>
      <c r="S2" s="16"/>
      <c r="T2" s="16"/>
      <c r="U2" s="16"/>
      <c r="V2" s="16"/>
      <c r="W2" s="16"/>
      <c r="X2" s="425"/>
      <c r="Y2" s="425"/>
      <c r="Z2" s="425"/>
      <c r="AA2" s="425"/>
      <c r="AB2" s="425"/>
      <c r="AC2" s="425"/>
      <c r="AD2" s="425"/>
      <c r="AE2" s="425"/>
      <c r="AF2" s="425"/>
      <c r="AG2" s="425"/>
      <c r="AH2" s="425"/>
      <c r="AI2" s="16"/>
      <c r="AJ2" s="16"/>
      <c r="AK2" s="16"/>
      <c r="AL2" s="998"/>
      <c r="AM2" s="17"/>
      <c r="AN2" s="17"/>
      <c r="AO2" s="17"/>
    </row>
    <row r="3" spans="1:41" ht="18.75" customHeight="1" x14ac:dyDescent="0.35">
      <c r="A3" s="14"/>
      <c r="B3" s="10"/>
      <c r="C3" s="999" t="s">
        <v>277</v>
      </c>
      <c r="D3" s="1000"/>
      <c r="E3" s="1000"/>
      <c r="F3" s="1000"/>
      <c r="G3" s="1000"/>
      <c r="H3" s="1000"/>
      <c r="I3" s="1000"/>
      <c r="J3" s="1000"/>
      <c r="K3" s="1000"/>
      <c r="L3" s="1000"/>
      <c r="M3" s="1000"/>
      <c r="N3" s="1000"/>
      <c r="O3" s="1000"/>
      <c r="P3" s="1000"/>
      <c r="Q3" s="1000"/>
      <c r="R3" s="1000"/>
      <c r="S3" s="1000"/>
      <c r="T3" s="1000"/>
      <c r="U3" s="1000"/>
      <c r="V3" s="1000"/>
      <c r="W3" s="1000"/>
      <c r="X3" s="655"/>
      <c r="Y3" s="655"/>
      <c r="Z3" s="655"/>
      <c r="AA3" s="655"/>
      <c r="AB3" s="655"/>
      <c r="AC3" s="655"/>
      <c r="AD3" s="655"/>
      <c r="AE3" s="655"/>
      <c r="AF3" s="655"/>
      <c r="AG3" s="655"/>
      <c r="AH3" s="655"/>
      <c r="AI3" s="10"/>
      <c r="AJ3" s="10"/>
      <c r="AK3" s="10"/>
      <c r="AL3" s="998"/>
      <c r="AM3" s="17"/>
      <c r="AN3" s="17"/>
      <c r="AO3" s="17"/>
    </row>
    <row r="4" spans="1:41" ht="11.25" customHeight="1" x14ac:dyDescent="0.35">
      <c r="A4" s="14"/>
      <c r="B4" s="10"/>
      <c r="C4" s="996" t="s">
        <v>278</v>
      </c>
      <c r="D4" s="997"/>
      <c r="E4" s="997"/>
      <c r="F4" s="997"/>
      <c r="G4" s="997"/>
      <c r="H4" s="997"/>
      <c r="I4" s="997"/>
      <c r="J4" s="997"/>
      <c r="K4" s="997"/>
      <c r="L4" s="997"/>
      <c r="M4" s="997"/>
      <c r="N4" s="997"/>
      <c r="O4" s="997"/>
      <c r="P4" s="997"/>
      <c r="Q4" s="997"/>
      <c r="R4" s="997"/>
      <c r="S4" s="997"/>
      <c r="T4" s="997"/>
      <c r="U4" s="997"/>
      <c r="V4" s="997"/>
      <c r="W4" s="997"/>
      <c r="X4" s="235"/>
      <c r="Y4" s="235"/>
      <c r="Z4" s="235"/>
      <c r="AA4" s="235"/>
      <c r="AB4" s="235"/>
      <c r="AC4" s="235"/>
      <c r="AD4" s="235"/>
      <c r="AE4" s="235"/>
      <c r="AF4" s="235"/>
      <c r="AG4" s="235"/>
      <c r="AH4" s="235"/>
      <c r="AI4" s="18"/>
      <c r="AJ4" s="19"/>
      <c r="AK4" s="19"/>
      <c r="AL4" s="14"/>
      <c r="AM4" s="14"/>
      <c r="AN4" s="14"/>
      <c r="AO4" s="14"/>
    </row>
    <row r="5" spans="1:41" ht="6.75" customHeight="1" x14ac:dyDescent="0.35">
      <c r="A5" s="14"/>
      <c r="B5" s="10"/>
      <c r="C5" s="20"/>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4"/>
      <c r="AM5" s="14"/>
      <c r="AN5" s="14"/>
      <c r="AO5" s="14"/>
    </row>
    <row r="6" spans="1:41" ht="15.95" customHeight="1" x14ac:dyDescent="0.35">
      <c r="A6" s="14"/>
      <c r="B6" s="10"/>
      <c r="C6" s="21">
        <v>1990</v>
      </c>
      <c r="D6" s="22">
        <v>1991</v>
      </c>
      <c r="E6" s="22">
        <v>1992</v>
      </c>
      <c r="F6" s="22">
        <v>1993</v>
      </c>
      <c r="G6" s="22">
        <v>1994</v>
      </c>
      <c r="H6" s="22">
        <v>1995</v>
      </c>
      <c r="I6" s="22">
        <v>1996</v>
      </c>
      <c r="J6" s="22">
        <v>1997</v>
      </c>
      <c r="K6" s="22">
        <v>1998</v>
      </c>
      <c r="L6" s="22">
        <v>1999</v>
      </c>
      <c r="M6" s="22">
        <v>2000</v>
      </c>
      <c r="N6" s="22">
        <v>2001</v>
      </c>
      <c r="O6" s="22">
        <v>2002</v>
      </c>
      <c r="P6" s="22">
        <v>2003</v>
      </c>
      <c r="Q6" s="22">
        <v>2004</v>
      </c>
      <c r="R6" s="22">
        <v>2005</v>
      </c>
      <c r="S6" s="51">
        <v>2006</v>
      </c>
      <c r="T6" s="51">
        <v>2007</v>
      </c>
      <c r="U6" s="22">
        <v>2008</v>
      </c>
      <c r="V6" s="22">
        <v>2009</v>
      </c>
      <c r="W6" s="22">
        <v>2010</v>
      </c>
      <c r="X6" s="51">
        <v>2011</v>
      </c>
      <c r="Y6" s="22">
        <v>2012</v>
      </c>
      <c r="Z6" s="22">
        <v>2013</v>
      </c>
      <c r="AA6" s="22">
        <v>2014</v>
      </c>
      <c r="AB6" s="22">
        <v>2015</v>
      </c>
      <c r="AC6" s="22">
        <v>2016</v>
      </c>
      <c r="AD6" s="22">
        <v>2017</v>
      </c>
      <c r="AE6" s="22">
        <v>2018</v>
      </c>
      <c r="AF6" s="22">
        <v>2019</v>
      </c>
      <c r="AG6" s="22">
        <v>2020</v>
      </c>
      <c r="AH6" s="22">
        <v>2021</v>
      </c>
      <c r="AI6" s="23"/>
      <c r="AJ6" s="24"/>
      <c r="AK6" s="24"/>
      <c r="AL6" s="14"/>
      <c r="AM6" s="14"/>
      <c r="AN6" s="14"/>
      <c r="AO6" s="14"/>
    </row>
    <row r="7" spans="1:41" ht="14.1" customHeight="1" x14ac:dyDescent="0.35">
      <c r="A7" s="14"/>
      <c r="B7" s="25" t="s">
        <v>341</v>
      </c>
      <c r="C7" s="462">
        <v>4921.09531909</v>
      </c>
      <c r="D7" s="462">
        <v>4814.9968991799997</v>
      </c>
      <c r="E7" s="462">
        <v>4668.5406970200002</v>
      </c>
      <c r="F7" s="462">
        <v>4592.8383310200006</v>
      </c>
      <c r="G7" s="462">
        <v>4572.0543621899997</v>
      </c>
      <c r="H7" s="462">
        <v>4625.8488341399998</v>
      </c>
      <c r="I7" s="462">
        <v>4719.6390882799997</v>
      </c>
      <c r="J7" s="462">
        <v>4651.0932252100001</v>
      </c>
      <c r="K7" s="462">
        <v>4615.8306827200004</v>
      </c>
      <c r="L7" s="462">
        <v>4546.0709951899998</v>
      </c>
      <c r="M7" s="462">
        <v>4537.0422753600005</v>
      </c>
      <c r="N7" s="462">
        <v>4584.5284509399999</v>
      </c>
      <c r="O7" s="462">
        <v>4567.6137462299994</v>
      </c>
      <c r="P7" s="462">
        <v>4651.8184071199994</v>
      </c>
      <c r="Q7" s="462">
        <v>4659.1819260099992</v>
      </c>
      <c r="R7" s="462">
        <v>4637.9754451299996</v>
      </c>
      <c r="S7" s="462">
        <v>4639.2005655900002</v>
      </c>
      <c r="T7" s="462">
        <v>4608.5977180899999</v>
      </c>
      <c r="U7" s="462">
        <v>4515.8064850999999</v>
      </c>
      <c r="V7" s="462">
        <v>4191.6870311100001</v>
      </c>
      <c r="W7" s="462">
        <v>4281.1093758500001</v>
      </c>
      <c r="X7" s="462">
        <v>4172.7031999599994</v>
      </c>
      <c r="Y7" s="462">
        <v>4097.0213285700002</v>
      </c>
      <c r="Z7" s="462">
        <v>4011.2382847000003</v>
      </c>
      <c r="AA7" s="462">
        <v>3872.4095777699999</v>
      </c>
      <c r="AB7" s="462">
        <v>3920.9458514299999</v>
      </c>
      <c r="AC7" s="462">
        <v>3929.7675348800003</v>
      </c>
      <c r="AD7" s="462">
        <v>3960.2286997600004</v>
      </c>
      <c r="AE7" s="462">
        <v>3881.1291223900002</v>
      </c>
      <c r="AF7" s="462">
        <v>3724.2703153100001</v>
      </c>
      <c r="AG7" s="462">
        <v>3359.7106971600001</v>
      </c>
      <c r="AH7" s="462">
        <v>3541.4546447000002</v>
      </c>
      <c r="AI7" s="463" t="str">
        <f>B7</f>
        <v>EU-27</v>
      </c>
      <c r="AJ7" s="26"/>
      <c r="AK7" s="26"/>
      <c r="AL7" s="14"/>
      <c r="AM7" s="14"/>
      <c r="AN7" s="676"/>
      <c r="AO7" s="14"/>
    </row>
    <row r="8" spans="1:41" ht="5.25" customHeight="1" x14ac:dyDescent="0.35">
      <c r="A8" s="14"/>
      <c r="B8" s="27"/>
      <c r="C8" s="464"/>
      <c r="D8" s="464"/>
      <c r="E8" s="464"/>
      <c r="F8" s="464"/>
      <c r="G8" s="464"/>
      <c r="H8" s="464"/>
      <c r="I8" s="464"/>
      <c r="J8" s="464"/>
      <c r="K8" s="464"/>
      <c r="L8" s="464"/>
      <c r="M8" s="464"/>
      <c r="N8" s="464"/>
      <c r="O8" s="464"/>
      <c r="P8" s="464"/>
      <c r="Q8" s="464"/>
      <c r="R8" s="464"/>
      <c r="S8" s="464"/>
      <c r="T8" s="464"/>
      <c r="U8" s="464"/>
      <c r="V8" s="464"/>
      <c r="W8" s="464"/>
      <c r="X8" s="464"/>
      <c r="Y8" s="464"/>
      <c r="Z8" s="464"/>
      <c r="AA8" s="464"/>
      <c r="AB8" s="464"/>
      <c r="AC8" s="464"/>
      <c r="AD8" s="464"/>
      <c r="AE8" s="464"/>
      <c r="AF8" s="464"/>
      <c r="AG8" s="464"/>
      <c r="AH8" s="464"/>
      <c r="AI8" s="465"/>
      <c r="AJ8" s="26"/>
      <c r="AK8" s="26"/>
      <c r="AL8" s="14"/>
      <c r="AM8" s="14"/>
      <c r="AN8" s="229"/>
      <c r="AO8" s="14"/>
    </row>
    <row r="9" spans="1:41" ht="14.1" customHeight="1" x14ac:dyDescent="0.35">
      <c r="A9" s="14"/>
      <c r="B9" s="28" t="s">
        <v>156</v>
      </c>
      <c r="C9" s="466">
        <v>148.99347506000001</v>
      </c>
      <c r="D9" s="466">
        <v>151.09986856999998</v>
      </c>
      <c r="E9" s="466">
        <v>150.60954912</v>
      </c>
      <c r="F9" s="466">
        <v>149.44399135</v>
      </c>
      <c r="G9" s="466">
        <v>154.00864454000001</v>
      </c>
      <c r="H9" s="466">
        <v>156.50856174</v>
      </c>
      <c r="I9" s="466">
        <v>160.61794089999998</v>
      </c>
      <c r="J9" s="466">
        <v>152.47472945999999</v>
      </c>
      <c r="K9" s="466">
        <v>158.13975938999999</v>
      </c>
      <c r="L9" s="466">
        <v>152.38549381999999</v>
      </c>
      <c r="M9" s="466">
        <v>153.60453247000001</v>
      </c>
      <c r="N9" s="466">
        <v>151.59492055000001</v>
      </c>
      <c r="O9" s="466">
        <v>150.97581706</v>
      </c>
      <c r="P9" s="466">
        <v>151.60887649</v>
      </c>
      <c r="Q9" s="466">
        <v>152.30281109999999</v>
      </c>
      <c r="R9" s="466">
        <v>149.01518153000001</v>
      </c>
      <c r="S9" s="466">
        <v>146.45877744999999</v>
      </c>
      <c r="T9" s="466">
        <v>143.13805035999999</v>
      </c>
      <c r="U9" s="466">
        <v>143.40085995000001</v>
      </c>
      <c r="V9" s="466">
        <v>130.42162175000001</v>
      </c>
      <c r="W9" s="466">
        <v>137.85732811999998</v>
      </c>
      <c r="X9" s="466">
        <v>127.66886353</v>
      </c>
      <c r="Y9" s="466">
        <v>124.56489125</v>
      </c>
      <c r="Z9" s="466">
        <v>124.42129377000001</v>
      </c>
      <c r="AA9" s="466">
        <v>118.96079871000001</v>
      </c>
      <c r="AB9" s="466">
        <v>123.41674473</v>
      </c>
      <c r="AC9" s="466">
        <v>121.82931186</v>
      </c>
      <c r="AD9" s="466">
        <v>121.74414925000001</v>
      </c>
      <c r="AE9" s="466">
        <v>122.76800863</v>
      </c>
      <c r="AF9" s="466">
        <v>121.67787784000001</v>
      </c>
      <c r="AG9" s="466">
        <v>110.90556883000001</v>
      </c>
      <c r="AH9" s="466">
        <v>115.52765228999999</v>
      </c>
      <c r="AI9" s="467" t="str">
        <f t="shared" ref="AI9:AI34" si="0">B9</f>
        <v>BE</v>
      </c>
      <c r="AJ9" s="29"/>
      <c r="AK9" s="29"/>
      <c r="AL9" s="14"/>
      <c r="AM9" s="14"/>
      <c r="AN9" s="229"/>
      <c r="AO9" s="14"/>
    </row>
    <row r="10" spans="1:41" ht="14.1" customHeight="1" x14ac:dyDescent="0.35">
      <c r="A10" s="14"/>
      <c r="B10" s="30" t="s">
        <v>157</v>
      </c>
      <c r="C10" s="464">
        <v>99.718268389999992</v>
      </c>
      <c r="D10" s="464">
        <v>81.547673599999996</v>
      </c>
      <c r="E10" s="464">
        <v>76.257976999999997</v>
      </c>
      <c r="F10" s="464">
        <v>75.885891829999991</v>
      </c>
      <c r="G10" s="464">
        <v>71.587501180000004</v>
      </c>
      <c r="H10" s="464">
        <v>73.148100839999998</v>
      </c>
      <c r="I10" s="464">
        <v>73.280620749999997</v>
      </c>
      <c r="J10" s="464">
        <v>69.916724090000002</v>
      </c>
      <c r="K10" s="464">
        <v>65.832077090000013</v>
      </c>
      <c r="L10" s="464">
        <v>58.570772749999996</v>
      </c>
      <c r="M10" s="464">
        <v>57.704989019999999</v>
      </c>
      <c r="N10" s="464">
        <v>60.662986570000001</v>
      </c>
      <c r="O10" s="464">
        <v>58.174974150000004</v>
      </c>
      <c r="P10" s="464">
        <v>63.22166412</v>
      </c>
      <c r="Q10" s="464">
        <v>62.304952839999999</v>
      </c>
      <c r="R10" s="464">
        <v>63.012075330000002</v>
      </c>
      <c r="S10" s="464">
        <v>63.710058470000007</v>
      </c>
      <c r="T10" s="464">
        <v>67.631286029999998</v>
      </c>
      <c r="U10" s="464">
        <v>66.338457949999992</v>
      </c>
      <c r="V10" s="464">
        <v>57.292437729999996</v>
      </c>
      <c r="W10" s="464">
        <v>59.961809159999994</v>
      </c>
      <c r="X10" s="464">
        <v>65.312883380000002</v>
      </c>
      <c r="Y10" s="464">
        <v>60.24072348</v>
      </c>
      <c r="Z10" s="464">
        <v>55.007919119999997</v>
      </c>
      <c r="AA10" s="464">
        <v>58.112928229999994</v>
      </c>
      <c r="AB10" s="464">
        <v>61.026597880000004</v>
      </c>
      <c r="AC10" s="464">
        <v>58.488400040000002</v>
      </c>
      <c r="AD10" s="464">
        <v>60.506942510000002</v>
      </c>
      <c r="AE10" s="464">
        <v>56.202401350000002</v>
      </c>
      <c r="AF10" s="464">
        <v>54.72867729</v>
      </c>
      <c r="AG10" s="464">
        <v>48.459827480000001</v>
      </c>
      <c r="AH10" s="464">
        <v>54.47962278</v>
      </c>
      <c r="AI10" s="468" t="str">
        <f t="shared" si="0"/>
        <v>BG</v>
      </c>
      <c r="AJ10" s="29"/>
      <c r="AK10" s="29"/>
      <c r="AL10" s="14"/>
      <c r="AM10" s="14"/>
      <c r="AN10" s="229"/>
      <c r="AO10" s="14"/>
    </row>
    <row r="11" spans="1:41" ht="14.1" customHeight="1" x14ac:dyDescent="0.35">
      <c r="A11" s="14"/>
      <c r="B11" s="31" t="s">
        <v>158</v>
      </c>
      <c r="C11" s="462">
        <v>201.40206849999998</v>
      </c>
      <c r="D11" s="462">
        <v>183.10697422999999</v>
      </c>
      <c r="E11" s="462">
        <v>177.22038694</v>
      </c>
      <c r="F11" s="462">
        <v>170.42565278000001</v>
      </c>
      <c r="G11" s="462">
        <v>161.54337575</v>
      </c>
      <c r="H11" s="462">
        <v>160.49759779999999</v>
      </c>
      <c r="I11" s="462">
        <v>163.65892650000001</v>
      </c>
      <c r="J11" s="462">
        <v>159.07751264999999</v>
      </c>
      <c r="K11" s="462">
        <v>152.83336499000001</v>
      </c>
      <c r="L11" s="462">
        <v>142.80973422000002</v>
      </c>
      <c r="M11" s="462">
        <v>152.89044486</v>
      </c>
      <c r="N11" s="462">
        <v>152.43881831000002</v>
      </c>
      <c r="O11" s="462">
        <v>148.62511311</v>
      </c>
      <c r="P11" s="462">
        <v>151.89980685</v>
      </c>
      <c r="Q11" s="462">
        <v>152.98528471</v>
      </c>
      <c r="R11" s="462">
        <v>151.04138067000002</v>
      </c>
      <c r="S11" s="462">
        <v>152.37154487000001</v>
      </c>
      <c r="T11" s="462">
        <v>154.01089761</v>
      </c>
      <c r="U11" s="462">
        <v>148.95235198999998</v>
      </c>
      <c r="V11" s="462">
        <v>139.30707602000001</v>
      </c>
      <c r="W11" s="462">
        <v>142.11751219999999</v>
      </c>
      <c r="X11" s="462">
        <v>140.48767043999999</v>
      </c>
      <c r="Y11" s="462">
        <v>136.43511454</v>
      </c>
      <c r="Z11" s="462">
        <v>130.94884568000001</v>
      </c>
      <c r="AA11" s="462">
        <v>128.81118153</v>
      </c>
      <c r="AB11" s="462">
        <v>130.21666672000001</v>
      </c>
      <c r="AC11" s="462">
        <v>131.84902729999999</v>
      </c>
      <c r="AD11" s="462">
        <v>132.77127384000002</v>
      </c>
      <c r="AE11" s="462">
        <v>131.14647622999999</v>
      </c>
      <c r="AF11" s="462">
        <v>125.39477371</v>
      </c>
      <c r="AG11" s="462">
        <v>114.06857971999999</v>
      </c>
      <c r="AH11" s="462">
        <v>119.41326025000001</v>
      </c>
      <c r="AI11" s="469" t="str">
        <f t="shared" si="0"/>
        <v>CZ</v>
      </c>
      <c r="AJ11" s="29"/>
      <c r="AK11" s="29"/>
      <c r="AL11" s="14"/>
      <c r="AM11" s="14"/>
      <c r="AN11" s="229"/>
      <c r="AO11" s="14"/>
    </row>
    <row r="12" spans="1:41" ht="14.1" customHeight="1" x14ac:dyDescent="0.35">
      <c r="A12" s="14"/>
      <c r="B12" s="30" t="s">
        <v>159</v>
      </c>
      <c r="C12" s="464">
        <v>73.284460319999994</v>
      </c>
      <c r="D12" s="464">
        <v>83.846955570000006</v>
      </c>
      <c r="E12" s="464">
        <v>77.986889949999991</v>
      </c>
      <c r="F12" s="464">
        <v>80.252194549999999</v>
      </c>
      <c r="G12" s="464">
        <v>84.323484760000014</v>
      </c>
      <c r="H12" s="464">
        <v>81.466313159999999</v>
      </c>
      <c r="I12" s="464">
        <v>94.654541570000006</v>
      </c>
      <c r="J12" s="464">
        <v>85.088297069999996</v>
      </c>
      <c r="K12" s="464">
        <v>81.233119680000001</v>
      </c>
      <c r="L12" s="464">
        <v>78.643635099999997</v>
      </c>
      <c r="M12" s="464">
        <v>74.377037020000003</v>
      </c>
      <c r="N12" s="464">
        <v>75.991490760000005</v>
      </c>
      <c r="O12" s="464">
        <v>75.185067619999998</v>
      </c>
      <c r="P12" s="464">
        <v>80.302175270000006</v>
      </c>
      <c r="Q12" s="464">
        <v>74.636369810000005</v>
      </c>
      <c r="R12" s="464">
        <v>70.414811090000001</v>
      </c>
      <c r="S12" s="464">
        <v>78.129460359999996</v>
      </c>
      <c r="T12" s="464">
        <v>73.515714420000009</v>
      </c>
      <c r="U12" s="464">
        <v>69.939859890000008</v>
      </c>
      <c r="V12" s="464">
        <v>66.850697639999993</v>
      </c>
      <c r="W12" s="464">
        <v>67.080143079999999</v>
      </c>
      <c r="X12" s="464">
        <v>61.953742990000002</v>
      </c>
      <c r="Y12" s="464">
        <v>57.401739749999997</v>
      </c>
      <c r="Z12" s="464">
        <v>59.115078820000001</v>
      </c>
      <c r="AA12" s="464">
        <v>55.125393839999994</v>
      </c>
      <c r="AB12" s="464">
        <v>52.29905711</v>
      </c>
      <c r="AC12" s="464">
        <v>54.547110309999994</v>
      </c>
      <c r="AD12" s="464">
        <v>52.306151319999998</v>
      </c>
      <c r="AE12" s="464">
        <v>52.284963609999998</v>
      </c>
      <c r="AF12" s="464">
        <v>48.491866990000005</v>
      </c>
      <c r="AG12" s="464">
        <v>43.838097650000002</v>
      </c>
      <c r="AH12" s="464">
        <v>45.120395760000001</v>
      </c>
      <c r="AI12" s="468" t="str">
        <f t="shared" si="0"/>
        <v>DK</v>
      </c>
      <c r="AJ12" s="29"/>
      <c r="AK12" s="29"/>
      <c r="AL12" s="14"/>
      <c r="AM12" s="14"/>
      <c r="AN12" s="229"/>
      <c r="AO12" s="14"/>
    </row>
    <row r="13" spans="1:41" ht="14.1" customHeight="1" x14ac:dyDescent="0.35">
      <c r="A13" s="14"/>
      <c r="B13" s="31" t="s">
        <v>160</v>
      </c>
      <c r="C13" s="462">
        <v>1263.4041676300001</v>
      </c>
      <c r="D13" s="462">
        <v>1217.0525403199999</v>
      </c>
      <c r="E13" s="462">
        <v>1168.6099927999999</v>
      </c>
      <c r="F13" s="462">
        <v>1160.23689386</v>
      </c>
      <c r="G13" s="462">
        <v>1142.3725694699999</v>
      </c>
      <c r="H13" s="462">
        <v>1135.7344893300001</v>
      </c>
      <c r="I13" s="462">
        <v>1153.8367332099999</v>
      </c>
      <c r="J13" s="462">
        <v>1118.7416874999999</v>
      </c>
      <c r="K13" s="462">
        <v>1094.68178764</v>
      </c>
      <c r="L13" s="462">
        <v>1061.65104483</v>
      </c>
      <c r="M13" s="462">
        <v>1059.8057943399999</v>
      </c>
      <c r="N13" s="462">
        <v>1073.9782692900001</v>
      </c>
      <c r="O13" s="462">
        <v>1052.06670629</v>
      </c>
      <c r="P13" s="462">
        <v>1048.75454904</v>
      </c>
      <c r="Q13" s="462">
        <v>1030.3116698900001</v>
      </c>
      <c r="R13" s="462">
        <v>1008.19107712</v>
      </c>
      <c r="S13" s="462">
        <v>1016.3317949100001</v>
      </c>
      <c r="T13" s="462">
        <v>990.20166659999995</v>
      </c>
      <c r="U13" s="462">
        <v>990.57553014999996</v>
      </c>
      <c r="V13" s="462">
        <v>923.25544976999993</v>
      </c>
      <c r="W13" s="462">
        <v>956.90191972000002</v>
      </c>
      <c r="X13" s="462">
        <v>930.84576711</v>
      </c>
      <c r="Y13" s="462">
        <v>938.60353430999999</v>
      </c>
      <c r="Z13" s="462">
        <v>959.26828841999998</v>
      </c>
      <c r="AA13" s="462">
        <v>918.18860730999995</v>
      </c>
      <c r="AB13" s="462">
        <v>921.35856529</v>
      </c>
      <c r="AC13" s="462">
        <v>925.26656902000002</v>
      </c>
      <c r="AD13" s="462">
        <v>911.02085939999995</v>
      </c>
      <c r="AE13" s="462">
        <v>876.48322381999992</v>
      </c>
      <c r="AF13" s="462">
        <v>824.63426713000001</v>
      </c>
      <c r="AG13" s="462">
        <v>744.73063650000006</v>
      </c>
      <c r="AH13" s="462">
        <v>778.65623126000003</v>
      </c>
      <c r="AI13" s="469" t="str">
        <f t="shared" si="0"/>
        <v>DE</v>
      </c>
      <c r="AJ13" s="29"/>
      <c r="AK13" s="29"/>
      <c r="AL13" s="14"/>
      <c r="AM13" s="14"/>
      <c r="AN13" s="229"/>
      <c r="AO13" s="14"/>
    </row>
    <row r="14" spans="1:41" ht="14.1" customHeight="1" x14ac:dyDescent="0.35">
      <c r="A14" s="14"/>
      <c r="B14" s="30" t="s">
        <v>161</v>
      </c>
      <c r="C14" s="464">
        <v>40.38393636</v>
      </c>
      <c r="D14" s="464">
        <v>37.51277417</v>
      </c>
      <c r="E14" s="464">
        <v>27.251681659999999</v>
      </c>
      <c r="F14" s="464">
        <v>21.80558405</v>
      </c>
      <c r="G14" s="464">
        <v>22.269275269999998</v>
      </c>
      <c r="H14" s="464">
        <v>20.11479881</v>
      </c>
      <c r="I14" s="464">
        <v>21.054867610000002</v>
      </c>
      <c r="J14" s="464">
        <v>20.785077900000001</v>
      </c>
      <c r="K14" s="464">
        <v>19.038791069999998</v>
      </c>
      <c r="L14" s="464">
        <v>17.895274919999999</v>
      </c>
      <c r="M14" s="464">
        <v>17.517412660000002</v>
      </c>
      <c r="N14" s="464">
        <v>17.939526259999997</v>
      </c>
      <c r="O14" s="464">
        <v>17.354159329999998</v>
      </c>
      <c r="P14" s="464">
        <v>19.29609452</v>
      </c>
      <c r="Q14" s="464">
        <v>19.45607579</v>
      </c>
      <c r="R14" s="464">
        <v>19.278315249999999</v>
      </c>
      <c r="S14" s="464">
        <v>18.637701310000001</v>
      </c>
      <c r="T14" s="464">
        <v>22.225513530000001</v>
      </c>
      <c r="U14" s="464">
        <v>20.146520670000001</v>
      </c>
      <c r="V14" s="464">
        <v>16.619517550000001</v>
      </c>
      <c r="W14" s="464">
        <v>21.213679620000001</v>
      </c>
      <c r="X14" s="464">
        <v>21.217354279999999</v>
      </c>
      <c r="Y14" s="464">
        <v>20.14377021</v>
      </c>
      <c r="Z14" s="464">
        <v>22.009415710000003</v>
      </c>
      <c r="AA14" s="464">
        <v>21.185182189999999</v>
      </c>
      <c r="AB14" s="464">
        <v>18.124019179999998</v>
      </c>
      <c r="AC14" s="464">
        <v>19.742074339999999</v>
      </c>
      <c r="AD14" s="464">
        <v>21.07682982</v>
      </c>
      <c r="AE14" s="464">
        <v>20.24029775</v>
      </c>
      <c r="AF14" s="464">
        <v>14.749791349999999</v>
      </c>
      <c r="AG14" s="464">
        <v>11.479740040000001</v>
      </c>
      <c r="AH14" s="464">
        <v>12.74535096</v>
      </c>
      <c r="AI14" s="468" t="str">
        <f t="shared" si="0"/>
        <v>EE</v>
      </c>
      <c r="AJ14" s="29"/>
      <c r="AK14" s="29"/>
      <c r="AL14" s="14"/>
      <c r="AM14" s="14"/>
      <c r="AN14" s="229"/>
      <c r="AO14" s="14"/>
    </row>
    <row r="15" spans="1:41" ht="14.1" customHeight="1" x14ac:dyDescent="0.35">
      <c r="A15" s="14"/>
      <c r="B15" s="31" t="s">
        <v>162</v>
      </c>
      <c r="C15" s="462">
        <v>56.723666299999998</v>
      </c>
      <c r="D15" s="462">
        <v>57.600920840000001</v>
      </c>
      <c r="E15" s="462">
        <v>57.501246430000002</v>
      </c>
      <c r="F15" s="462">
        <v>58.538236009999999</v>
      </c>
      <c r="G15" s="462">
        <v>59.790958180000004</v>
      </c>
      <c r="H15" s="462">
        <v>61.243211410000001</v>
      </c>
      <c r="I15" s="462">
        <v>63.312426610000003</v>
      </c>
      <c r="J15" s="462">
        <v>64.97400571</v>
      </c>
      <c r="K15" s="462">
        <v>67.621267540000005</v>
      </c>
      <c r="L15" s="462">
        <v>69.096615540000002</v>
      </c>
      <c r="M15" s="462">
        <v>71.54093503</v>
      </c>
      <c r="N15" s="462">
        <v>74.024270470000005</v>
      </c>
      <c r="O15" s="462">
        <v>72.324634529999997</v>
      </c>
      <c r="P15" s="462">
        <v>72.762076559999997</v>
      </c>
      <c r="Q15" s="462">
        <v>71.896333840000011</v>
      </c>
      <c r="R15" s="462">
        <v>74.03698</v>
      </c>
      <c r="S15" s="462">
        <v>73.907313939999995</v>
      </c>
      <c r="T15" s="462">
        <v>72.936573640000006</v>
      </c>
      <c r="U15" s="462">
        <v>72.176464500000009</v>
      </c>
      <c r="V15" s="462">
        <v>65.774910669999997</v>
      </c>
      <c r="W15" s="462">
        <v>65.35572775</v>
      </c>
      <c r="X15" s="462">
        <v>60.936695269999994</v>
      </c>
      <c r="Y15" s="462">
        <v>61.690549919999995</v>
      </c>
      <c r="Z15" s="462">
        <v>61.731930410000004</v>
      </c>
      <c r="AA15" s="462">
        <v>61.461049209999999</v>
      </c>
      <c r="AB15" s="462">
        <v>64.259947190000005</v>
      </c>
      <c r="AC15" s="462">
        <v>66.60612974</v>
      </c>
      <c r="AD15" s="462">
        <v>66.484647600000002</v>
      </c>
      <c r="AE15" s="462">
        <v>67.040653280000001</v>
      </c>
      <c r="AF15" s="462">
        <v>64.509137010000003</v>
      </c>
      <c r="AG15" s="462">
        <v>60.243088150000005</v>
      </c>
      <c r="AH15" s="462">
        <v>63.43514193</v>
      </c>
      <c r="AI15" s="469" t="str">
        <f t="shared" si="0"/>
        <v>IE</v>
      </c>
      <c r="AJ15" s="29"/>
      <c r="AK15" s="29"/>
      <c r="AL15" s="14"/>
      <c r="AM15" s="14"/>
      <c r="AN15" s="229"/>
      <c r="AO15" s="14"/>
    </row>
    <row r="16" spans="1:41" ht="14.1" customHeight="1" x14ac:dyDescent="0.35">
      <c r="A16" s="14"/>
      <c r="B16" s="30" t="s">
        <v>163</v>
      </c>
      <c r="C16" s="464">
        <v>106.47958655000001</v>
      </c>
      <c r="D16" s="464">
        <v>106.15648325999999</v>
      </c>
      <c r="E16" s="464">
        <v>107.53047582000001</v>
      </c>
      <c r="F16" s="464">
        <v>107.21682553000001</v>
      </c>
      <c r="G16" s="464">
        <v>110.29174757999999</v>
      </c>
      <c r="H16" s="464">
        <v>112.23746428</v>
      </c>
      <c r="I16" s="464">
        <v>115.16071276</v>
      </c>
      <c r="J16" s="464">
        <v>119.93251283000001</v>
      </c>
      <c r="K16" s="464">
        <v>125.5768233</v>
      </c>
      <c r="L16" s="464">
        <v>125.88693499</v>
      </c>
      <c r="M16" s="464">
        <v>129.20432445</v>
      </c>
      <c r="N16" s="464">
        <v>130.09744794</v>
      </c>
      <c r="O16" s="464">
        <v>130.08567342999999</v>
      </c>
      <c r="P16" s="464">
        <v>134.64892290999998</v>
      </c>
      <c r="Q16" s="464">
        <v>135.38042355000002</v>
      </c>
      <c r="R16" s="464">
        <v>139.36842569999999</v>
      </c>
      <c r="S16" s="464">
        <v>136.07130029999999</v>
      </c>
      <c r="T16" s="464">
        <v>138.82615723000001</v>
      </c>
      <c r="U16" s="464">
        <v>135.43516242999999</v>
      </c>
      <c r="V16" s="464">
        <v>127.99999661</v>
      </c>
      <c r="W16" s="464">
        <v>121.76378526000001</v>
      </c>
      <c r="X16" s="464">
        <v>118.89569194000001</v>
      </c>
      <c r="Y16" s="464">
        <v>115.32910292999999</v>
      </c>
      <c r="Z16" s="464">
        <v>105.74757068999999</v>
      </c>
      <c r="AA16" s="464">
        <v>102.68873427</v>
      </c>
      <c r="AB16" s="464">
        <v>98.85623136000001</v>
      </c>
      <c r="AC16" s="464">
        <v>95.378078810000005</v>
      </c>
      <c r="AD16" s="464">
        <v>99.57139570999999</v>
      </c>
      <c r="AE16" s="464">
        <v>96.745077009999989</v>
      </c>
      <c r="AF16" s="464">
        <v>90.172555930000001</v>
      </c>
      <c r="AG16" s="464">
        <v>76.798104530000003</v>
      </c>
      <c r="AH16" s="464">
        <v>80.019599570000011</v>
      </c>
      <c r="AI16" s="468" t="str">
        <f t="shared" si="0"/>
        <v>EL</v>
      </c>
      <c r="AJ16" s="29"/>
      <c r="AK16" s="29"/>
      <c r="AL16" s="14"/>
      <c r="AM16" s="14"/>
      <c r="AN16" s="229"/>
      <c r="AO16" s="14"/>
    </row>
    <row r="17" spans="1:41" ht="14.1" customHeight="1" x14ac:dyDescent="0.35">
      <c r="A17" s="14"/>
      <c r="B17" s="31" t="s">
        <v>164</v>
      </c>
      <c r="C17" s="462">
        <v>292.48645541000002</v>
      </c>
      <c r="D17" s="462">
        <v>300.71669115999998</v>
      </c>
      <c r="E17" s="462">
        <v>310.65234509999999</v>
      </c>
      <c r="F17" s="462">
        <v>300.45641262000004</v>
      </c>
      <c r="G17" s="462">
        <v>316.99019970000001</v>
      </c>
      <c r="H17" s="462">
        <v>333.69413120000002</v>
      </c>
      <c r="I17" s="462">
        <v>325.78501315999995</v>
      </c>
      <c r="J17" s="462">
        <v>340.34563126</v>
      </c>
      <c r="K17" s="462">
        <v>350.39900693999999</v>
      </c>
      <c r="L17" s="462">
        <v>377.34298749000004</v>
      </c>
      <c r="M17" s="462">
        <v>392.90967632000002</v>
      </c>
      <c r="N17" s="462">
        <v>391.85923448</v>
      </c>
      <c r="O17" s="462">
        <v>410.16486914999996</v>
      </c>
      <c r="P17" s="462">
        <v>417.83505495000003</v>
      </c>
      <c r="Q17" s="462">
        <v>434.57128893999999</v>
      </c>
      <c r="R17" s="462">
        <v>450.40731241000003</v>
      </c>
      <c r="S17" s="462">
        <v>444.22142119</v>
      </c>
      <c r="T17" s="462">
        <v>455.78482780000002</v>
      </c>
      <c r="U17" s="462">
        <v>422.22034695999997</v>
      </c>
      <c r="V17" s="462">
        <v>381.85731726</v>
      </c>
      <c r="W17" s="462">
        <v>367.35420059</v>
      </c>
      <c r="X17" s="462">
        <v>368.48627920000001</v>
      </c>
      <c r="Y17" s="462">
        <v>360.92585969000004</v>
      </c>
      <c r="Z17" s="462">
        <v>333.98963602999999</v>
      </c>
      <c r="AA17" s="462">
        <v>336.05442819000001</v>
      </c>
      <c r="AB17" s="462">
        <v>348.2651596</v>
      </c>
      <c r="AC17" s="462">
        <v>337.95265089999998</v>
      </c>
      <c r="AD17" s="462">
        <v>352.24390321000004</v>
      </c>
      <c r="AE17" s="462">
        <v>347.38320140000002</v>
      </c>
      <c r="AF17" s="462">
        <v>328.93850468999995</v>
      </c>
      <c r="AG17" s="462">
        <v>278.71540077000003</v>
      </c>
      <c r="AH17" s="462">
        <v>297.16751729999999</v>
      </c>
      <c r="AI17" s="469" t="str">
        <f t="shared" si="0"/>
        <v>ES</v>
      </c>
      <c r="AJ17" s="29"/>
      <c r="AK17" s="29"/>
      <c r="AL17" s="14"/>
      <c r="AM17" s="14"/>
      <c r="AN17" s="229"/>
      <c r="AO17" s="14"/>
    </row>
    <row r="18" spans="1:41" ht="14.1" customHeight="1" x14ac:dyDescent="0.35">
      <c r="A18" s="14"/>
      <c r="B18" s="30" t="s">
        <v>165</v>
      </c>
      <c r="C18" s="464">
        <v>548.16585323000004</v>
      </c>
      <c r="D18" s="464">
        <v>573.73106304999999</v>
      </c>
      <c r="E18" s="464">
        <v>565.45230886999991</v>
      </c>
      <c r="F18" s="464">
        <v>544.49547686000005</v>
      </c>
      <c r="G18" s="464">
        <v>536.71591410000008</v>
      </c>
      <c r="H18" s="464">
        <v>542.55356446000008</v>
      </c>
      <c r="I18" s="464">
        <v>561.57654757</v>
      </c>
      <c r="J18" s="464">
        <v>554.24836785000002</v>
      </c>
      <c r="K18" s="464">
        <v>569.22640238999998</v>
      </c>
      <c r="L18" s="464">
        <v>565.54695447999995</v>
      </c>
      <c r="M18" s="464">
        <v>560.36973004000004</v>
      </c>
      <c r="N18" s="464">
        <v>565.82179119</v>
      </c>
      <c r="O18" s="464">
        <v>559.52978782000002</v>
      </c>
      <c r="P18" s="464">
        <v>563.93417921000002</v>
      </c>
      <c r="Q18" s="464">
        <v>564.49426248999998</v>
      </c>
      <c r="R18" s="464">
        <v>566.26278533999994</v>
      </c>
      <c r="S18" s="464">
        <v>556.43379431000005</v>
      </c>
      <c r="T18" s="464">
        <v>547.11043241000004</v>
      </c>
      <c r="U18" s="464">
        <v>541.88003579999997</v>
      </c>
      <c r="V18" s="464">
        <v>519.06147626999996</v>
      </c>
      <c r="W18" s="464">
        <v>523.03620846000001</v>
      </c>
      <c r="X18" s="464">
        <v>498.76803140999999</v>
      </c>
      <c r="Y18" s="464">
        <v>500.18131927999997</v>
      </c>
      <c r="Z18" s="464">
        <v>499.54768284000005</v>
      </c>
      <c r="AA18" s="464">
        <v>467.75606792000002</v>
      </c>
      <c r="AB18" s="464">
        <v>472.17766054999998</v>
      </c>
      <c r="AC18" s="464">
        <v>473.75316829000002</v>
      </c>
      <c r="AD18" s="464">
        <v>476.61785877</v>
      </c>
      <c r="AE18" s="464">
        <v>458.64349663000002</v>
      </c>
      <c r="AF18" s="464">
        <v>450.25174544999999</v>
      </c>
      <c r="AG18" s="464">
        <v>400.63856613000002</v>
      </c>
      <c r="AH18" s="464">
        <v>423.21804759999998</v>
      </c>
      <c r="AI18" s="468" t="str">
        <f t="shared" si="0"/>
        <v>FR</v>
      </c>
      <c r="AJ18" s="29"/>
      <c r="AK18" s="29"/>
      <c r="AL18" s="14"/>
      <c r="AM18" s="14"/>
      <c r="AN18" s="229"/>
      <c r="AO18" s="14"/>
    </row>
    <row r="19" spans="1:41" ht="14.1" customHeight="1" x14ac:dyDescent="0.35">
      <c r="A19" s="14"/>
      <c r="B19" s="31" t="s">
        <v>183</v>
      </c>
      <c r="C19" s="462">
        <v>31.954576620000001</v>
      </c>
      <c r="D19" s="462">
        <v>24.913246009999998</v>
      </c>
      <c r="E19" s="462">
        <v>23.005408840000001</v>
      </c>
      <c r="F19" s="462">
        <v>23.114112089999999</v>
      </c>
      <c r="G19" s="462">
        <v>22.281056229999997</v>
      </c>
      <c r="H19" s="462">
        <v>22.933455240000001</v>
      </c>
      <c r="I19" s="462">
        <v>23.404909609999997</v>
      </c>
      <c r="J19" s="462">
        <v>24.780575560000003</v>
      </c>
      <c r="K19" s="462">
        <v>24.924442640000002</v>
      </c>
      <c r="L19" s="462">
        <v>26.202238229999999</v>
      </c>
      <c r="M19" s="462">
        <v>25.856338730000001</v>
      </c>
      <c r="N19" s="462">
        <v>27.043382359999999</v>
      </c>
      <c r="O19" s="462">
        <v>28.09691681</v>
      </c>
      <c r="P19" s="462">
        <v>29.55312953</v>
      </c>
      <c r="Q19" s="462">
        <v>29.598637669999999</v>
      </c>
      <c r="R19" s="462">
        <v>30.13613904</v>
      </c>
      <c r="S19" s="462">
        <v>30.549913910000001</v>
      </c>
      <c r="T19" s="462">
        <v>31.99957311</v>
      </c>
      <c r="U19" s="462">
        <v>31.087411400000001</v>
      </c>
      <c r="V19" s="462">
        <v>28.85000428</v>
      </c>
      <c r="W19" s="462">
        <v>28.46876439</v>
      </c>
      <c r="X19" s="462">
        <v>28.182208679999999</v>
      </c>
      <c r="Y19" s="462">
        <v>26.4456387</v>
      </c>
      <c r="Z19" s="462">
        <v>25.25936016</v>
      </c>
      <c r="AA19" s="462">
        <v>24.528050360000002</v>
      </c>
      <c r="AB19" s="462">
        <v>24.967785289999998</v>
      </c>
      <c r="AC19" s="462">
        <v>25.212516350000001</v>
      </c>
      <c r="AD19" s="462">
        <v>26.16173246</v>
      </c>
      <c r="AE19" s="462">
        <v>25.164834370000001</v>
      </c>
      <c r="AF19" s="462">
        <v>25.409792270000001</v>
      </c>
      <c r="AG19" s="462">
        <v>24.07186398</v>
      </c>
      <c r="AH19" s="462">
        <v>24.746969159999999</v>
      </c>
      <c r="AI19" s="469" t="str">
        <f t="shared" si="0"/>
        <v>HR</v>
      </c>
      <c r="AJ19" s="29"/>
      <c r="AK19" s="29"/>
      <c r="AL19" s="14"/>
      <c r="AM19" s="14"/>
      <c r="AN19" s="229"/>
      <c r="AO19" s="14"/>
    </row>
    <row r="20" spans="1:41" ht="14.1" customHeight="1" x14ac:dyDescent="0.35">
      <c r="A20" s="14"/>
      <c r="B20" s="30" t="s">
        <v>166</v>
      </c>
      <c r="C20" s="464">
        <v>525.79766634999999</v>
      </c>
      <c r="D20" s="464">
        <v>527.86081738000007</v>
      </c>
      <c r="E20" s="464">
        <v>527.09830460000001</v>
      </c>
      <c r="F20" s="464">
        <v>520.42441292000001</v>
      </c>
      <c r="G20" s="464">
        <v>514.81037608999998</v>
      </c>
      <c r="H20" s="464">
        <v>541.49886392000008</v>
      </c>
      <c r="I20" s="464">
        <v>536.57616565000001</v>
      </c>
      <c r="J20" s="464">
        <v>544.38507973000003</v>
      </c>
      <c r="K20" s="464">
        <v>557.40778017000002</v>
      </c>
      <c r="L20" s="464">
        <v>563.67925351999997</v>
      </c>
      <c r="M20" s="464">
        <v>567.99912902999995</v>
      </c>
      <c r="N20" s="464">
        <v>569.76457460999995</v>
      </c>
      <c r="O20" s="464">
        <v>574.61784799999998</v>
      </c>
      <c r="P20" s="464">
        <v>595.22613934000003</v>
      </c>
      <c r="Q20" s="464">
        <v>600.92061403000002</v>
      </c>
      <c r="R20" s="464">
        <v>602.74501915999997</v>
      </c>
      <c r="S20" s="464">
        <v>593.32932521999999</v>
      </c>
      <c r="T20" s="464">
        <v>588.65523080000003</v>
      </c>
      <c r="U20" s="464">
        <v>575.69015217000003</v>
      </c>
      <c r="V20" s="464">
        <v>519.98750758999995</v>
      </c>
      <c r="W20" s="464">
        <v>532.34303179000005</v>
      </c>
      <c r="X20" s="464">
        <v>520.13267284999995</v>
      </c>
      <c r="Y20" s="464">
        <v>500.94089592</v>
      </c>
      <c r="Z20" s="464">
        <v>465.41054792</v>
      </c>
      <c r="AA20" s="464">
        <v>444.48754702000002</v>
      </c>
      <c r="AB20" s="464">
        <v>455.37422823000003</v>
      </c>
      <c r="AC20" s="464">
        <v>453.33025364000002</v>
      </c>
      <c r="AD20" s="464">
        <v>448.57956109999998</v>
      </c>
      <c r="AE20" s="464">
        <v>445.67746242999999</v>
      </c>
      <c r="AF20" s="464">
        <v>434.76397710999998</v>
      </c>
      <c r="AG20" s="464">
        <v>388.78691663000001</v>
      </c>
      <c r="AH20" s="464">
        <v>422.59122165999997</v>
      </c>
      <c r="AI20" s="468" t="str">
        <f t="shared" si="0"/>
        <v>IT</v>
      </c>
      <c r="AJ20" s="29"/>
      <c r="AK20" s="29"/>
      <c r="AL20" s="14"/>
      <c r="AM20" s="14"/>
      <c r="AN20" s="229"/>
      <c r="AO20" s="229"/>
    </row>
    <row r="21" spans="1:41" ht="14.1" customHeight="1" x14ac:dyDescent="0.35">
      <c r="A21" s="14"/>
      <c r="B21" s="31" t="s">
        <v>167</v>
      </c>
      <c r="C21" s="462">
        <v>6.3762208899999999</v>
      </c>
      <c r="D21" s="462">
        <v>7.0160016400000007</v>
      </c>
      <c r="E21" s="462">
        <v>7.4383288800000003</v>
      </c>
      <c r="F21" s="462">
        <v>7.6055794800000003</v>
      </c>
      <c r="G21" s="462">
        <v>7.8764038000000003</v>
      </c>
      <c r="H21" s="462">
        <v>7.8833709699999996</v>
      </c>
      <c r="I21" s="462">
        <v>8.2051478499999995</v>
      </c>
      <c r="J21" s="462">
        <v>8.2829187900000001</v>
      </c>
      <c r="K21" s="462">
        <v>8.6504108599999991</v>
      </c>
      <c r="L21" s="462">
        <v>8.940804459999999</v>
      </c>
      <c r="M21" s="462">
        <v>9.2278376899999994</v>
      </c>
      <c r="N21" s="462">
        <v>9.3241373099999993</v>
      </c>
      <c r="O21" s="462">
        <v>9.5222190300000005</v>
      </c>
      <c r="P21" s="462">
        <v>9.9795702199999994</v>
      </c>
      <c r="Q21" s="462">
        <v>10.0975749</v>
      </c>
      <c r="R21" s="462">
        <v>10.15158557</v>
      </c>
      <c r="S21" s="462">
        <v>10.41613933</v>
      </c>
      <c r="T21" s="462">
        <v>10.730657040000001</v>
      </c>
      <c r="U21" s="462">
        <v>10.975858329999999</v>
      </c>
      <c r="V21" s="462">
        <v>10.691252140000001</v>
      </c>
      <c r="W21" s="462">
        <v>10.38088628</v>
      </c>
      <c r="X21" s="462">
        <v>10.099939469999999</v>
      </c>
      <c r="Y21" s="462">
        <v>9.5382307900000001</v>
      </c>
      <c r="Z21" s="462">
        <v>8.7688645199999993</v>
      </c>
      <c r="AA21" s="462">
        <v>9.14215409</v>
      </c>
      <c r="AB21" s="462">
        <v>9.1681131600000008</v>
      </c>
      <c r="AC21" s="462">
        <v>9.7456543700000005</v>
      </c>
      <c r="AD21" s="462">
        <v>10.04611774</v>
      </c>
      <c r="AE21" s="462">
        <v>9.9400719800000008</v>
      </c>
      <c r="AF21" s="462">
        <v>10.00147544</v>
      </c>
      <c r="AG21" s="462">
        <v>8.9089887899999987</v>
      </c>
      <c r="AH21" s="462">
        <v>9.3033173900000001</v>
      </c>
      <c r="AI21" s="469" t="str">
        <f t="shared" si="0"/>
        <v>CY</v>
      </c>
      <c r="AJ21" s="29"/>
      <c r="AK21" s="29"/>
      <c r="AL21" s="14"/>
      <c r="AM21" s="14"/>
      <c r="AN21" s="229"/>
      <c r="AO21" s="229"/>
    </row>
    <row r="22" spans="1:41" ht="14.1" customHeight="1" x14ac:dyDescent="0.35">
      <c r="A22" s="14"/>
      <c r="B22" s="30" t="s">
        <v>168</v>
      </c>
      <c r="C22" s="464">
        <v>26.285927109999999</v>
      </c>
      <c r="D22" s="464">
        <v>24.47239708</v>
      </c>
      <c r="E22" s="464">
        <v>19.482288459999999</v>
      </c>
      <c r="F22" s="464">
        <v>16.02368358</v>
      </c>
      <c r="G22" s="464">
        <v>14.06974902</v>
      </c>
      <c r="H22" s="464">
        <v>12.70032134</v>
      </c>
      <c r="I22" s="464">
        <v>12.770525939999999</v>
      </c>
      <c r="J22" s="464">
        <v>12.20976246</v>
      </c>
      <c r="K22" s="464">
        <v>11.6947861</v>
      </c>
      <c r="L22" s="464">
        <v>10.908087549999999</v>
      </c>
      <c r="M22" s="464">
        <v>10.274160120000001</v>
      </c>
      <c r="N22" s="464">
        <v>10.86579792</v>
      </c>
      <c r="O22" s="464">
        <v>10.83772402</v>
      </c>
      <c r="P22" s="464">
        <v>11.063463110000001</v>
      </c>
      <c r="Q22" s="464">
        <v>11.03098855</v>
      </c>
      <c r="R22" s="464">
        <v>11.22215531</v>
      </c>
      <c r="S22" s="464">
        <v>11.70853601</v>
      </c>
      <c r="T22" s="464">
        <v>12.20125006</v>
      </c>
      <c r="U22" s="464">
        <v>11.7903188</v>
      </c>
      <c r="V22" s="464">
        <v>11.121085880000001</v>
      </c>
      <c r="W22" s="464">
        <v>12.234019099999999</v>
      </c>
      <c r="X22" s="464">
        <v>11.43826674</v>
      </c>
      <c r="Y22" s="464">
        <v>11.262424730000001</v>
      </c>
      <c r="Z22" s="464">
        <v>11.193034750000001</v>
      </c>
      <c r="AA22" s="464">
        <v>11.069744310000001</v>
      </c>
      <c r="AB22" s="464">
        <v>11.092115959999999</v>
      </c>
      <c r="AC22" s="464">
        <v>11.135816849999999</v>
      </c>
      <c r="AD22" s="464">
        <v>11.22569438</v>
      </c>
      <c r="AE22" s="464">
        <v>11.755530259999999</v>
      </c>
      <c r="AF22" s="464">
        <v>11.630286589999999</v>
      </c>
      <c r="AG22" s="464">
        <v>10.67592295</v>
      </c>
      <c r="AH22" s="464">
        <v>10.978963540000001</v>
      </c>
      <c r="AI22" s="468" t="str">
        <f t="shared" si="0"/>
        <v>LV</v>
      </c>
      <c r="AJ22" s="29"/>
      <c r="AK22" s="29"/>
      <c r="AL22" s="14"/>
      <c r="AM22" s="14"/>
      <c r="AN22" s="229"/>
      <c r="AO22" s="229"/>
    </row>
    <row r="23" spans="1:41" ht="14.1" customHeight="1" x14ac:dyDescent="0.35">
      <c r="A23" s="14"/>
      <c r="B23" s="25" t="s">
        <v>169</v>
      </c>
      <c r="C23" s="462">
        <v>48.57080217</v>
      </c>
      <c r="D23" s="462">
        <v>50.619042130000004</v>
      </c>
      <c r="E23" s="462">
        <v>31.257368279999998</v>
      </c>
      <c r="F23" s="462">
        <v>25.044842629999998</v>
      </c>
      <c r="G23" s="462">
        <v>23.665416140000001</v>
      </c>
      <c r="H23" s="462">
        <v>22.639112990000001</v>
      </c>
      <c r="I23" s="462">
        <v>23.600485899999999</v>
      </c>
      <c r="J23" s="462">
        <v>23.146907179999999</v>
      </c>
      <c r="K23" s="462">
        <v>24.028843469999998</v>
      </c>
      <c r="L23" s="462">
        <v>21.208363330000001</v>
      </c>
      <c r="M23" s="462">
        <v>19.599741050000002</v>
      </c>
      <c r="N23" s="462">
        <v>20.395828600000002</v>
      </c>
      <c r="O23" s="462">
        <v>20.745589540000001</v>
      </c>
      <c r="P23" s="462">
        <v>20.922624210000002</v>
      </c>
      <c r="Q23" s="462">
        <v>21.733393299999999</v>
      </c>
      <c r="R23" s="462">
        <v>22.6178746</v>
      </c>
      <c r="S23" s="462">
        <v>22.95453908</v>
      </c>
      <c r="T23" s="462">
        <v>24.974631500000001</v>
      </c>
      <c r="U23" s="462">
        <v>24.102592189999999</v>
      </c>
      <c r="V23" s="462">
        <v>19.96850572</v>
      </c>
      <c r="W23" s="462">
        <v>20.920589469999999</v>
      </c>
      <c r="X23" s="462">
        <v>21.30448002</v>
      </c>
      <c r="Y23" s="462">
        <v>21.307411209999998</v>
      </c>
      <c r="Z23" s="462">
        <v>20.19471236</v>
      </c>
      <c r="AA23" s="462">
        <v>20.12512078</v>
      </c>
      <c r="AB23" s="462">
        <v>20.43696753</v>
      </c>
      <c r="AC23" s="462">
        <v>20.54484918</v>
      </c>
      <c r="AD23" s="462">
        <v>20.70098789</v>
      </c>
      <c r="AE23" s="462">
        <v>20.432283160000001</v>
      </c>
      <c r="AF23" s="462">
        <v>20.659100349999999</v>
      </c>
      <c r="AG23" s="462">
        <v>20.367277619999999</v>
      </c>
      <c r="AH23" s="462">
        <v>20.478666669999999</v>
      </c>
      <c r="AI23" s="463" t="str">
        <f t="shared" si="0"/>
        <v>LT</v>
      </c>
      <c r="AJ23" s="29"/>
      <c r="AK23" s="29"/>
      <c r="AL23" s="14"/>
      <c r="AM23" s="14"/>
      <c r="AN23" s="229"/>
      <c r="AO23" s="229"/>
    </row>
    <row r="24" spans="1:41" ht="14.1" customHeight="1" x14ac:dyDescent="0.35">
      <c r="A24" s="14"/>
      <c r="B24" s="30" t="s">
        <v>170</v>
      </c>
      <c r="C24" s="464">
        <v>13.12035816</v>
      </c>
      <c r="D24" s="464">
        <v>13.769218570000001</v>
      </c>
      <c r="E24" s="464">
        <v>13.520472420000001</v>
      </c>
      <c r="F24" s="464">
        <v>13.679076440000001</v>
      </c>
      <c r="G24" s="464">
        <v>12.95210874</v>
      </c>
      <c r="H24" s="464">
        <v>10.65026675</v>
      </c>
      <c r="I24" s="464">
        <v>10.76265149</v>
      </c>
      <c r="J24" s="464">
        <v>10.23775852</v>
      </c>
      <c r="K24" s="464">
        <v>9.4915143999999998</v>
      </c>
      <c r="L24" s="464">
        <v>10.06734368</v>
      </c>
      <c r="M24" s="464">
        <v>10.603425869999999</v>
      </c>
      <c r="N24" s="464">
        <v>11.184610940000001</v>
      </c>
      <c r="O24" s="464">
        <v>12.049975329999999</v>
      </c>
      <c r="P24" s="464">
        <v>12.54878141</v>
      </c>
      <c r="Q24" s="464">
        <v>14.027050429999999</v>
      </c>
      <c r="R24" s="464">
        <v>14.300602730000001</v>
      </c>
      <c r="S24" s="464">
        <v>14.047451290000001</v>
      </c>
      <c r="T24" s="464">
        <v>13.55066558</v>
      </c>
      <c r="U24" s="464">
        <v>13.44932878</v>
      </c>
      <c r="V24" s="464">
        <v>12.85179754</v>
      </c>
      <c r="W24" s="464">
        <v>13.45994645</v>
      </c>
      <c r="X24" s="464">
        <v>13.257634770000001</v>
      </c>
      <c r="Y24" s="464">
        <v>12.927253520000001</v>
      </c>
      <c r="Z24" s="464">
        <v>12.40945084</v>
      </c>
      <c r="AA24" s="464">
        <v>12.01053499</v>
      </c>
      <c r="AB24" s="464">
        <v>11.69487284</v>
      </c>
      <c r="AC24" s="464">
        <v>11.61018608</v>
      </c>
      <c r="AD24" s="464">
        <v>11.992286159999999</v>
      </c>
      <c r="AE24" s="464">
        <v>12.41586515</v>
      </c>
      <c r="AF24" s="464">
        <v>12.552269319999999</v>
      </c>
      <c r="AG24" s="464">
        <v>10.67870302</v>
      </c>
      <c r="AH24" s="464">
        <v>11.271754549999999</v>
      </c>
      <c r="AI24" s="468" t="str">
        <f t="shared" si="0"/>
        <v>LU</v>
      </c>
      <c r="AJ24" s="29"/>
      <c r="AK24" s="29"/>
      <c r="AL24" s="14"/>
      <c r="AM24" s="14"/>
      <c r="AN24" s="229"/>
      <c r="AO24" s="229"/>
    </row>
    <row r="25" spans="1:41" ht="14.1" customHeight="1" x14ac:dyDescent="0.35">
      <c r="A25" s="14"/>
      <c r="B25" s="31" t="s">
        <v>171</v>
      </c>
      <c r="C25" s="462">
        <v>95.493783919999998</v>
      </c>
      <c r="D25" s="462">
        <v>89.075525159999998</v>
      </c>
      <c r="E25" s="462">
        <v>79.270211099999997</v>
      </c>
      <c r="F25" s="462">
        <v>80.253012300000009</v>
      </c>
      <c r="G25" s="462">
        <v>79.335693050000003</v>
      </c>
      <c r="H25" s="462">
        <v>78.210479530000001</v>
      </c>
      <c r="I25" s="462">
        <v>80.402061790000005</v>
      </c>
      <c r="J25" s="462">
        <v>78.877443459999995</v>
      </c>
      <c r="K25" s="462">
        <v>78.388275489999998</v>
      </c>
      <c r="L25" s="462">
        <v>78.896319430000005</v>
      </c>
      <c r="M25" s="462">
        <v>76.102839519999989</v>
      </c>
      <c r="N25" s="462">
        <v>77.865111170000006</v>
      </c>
      <c r="O25" s="462">
        <v>76.120619630000007</v>
      </c>
      <c r="P25" s="462">
        <v>78.996977180000002</v>
      </c>
      <c r="Q25" s="462">
        <v>77.910379790000007</v>
      </c>
      <c r="R25" s="462">
        <v>77.784689329999992</v>
      </c>
      <c r="S25" s="462">
        <v>76.499636790000011</v>
      </c>
      <c r="T25" s="462">
        <v>74.881983940000012</v>
      </c>
      <c r="U25" s="462">
        <v>72.811866089999995</v>
      </c>
      <c r="V25" s="462">
        <v>66.655788659999999</v>
      </c>
      <c r="W25" s="462">
        <v>67.259655390000006</v>
      </c>
      <c r="X25" s="462">
        <v>65.602808390000007</v>
      </c>
      <c r="Y25" s="462">
        <v>62.083994500000003</v>
      </c>
      <c r="Z25" s="462">
        <v>59.175173219999998</v>
      </c>
      <c r="AA25" s="462">
        <v>59.535808420000002</v>
      </c>
      <c r="AB25" s="462">
        <v>62.756929830000004</v>
      </c>
      <c r="AC25" s="462">
        <v>63.286371550000005</v>
      </c>
      <c r="AD25" s="462">
        <v>65.758174329999989</v>
      </c>
      <c r="AE25" s="462">
        <v>65.88084121</v>
      </c>
      <c r="AF25" s="462">
        <v>65.62869173</v>
      </c>
      <c r="AG25" s="462">
        <v>63.276371760000004</v>
      </c>
      <c r="AH25" s="462">
        <v>64.595390979999991</v>
      </c>
      <c r="AI25" s="469" t="str">
        <f t="shared" si="0"/>
        <v>HU</v>
      </c>
      <c r="AJ25" s="29"/>
      <c r="AK25" s="29"/>
      <c r="AL25" s="14"/>
      <c r="AM25" s="14"/>
      <c r="AN25" s="229"/>
      <c r="AO25" s="229"/>
    </row>
    <row r="26" spans="1:41" ht="14.1" customHeight="1" x14ac:dyDescent="0.35">
      <c r="A26" s="14"/>
      <c r="B26" s="30" t="s">
        <v>172</v>
      </c>
      <c r="C26" s="464">
        <v>2.8245970599999999</v>
      </c>
      <c r="D26" s="464">
        <v>2.6673194199999997</v>
      </c>
      <c r="E26" s="464">
        <v>2.7587518000000002</v>
      </c>
      <c r="F26" s="464">
        <v>3.36762227</v>
      </c>
      <c r="G26" s="464">
        <v>3.2043923699999999</v>
      </c>
      <c r="H26" s="464">
        <v>3.0228042300000002</v>
      </c>
      <c r="I26" s="464">
        <v>3.1104341899999999</v>
      </c>
      <c r="J26" s="464">
        <v>3.1585623599999999</v>
      </c>
      <c r="K26" s="464">
        <v>3.1192519699999997</v>
      </c>
      <c r="L26" s="464">
        <v>3.1853522699999997</v>
      </c>
      <c r="M26" s="464">
        <v>3.0770025799999998</v>
      </c>
      <c r="N26" s="464">
        <v>3.3023202999999999</v>
      </c>
      <c r="O26" s="464">
        <v>3.3027233500000004</v>
      </c>
      <c r="P26" s="464">
        <v>3.5260597100000002</v>
      </c>
      <c r="Q26" s="464">
        <v>3.43865168</v>
      </c>
      <c r="R26" s="464">
        <v>3.2660924900000001</v>
      </c>
      <c r="S26" s="464">
        <v>3.31305323</v>
      </c>
      <c r="T26" s="464">
        <v>3.4168395500000002</v>
      </c>
      <c r="U26" s="464">
        <v>3.30465242</v>
      </c>
      <c r="V26" s="464">
        <v>3.1537188500000002</v>
      </c>
      <c r="W26" s="464">
        <v>3.2563304799999999</v>
      </c>
      <c r="X26" s="464">
        <v>3.2661769299999999</v>
      </c>
      <c r="Y26" s="464">
        <v>3.4269952699999999</v>
      </c>
      <c r="Z26" s="464">
        <v>3.1236830200000001</v>
      </c>
      <c r="AA26" s="464">
        <v>3.1501495799999999</v>
      </c>
      <c r="AB26" s="464">
        <v>2.4894957100000004</v>
      </c>
      <c r="AC26" s="464">
        <v>2.24216214</v>
      </c>
      <c r="AD26" s="464">
        <v>2.4578319799999999</v>
      </c>
      <c r="AE26" s="464">
        <v>2.5118475899999999</v>
      </c>
      <c r="AF26" s="464">
        <v>2.6606864400000001</v>
      </c>
      <c r="AG26" s="464">
        <v>2.3075219099999997</v>
      </c>
      <c r="AH26" s="464">
        <v>2.3829699399999997</v>
      </c>
      <c r="AI26" s="468" t="str">
        <f t="shared" si="0"/>
        <v>MT</v>
      </c>
      <c r="AJ26" s="29"/>
      <c r="AK26" s="29"/>
      <c r="AL26" s="14"/>
      <c r="AM26" s="14"/>
      <c r="AN26" s="229"/>
      <c r="AO26" s="229"/>
    </row>
    <row r="27" spans="1:41" ht="14.1" customHeight="1" x14ac:dyDescent="0.35">
      <c r="A27" s="14"/>
      <c r="B27" s="31" t="s">
        <v>173</v>
      </c>
      <c r="C27" s="462">
        <v>227.33761369999999</v>
      </c>
      <c r="D27" s="462">
        <v>235.53437431</v>
      </c>
      <c r="E27" s="462">
        <v>236.71450795000001</v>
      </c>
      <c r="F27" s="462">
        <v>237.53941189</v>
      </c>
      <c r="G27" s="462">
        <v>238.55363065</v>
      </c>
      <c r="H27" s="462">
        <v>239.61348986000002</v>
      </c>
      <c r="I27" s="462">
        <v>250.51175969000002</v>
      </c>
      <c r="J27" s="462">
        <v>242.79303609999999</v>
      </c>
      <c r="K27" s="462">
        <v>243.51620684</v>
      </c>
      <c r="L27" s="462">
        <v>231.58282235000001</v>
      </c>
      <c r="M27" s="462">
        <v>229.93984992</v>
      </c>
      <c r="N27" s="462">
        <v>230.75882530999999</v>
      </c>
      <c r="O27" s="462">
        <v>228.83350475</v>
      </c>
      <c r="P27" s="462">
        <v>229.41465692</v>
      </c>
      <c r="Q27" s="462">
        <v>231.58386721999997</v>
      </c>
      <c r="R27" s="462">
        <v>226.10498589000002</v>
      </c>
      <c r="S27" s="462">
        <v>221.09945686</v>
      </c>
      <c r="T27" s="462">
        <v>219.7342118</v>
      </c>
      <c r="U27" s="462">
        <v>219.73858639000002</v>
      </c>
      <c r="V27" s="462">
        <v>213.26988420000001</v>
      </c>
      <c r="W27" s="462">
        <v>224.97936832000002</v>
      </c>
      <c r="X27" s="462">
        <v>211.08545756999999</v>
      </c>
      <c r="Y27" s="462">
        <v>206.32394563</v>
      </c>
      <c r="Z27" s="462">
        <v>206.23937445999999</v>
      </c>
      <c r="AA27" s="462">
        <v>198.39195881000001</v>
      </c>
      <c r="AB27" s="462">
        <v>205.93437096</v>
      </c>
      <c r="AC27" s="462">
        <v>206.85974106999998</v>
      </c>
      <c r="AD27" s="462">
        <v>204.54984426999999</v>
      </c>
      <c r="AE27" s="462">
        <v>199.45080181</v>
      </c>
      <c r="AF27" s="462">
        <v>193.34821638</v>
      </c>
      <c r="AG27" s="462">
        <v>171.46897659999999</v>
      </c>
      <c r="AH27" s="462">
        <v>175.00382951</v>
      </c>
      <c r="AI27" s="469" t="str">
        <f t="shared" si="0"/>
        <v>NL</v>
      </c>
      <c r="AJ27" s="29"/>
      <c r="AK27" s="29"/>
      <c r="AL27" s="14"/>
      <c r="AM27" s="14"/>
      <c r="AN27" s="229"/>
      <c r="AO27" s="229"/>
    </row>
    <row r="28" spans="1:41" ht="14.1" customHeight="1" x14ac:dyDescent="0.35">
      <c r="A28" s="32"/>
      <c r="B28" s="30" t="s">
        <v>174</v>
      </c>
      <c r="C28" s="464">
        <v>79.936057730000002</v>
      </c>
      <c r="D28" s="464">
        <v>83.710473750000006</v>
      </c>
      <c r="E28" s="464">
        <v>77.228979960000004</v>
      </c>
      <c r="F28" s="464">
        <v>77.670309949999989</v>
      </c>
      <c r="G28" s="464">
        <v>77.928161609999989</v>
      </c>
      <c r="H28" s="464">
        <v>81.299034400000011</v>
      </c>
      <c r="I28" s="464">
        <v>84.600487880000003</v>
      </c>
      <c r="J28" s="464">
        <v>84.270943209999999</v>
      </c>
      <c r="K28" s="464">
        <v>83.621702319999997</v>
      </c>
      <c r="L28" s="464">
        <v>82.031532400000003</v>
      </c>
      <c r="M28" s="464">
        <v>82.330812800000004</v>
      </c>
      <c r="N28" s="464">
        <v>86.180942450000003</v>
      </c>
      <c r="O28" s="464">
        <v>87.822883869999998</v>
      </c>
      <c r="P28" s="464">
        <v>93.103046000000006</v>
      </c>
      <c r="Q28" s="464">
        <v>93.16901593</v>
      </c>
      <c r="R28" s="464">
        <v>94.566855799999999</v>
      </c>
      <c r="S28" s="464">
        <v>92.22682863</v>
      </c>
      <c r="T28" s="464">
        <v>89.57423700999999</v>
      </c>
      <c r="U28" s="464">
        <v>88.973381899999993</v>
      </c>
      <c r="V28" s="464">
        <v>82.048401380000001</v>
      </c>
      <c r="W28" s="464">
        <v>86.762172770000006</v>
      </c>
      <c r="X28" s="464">
        <v>84.694792490000012</v>
      </c>
      <c r="Y28" s="464">
        <v>81.880710739999998</v>
      </c>
      <c r="Z28" s="464">
        <v>82.222743400000013</v>
      </c>
      <c r="AA28" s="464">
        <v>78.658176779999991</v>
      </c>
      <c r="AB28" s="464">
        <v>81.031389869999998</v>
      </c>
      <c r="AC28" s="464">
        <v>82.163468330000001</v>
      </c>
      <c r="AD28" s="464">
        <v>84.395253909999994</v>
      </c>
      <c r="AE28" s="464">
        <v>81.403262459999993</v>
      </c>
      <c r="AF28" s="464">
        <v>82.922583529999997</v>
      </c>
      <c r="AG28" s="464">
        <v>74.962902780000007</v>
      </c>
      <c r="AH28" s="464">
        <v>78.769616859999999</v>
      </c>
      <c r="AI28" s="468" t="str">
        <f t="shared" si="0"/>
        <v>AT</v>
      </c>
      <c r="AJ28" s="29"/>
      <c r="AK28" s="29"/>
      <c r="AL28" s="14"/>
      <c r="AM28" s="14"/>
      <c r="AN28" s="229"/>
      <c r="AO28" s="229"/>
    </row>
    <row r="29" spans="1:41" ht="14.1" customHeight="1" x14ac:dyDescent="0.35">
      <c r="A29" s="32"/>
      <c r="B29" s="31" t="s">
        <v>175</v>
      </c>
      <c r="C29" s="462">
        <v>475.48275329999996</v>
      </c>
      <c r="D29" s="462">
        <v>464.16774086999999</v>
      </c>
      <c r="E29" s="462">
        <v>451.92852733000001</v>
      </c>
      <c r="F29" s="462">
        <v>452.04216875000003</v>
      </c>
      <c r="G29" s="462">
        <v>445.97923044000004</v>
      </c>
      <c r="H29" s="462">
        <v>447.91515399999997</v>
      </c>
      <c r="I29" s="462">
        <v>461.72249834000002</v>
      </c>
      <c r="J29" s="462">
        <v>451.25778511999999</v>
      </c>
      <c r="K29" s="462">
        <v>420.65119397999996</v>
      </c>
      <c r="L29" s="462">
        <v>408.70413592</v>
      </c>
      <c r="M29" s="462">
        <v>395.27496704000004</v>
      </c>
      <c r="N29" s="462">
        <v>393.79086708</v>
      </c>
      <c r="O29" s="462">
        <v>383.58287856999999</v>
      </c>
      <c r="P29" s="462">
        <v>396.87449472000003</v>
      </c>
      <c r="Q29" s="462">
        <v>402.19864990000002</v>
      </c>
      <c r="R29" s="462">
        <v>402.19530393000002</v>
      </c>
      <c r="S29" s="462">
        <v>417.24178132000003</v>
      </c>
      <c r="T29" s="462">
        <v>416.61032590000002</v>
      </c>
      <c r="U29" s="462">
        <v>410.15736913000001</v>
      </c>
      <c r="V29" s="462">
        <v>391.86922586000003</v>
      </c>
      <c r="W29" s="462">
        <v>409.25236054000004</v>
      </c>
      <c r="X29" s="462">
        <v>407.79896202999998</v>
      </c>
      <c r="Y29" s="462">
        <v>399.96636547000003</v>
      </c>
      <c r="Z29" s="462">
        <v>395.86941841999999</v>
      </c>
      <c r="AA29" s="462">
        <v>383.27441142999999</v>
      </c>
      <c r="AB29" s="462">
        <v>385.83375687</v>
      </c>
      <c r="AC29" s="462">
        <v>396.88013076999999</v>
      </c>
      <c r="AD29" s="462">
        <v>412.10701451</v>
      </c>
      <c r="AE29" s="462">
        <v>412.54151868999998</v>
      </c>
      <c r="AF29" s="462">
        <v>390.13046048000001</v>
      </c>
      <c r="AG29" s="462">
        <v>373.27696925000004</v>
      </c>
      <c r="AH29" s="462">
        <v>402.39063383000001</v>
      </c>
      <c r="AI29" s="469" t="str">
        <f t="shared" si="0"/>
        <v>PL</v>
      </c>
      <c r="AJ29" s="29"/>
      <c r="AK29" s="29"/>
      <c r="AL29" s="14"/>
      <c r="AM29" s="14"/>
      <c r="AN29" s="229"/>
      <c r="AO29" s="229"/>
    </row>
    <row r="30" spans="1:41" ht="14.1" customHeight="1" x14ac:dyDescent="0.35">
      <c r="A30" s="32"/>
      <c r="B30" s="30" t="s">
        <v>176</v>
      </c>
      <c r="C30" s="464">
        <v>61.099196129999996</v>
      </c>
      <c r="D30" s="464">
        <v>63.040871959999997</v>
      </c>
      <c r="E30" s="464">
        <v>66.983371140000003</v>
      </c>
      <c r="F30" s="464">
        <v>65.397363060000004</v>
      </c>
      <c r="G30" s="464">
        <v>66.364779069999997</v>
      </c>
      <c r="H30" s="464">
        <v>71.120875530000006</v>
      </c>
      <c r="I30" s="464">
        <v>68.799763249999998</v>
      </c>
      <c r="J30" s="464">
        <v>72.064878970000009</v>
      </c>
      <c r="K30" s="464">
        <v>77.014087039999993</v>
      </c>
      <c r="L30" s="464">
        <v>85.307646660000003</v>
      </c>
      <c r="M30" s="464">
        <v>84.606043040000003</v>
      </c>
      <c r="N30" s="464">
        <v>84.084031090000011</v>
      </c>
      <c r="O30" s="464">
        <v>88.439920540000003</v>
      </c>
      <c r="P30" s="464">
        <v>83.546392559999987</v>
      </c>
      <c r="Q30" s="464">
        <v>86.930565299999998</v>
      </c>
      <c r="R30" s="464">
        <v>88.974191810000008</v>
      </c>
      <c r="S30" s="464">
        <v>84.268334469999999</v>
      </c>
      <c r="T30" s="464">
        <v>82.081747680000007</v>
      </c>
      <c r="U30" s="464">
        <v>79.724283939999992</v>
      </c>
      <c r="V30" s="464">
        <v>76.376956680000006</v>
      </c>
      <c r="W30" s="464">
        <v>72.353451149999998</v>
      </c>
      <c r="X30" s="464">
        <v>70.969088910000011</v>
      </c>
      <c r="Y30" s="464">
        <v>69.015704749999998</v>
      </c>
      <c r="Z30" s="464">
        <v>67.151267230000002</v>
      </c>
      <c r="AA30" s="464">
        <v>67.207565049999999</v>
      </c>
      <c r="AB30" s="464">
        <v>71.489635579999998</v>
      </c>
      <c r="AC30" s="464">
        <v>69.880817050000005</v>
      </c>
      <c r="AD30" s="464">
        <v>75.412415920000001</v>
      </c>
      <c r="AE30" s="464">
        <v>72.042277089999999</v>
      </c>
      <c r="AF30" s="464">
        <v>68.661864309999999</v>
      </c>
      <c r="AG30" s="464">
        <v>59.73154298</v>
      </c>
      <c r="AH30" s="464">
        <v>58.535892339999997</v>
      </c>
      <c r="AI30" s="468" t="str">
        <f t="shared" si="0"/>
        <v>PT</v>
      </c>
      <c r="AJ30" s="29"/>
      <c r="AK30" s="29"/>
      <c r="AL30" s="14"/>
      <c r="AM30" s="14"/>
      <c r="AN30" s="229"/>
      <c r="AO30" s="229"/>
    </row>
    <row r="31" spans="1:41" ht="14.1" customHeight="1" x14ac:dyDescent="0.35">
      <c r="A31" s="32"/>
      <c r="B31" s="31" t="s">
        <v>177</v>
      </c>
      <c r="C31" s="462">
        <v>257.93335394999997</v>
      </c>
      <c r="D31" s="462">
        <v>210.97309109999998</v>
      </c>
      <c r="E31" s="462">
        <v>195.70547837000001</v>
      </c>
      <c r="F31" s="462">
        <v>185.2531936</v>
      </c>
      <c r="G31" s="462">
        <v>182.40671119000001</v>
      </c>
      <c r="H31" s="462">
        <v>189.36969968</v>
      </c>
      <c r="I31" s="462">
        <v>192.03103947</v>
      </c>
      <c r="J31" s="462">
        <v>185.57391416999999</v>
      </c>
      <c r="K31" s="462">
        <v>168.54370248000001</v>
      </c>
      <c r="L31" s="462">
        <v>150.73607691000001</v>
      </c>
      <c r="M31" s="462">
        <v>142.67036829</v>
      </c>
      <c r="N31" s="462">
        <v>146.36848710999999</v>
      </c>
      <c r="O31" s="462">
        <v>148.32863226000001</v>
      </c>
      <c r="P31" s="462">
        <v>154.26274945</v>
      </c>
      <c r="Q31" s="462">
        <v>152.58906434000002</v>
      </c>
      <c r="R31" s="462">
        <v>151.70895308000001</v>
      </c>
      <c r="S31" s="462">
        <v>152.82094196</v>
      </c>
      <c r="T31" s="462">
        <v>156.30521870999999</v>
      </c>
      <c r="U31" s="462">
        <v>153.30479412</v>
      </c>
      <c r="V31" s="462">
        <v>131.74372547000002</v>
      </c>
      <c r="W31" s="462">
        <v>127.17242795</v>
      </c>
      <c r="X31" s="462">
        <v>133.31042071000002</v>
      </c>
      <c r="Y31" s="462">
        <v>131.09577983000003</v>
      </c>
      <c r="Z31" s="462">
        <v>119.22139754000001</v>
      </c>
      <c r="AA31" s="462">
        <v>118.83923365</v>
      </c>
      <c r="AB31" s="462">
        <v>117.82257864</v>
      </c>
      <c r="AC31" s="462">
        <v>116.18774376</v>
      </c>
      <c r="AD31" s="462">
        <v>119.37324963</v>
      </c>
      <c r="AE31" s="462">
        <v>119.65249683</v>
      </c>
      <c r="AF31" s="462">
        <v>116.22446979</v>
      </c>
      <c r="AG31" s="462">
        <v>112.17929476</v>
      </c>
      <c r="AH31" s="462">
        <v>115.65220564000001</v>
      </c>
      <c r="AI31" s="469" t="str">
        <f t="shared" si="0"/>
        <v>RO</v>
      </c>
      <c r="AJ31" s="29"/>
      <c r="AK31" s="29"/>
      <c r="AL31" s="14"/>
      <c r="AM31" s="14"/>
      <c r="AN31" s="229"/>
      <c r="AO31" s="229"/>
    </row>
    <row r="32" spans="1:41" ht="14.1" customHeight="1" x14ac:dyDescent="0.35">
      <c r="A32" s="32"/>
      <c r="B32" s="27" t="s">
        <v>178</v>
      </c>
      <c r="C32" s="470">
        <v>18.846895480000001</v>
      </c>
      <c r="D32" s="470">
        <v>17.469151750000002</v>
      </c>
      <c r="E32" s="470">
        <v>17.466011259999998</v>
      </c>
      <c r="F32" s="470">
        <v>17.715996969999999</v>
      </c>
      <c r="G32" s="470">
        <v>18.136169689999999</v>
      </c>
      <c r="H32" s="470">
        <v>18.920844430000002</v>
      </c>
      <c r="I32" s="470">
        <v>19.516847509999998</v>
      </c>
      <c r="J32" s="470">
        <v>20.060017309999999</v>
      </c>
      <c r="K32" s="470">
        <v>19.6510392</v>
      </c>
      <c r="L32" s="470">
        <v>19.04600636</v>
      </c>
      <c r="M32" s="470">
        <v>18.838672630000001</v>
      </c>
      <c r="N32" s="470">
        <v>20.11902594</v>
      </c>
      <c r="O32" s="470">
        <v>20.39949751</v>
      </c>
      <c r="P32" s="470">
        <v>20.064937199999999</v>
      </c>
      <c r="Q32" s="470">
        <v>20.444125199999998</v>
      </c>
      <c r="R32" s="470">
        <v>20.704642570000001</v>
      </c>
      <c r="S32" s="470">
        <v>20.904709889999999</v>
      </c>
      <c r="T32" s="470">
        <v>21.113989029999999</v>
      </c>
      <c r="U32" s="470">
        <v>21.8472443</v>
      </c>
      <c r="V32" s="470">
        <v>19.644506740000001</v>
      </c>
      <c r="W32" s="470">
        <v>19.871231220000002</v>
      </c>
      <c r="X32" s="470">
        <v>19.784808460000001</v>
      </c>
      <c r="Y32" s="470">
        <v>19.149465339999999</v>
      </c>
      <c r="Z32" s="470">
        <v>18.455073899999999</v>
      </c>
      <c r="AA32" s="470">
        <v>16.798230570000001</v>
      </c>
      <c r="AB32" s="470">
        <v>16.98718538</v>
      </c>
      <c r="AC32" s="470">
        <v>17.8510776</v>
      </c>
      <c r="AD32" s="470">
        <v>17.944670590000001</v>
      </c>
      <c r="AE32" s="470">
        <v>17.791331830000001</v>
      </c>
      <c r="AF32" s="470">
        <v>17.28265566</v>
      </c>
      <c r="AG32" s="470">
        <v>16.000941019999999</v>
      </c>
      <c r="AH32" s="470">
        <v>16.133255380000001</v>
      </c>
      <c r="AI32" s="465" t="str">
        <f t="shared" si="0"/>
        <v>SI</v>
      </c>
      <c r="AJ32" s="33"/>
      <c r="AK32" s="33"/>
      <c r="AL32" s="14"/>
      <c r="AM32" s="14"/>
      <c r="AN32" s="229"/>
      <c r="AO32" s="229"/>
    </row>
    <row r="33" spans="1:41" ht="14.1" customHeight="1" x14ac:dyDescent="0.35">
      <c r="A33" s="32"/>
      <c r="B33" s="25" t="s">
        <v>179</v>
      </c>
      <c r="C33" s="471">
        <v>73.894016269999995</v>
      </c>
      <c r="D33" s="471">
        <v>64.492775229999992</v>
      </c>
      <c r="E33" s="471">
        <v>58.768303440000004</v>
      </c>
      <c r="F33" s="471">
        <v>55.384008360000003</v>
      </c>
      <c r="G33" s="471">
        <v>52.817786500000004</v>
      </c>
      <c r="H33" s="471">
        <v>53.310270790000004</v>
      </c>
      <c r="I33" s="471">
        <v>53.135800510000003</v>
      </c>
      <c r="J33" s="471">
        <v>52.949859709999998</v>
      </c>
      <c r="K33" s="471">
        <v>52.243447460000006</v>
      </c>
      <c r="L33" s="471">
        <v>50.977961860000001</v>
      </c>
      <c r="M33" s="471">
        <v>49.0993475</v>
      </c>
      <c r="N33" s="471">
        <v>51.367043719999998</v>
      </c>
      <c r="O33" s="471">
        <v>49.988537190000002</v>
      </c>
      <c r="P33" s="471">
        <v>50.102979160000004</v>
      </c>
      <c r="Q33" s="471">
        <v>50.838543790000003</v>
      </c>
      <c r="R33" s="471">
        <v>50.87372104</v>
      </c>
      <c r="S33" s="471">
        <v>50.683911350000002</v>
      </c>
      <c r="T33" s="471">
        <v>48.93127595</v>
      </c>
      <c r="U33" s="471">
        <v>49.472873499999999</v>
      </c>
      <c r="V33" s="471">
        <v>45.158506729999999</v>
      </c>
      <c r="W33" s="471">
        <v>45.948984369999998</v>
      </c>
      <c r="X33" s="471">
        <v>45.03360224</v>
      </c>
      <c r="Y33" s="471">
        <v>42.618966529999994</v>
      </c>
      <c r="Z33" s="471">
        <v>42.290637770000004</v>
      </c>
      <c r="AA33" s="471">
        <v>40.309073499999997</v>
      </c>
      <c r="AB33" s="471">
        <v>41.071395360000004</v>
      </c>
      <c r="AC33" s="471">
        <v>41.526314859999999</v>
      </c>
      <c r="AD33" s="471">
        <v>42.633011120000006</v>
      </c>
      <c r="AE33" s="471">
        <v>42.515411229999998</v>
      </c>
      <c r="AF33" s="471">
        <v>40.188022220000001</v>
      </c>
      <c r="AG33" s="471">
        <v>37.288844949999998</v>
      </c>
      <c r="AH33" s="471">
        <v>41.335832379999999</v>
      </c>
      <c r="AI33" s="463" t="str">
        <f t="shared" si="0"/>
        <v>SK</v>
      </c>
      <c r="AJ33" s="33"/>
      <c r="AK33" s="33"/>
      <c r="AL33" s="14"/>
      <c r="AM33" s="14"/>
      <c r="AN33" s="229"/>
      <c r="AO33" s="229"/>
    </row>
    <row r="34" spans="1:41" ht="14.1" customHeight="1" x14ac:dyDescent="0.35">
      <c r="A34" s="32"/>
      <c r="B34" s="27" t="s">
        <v>180</v>
      </c>
      <c r="C34" s="464">
        <v>72.26927778000001</v>
      </c>
      <c r="D34" s="464">
        <v>70.152486520000011</v>
      </c>
      <c r="E34" s="464">
        <v>68.675730740000006</v>
      </c>
      <c r="F34" s="464">
        <v>70.852088839999993</v>
      </c>
      <c r="G34" s="464">
        <v>76.470678790000008</v>
      </c>
      <c r="H34" s="464">
        <v>72.780711100000005</v>
      </c>
      <c r="I34" s="464">
        <v>78.816290229999993</v>
      </c>
      <c r="J34" s="464">
        <v>77.53262411</v>
      </c>
      <c r="K34" s="464">
        <v>73.872021689999997</v>
      </c>
      <c r="L34" s="464">
        <v>73.260791729999994</v>
      </c>
      <c r="M34" s="464">
        <v>71.316127139999992</v>
      </c>
      <c r="N34" s="464">
        <v>76.680838989999998</v>
      </c>
      <c r="O34" s="464">
        <v>79.069552330000008</v>
      </c>
      <c r="P34" s="464">
        <v>86.710310050000004</v>
      </c>
      <c r="Q34" s="464">
        <v>83.126414330000003</v>
      </c>
      <c r="R34" s="464">
        <v>71.092563859999998</v>
      </c>
      <c r="S34" s="464">
        <v>82.646738040000002</v>
      </c>
      <c r="T34" s="464">
        <v>81.197794039999991</v>
      </c>
      <c r="U34" s="464">
        <v>73.19521834999999</v>
      </c>
      <c r="V34" s="464">
        <v>69.346499050000006</v>
      </c>
      <c r="W34" s="464">
        <v>77.291584180000001</v>
      </c>
      <c r="X34" s="464">
        <v>69.854327910000009</v>
      </c>
      <c r="Y34" s="464">
        <v>64.220070370000002</v>
      </c>
      <c r="Z34" s="464">
        <v>64.724311290000003</v>
      </c>
      <c r="AA34" s="464">
        <v>60.510822590000004</v>
      </c>
      <c r="AB34" s="464">
        <v>57.041756759999998</v>
      </c>
      <c r="AC34" s="464">
        <v>59.870658499999998</v>
      </c>
      <c r="AD34" s="464">
        <v>57.197179709999993</v>
      </c>
      <c r="AE34" s="464">
        <v>58.409187230000001</v>
      </c>
      <c r="AF34" s="464">
        <v>55.372597500000005</v>
      </c>
      <c r="AG34" s="464">
        <v>48.697774420000002</v>
      </c>
      <c r="AH34" s="464">
        <v>48.686198699999998</v>
      </c>
      <c r="AI34" s="465" t="str">
        <f t="shared" si="0"/>
        <v>FI</v>
      </c>
      <c r="AJ34" s="29"/>
      <c r="AK34" s="29"/>
      <c r="AL34" s="14"/>
      <c r="AM34" s="14"/>
      <c r="AN34" s="229"/>
      <c r="AO34" s="14"/>
    </row>
    <row r="35" spans="1:41" ht="14.1" customHeight="1" x14ac:dyDescent="0.35">
      <c r="A35" s="32"/>
      <c r="B35" s="803" t="s">
        <v>181</v>
      </c>
      <c r="C35" s="804">
        <v>72.830284719999995</v>
      </c>
      <c r="D35" s="804">
        <v>72.690421549999996</v>
      </c>
      <c r="E35" s="804">
        <v>72.165798760000001</v>
      </c>
      <c r="F35" s="804">
        <v>72.714288440000004</v>
      </c>
      <c r="G35" s="804">
        <v>75.308348320000007</v>
      </c>
      <c r="H35" s="804">
        <v>74.781846329999993</v>
      </c>
      <c r="I35" s="804">
        <v>78.733888370000003</v>
      </c>
      <c r="J35" s="804">
        <v>73.926612120000001</v>
      </c>
      <c r="K35" s="804">
        <v>74.429576549999993</v>
      </c>
      <c r="L35" s="804">
        <v>71.50681037999999</v>
      </c>
      <c r="M35" s="804">
        <v>70.300736180000001</v>
      </c>
      <c r="N35" s="804">
        <v>71.023870240000008</v>
      </c>
      <c r="O35" s="804">
        <v>71.367920999999996</v>
      </c>
      <c r="P35" s="804">
        <v>71.658696410000005</v>
      </c>
      <c r="Q35" s="804">
        <v>71.204916699999998</v>
      </c>
      <c r="R35" s="804">
        <v>68.501724499999995</v>
      </c>
      <c r="S35" s="804">
        <v>68.216101120000005</v>
      </c>
      <c r="T35" s="804">
        <v>67.256966779999999</v>
      </c>
      <c r="U35" s="804">
        <v>65.114962989999995</v>
      </c>
      <c r="V35" s="804">
        <v>60.509163050000005</v>
      </c>
      <c r="W35" s="804">
        <v>66.512258040000006</v>
      </c>
      <c r="X35" s="804">
        <v>62.314572269999999</v>
      </c>
      <c r="Y35" s="804">
        <v>59.300869890000001</v>
      </c>
      <c r="Z35" s="804">
        <v>57.741572399999995</v>
      </c>
      <c r="AA35" s="804">
        <v>56.026624419999997</v>
      </c>
      <c r="AB35" s="804">
        <v>55.752623880000002</v>
      </c>
      <c r="AC35" s="804">
        <v>56.027252139999995</v>
      </c>
      <c r="AD35" s="804">
        <v>55.349662629999997</v>
      </c>
      <c r="AE35" s="804">
        <v>54.60629934</v>
      </c>
      <c r="AF35" s="804">
        <v>53.283968819999998</v>
      </c>
      <c r="AG35" s="804">
        <v>47.152273950000001</v>
      </c>
      <c r="AH35" s="804">
        <v>48.815106460000003</v>
      </c>
      <c r="AI35" s="805" t="str">
        <f t="shared" ref="AI35:AI38" si="1">B35</f>
        <v>SE</v>
      </c>
      <c r="AJ35" s="29"/>
      <c r="AK35" s="29"/>
      <c r="AL35" s="14"/>
      <c r="AM35" s="14"/>
      <c r="AN35" s="229"/>
      <c r="AO35" s="14"/>
    </row>
    <row r="36" spans="1:41" ht="14.1" customHeight="1" x14ac:dyDescent="0.35">
      <c r="A36" s="32"/>
      <c r="B36" s="27" t="s">
        <v>186</v>
      </c>
      <c r="C36" s="470">
        <v>3.90315433</v>
      </c>
      <c r="D36" s="470">
        <v>3.69924645</v>
      </c>
      <c r="E36" s="470">
        <v>3.61408584</v>
      </c>
      <c r="F36" s="470">
        <v>3.6933535399999999</v>
      </c>
      <c r="G36" s="470">
        <v>3.6394436099999998</v>
      </c>
      <c r="H36" s="470">
        <v>3.7924045099999999</v>
      </c>
      <c r="I36" s="470">
        <v>3.8891128199999998</v>
      </c>
      <c r="J36" s="470">
        <v>4.06851669</v>
      </c>
      <c r="K36" s="470">
        <v>4.2477307</v>
      </c>
      <c r="L36" s="470">
        <v>4.4889035700000006</v>
      </c>
      <c r="M36" s="470">
        <v>4.5646626800000005</v>
      </c>
      <c r="N36" s="470">
        <v>4.4011692499999997</v>
      </c>
      <c r="O36" s="470">
        <v>4.4558071699999999</v>
      </c>
      <c r="P36" s="470">
        <v>4.4420694200000002</v>
      </c>
      <c r="Q36" s="470">
        <v>4.5934287999999999</v>
      </c>
      <c r="R36" s="470">
        <v>4.4837700000000007</v>
      </c>
      <c r="S36" s="470">
        <v>5.12262255</v>
      </c>
      <c r="T36" s="470">
        <v>5.4392384099999997</v>
      </c>
      <c r="U36" s="470">
        <v>5.7384541599999999</v>
      </c>
      <c r="V36" s="470">
        <v>5.3471190200000001</v>
      </c>
      <c r="W36" s="470">
        <v>5.2861049000000007</v>
      </c>
      <c r="X36" s="470">
        <v>5.1169667399999996</v>
      </c>
      <c r="Y36" s="470">
        <v>5.1319782599999995</v>
      </c>
      <c r="Z36" s="470">
        <v>5.1970351600000004</v>
      </c>
      <c r="AA36" s="470">
        <v>5.2723028599999999</v>
      </c>
      <c r="AB36" s="470">
        <v>5.4518311700000002</v>
      </c>
      <c r="AC36" s="470">
        <v>5.6393923299999997</v>
      </c>
      <c r="AD36" s="470">
        <v>5.9551361800000002</v>
      </c>
      <c r="AE36" s="470">
        <v>6.1652321499999996</v>
      </c>
      <c r="AF36" s="470">
        <v>5.6875513099999999</v>
      </c>
      <c r="AG36" s="470">
        <v>4.7844092600000003</v>
      </c>
      <c r="AH36" s="470">
        <v>5.0775934300000003</v>
      </c>
      <c r="AI36" s="465" t="str">
        <f t="shared" si="1"/>
        <v>IS</v>
      </c>
      <c r="AJ36" s="33"/>
      <c r="AK36" s="33"/>
      <c r="AL36" s="14"/>
      <c r="AM36" s="14"/>
      <c r="AN36" s="229"/>
      <c r="AO36" s="229"/>
    </row>
    <row r="37" spans="1:41" ht="14.1" customHeight="1" x14ac:dyDescent="0.35">
      <c r="A37" s="32"/>
      <c r="B37" s="25" t="s">
        <v>187</v>
      </c>
      <c r="C37" s="471">
        <v>51.957262040000003</v>
      </c>
      <c r="D37" s="471">
        <v>49.546437790000006</v>
      </c>
      <c r="E37" s="471">
        <v>48.053583689999996</v>
      </c>
      <c r="F37" s="471">
        <v>50.021552900000003</v>
      </c>
      <c r="G37" s="471">
        <v>51.955754139999996</v>
      </c>
      <c r="H37" s="471">
        <v>52.288259070000002</v>
      </c>
      <c r="I37" s="471">
        <v>55.293884480000003</v>
      </c>
      <c r="J37" s="471">
        <v>55.362940639999998</v>
      </c>
      <c r="K37" s="471">
        <v>55.480411999999994</v>
      </c>
      <c r="L37" s="471">
        <v>56.613255770000002</v>
      </c>
      <c r="M37" s="471">
        <v>55.968500719999994</v>
      </c>
      <c r="N37" s="471">
        <v>57.154004549999996</v>
      </c>
      <c r="O37" s="471">
        <v>55.793882080000003</v>
      </c>
      <c r="P37" s="471">
        <v>56.449203619999999</v>
      </c>
      <c r="Q37" s="471">
        <v>56.923129500000002</v>
      </c>
      <c r="R37" s="471">
        <v>55.925863830000004</v>
      </c>
      <c r="S37" s="471">
        <v>56.125180760000006</v>
      </c>
      <c r="T37" s="471">
        <v>57.861376040000003</v>
      </c>
      <c r="U37" s="471">
        <v>56.36858831</v>
      </c>
      <c r="V37" s="471">
        <v>53.954302630000001</v>
      </c>
      <c r="W37" s="471">
        <v>56.540006699999999</v>
      </c>
      <c r="X37" s="471">
        <v>55.665034870000007</v>
      </c>
      <c r="Y37" s="471">
        <v>55.197772230000005</v>
      </c>
      <c r="Z37" s="471">
        <v>55.53568851</v>
      </c>
      <c r="AA37" s="471">
        <v>55.948476560000003</v>
      </c>
      <c r="AB37" s="471">
        <v>56.337546029999999</v>
      </c>
      <c r="AC37" s="471">
        <v>55.375209600000005</v>
      </c>
      <c r="AD37" s="471">
        <v>54.674231710000001</v>
      </c>
      <c r="AE37" s="471">
        <v>54.774910370000001</v>
      </c>
      <c r="AF37" s="471">
        <v>52.987497689999998</v>
      </c>
      <c r="AG37" s="471">
        <v>50.060829720000001</v>
      </c>
      <c r="AH37" s="471">
        <v>49.679632599999998</v>
      </c>
      <c r="AI37" s="463" t="str">
        <f t="shared" si="1"/>
        <v>NO</v>
      </c>
      <c r="AJ37" s="33"/>
      <c r="AK37" s="33"/>
      <c r="AL37" s="14"/>
      <c r="AM37" s="14"/>
      <c r="AN37" s="229"/>
      <c r="AO37" s="229"/>
    </row>
    <row r="38" spans="1:41" ht="14.1" customHeight="1" x14ac:dyDescent="0.35">
      <c r="A38" s="32"/>
      <c r="B38" s="857" t="s">
        <v>188</v>
      </c>
      <c r="C38" s="858">
        <v>58.433932390000002</v>
      </c>
      <c r="D38" s="858">
        <v>60.229767419999995</v>
      </c>
      <c r="E38" s="858">
        <v>60.146745529999997</v>
      </c>
      <c r="F38" s="858">
        <v>57.670986649999996</v>
      </c>
      <c r="G38" s="858">
        <v>56.717673430000005</v>
      </c>
      <c r="H38" s="858">
        <v>57.812335480000002</v>
      </c>
      <c r="I38" s="858">
        <v>58.596767760000006</v>
      </c>
      <c r="J38" s="858">
        <v>57.50910433</v>
      </c>
      <c r="K38" s="858">
        <v>59.214616900000003</v>
      </c>
      <c r="L38" s="858">
        <v>59.311223720000001</v>
      </c>
      <c r="M38" s="858">
        <v>58.764794629999997</v>
      </c>
      <c r="N38" s="858">
        <v>60.009852680000002</v>
      </c>
      <c r="O38" s="858">
        <v>58.098470759999998</v>
      </c>
      <c r="P38" s="858">
        <v>58.725901039999997</v>
      </c>
      <c r="Q38" s="858">
        <v>59.094464279999997</v>
      </c>
      <c r="R38" s="858">
        <v>59.768340999999999</v>
      </c>
      <c r="S38" s="858">
        <v>59.613896269999998</v>
      </c>
      <c r="T38" s="858">
        <v>57.921490609999999</v>
      </c>
      <c r="U38" s="858">
        <v>59.627853979999998</v>
      </c>
      <c r="V38" s="858">
        <v>57.945747849999997</v>
      </c>
      <c r="W38" s="858">
        <v>59.739758639999998</v>
      </c>
      <c r="X38" s="858">
        <v>55.916382159999998</v>
      </c>
      <c r="Y38" s="858">
        <v>57.344120669999995</v>
      </c>
      <c r="Z38" s="858">
        <v>58.240165650000002</v>
      </c>
      <c r="AA38" s="858">
        <v>54.321295680000006</v>
      </c>
      <c r="AB38" s="858">
        <v>53.965026539999997</v>
      </c>
      <c r="AC38" s="858">
        <v>54.514064429999998</v>
      </c>
      <c r="AD38" s="858">
        <v>53.709172039999999</v>
      </c>
      <c r="AE38" s="858">
        <v>52.520782270000005</v>
      </c>
      <c r="AF38" s="858">
        <v>52.325441930000004</v>
      </c>
      <c r="AG38" s="858">
        <v>45.974231829999994</v>
      </c>
      <c r="AH38" s="858">
        <v>47.58414045</v>
      </c>
      <c r="AI38" s="859" t="str">
        <f t="shared" si="1"/>
        <v>CH</v>
      </c>
      <c r="AJ38" s="29"/>
      <c r="AK38" s="29"/>
      <c r="AL38" s="14"/>
      <c r="AM38" s="14"/>
      <c r="AN38" s="229"/>
      <c r="AO38" s="14"/>
    </row>
    <row r="39" spans="1:41" ht="14.1" hidden="1" customHeight="1" x14ac:dyDescent="0.35">
      <c r="A39" s="32"/>
      <c r="B39" s="422" t="s">
        <v>184</v>
      </c>
      <c r="C39" s="466" t="s">
        <v>276</v>
      </c>
      <c r="D39" s="466" t="s">
        <v>276</v>
      </c>
      <c r="E39" s="466" t="s">
        <v>276</v>
      </c>
      <c r="F39" s="466" t="s">
        <v>276</v>
      </c>
      <c r="G39" s="466" t="s">
        <v>276</v>
      </c>
      <c r="H39" s="466" t="s">
        <v>276</v>
      </c>
      <c r="I39" s="466" t="s">
        <v>276</v>
      </c>
      <c r="J39" s="466" t="s">
        <v>276</v>
      </c>
      <c r="K39" s="466" t="s">
        <v>276</v>
      </c>
      <c r="L39" s="466" t="s">
        <v>276</v>
      </c>
      <c r="M39" s="466" t="s">
        <v>276</v>
      </c>
      <c r="N39" s="466" t="s">
        <v>276</v>
      </c>
      <c r="O39" s="466" t="s">
        <v>276</v>
      </c>
      <c r="P39" s="466" t="s">
        <v>276</v>
      </c>
      <c r="Q39" s="466" t="s">
        <v>276</v>
      </c>
      <c r="R39" s="466" t="s">
        <v>276</v>
      </c>
      <c r="S39" s="466" t="s">
        <v>276</v>
      </c>
      <c r="T39" s="466" t="s">
        <v>276</v>
      </c>
      <c r="U39" s="466" t="s">
        <v>276</v>
      </c>
      <c r="V39" s="466" t="s">
        <v>276</v>
      </c>
      <c r="W39" s="466" t="s">
        <v>276</v>
      </c>
      <c r="X39" s="466" t="s">
        <v>276</v>
      </c>
      <c r="Y39" s="466" t="s">
        <v>276</v>
      </c>
      <c r="Z39" s="466" t="s">
        <v>276</v>
      </c>
      <c r="AA39" s="466" t="s">
        <v>276</v>
      </c>
      <c r="AB39" s="466" t="s">
        <v>276</v>
      </c>
      <c r="AC39" s="466" t="s">
        <v>276</v>
      </c>
      <c r="AD39" s="466" t="s">
        <v>276</v>
      </c>
      <c r="AE39" s="466" t="s">
        <v>276</v>
      </c>
      <c r="AF39" s="466" t="s">
        <v>276</v>
      </c>
      <c r="AG39" s="466" t="s">
        <v>276</v>
      </c>
      <c r="AH39" s="466" t="s">
        <v>276</v>
      </c>
      <c r="AI39" s="646" t="str">
        <f>B39</f>
        <v>MK</v>
      </c>
      <c r="AJ39" s="29"/>
      <c r="AK39" s="29"/>
      <c r="AL39" s="14"/>
      <c r="AM39" s="14"/>
      <c r="AN39" s="229"/>
      <c r="AO39" s="14"/>
    </row>
    <row r="40" spans="1:41" ht="14.1" hidden="1" customHeight="1" x14ac:dyDescent="0.35">
      <c r="A40" s="32"/>
      <c r="B40" s="34" t="s">
        <v>185</v>
      </c>
      <c r="C40" s="472" t="s">
        <v>276</v>
      </c>
      <c r="D40" s="472" t="s">
        <v>276</v>
      </c>
      <c r="E40" s="472" t="s">
        <v>276</v>
      </c>
      <c r="F40" s="472" t="s">
        <v>276</v>
      </c>
      <c r="G40" s="472" t="s">
        <v>276</v>
      </c>
      <c r="H40" s="472" t="s">
        <v>276</v>
      </c>
      <c r="I40" s="472" t="s">
        <v>276</v>
      </c>
      <c r="J40" s="472" t="s">
        <v>276</v>
      </c>
      <c r="K40" s="472" t="s">
        <v>276</v>
      </c>
      <c r="L40" s="472" t="s">
        <v>276</v>
      </c>
      <c r="M40" s="472" t="s">
        <v>276</v>
      </c>
      <c r="N40" s="472" t="s">
        <v>276</v>
      </c>
      <c r="O40" s="472" t="s">
        <v>276</v>
      </c>
      <c r="P40" s="472" t="s">
        <v>276</v>
      </c>
      <c r="Q40" s="472" t="s">
        <v>276</v>
      </c>
      <c r="R40" s="472" t="s">
        <v>276</v>
      </c>
      <c r="S40" s="472" t="s">
        <v>276</v>
      </c>
      <c r="T40" s="472" t="s">
        <v>276</v>
      </c>
      <c r="U40" s="472" t="s">
        <v>276</v>
      </c>
      <c r="V40" s="472" t="s">
        <v>276</v>
      </c>
      <c r="W40" s="472" t="s">
        <v>276</v>
      </c>
      <c r="X40" s="472" t="s">
        <v>276</v>
      </c>
      <c r="Y40" s="472" t="s">
        <v>276</v>
      </c>
      <c r="Z40" s="472" t="s">
        <v>276</v>
      </c>
      <c r="AA40" s="472" t="s">
        <v>276</v>
      </c>
      <c r="AB40" s="472" t="s">
        <v>276</v>
      </c>
      <c r="AC40" s="472" t="s">
        <v>276</v>
      </c>
      <c r="AD40" s="472" t="s">
        <v>276</v>
      </c>
      <c r="AE40" s="472" t="s">
        <v>276</v>
      </c>
      <c r="AF40" s="472" t="s">
        <v>276</v>
      </c>
      <c r="AG40" s="472" t="s">
        <v>276</v>
      </c>
      <c r="AH40" s="472" t="s">
        <v>276</v>
      </c>
      <c r="AI40" s="473" t="str">
        <f>B40</f>
        <v>TR</v>
      </c>
      <c r="AJ40" s="29"/>
      <c r="AK40" s="29"/>
      <c r="AL40" s="14"/>
      <c r="AM40" s="14"/>
      <c r="AN40" s="229"/>
      <c r="AO40" s="14"/>
    </row>
    <row r="41" spans="1:41" ht="14.1" hidden="1" customHeight="1" x14ac:dyDescent="0.35">
      <c r="A41" s="32"/>
      <c r="B41" s="803" t="s">
        <v>182</v>
      </c>
      <c r="C41" s="804" t="s">
        <v>276</v>
      </c>
      <c r="D41" s="804" t="s">
        <v>276</v>
      </c>
      <c r="E41" s="804" t="s">
        <v>276</v>
      </c>
      <c r="F41" s="804" t="s">
        <v>276</v>
      </c>
      <c r="G41" s="804" t="s">
        <v>276</v>
      </c>
      <c r="H41" s="804" t="s">
        <v>276</v>
      </c>
      <c r="I41" s="804" t="s">
        <v>276</v>
      </c>
      <c r="J41" s="804" t="s">
        <v>276</v>
      </c>
      <c r="K41" s="804" t="s">
        <v>276</v>
      </c>
      <c r="L41" s="804" t="s">
        <v>276</v>
      </c>
      <c r="M41" s="804" t="s">
        <v>276</v>
      </c>
      <c r="N41" s="804" t="s">
        <v>276</v>
      </c>
      <c r="O41" s="804" t="s">
        <v>276</v>
      </c>
      <c r="P41" s="804" t="s">
        <v>276</v>
      </c>
      <c r="Q41" s="804" t="s">
        <v>276</v>
      </c>
      <c r="R41" s="804" t="s">
        <v>276</v>
      </c>
      <c r="S41" s="804" t="s">
        <v>276</v>
      </c>
      <c r="T41" s="804" t="s">
        <v>276</v>
      </c>
      <c r="U41" s="804" t="s">
        <v>276</v>
      </c>
      <c r="V41" s="804" t="s">
        <v>276</v>
      </c>
      <c r="W41" s="804" t="s">
        <v>276</v>
      </c>
      <c r="X41" s="804" t="s">
        <v>276</v>
      </c>
      <c r="Y41" s="804" t="s">
        <v>276</v>
      </c>
      <c r="Z41" s="804" t="s">
        <v>276</v>
      </c>
      <c r="AA41" s="804" t="s">
        <v>276</v>
      </c>
      <c r="AB41" s="804" t="s">
        <v>276</v>
      </c>
      <c r="AC41" s="804" t="s">
        <v>276</v>
      </c>
      <c r="AD41" s="804" t="s">
        <v>276</v>
      </c>
      <c r="AE41" s="804" t="s">
        <v>276</v>
      </c>
      <c r="AF41" s="804" t="s">
        <v>276</v>
      </c>
      <c r="AG41" s="804" t="s">
        <v>276</v>
      </c>
      <c r="AH41" s="804" t="s">
        <v>276</v>
      </c>
      <c r="AI41" s="805" t="str">
        <f>B41</f>
        <v>UK</v>
      </c>
      <c r="AJ41" s="29"/>
      <c r="AK41" s="29"/>
      <c r="AL41" s="14"/>
      <c r="AM41" s="14"/>
      <c r="AN41" s="229"/>
      <c r="AO41" s="14"/>
    </row>
    <row r="42" spans="1:41" ht="6" customHeight="1" x14ac:dyDescent="0.35">
      <c r="A42" s="32"/>
      <c r="B42" s="35"/>
      <c r="C42" s="36"/>
      <c r="D42" s="36"/>
      <c r="E42" s="36"/>
      <c r="F42" s="36"/>
      <c r="G42" s="36"/>
      <c r="H42" s="36"/>
      <c r="I42" s="36"/>
      <c r="J42" s="36"/>
      <c r="K42" s="36"/>
      <c r="L42" s="36"/>
      <c r="M42" s="36"/>
      <c r="N42" s="36"/>
      <c r="O42" s="36"/>
      <c r="P42" s="36"/>
      <c r="Q42" s="36"/>
      <c r="R42" s="36"/>
      <c r="S42" s="36"/>
      <c r="T42" s="36"/>
      <c r="U42" s="36"/>
      <c r="V42" s="36"/>
      <c r="W42" s="36"/>
      <c r="X42" s="29"/>
      <c r="Y42" s="29"/>
      <c r="Z42" s="29"/>
      <c r="AA42" s="29"/>
      <c r="AB42" s="29"/>
      <c r="AC42" s="29"/>
      <c r="AD42" s="29"/>
      <c r="AE42" s="29"/>
      <c r="AF42" s="29"/>
      <c r="AG42" s="29"/>
      <c r="AH42" s="29"/>
      <c r="AI42" s="29"/>
      <c r="AJ42" s="29"/>
      <c r="AK42" s="29"/>
      <c r="AL42" s="14"/>
      <c r="AM42" s="14"/>
      <c r="AN42" s="14"/>
      <c r="AO42" s="14"/>
    </row>
    <row r="43" spans="1:41" x14ac:dyDescent="0.35">
      <c r="A43" s="10"/>
      <c r="B43" s="37" t="s">
        <v>488</v>
      </c>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4"/>
      <c r="AM43" s="14"/>
      <c r="AN43" s="14"/>
      <c r="AO43" s="14"/>
    </row>
    <row r="44" spans="1:41" ht="23.25" customHeight="1" x14ac:dyDescent="0.35">
      <c r="A44" s="10"/>
      <c r="B44" s="995" t="s">
        <v>443</v>
      </c>
      <c r="C44" s="1001"/>
      <c r="D44" s="1001"/>
      <c r="E44" s="1001"/>
      <c r="F44" s="1001"/>
      <c r="G44" s="1001"/>
      <c r="H44" s="1001"/>
      <c r="I44" s="1001"/>
      <c r="J44" s="1001"/>
      <c r="K44" s="1001"/>
      <c r="L44" s="1001"/>
      <c r="M44" s="1001"/>
      <c r="N44" s="1001"/>
      <c r="O44" s="1001"/>
      <c r="P44" s="1001"/>
      <c r="Q44" s="1001"/>
      <c r="R44" s="1001"/>
      <c r="S44" s="10"/>
      <c r="T44" s="10"/>
      <c r="U44" s="10"/>
      <c r="V44" s="10"/>
      <c r="W44" s="10"/>
      <c r="X44" s="10"/>
      <c r="Y44" s="10"/>
      <c r="Z44" s="10"/>
      <c r="AA44" s="10"/>
      <c r="AB44" s="10"/>
      <c r="AC44" s="10"/>
      <c r="AD44" s="10"/>
      <c r="AE44" s="10"/>
      <c r="AF44" s="10"/>
      <c r="AG44" s="10"/>
      <c r="AH44" s="10"/>
      <c r="AI44" s="10"/>
      <c r="AJ44" s="10"/>
      <c r="AK44" s="10"/>
      <c r="AL44" s="14"/>
      <c r="AM44" s="14"/>
      <c r="AN44" s="14"/>
      <c r="AO44" s="14"/>
    </row>
    <row r="45" spans="1:41" ht="12.75" customHeight="1" x14ac:dyDescent="0.35">
      <c r="A45" s="10"/>
      <c r="B45" s="995" t="s">
        <v>442</v>
      </c>
      <c r="C45" s="995"/>
      <c r="D45" s="995"/>
      <c r="E45" s="995"/>
      <c r="F45" s="995"/>
      <c r="G45" s="995"/>
      <c r="H45" s="995"/>
      <c r="I45" s="995"/>
      <c r="J45" s="995"/>
      <c r="K45" s="995"/>
      <c r="L45" s="995"/>
      <c r="M45" s="995"/>
      <c r="N45" s="995"/>
      <c r="O45" s="995"/>
      <c r="P45" s="995"/>
      <c r="Q45" s="995"/>
      <c r="R45" s="995"/>
      <c r="S45" s="38"/>
      <c r="T45" s="38"/>
      <c r="U45" s="38"/>
      <c r="V45" s="38"/>
      <c r="W45" s="38"/>
      <c r="X45" s="38"/>
      <c r="Y45" s="38"/>
      <c r="Z45" s="38"/>
      <c r="AA45" s="38"/>
      <c r="AB45" s="38"/>
      <c r="AC45" s="38"/>
      <c r="AD45" s="38"/>
      <c r="AE45" s="38"/>
      <c r="AF45" s="38"/>
      <c r="AG45" s="38"/>
      <c r="AH45" s="38"/>
      <c r="AI45" s="38"/>
      <c r="AK45" s="10"/>
      <c r="AL45" s="14"/>
      <c r="AM45" s="14"/>
      <c r="AN45" s="14"/>
      <c r="AO45" s="14"/>
    </row>
    <row r="46" spans="1:41" ht="12.75" customHeight="1" x14ac:dyDescent="0.35">
      <c r="A46" s="10"/>
      <c r="B46" s="39" t="s">
        <v>489</v>
      </c>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10"/>
      <c r="AK46" s="10"/>
      <c r="AL46" s="14"/>
      <c r="AM46" s="14"/>
      <c r="AN46" s="14"/>
      <c r="AO46" s="14"/>
    </row>
    <row r="47" spans="1:41" x14ac:dyDescent="0.35">
      <c r="A47" s="10"/>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10"/>
      <c r="AK47" s="10"/>
      <c r="AL47" s="14"/>
      <c r="AM47" s="14"/>
      <c r="AN47" s="14"/>
      <c r="AO47" s="14"/>
    </row>
    <row r="48" spans="1:41" x14ac:dyDescent="0.35">
      <c r="A48" s="10"/>
      <c r="B48" s="38"/>
      <c r="C48" s="673"/>
      <c r="D48" s="673"/>
      <c r="E48" s="673"/>
      <c r="F48" s="673"/>
      <c r="G48" s="673"/>
      <c r="H48" s="673"/>
      <c r="I48" s="673"/>
      <c r="J48" s="673"/>
      <c r="K48" s="673"/>
      <c r="L48" s="673"/>
      <c r="M48" s="673"/>
      <c r="N48" s="673"/>
      <c r="O48" s="673"/>
      <c r="P48" s="673"/>
      <c r="Q48" s="673"/>
      <c r="R48" s="673"/>
      <c r="S48" s="673"/>
      <c r="T48" s="673"/>
      <c r="U48" s="673"/>
      <c r="V48" s="673"/>
      <c r="W48" s="673"/>
      <c r="X48" s="673"/>
      <c r="Y48" s="673"/>
      <c r="Z48" s="673"/>
      <c r="AA48" s="673"/>
      <c r="AB48" s="673"/>
      <c r="AC48" s="673"/>
      <c r="AD48" s="673"/>
      <c r="AE48" s="673"/>
      <c r="AF48" s="673"/>
      <c r="AG48" s="673"/>
      <c r="AH48" s="673"/>
      <c r="AI48" s="38"/>
      <c r="AJ48" s="10"/>
      <c r="AK48" s="10"/>
      <c r="AL48" s="14"/>
      <c r="AM48" s="14"/>
      <c r="AN48" s="14"/>
      <c r="AO48" s="14"/>
    </row>
    <row r="49" spans="1:41" x14ac:dyDescent="0.35">
      <c r="A49" s="10"/>
      <c r="B49" s="38"/>
      <c r="C49" s="673"/>
      <c r="D49" s="673"/>
      <c r="E49" s="673"/>
      <c r="F49" s="673"/>
      <c r="G49" s="673"/>
      <c r="H49" s="673"/>
      <c r="I49" s="673"/>
      <c r="J49" s="673"/>
      <c r="K49" s="673"/>
      <c r="L49" s="673"/>
      <c r="M49" s="673"/>
      <c r="N49" s="673"/>
      <c r="O49" s="673"/>
      <c r="P49" s="673"/>
      <c r="Q49" s="673"/>
      <c r="R49" s="673"/>
      <c r="S49" s="673"/>
      <c r="T49" s="673"/>
      <c r="U49" s="673"/>
      <c r="V49" s="673"/>
      <c r="W49" s="673"/>
      <c r="X49" s="673"/>
      <c r="Y49" s="673"/>
      <c r="Z49" s="673"/>
      <c r="AA49" s="673"/>
      <c r="AB49" s="673"/>
      <c r="AC49" s="673"/>
      <c r="AD49" s="673"/>
      <c r="AE49" s="673"/>
      <c r="AF49" s="673"/>
      <c r="AG49" s="673"/>
      <c r="AH49" s="673"/>
      <c r="AI49" s="38"/>
      <c r="AJ49" s="10"/>
      <c r="AK49" s="10"/>
      <c r="AL49" s="14"/>
      <c r="AM49" s="14"/>
      <c r="AN49" s="14"/>
      <c r="AO49" s="14"/>
    </row>
    <row r="50" spans="1:41" x14ac:dyDescent="0.35">
      <c r="A50" s="10"/>
      <c r="B50" s="38"/>
      <c r="C50" s="673"/>
      <c r="D50" s="673"/>
      <c r="E50" s="673"/>
      <c r="F50" s="673"/>
      <c r="G50" s="673"/>
      <c r="H50" s="673"/>
      <c r="I50" s="673"/>
      <c r="J50" s="673"/>
      <c r="K50" s="673"/>
      <c r="L50" s="673"/>
      <c r="M50" s="673"/>
      <c r="N50" s="673"/>
      <c r="O50" s="673"/>
      <c r="P50" s="673"/>
      <c r="Q50" s="673"/>
      <c r="R50" s="673"/>
      <c r="S50" s="673"/>
      <c r="T50" s="673"/>
      <c r="U50" s="673"/>
      <c r="V50" s="673"/>
      <c r="W50" s="673"/>
      <c r="X50" s="673"/>
      <c r="Y50" s="673"/>
      <c r="Z50" s="673"/>
      <c r="AA50" s="673"/>
      <c r="AB50" s="673"/>
      <c r="AC50" s="673"/>
      <c r="AD50" s="673"/>
      <c r="AE50" s="673"/>
      <c r="AF50" s="673"/>
      <c r="AG50" s="673"/>
      <c r="AH50" s="673"/>
      <c r="AI50" s="38"/>
      <c r="AJ50" s="10"/>
      <c r="AK50" s="10"/>
      <c r="AL50" s="14"/>
      <c r="AM50" s="14"/>
      <c r="AN50" s="14"/>
      <c r="AO50" s="14"/>
    </row>
    <row r="51" spans="1:41" x14ac:dyDescent="0.35">
      <c r="A51" s="10"/>
      <c r="B51" s="38"/>
      <c r="C51" s="673"/>
      <c r="D51" s="673"/>
      <c r="E51" s="673"/>
      <c r="F51" s="673"/>
      <c r="G51" s="673"/>
      <c r="H51" s="673"/>
      <c r="I51" s="673"/>
      <c r="J51" s="673"/>
      <c r="K51" s="673"/>
      <c r="L51" s="673"/>
      <c r="M51" s="673"/>
      <c r="N51" s="673"/>
      <c r="O51" s="673"/>
      <c r="P51" s="673"/>
      <c r="Q51" s="673"/>
      <c r="R51" s="673"/>
      <c r="S51" s="673"/>
      <c r="T51" s="673"/>
      <c r="U51" s="673"/>
      <c r="V51" s="673"/>
      <c r="W51" s="673"/>
      <c r="X51" s="673"/>
      <c r="Y51" s="673"/>
      <c r="Z51" s="673"/>
      <c r="AA51" s="673"/>
      <c r="AB51" s="673"/>
      <c r="AC51" s="673"/>
      <c r="AD51" s="673"/>
      <c r="AE51" s="673"/>
      <c r="AF51" s="673"/>
      <c r="AG51" s="673"/>
      <c r="AH51" s="673"/>
      <c r="AI51" s="38"/>
      <c r="AJ51" s="10"/>
      <c r="AK51" s="10"/>
      <c r="AL51" s="14"/>
      <c r="AM51" s="14"/>
      <c r="AN51" s="14"/>
      <c r="AO51" s="14"/>
    </row>
    <row r="52" spans="1:41" x14ac:dyDescent="0.35">
      <c r="A52" s="10"/>
      <c r="B52" s="40"/>
      <c r="C52" s="734"/>
      <c r="D52" s="734"/>
      <c r="E52" s="734"/>
      <c r="F52" s="734"/>
      <c r="G52" s="734"/>
      <c r="H52" s="734"/>
      <c r="I52" s="734"/>
      <c r="J52" s="734"/>
      <c r="K52" s="734"/>
      <c r="L52" s="734"/>
      <c r="M52" s="734"/>
      <c r="N52" s="734"/>
      <c r="O52" s="734"/>
      <c r="P52" s="734"/>
      <c r="Q52" s="734"/>
      <c r="R52" s="734"/>
      <c r="S52" s="734"/>
      <c r="T52" s="734"/>
      <c r="U52" s="734"/>
      <c r="V52" s="734"/>
      <c r="W52" s="734"/>
      <c r="X52" s="734"/>
      <c r="Y52" s="734"/>
      <c r="Z52" s="734"/>
      <c r="AA52" s="734"/>
      <c r="AB52" s="734"/>
      <c r="AC52" s="734"/>
      <c r="AD52" s="734"/>
      <c r="AE52" s="734"/>
      <c r="AF52" s="734"/>
      <c r="AG52" s="734"/>
      <c r="AH52" s="734"/>
      <c r="AI52" s="38"/>
      <c r="AJ52" s="38"/>
      <c r="AK52" s="10"/>
      <c r="AL52" s="14"/>
      <c r="AM52" s="14"/>
      <c r="AN52" s="14"/>
      <c r="AO52" s="14"/>
    </row>
    <row r="53" spans="1:41" x14ac:dyDescent="0.35">
      <c r="A53" s="10"/>
      <c r="B53" s="38"/>
      <c r="C53" s="734"/>
      <c r="D53" s="734"/>
      <c r="E53" s="734"/>
      <c r="F53" s="734"/>
      <c r="G53" s="734"/>
      <c r="H53" s="734"/>
      <c r="I53" s="734"/>
      <c r="J53" s="734"/>
      <c r="K53" s="734"/>
      <c r="L53" s="734"/>
      <c r="M53" s="734"/>
      <c r="N53" s="734"/>
      <c r="O53" s="734"/>
      <c r="P53" s="734"/>
      <c r="Q53" s="734"/>
      <c r="R53" s="734"/>
      <c r="S53" s="734"/>
      <c r="T53" s="734"/>
      <c r="U53" s="734"/>
      <c r="V53" s="734"/>
      <c r="W53" s="734"/>
      <c r="X53" s="734"/>
      <c r="Y53" s="734"/>
      <c r="Z53" s="734"/>
      <c r="AA53" s="734"/>
      <c r="AB53" s="734"/>
      <c r="AC53" s="734"/>
      <c r="AD53" s="734"/>
      <c r="AE53" s="734"/>
      <c r="AF53" s="734"/>
      <c r="AG53" s="734"/>
      <c r="AH53" s="734"/>
      <c r="AI53" s="38"/>
      <c r="AJ53" s="38"/>
      <c r="AK53" s="10"/>
      <c r="AL53" s="14"/>
      <c r="AM53" s="14"/>
      <c r="AN53" s="14"/>
      <c r="AO53" s="14"/>
    </row>
    <row r="54" spans="1:41" x14ac:dyDescent="0.35">
      <c r="A54" s="10"/>
      <c r="B54" s="38"/>
      <c r="C54" s="734"/>
      <c r="D54" s="734"/>
      <c r="E54" s="734"/>
      <c r="F54" s="734"/>
      <c r="G54" s="734"/>
      <c r="H54" s="734"/>
      <c r="I54" s="734"/>
      <c r="J54" s="734"/>
      <c r="K54" s="734"/>
      <c r="L54" s="734"/>
      <c r="M54" s="734"/>
      <c r="N54" s="734"/>
      <c r="O54" s="734"/>
      <c r="P54" s="734"/>
      <c r="Q54" s="734"/>
      <c r="R54" s="734"/>
      <c r="S54" s="734"/>
      <c r="T54" s="734"/>
      <c r="U54" s="734"/>
      <c r="V54" s="734"/>
      <c r="W54" s="734"/>
      <c r="X54" s="734"/>
      <c r="Y54" s="734"/>
      <c r="Z54" s="734"/>
      <c r="AA54" s="734"/>
      <c r="AB54" s="734"/>
      <c r="AC54" s="734"/>
      <c r="AD54" s="734"/>
      <c r="AE54" s="734"/>
      <c r="AF54" s="734"/>
      <c r="AG54" s="734"/>
      <c r="AH54" s="734"/>
      <c r="AI54" s="38"/>
      <c r="AJ54" s="38"/>
      <c r="AK54" s="10"/>
      <c r="AL54" s="14"/>
      <c r="AM54" s="14"/>
      <c r="AN54" s="14"/>
      <c r="AO54" s="14"/>
    </row>
    <row r="55" spans="1:41" x14ac:dyDescent="0.35">
      <c r="A55" s="10"/>
      <c r="B55" s="38"/>
      <c r="C55" s="734"/>
      <c r="D55" s="734"/>
      <c r="E55" s="734"/>
      <c r="F55" s="734"/>
      <c r="G55" s="734"/>
      <c r="H55" s="734"/>
      <c r="I55" s="734"/>
      <c r="J55" s="734"/>
      <c r="K55" s="734"/>
      <c r="L55" s="734"/>
      <c r="M55" s="734"/>
      <c r="N55" s="734"/>
      <c r="O55" s="734"/>
      <c r="P55" s="734"/>
      <c r="Q55" s="734"/>
      <c r="R55" s="734"/>
      <c r="S55" s="734"/>
      <c r="T55" s="734"/>
      <c r="U55" s="734"/>
      <c r="V55" s="734"/>
      <c r="W55" s="734"/>
      <c r="X55" s="734"/>
      <c r="Y55" s="734"/>
      <c r="Z55" s="734"/>
      <c r="AA55" s="734"/>
      <c r="AB55" s="734"/>
      <c r="AC55" s="734"/>
      <c r="AD55" s="734"/>
      <c r="AE55" s="734"/>
      <c r="AF55" s="734"/>
      <c r="AG55" s="734"/>
      <c r="AH55" s="734"/>
      <c r="AI55" s="38"/>
      <c r="AJ55" s="38"/>
      <c r="AK55" s="10"/>
      <c r="AL55" s="14"/>
      <c r="AM55" s="14"/>
      <c r="AN55" s="14"/>
      <c r="AO55" s="14"/>
    </row>
    <row r="56" spans="1:41" x14ac:dyDescent="0.35">
      <c r="A56" s="10"/>
      <c r="B56" s="38"/>
      <c r="C56" s="734"/>
      <c r="D56" s="734"/>
      <c r="E56" s="734"/>
      <c r="F56" s="734"/>
      <c r="G56" s="734"/>
      <c r="H56" s="734"/>
      <c r="I56" s="734"/>
      <c r="J56" s="734"/>
      <c r="K56" s="734"/>
      <c r="L56" s="734"/>
      <c r="M56" s="734"/>
      <c r="N56" s="734"/>
      <c r="O56" s="734"/>
      <c r="P56" s="734"/>
      <c r="Q56" s="734"/>
      <c r="R56" s="734"/>
      <c r="S56" s="734"/>
      <c r="T56" s="734"/>
      <c r="U56" s="734"/>
      <c r="V56" s="734"/>
      <c r="W56" s="734"/>
      <c r="X56" s="734"/>
      <c r="Y56" s="734"/>
      <c r="Z56" s="734"/>
      <c r="AA56" s="734"/>
      <c r="AB56" s="734"/>
      <c r="AC56" s="734"/>
      <c r="AD56" s="734"/>
      <c r="AE56" s="734"/>
      <c r="AF56" s="734"/>
      <c r="AG56" s="734"/>
      <c r="AH56" s="734"/>
      <c r="AI56" s="38"/>
      <c r="AJ56" s="38"/>
      <c r="AK56" s="10"/>
      <c r="AL56" s="14"/>
      <c r="AM56" s="14"/>
      <c r="AN56" s="14"/>
      <c r="AO56" s="14"/>
    </row>
    <row r="57" spans="1:41" x14ac:dyDescent="0.35">
      <c r="A57" s="10"/>
      <c r="B57" s="38"/>
      <c r="C57" s="734"/>
      <c r="D57" s="734"/>
      <c r="E57" s="734"/>
      <c r="F57" s="734"/>
      <c r="G57" s="734"/>
      <c r="H57" s="734"/>
      <c r="I57" s="734"/>
      <c r="J57" s="734"/>
      <c r="K57" s="734"/>
      <c r="L57" s="734"/>
      <c r="M57" s="734"/>
      <c r="N57" s="734"/>
      <c r="O57" s="734"/>
      <c r="P57" s="734"/>
      <c r="Q57" s="734"/>
      <c r="R57" s="734"/>
      <c r="S57" s="734"/>
      <c r="T57" s="734"/>
      <c r="U57" s="734"/>
      <c r="V57" s="734"/>
      <c r="W57" s="734"/>
      <c r="X57" s="734"/>
      <c r="Y57" s="734"/>
      <c r="Z57" s="734"/>
      <c r="AA57" s="734"/>
      <c r="AB57" s="734"/>
      <c r="AC57" s="734"/>
      <c r="AD57" s="734"/>
      <c r="AE57" s="734"/>
      <c r="AF57" s="734"/>
      <c r="AG57" s="734"/>
      <c r="AH57" s="734"/>
      <c r="AI57" s="38"/>
      <c r="AJ57" s="38"/>
      <c r="AK57" s="10"/>
      <c r="AL57" s="14"/>
      <c r="AM57" s="14"/>
      <c r="AN57" s="14"/>
      <c r="AO57" s="14"/>
    </row>
    <row r="58" spans="1:41" x14ac:dyDescent="0.35">
      <c r="A58" s="10"/>
      <c r="B58" s="38"/>
      <c r="C58" s="734"/>
      <c r="D58" s="734"/>
      <c r="E58" s="734"/>
      <c r="F58" s="734"/>
      <c r="G58" s="734"/>
      <c r="H58" s="734"/>
      <c r="I58" s="734"/>
      <c r="J58" s="734"/>
      <c r="K58" s="734"/>
      <c r="L58" s="734"/>
      <c r="M58" s="734"/>
      <c r="N58" s="734"/>
      <c r="O58" s="734"/>
      <c r="P58" s="734"/>
      <c r="Q58" s="734"/>
      <c r="R58" s="734"/>
      <c r="S58" s="734"/>
      <c r="T58" s="734"/>
      <c r="U58" s="734"/>
      <c r="V58" s="734"/>
      <c r="W58" s="734"/>
      <c r="X58" s="734"/>
      <c r="Y58" s="734"/>
      <c r="Z58" s="734"/>
      <c r="AA58" s="734"/>
      <c r="AB58" s="734"/>
      <c r="AC58" s="734"/>
      <c r="AD58" s="734"/>
      <c r="AE58" s="734"/>
      <c r="AF58" s="734"/>
      <c r="AG58" s="734"/>
      <c r="AH58" s="734"/>
      <c r="AI58" s="38"/>
      <c r="AJ58" s="38"/>
      <c r="AK58" s="10"/>
      <c r="AL58" s="14"/>
      <c r="AM58" s="14"/>
      <c r="AN58" s="14"/>
      <c r="AO58" s="14"/>
    </row>
    <row r="59" spans="1:41" x14ac:dyDescent="0.35">
      <c r="A59" s="10"/>
      <c r="B59" s="38"/>
      <c r="C59" s="734"/>
      <c r="D59" s="734"/>
      <c r="E59" s="734"/>
      <c r="F59" s="734"/>
      <c r="G59" s="734"/>
      <c r="H59" s="734"/>
      <c r="I59" s="734"/>
      <c r="J59" s="734"/>
      <c r="K59" s="734"/>
      <c r="L59" s="734"/>
      <c r="M59" s="734"/>
      <c r="N59" s="734"/>
      <c r="O59" s="734"/>
      <c r="P59" s="734"/>
      <c r="Q59" s="734"/>
      <c r="R59" s="734"/>
      <c r="S59" s="734"/>
      <c r="T59" s="734"/>
      <c r="U59" s="734"/>
      <c r="V59" s="734"/>
      <c r="W59" s="734"/>
      <c r="X59" s="734"/>
      <c r="Y59" s="734"/>
      <c r="Z59" s="734"/>
      <c r="AA59" s="734"/>
      <c r="AB59" s="734"/>
      <c r="AC59" s="734"/>
      <c r="AD59" s="734"/>
      <c r="AE59" s="734"/>
      <c r="AF59" s="734"/>
      <c r="AG59" s="734"/>
      <c r="AH59" s="734"/>
      <c r="AI59" s="38"/>
      <c r="AJ59" s="38"/>
      <c r="AK59" s="10"/>
      <c r="AL59" s="14"/>
      <c r="AM59" s="14"/>
      <c r="AN59" s="14"/>
      <c r="AO59" s="14"/>
    </row>
    <row r="60" spans="1:41" x14ac:dyDescent="0.35">
      <c r="A60" s="10"/>
      <c r="B60" s="40"/>
      <c r="C60" s="734"/>
      <c r="D60" s="734"/>
      <c r="E60" s="734"/>
      <c r="F60" s="734"/>
      <c r="G60" s="734"/>
      <c r="H60" s="734"/>
      <c r="I60" s="734"/>
      <c r="J60" s="734"/>
      <c r="K60" s="734"/>
      <c r="L60" s="734"/>
      <c r="M60" s="734"/>
      <c r="N60" s="734"/>
      <c r="O60" s="734"/>
      <c r="P60" s="734"/>
      <c r="Q60" s="734"/>
      <c r="R60" s="734"/>
      <c r="S60" s="734"/>
      <c r="T60" s="734"/>
      <c r="U60" s="734"/>
      <c r="V60" s="734"/>
      <c r="W60" s="734"/>
      <c r="X60" s="734"/>
      <c r="Y60" s="734"/>
      <c r="Z60" s="734"/>
      <c r="AA60" s="734"/>
      <c r="AB60" s="734"/>
      <c r="AC60" s="734"/>
      <c r="AD60" s="734"/>
      <c r="AE60" s="734"/>
      <c r="AF60" s="734"/>
      <c r="AG60" s="734"/>
      <c r="AH60" s="734"/>
      <c r="AI60" s="40"/>
      <c r="AJ60" s="40"/>
      <c r="AK60" s="10"/>
      <c r="AL60" s="14"/>
      <c r="AM60" s="14"/>
      <c r="AN60" s="14"/>
      <c r="AO60" s="14"/>
    </row>
    <row r="61" spans="1:41" x14ac:dyDescent="0.35">
      <c r="A61" s="10"/>
      <c r="B61" s="40"/>
      <c r="C61" s="734"/>
      <c r="D61" s="734"/>
      <c r="E61" s="734"/>
      <c r="F61" s="734"/>
      <c r="G61" s="734"/>
      <c r="H61" s="734"/>
      <c r="I61" s="734"/>
      <c r="J61" s="734"/>
      <c r="K61" s="734"/>
      <c r="L61" s="734"/>
      <c r="M61" s="734"/>
      <c r="N61" s="734"/>
      <c r="O61" s="734"/>
      <c r="P61" s="734"/>
      <c r="Q61" s="734"/>
      <c r="R61" s="734"/>
      <c r="S61" s="734"/>
      <c r="T61" s="734"/>
      <c r="U61" s="734"/>
      <c r="V61" s="734"/>
      <c r="W61" s="734"/>
      <c r="X61" s="734"/>
      <c r="Y61" s="734"/>
      <c r="Z61" s="734"/>
      <c r="AA61" s="734"/>
      <c r="AB61" s="734"/>
      <c r="AC61" s="734"/>
      <c r="AD61" s="734"/>
      <c r="AE61" s="734"/>
      <c r="AF61" s="734"/>
      <c r="AG61" s="734"/>
      <c r="AH61" s="734"/>
      <c r="AI61" s="40"/>
      <c r="AJ61" s="40"/>
      <c r="AK61" s="10"/>
      <c r="AL61" s="14"/>
      <c r="AM61" s="14"/>
      <c r="AN61" s="14"/>
      <c r="AO61" s="14"/>
    </row>
    <row r="62" spans="1:41" x14ac:dyDescent="0.35">
      <c r="A62" s="10"/>
      <c r="B62" s="41"/>
      <c r="C62" s="734"/>
      <c r="D62" s="734"/>
      <c r="E62" s="734"/>
      <c r="F62" s="734"/>
      <c r="G62" s="734"/>
      <c r="H62" s="734"/>
      <c r="I62" s="734"/>
      <c r="J62" s="734"/>
      <c r="K62" s="734"/>
      <c r="L62" s="734"/>
      <c r="M62" s="734"/>
      <c r="N62" s="734"/>
      <c r="O62" s="734"/>
      <c r="P62" s="734"/>
      <c r="Q62" s="734"/>
      <c r="R62" s="734"/>
      <c r="S62" s="734"/>
      <c r="T62" s="734"/>
      <c r="U62" s="734"/>
      <c r="V62" s="734"/>
      <c r="W62" s="734"/>
      <c r="X62" s="734"/>
      <c r="Y62" s="734"/>
      <c r="Z62" s="734"/>
      <c r="AA62" s="734"/>
      <c r="AB62" s="734"/>
      <c r="AC62" s="734"/>
      <c r="AD62" s="734"/>
      <c r="AE62" s="734"/>
      <c r="AF62" s="734"/>
      <c r="AG62" s="734"/>
      <c r="AH62" s="734"/>
      <c r="AI62" s="41"/>
      <c r="AJ62" s="10"/>
      <c r="AK62" s="10"/>
      <c r="AL62" s="14"/>
      <c r="AM62" s="14"/>
      <c r="AN62" s="14"/>
      <c r="AO62" s="14"/>
    </row>
    <row r="63" spans="1:41" ht="12" customHeight="1" x14ac:dyDescent="0.35">
      <c r="A63" s="10"/>
      <c r="B63" s="41"/>
      <c r="C63" s="734"/>
      <c r="D63" s="734"/>
      <c r="E63" s="734"/>
      <c r="F63" s="734"/>
      <c r="G63" s="734"/>
      <c r="H63" s="734"/>
      <c r="I63" s="734"/>
      <c r="J63" s="734"/>
      <c r="K63" s="734"/>
      <c r="L63" s="734"/>
      <c r="M63" s="734"/>
      <c r="N63" s="734"/>
      <c r="O63" s="734"/>
      <c r="P63" s="734"/>
      <c r="Q63" s="734"/>
      <c r="R63" s="734"/>
      <c r="S63" s="734"/>
      <c r="T63" s="734"/>
      <c r="U63" s="734"/>
      <c r="V63" s="734"/>
      <c r="W63" s="734"/>
      <c r="X63" s="734"/>
      <c r="Y63" s="734"/>
      <c r="Z63" s="734"/>
      <c r="AA63" s="734"/>
      <c r="AB63" s="734"/>
      <c r="AC63" s="734"/>
      <c r="AD63" s="734"/>
      <c r="AE63" s="734"/>
      <c r="AF63" s="734"/>
      <c r="AG63" s="734"/>
      <c r="AH63" s="734"/>
      <c r="AI63" s="41"/>
      <c r="AJ63" s="10"/>
      <c r="AK63" s="10"/>
      <c r="AL63" s="14"/>
      <c r="AM63" s="14"/>
      <c r="AN63" s="14"/>
      <c r="AO63" s="14"/>
    </row>
    <row r="64" spans="1:41" x14ac:dyDescent="0.35">
      <c r="A64" s="10"/>
      <c r="B64" s="10"/>
      <c r="C64" s="734"/>
      <c r="D64" s="734"/>
      <c r="E64" s="734"/>
      <c r="F64" s="734"/>
      <c r="G64" s="734"/>
      <c r="H64" s="734"/>
      <c r="I64" s="734"/>
      <c r="J64" s="734"/>
      <c r="K64" s="734"/>
      <c r="L64" s="734"/>
      <c r="M64" s="734"/>
      <c r="N64" s="734"/>
      <c r="O64" s="734"/>
      <c r="P64" s="734"/>
      <c r="Q64" s="734"/>
      <c r="R64" s="734"/>
      <c r="S64" s="734"/>
      <c r="T64" s="734"/>
      <c r="U64" s="734"/>
      <c r="V64" s="734"/>
      <c r="W64" s="734"/>
      <c r="X64" s="734"/>
      <c r="Y64" s="734"/>
      <c r="Z64" s="734"/>
      <c r="AA64" s="734"/>
      <c r="AB64" s="734"/>
      <c r="AC64" s="734"/>
      <c r="AD64" s="734"/>
      <c r="AE64" s="734"/>
      <c r="AF64" s="734"/>
      <c r="AG64" s="734"/>
      <c r="AH64" s="734"/>
      <c r="AI64" s="10"/>
      <c r="AJ64" s="10"/>
      <c r="AK64" s="10"/>
      <c r="AL64" s="14"/>
      <c r="AM64" s="14"/>
      <c r="AN64" s="14"/>
      <c r="AO64" s="14"/>
    </row>
    <row r="65" spans="3:41" s="218" customFormat="1" x14ac:dyDescent="0.35">
      <c r="C65" s="734"/>
      <c r="D65" s="734"/>
      <c r="E65" s="734"/>
      <c r="F65" s="734"/>
      <c r="G65" s="734"/>
      <c r="H65" s="734"/>
      <c r="I65" s="734"/>
      <c r="J65" s="734"/>
      <c r="K65" s="734"/>
      <c r="L65" s="734"/>
      <c r="M65" s="734"/>
      <c r="N65" s="734"/>
      <c r="O65" s="734"/>
      <c r="P65" s="734"/>
      <c r="Q65" s="734"/>
      <c r="R65" s="734"/>
      <c r="S65" s="734"/>
      <c r="T65" s="734"/>
      <c r="U65" s="734"/>
      <c r="V65" s="734"/>
      <c r="W65" s="734"/>
      <c r="X65" s="734"/>
      <c r="Y65" s="734"/>
      <c r="Z65" s="734"/>
      <c r="AA65" s="734"/>
      <c r="AB65" s="734"/>
      <c r="AC65" s="734"/>
      <c r="AD65" s="734"/>
      <c r="AE65" s="734"/>
      <c r="AF65" s="734"/>
      <c r="AG65" s="734"/>
      <c r="AH65" s="734"/>
      <c r="AL65" s="229"/>
      <c r="AM65" s="229"/>
      <c r="AN65" s="229"/>
      <c r="AO65" s="229"/>
    </row>
    <row r="66" spans="3:41" s="218" customFormat="1" x14ac:dyDescent="0.35">
      <c r="C66" s="734"/>
      <c r="D66" s="734"/>
      <c r="E66" s="734"/>
      <c r="F66" s="734"/>
      <c r="G66" s="734"/>
      <c r="H66" s="734"/>
      <c r="I66" s="734"/>
      <c r="J66" s="734"/>
      <c r="K66" s="734"/>
      <c r="L66" s="734"/>
      <c r="M66" s="734"/>
      <c r="N66" s="734"/>
      <c r="O66" s="734"/>
      <c r="P66" s="734"/>
      <c r="Q66" s="734"/>
      <c r="R66" s="734"/>
      <c r="S66" s="734"/>
      <c r="T66" s="734"/>
      <c r="U66" s="734"/>
      <c r="V66" s="734"/>
      <c r="W66" s="734"/>
      <c r="X66" s="734"/>
      <c r="Y66" s="734"/>
      <c r="Z66" s="734"/>
      <c r="AA66" s="734"/>
      <c r="AB66" s="734"/>
      <c r="AC66" s="734"/>
      <c r="AD66" s="734"/>
      <c r="AE66" s="734"/>
      <c r="AF66" s="734"/>
      <c r="AG66" s="734"/>
      <c r="AH66" s="734"/>
      <c r="AL66" s="229"/>
      <c r="AM66" s="229"/>
      <c r="AN66" s="229"/>
      <c r="AO66" s="229"/>
    </row>
    <row r="67" spans="3:41" s="218" customFormat="1" x14ac:dyDescent="0.35">
      <c r="C67" s="734"/>
      <c r="D67" s="734"/>
      <c r="E67" s="734"/>
      <c r="F67" s="734"/>
      <c r="G67" s="734"/>
      <c r="H67" s="734"/>
      <c r="I67" s="734"/>
      <c r="J67" s="734"/>
      <c r="K67" s="734"/>
      <c r="L67" s="734"/>
      <c r="M67" s="734"/>
      <c r="N67" s="734"/>
      <c r="O67" s="734"/>
      <c r="P67" s="734"/>
      <c r="Q67" s="734"/>
      <c r="R67" s="734"/>
      <c r="S67" s="734"/>
      <c r="T67" s="734"/>
      <c r="U67" s="734"/>
      <c r="V67" s="734"/>
      <c r="W67" s="734"/>
      <c r="X67" s="734"/>
      <c r="Y67" s="734"/>
      <c r="Z67" s="734"/>
      <c r="AA67" s="734"/>
      <c r="AB67" s="734"/>
      <c r="AC67" s="734"/>
      <c r="AD67" s="734"/>
      <c r="AE67" s="734"/>
      <c r="AF67" s="734"/>
      <c r="AG67" s="734"/>
      <c r="AH67" s="734"/>
      <c r="AL67" s="229"/>
      <c r="AM67" s="229"/>
      <c r="AN67" s="229"/>
      <c r="AO67" s="229"/>
    </row>
    <row r="68" spans="3:41" s="218" customFormat="1" x14ac:dyDescent="0.35">
      <c r="C68" s="734"/>
      <c r="D68" s="734"/>
      <c r="E68" s="734"/>
      <c r="F68" s="734"/>
      <c r="G68" s="734"/>
      <c r="H68" s="734"/>
      <c r="I68" s="734"/>
      <c r="J68" s="734"/>
      <c r="K68" s="734"/>
      <c r="L68" s="734"/>
      <c r="M68" s="734"/>
      <c r="N68" s="734"/>
      <c r="O68" s="734"/>
      <c r="P68" s="734"/>
      <c r="Q68" s="734"/>
      <c r="R68" s="734"/>
      <c r="S68" s="734"/>
      <c r="T68" s="734"/>
      <c r="U68" s="734"/>
      <c r="V68" s="734"/>
      <c r="W68" s="734"/>
      <c r="X68" s="734"/>
      <c r="Y68" s="734"/>
      <c r="Z68" s="734"/>
      <c r="AA68" s="734"/>
      <c r="AB68" s="734"/>
      <c r="AC68" s="734"/>
      <c r="AD68" s="734"/>
      <c r="AE68" s="734"/>
      <c r="AF68" s="734"/>
      <c r="AG68" s="734"/>
      <c r="AH68" s="734"/>
      <c r="AL68" s="229"/>
      <c r="AM68" s="229"/>
      <c r="AN68" s="229"/>
      <c r="AO68" s="229"/>
    </row>
    <row r="69" spans="3:41" s="218" customFormat="1" x14ac:dyDescent="0.35">
      <c r="C69" s="734"/>
      <c r="D69" s="734"/>
      <c r="E69" s="734"/>
      <c r="F69" s="734"/>
      <c r="G69" s="734"/>
      <c r="H69" s="734"/>
      <c r="I69" s="734"/>
      <c r="J69" s="734"/>
      <c r="K69" s="734"/>
      <c r="L69" s="734"/>
      <c r="M69" s="734"/>
      <c r="N69" s="734"/>
      <c r="O69" s="734"/>
      <c r="P69" s="734"/>
      <c r="Q69" s="734"/>
      <c r="R69" s="734"/>
      <c r="S69" s="734"/>
      <c r="T69" s="734"/>
      <c r="U69" s="734"/>
      <c r="V69" s="734"/>
      <c r="W69" s="734"/>
      <c r="X69" s="734"/>
      <c r="Y69" s="734"/>
      <c r="Z69" s="734"/>
      <c r="AA69" s="734"/>
      <c r="AB69" s="734"/>
      <c r="AC69" s="734"/>
      <c r="AD69" s="734"/>
      <c r="AE69" s="734"/>
      <c r="AF69" s="734"/>
      <c r="AG69" s="734"/>
      <c r="AH69" s="734"/>
      <c r="AL69" s="229"/>
      <c r="AM69" s="229"/>
      <c r="AN69" s="229"/>
      <c r="AO69" s="229"/>
    </row>
    <row r="70" spans="3:41" s="218" customFormat="1" x14ac:dyDescent="0.35">
      <c r="C70" s="734"/>
      <c r="D70" s="734"/>
      <c r="E70" s="734"/>
      <c r="F70" s="734"/>
      <c r="G70" s="734"/>
      <c r="H70" s="734"/>
      <c r="I70" s="734"/>
      <c r="J70" s="734"/>
      <c r="K70" s="734"/>
      <c r="L70" s="734"/>
      <c r="M70" s="734"/>
      <c r="N70" s="734"/>
      <c r="O70" s="734"/>
      <c r="P70" s="734"/>
      <c r="Q70" s="734"/>
      <c r="R70" s="734"/>
      <c r="S70" s="734"/>
      <c r="T70" s="734"/>
      <c r="U70" s="734"/>
      <c r="V70" s="734"/>
      <c r="W70" s="734"/>
      <c r="X70" s="734"/>
      <c r="Y70" s="734"/>
      <c r="Z70" s="734"/>
      <c r="AA70" s="734"/>
      <c r="AB70" s="734"/>
      <c r="AC70" s="734"/>
      <c r="AD70" s="734"/>
      <c r="AE70" s="734"/>
      <c r="AF70" s="734"/>
      <c r="AG70" s="734"/>
      <c r="AH70" s="734"/>
      <c r="AL70" s="229"/>
      <c r="AM70" s="229"/>
      <c r="AN70" s="229"/>
      <c r="AO70" s="229"/>
    </row>
    <row r="71" spans="3:41" s="218" customFormat="1" x14ac:dyDescent="0.35">
      <c r="C71" s="734"/>
      <c r="D71" s="734"/>
      <c r="E71" s="734"/>
      <c r="F71" s="734"/>
      <c r="G71" s="734"/>
      <c r="H71" s="734"/>
      <c r="I71" s="734"/>
      <c r="J71" s="734"/>
      <c r="K71" s="734"/>
      <c r="L71" s="734"/>
      <c r="M71" s="734"/>
      <c r="N71" s="734"/>
      <c r="O71" s="734"/>
      <c r="P71" s="734"/>
      <c r="Q71" s="734"/>
      <c r="R71" s="734"/>
      <c r="S71" s="734"/>
      <c r="T71" s="734"/>
      <c r="U71" s="734"/>
      <c r="V71" s="734"/>
      <c r="W71" s="734"/>
      <c r="X71" s="734"/>
      <c r="Y71" s="734"/>
      <c r="Z71" s="734"/>
      <c r="AA71" s="734"/>
      <c r="AB71" s="734"/>
      <c r="AC71" s="734"/>
      <c r="AD71" s="734"/>
      <c r="AE71" s="734"/>
      <c r="AF71" s="734"/>
      <c r="AG71" s="734"/>
      <c r="AH71" s="734"/>
      <c r="AL71" s="229"/>
      <c r="AM71" s="229"/>
      <c r="AN71" s="229"/>
      <c r="AO71" s="229"/>
    </row>
    <row r="72" spans="3:41" s="218" customFormat="1" x14ac:dyDescent="0.35">
      <c r="C72" s="734"/>
      <c r="D72" s="734"/>
      <c r="E72" s="734"/>
      <c r="F72" s="734"/>
      <c r="G72" s="734"/>
      <c r="H72" s="734"/>
      <c r="I72" s="734"/>
      <c r="J72" s="734"/>
      <c r="K72" s="734"/>
      <c r="L72" s="734"/>
      <c r="M72" s="734"/>
      <c r="N72" s="734"/>
      <c r="O72" s="734"/>
      <c r="P72" s="734"/>
      <c r="Q72" s="734"/>
      <c r="R72" s="734"/>
      <c r="S72" s="734"/>
      <c r="T72" s="734"/>
      <c r="U72" s="734"/>
      <c r="V72" s="734"/>
      <c r="W72" s="734"/>
      <c r="X72" s="734"/>
      <c r="Y72" s="734"/>
      <c r="Z72" s="734"/>
      <c r="AA72" s="734"/>
      <c r="AB72" s="734"/>
      <c r="AC72" s="734"/>
      <c r="AD72" s="734"/>
      <c r="AE72" s="734"/>
      <c r="AF72" s="734"/>
      <c r="AG72" s="734"/>
      <c r="AH72" s="734"/>
      <c r="AL72" s="229"/>
      <c r="AM72" s="229"/>
      <c r="AN72" s="229"/>
      <c r="AO72" s="229"/>
    </row>
    <row r="73" spans="3:41" s="218" customFormat="1" x14ac:dyDescent="0.35">
      <c r="C73" s="734"/>
      <c r="D73" s="734"/>
      <c r="E73" s="734"/>
      <c r="F73" s="734"/>
      <c r="G73" s="734"/>
      <c r="H73" s="734"/>
      <c r="I73" s="734"/>
      <c r="J73" s="734"/>
      <c r="K73" s="734"/>
      <c r="L73" s="734"/>
      <c r="M73" s="734"/>
      <c r="N73" s="734"/>
      <c r="O73" s="734"/>
      <c r="P73" s="734"/>
      <c r="Q73" s="734"/>
      <c r="R73" s="734"/>
      <c r="S73" s="734"/>
      <c r="T73" s="734"/>
      <c r="U73" s="734"/>
      <c r="V73" s="734"/>
      <c r="W73" s="734"/>
      <c r="X73" s="734"/>
      <c r="Y73" s="734"/>
      <c r="Z73" s="734"/>
      <c r="AA73" s="734"/>
      <c r="AB73" s="734"/>
      <c r="AC73" s="734"/>
      <c r="AD73" s="734"/>
      <c r="AE73" s="734"/>
      <c r="AF73" s="734"/>
      <c r="AG73" s="734"/>
      <c r="AH73" s="734"/>
      <c r="AL73" s="229"/>
      <c r="AM73" s="229"/>
      <c r="AN73" s="229"/>
      <c r="AO73" s="229"/>
    </row>
    <row r="74" spans="3:41" s="218" customFormat="1" x14ac:dyDescent="0.35">
      <c r="C74" s="734"/>
      <c r="D74" s="734"/>
      <c r="E74" s="734"/>
      <c r="F74" s="734"/>
      <c r="G74" s="734"/>
      <c r="H74" s="734"/>
      <c r="I74" s="734"/>
      <c r="J74" s="734"/>
      <c r="K74" s="734"/>
      <c r="L74" s="734"/>
      <c r="M74" s="734"/>
      <c r="N74" s="734"/>
      <c r="O74" s="734"/>
      <c r="P74" s="734"/>
      <c r="Q74" s="734"/>
      <c r="R74" s="734"/>
      <c r="S74" s="734"/>
      <c r="T74" s="734"/>
      <c r="U74" s="734"/>
      <c r="V74" s="734"/>
      <c r="W74" s="734"/>
      <c r="X74" s="734"/>
      <c r="Y74" s="734"/>
      <c r="Z74" s="734"/>
      <c r="AA74" s="734"/>
      <c r="AB74" s="734"/>
      <c r="AC74" s="734"/>
      <c r="AD74" s="734"/>
      <c r="AE74" s="734"/>
      <c r="AF74" s="734"/>
      <c r="AG74" s="734"/>
      <c r="AH74" s="734"/>
      <c r="AL74" s="229"/>
      <c r="AM74" s="229"/>
      <c r="AN74" s="229"/>
      <c r="AO74" s="229"/>
    </row>
    <row r="75" spans="3:41" s="218" customFormat="1" x14ac:dyDescent="0.35">
      <c r="C75" s="734"/>
      <c r="D75" s="734"/>
      <c r="E75" s="734"/>
      <c r="F75" s="734"/>
      <c r="G75" s="734"/>
      <c r="H75" s="734"/>
      <c r="I75" s="734"/>
      <c r="J75" s="734"/>
      <c r="K75" s="734"/>
      <c r="L75" s="734"/>
      <c r="M75" s="734"/>
      <c r="N75" s="734"/>
      <c r="O75" s="734"/>
      <c r="P75" s="734"/>
      <c r="Q75" s="734"/>
      <c r="R75" s="734"/>
      <c r="S75" s="734"/>
      <c r="T75" s="734"/>
      <c r="U75" s="734"/>
      <c r="V75" s="734"/>
      <c r="W75" s="734"/>
      <c r="X75" s="734"/>
      <c r="Y75" s="734"/>
      <c r="Z75" s="734"/>
      <c r="AA75" s="734"/>
      <c r="AB75" s="734"/>
      <c r="AC75" s="734"/>
      <c r="AD75" s="734"/>
      <c r="AE75" s="734"/>
      <c r="AF75" s="734"/>
      <c r="AG75" s="734"/>
      <c r="AH75" s="734"/>
      <c r="AL75" s="229"/>
      <c r="AM75" s="229"/>
      <c r="AN75" s="229"/>
      <c r="AO75" s="229"/>
    </row>
    <row r="76" spans="3:41" s="218" customFormat="1" x14ac:dyDescent="0.35">
      <c r="C76" s="734"/>
      <c r="D76" s="734"/>
      <c r="E76" s="734"/>
      <c r="F76" s="734"/>
      <c r="G76" s="734"/>
      <c r="H76" s="734"/>
      <c r="I76" s="734"/>
      <c r="J76" s="734"/>
      <c r="K76" s="734"/>
      <c r="L76" s="734"/>
      <c r="M76" s="734"/>
      <c r="N76" s="734"/>
      <c r="O76" s="734"/>
      <c r="P76" s="734"/>
      <c r="Q76" s="734"/>
      <c r="R76" s="734"/>
      <c r="S76" s="734"/>
      <c r="T76" s="734"/>
      <c r="U76" s="734"/>
      <c r="V76" s="734"/>
      <c r="W76" s="734"/>
      <c r="X76" s="734"/>
      <c r="Y76" s="734"/>
      <c r="Z76" s="734"/>
      <c r="AA76" s="734"/>
      <c r="AB76" s="734"/>
      <c r="AC76" s="734"/>
      <c r="AD76" s="734"/>
      <c r="AE76" s="734"/>
      <c r="AF76" s="734"/>
      <c r="AG76" s="734"/>
      <c r="AH76" s="734"/>
      <c r="AL76" s="229"/>
      <c r="AM76" s="229"/>
      <c r="AN76" s="229"/>
      <c r="AO76" s="229"/>
    </row>
    <row r="77" spans="3:41" s="218" customFormat="1" x14ac:dyDescent="0.35">
      <c r="C77" s="734"/>
      <c r="D77" s="734"/>
      <c r="E77" s="734"/>
      <c r="F77" s="734"/>
      <c r="G77" s="734"/>
      <c r="H77" s="734"/>
      <c r="I77" s="734"/>
      <c r="J77" s="734"/>
      <c r="K77" s="734"/>
      <c r="L77" s="734"/>
      <c r="M77" s="734"/>
      <c r="N77" s="734"/>
      <c r="O77" s="734"/>
      <c r="P77" s="734"/>
      <c r="Q77" s="734"/>
      <c r="R77" s="734"/>
      <c r="S77" s="734"/>
      <c r="T77" s="734"/>
      <c r="U77" s="734"/>
      <c r="V77" s="734"/>
      <c r="W77" s="734"/>
      <c r="X77" s="734"/>
      <c r="Y77" s="734"/>
      <c r="Z77" s="734"/>
      <c r="AA77" s="734"/>
      <c r="AB77" s="734"/>
      <c r="AC77" s="734"/>
      <c r="AD77" s="734"/>
      <c r="AE77" s="734"/>
      <c r="AF77" s="734"/>
      <c r="AG77" s="734"/>
      <c r="AH77" s="734"/>
      <c r="AL77" s="229"/>
      <c r="AM77" s="229"/>
      <c r="AN77" s="229"/>
      <c r="AO77" s="229"/>
    </row>
    <row r="78" spans="3:41" s="218" customFormat="1" x14ac:dyDescent="0.35">
      <c r="C78" s="734"/>
      <c r="D78" s="734"/>
      <c r="E78" s="734"/>
      <c r="F78" s="734"/>
      <c r="G78" s="734"/>
      <c r="H78" s="734"/>
      <c r="I78" s="734"/>
      <c r="J78" s="734"/>
      <c r="K78" s="734"/>
      <c r="L78" s="734"/>
      <c r="M78" s="734"/>
      <c r="N78" s="734"/>
      <c r="O78" s="734"/>
      <c r="P78" s="734"/>
      <c r="Q78" s="734"/>
      <c r="R78" s="734"/>
      <c r="S78" s="734"/>
      <c r="T78" s="734"/>
      <c r="U78" s="734"/>
      <c r="V78" s="734"/>
      <c r="W78" s="734"/>
      <c r="X78" s="734"/>
      <c r="Y78" s="734"/>
      <c r="Z78" s="734"/>
      <c r="AA78" s="734"/>
      <c r="AB78" s="734"/>
      <c r="AC78" s="734"/>
      <c r="AD78" s="734"/>
      <c r="AE78" s="734"/>
      <c r="AF78" s="734"/>
      <c r="AG78" s="734"/>
      <c r="AH78" s="734"/>
      <c r="AL78" s="229"/>
      <c r="AM78" s="229"/>
      <c r="AN78" s="229"/>
      <c r="AO78" s="229"/>
    </row>
    <row r="79" spans="3:41" s="218" customFormat="1" x14ac:dyDescent="0.35">
      <c r="C79" s="734"/>
      <c r="D79" s="734"/>
      <c r="E79" s="734"/>
      <c r="F79" s="734"/>
      <c r="G79" s="734"/>
      <c r="H79" s="734"/>
      <c r="I79" s="734"/>
      <c r="J79" s="734"/>
      <c r="K79" s="734"/>
      <c r="L79" s="734"/>
      <c r="M79" s="734"/>
      <c r="N79" s="734"/>
      <c r="O79" s="734"/>
      <c r="P79" s="734"/>
      <c r="Q79" s="734"/>
      <c r="R79" s="734"/>
      <c r="S79" s="734"/>
      <c r="T79" s="734"/>
      <c r="U79" s="734"/>
      <c r="V79" s="734"/>
      <c r="W79" s="734"/>
      <c r="X79" s="734"/>
      <c r="Y79" s="734"/>
      <c r="Z79" s="734"/>
      <c r="AA79" s="734"/>
      <c r="AB79" s="734"/>
      <c r="AC79" s="734"/>
      <c r="AD79" s="734"/>
      <c r="AE79" s="734"/>
      <c r="AF79" s="734"/>
      <c r="AG79" s="734"/>
      <c r="AH79" s="734"/>
      <c r="AL79" s="229"/>
      <c r="AM79" s="229"/>
      <c r="AN79" s="229"/>
      <c r="AO79" s="229"/>
    </row>
    <row r="80" spans="3:41" s="218" customFormat="1" x14ac:dyDescent="0.35">
      <c r="C80" s="734"/>
      <c r="D80" s="734"/>
      <c r="E80" s="734"/>
      <c r="F80" s="734"/>
      <c r="G80" s="734"/>
      <c r="H80" s="734"/>
      <c r="I80" s="734"/>
      <c r="J80" s="734"/>
      <c r="K80" s="734"/>
      <c r="L80" s="734"/>
      <c r="M80" s="734"/>
      <c r="N80" s="734"/>
      <c r="O80" s="734"/>
      <c r="P80" s="734"/>
      <c r="Q80" s="734"/>
      <c r="R80" s="734"/>
      <c r="S80" s="734"/>
      <c r="T80" s="734"/>
      <c r="U80" s="734"/>
      <c r="V80" s="734"/>
      <c r="W80" s="734"/>
      <c r="X80" s="734"/>
      <c r="Y80" s="734"/>
      <c r="Z80" s="734"/>
      <c r="AA80" s="734"/>
      <c r="AB80" s="734"/>
      <c r="AC80" s="734"/>
      <c r="AD80" s="734"/>
      <c r="AE80" s="734"/>
      <c r="AF80" s="734"/>
      <c r="AG80" s="734"/>
      <c r="AH80" s="734"/>
      <c r="AL80" s="229"/>
      <c r="AM80" s="229"/>
      <c r="AN80" s="229"/>
      <c r="AO80" s="229"/>
    </row>
    <row r="81" spans="3:41" s="218" customFormat="1" x14ac:dyDescent="0.35">
      <c r="C81" s="734"/>
      <c r="D81" s="734"/>
      <c r="E81" s="734"/>
      <c r="F81" s="734"/>
      <c r="G81" s="734"/>
      <c r="H81" s="734"/>
      <c r="I81" s="734"/>
      <c r="J81" s="734"/>
      <c r="K81" s="734"/>
      <c r="L81" s="734"/>
      <c r="M81" s="734"/>
      <c r="N81" s="734"/>
      <c r="O81" s="734"/>
      <c r="P81" s="734"/>
      <c r="Q81" s="734"/>
      <c r="R81" s="734"/>
      <c r="S81" s="734"/>
      <c r="T81" s="734"/>
      <c r="U81" s="734"/>
      <c r="V81" s="734"/>
      <c r="W81" s="734"/>
      <c r="X81" s="734"/>
      <c r="Y81" s="734"/>
      <c r="Z81" s="734"/>
      <c r="AA81" s="734"/>
      <c r="AB81" s="734"/>
      <c r="AC81" s="734"/>
      <c r="AD81" s="734"/>
      <c r="AE81" s="734"/>
      <c r="AF81" s="734"/>
      <c r="AG81" s="734"/>
      <c r="AH81" s="734"/>
      <c r="AL81" s="229"/>
      <c r="AM81" s="229"/>
      <c r="AN81" s="229"/>
      <c r="AO81" s="229"/>
    </row>
    <row r="82" spans="3:41" s="218" customFormat="1" x14ac:dyDescent="0.35">
      <c r="C82" s="734"/>
      <c r="D82" s="734"/>
      <c r="E82" s="734"/>
      <c r="F82" s="734"/>
      <c r="G82" s="734"/>
      <c r="H82" s="734"/>
      <c r="I82" s="734"/>
      <c r="J82" s="734"/>
      <c r="K82" s="734"/>
      <c r="L82" s="734"/>
      <c r="M82" s="734"/>
      <c r="N82" s="734"/>
      <c r="O82" s="734"/>
      <c r="P82" s="734"/>
      <c r="Q82" s="734"/>
      <c r="R82" s="734"/>
      <c r="S82" s="734"/>
      <c r="T82" s="734"/>
      <c r="U82" s="734"/>
      <c r="V82" s="734"/>
      <c r="W82" s="734"/>
      <c r="X82" s="734"/>
      <c r="Y82" s="734"/>
      <c r="Z82" s="734"/>
      <c r="AA82" s="734"/>
      <c r="AB82" s="734"/>
      <c r="AC82" s="734"/>
      <c r="AD82" s="734"/>
      <c r="AE82" s="734"/>
      <c r="AF82" s="734"/>
      <c r="AG82" s="734"/>
      <c r="AH82" s="734"/>
      <c r="AL82" s="229"/>
      <c r="AM82" s="229"/>
      <c r="AN82" s="229"/>
      <c r="AO82" s="229"/>
    </row>
    <row r="83" spans="3:41" s="218" customFormat="1" x14ac:dyDescent="0.35">
      <c r="C83" s="734"/>
      <c r="D83" s="734"/>
      <c r="E83" s="734"/>
      <c r="F83" s="734"/>
      <c r="G83" s="734"/>
      <c r="H83" s="734"/>
      <c r="I83" s="734"/>
      <c r="J83" s="734"/>
      <c r="K83" s="734"/>
      <c r="L83" s="734"/>
      <c r="M83" s="734"/>
      <c r="N83" s="734"/>
      <c r="O83" s="734"/>
      <c r="P83" s="734"/>
      <c r="Q83" s="734"/>
      <c r="R83" s="734"/>
      <c r="S83" s="734"/>
      <c r="T83" s="734"/>
      <c r="U83" s="734"/>
      <c r="V83" s="734"/>
      <c r="W83" s="734"/>
      <c r="X83" s="734"/>
      <c r="Y83" s="734"/>
      <c r="Z83" s="734"/>
      <c r="AA83" s="734"/>
      <c r="AB83" s="734"/>
      <c r="AC83" s="734"/>
      <c r="AD83" s="734"/>
      <c r="AE83" s="734"/>
      <c r="AF83" s="734"/>
      <c r="AG83" s="734"/>
      <c r="AH83" s="734"/>
      <c r="AL83" s="229"/>
      <c r="AM83" s="229"/>
      <c r="AN83" s="229"/>
      <c r="AO83" s="229"/>
    </row>
    <row r="84" spans="3:41" s="218" customFormat="1" x14ac:dyDescent="0.35">
      <c r="AL84" s="229"/>
      <c r="AM84" s="229"/>
      <c r="AN84" s="229"/>
      <c r="AO84" s="229"/>
    </row>
    <row r="85" spans="3:41" s="218" customFormat="1" x14ac:dyDescent="0.35">
      <c r="AL85" s="229"/>
      <c r="AM85" s="229"/>
      <c r="AN85" s="229"/>
      <c r="AO85" s="229"/>
    </row>
    <row r="86" spans="3:41" s="218" customFormat="1" x14ac:dyDescent="0.35">
      <c r="AL86" s="229"/>
      <c r="AM86" s="229"/>
      <c r="AN86" s="229"/>
      <c r="AO86" s="229"/>
    </row>
    <row r="87" spans="3:41" s="218" customFormat="1" x14ac:dyDescent="0.35">
      <c r="AL87" s="229"/>
      <c r="AM87" s="229"/>
      <c r="AN87" s="229"/>
      <c r="AO87" s="229"/>
    </row>
    <row r="88" spans="3:41" s="218" customFormat="1" x14ac:dyDescent="0.35">
      <c r="AL88" s="229"/>
      <c r="AM88" s="229"/>
      <c r="AN88" s="229"/>
      <c r="AO88" s="229"/>
    </row>
    <row r="89" spans="3:41" s="218" customFormat="1" x14ac:dyDescent="0.35">
      <c r="AL89" s="229"/>
      <c r="AM89" s="229"/>
      <c r="AN89" s="229"/>
      <c r="AO89" s="229"/>
    </row>
    <row r="90" spans="3:41" s="218" customFormat="1" x14ac:dyDescent="0.35">
      <c r="AL90" s="229"/>
      <c r="AM90" s="229"/>
      <c r="AN90" s="229"/>
      <c r="AO90" s="229"/>
    </row>
    <row r="91" spans="3:41" s="218" customFormat="1" x14ac:dyDescent="0.35">
      <c r="AL91" s="229"/>
      <c r="AM91" s="229"/>
      <c r="AN91" s="229"/>
      <c r="AO91" s="229"/>
    </row>
    <row r="92" spans="3:41" s="218" customFormat="1" x14ac:dyDescent="0.35">
      <c r="AL92" s="229"/>
      <c r="AM92" s="229"/>
      <c r="AN92" s="229"/>
      <c r="AO92" s="229"/>
    </row>
    <row r="93" spans="3:41" s="218" customFormat="1" x14ac:dyDescent="0.35">
      <c r="AL93" s="229"/>
      <c r="AM93" s="229"/>
      <c r="AN93" s="229"/>
      <c r="AO93" s="229"/>
    </row>
    <row r="94" spans="3:41" s="218" customFormat="1" x14ac:dyDescent="0.35">
      <c r="AL94" s="229"/>
      <c r="AM94" s="229"/>
      <c r="AN94" s="229"/>
      <c r="AO94" s="229"/>
    </row>
    <row r="95" spans="3:41" s="218" customFormat="1" x14ac:dyDescent="0.35">
      <c r="AL95" s="229"/>
      <c r="AM95" s="229"/>
      <c r="AN95" s="229"/>
      <c r="AO95" s="229"/>
    </row>
    <row r="96" spans="3:41" s="218" customFormat="1" x14ac:dyDescent="0.35">
      <c r="AL96" s="229"/>
      <c r="AM96" s="229"/>
      <c r="AN96" s="229"/>
      <c r="AO96" s="229"/>
    </row>
    <row r="97" spans="38:41" s="218" customFormat="1" x14ac:dyDescent="0.35">
      <c r="AL97" s="229"/>
      <c r="AM97" s="229"/>
      <c r="AN97" s="229"/>
      <c r="AO97" s="229"/>
    </row>
    <row r="98" spans="38:41" s="218" customFormat="1" x14ac:dyDescent="0.35">
      <c r="AL98" s="229"/>
      <c r="AM98" s="229"/>
      <c r="AN98" s="229"/>
      <c r="AO98" s="229"/>
    </row>
    <row r="99" spans="38:41" s="218" customFormat="1" x14ac:dyDescent="0.35">
      <c r="AL99" s="229"/>
      <c r="AM99" s="229"/>
      <c r="AN99" s="229"/>
      <c r="AO99" s="229"/>
    </row>
    <row r="100" spans="38:41" s="218" customFormat="1" x14ac:dyDescent="0.35">
      <c r="AL100" s="229"/>
      <c r="AM100" s="229"/>
      <c r="AN100" s="229"/>
      <c r="AO100" s="229"/>
    </row>
    <row r="101" spans="38:41" s="218" customFormat="1" x14ac:dyDescent="0.35">
      <c r="AL101" s="229"/>
      <c r="AM101" s="229"/>
      <c r="AN101" s="229"/>
      <c r="AO101" s="229"/>
    </row>
    <row r="102" spans="38:41" s="218" customFormat="1" x14ac:dyDescent="0.35">
      <c r="AL102" s="229"/>
      <c r="AM102" s="229"/>
      <c r="AN102" s="229"/>
      <c r="AO102" s="229"/>
    </row>
    <row r="103" spans="38:41" s="218" customFormat="1" x14ac:dyDescent="0.35">
      <c r="AL103" s="229"/>
      <c r="AM103" s="229"/>
      <c r="AN103" s="229"/>
      <c r="AO103" s="229"/>
    </row>
    <row r="104" spans="38:41" s="218" customFormat="1" x14ac:dyDescent="0.35">
      <c r="AL104" s="229"/>
      <c r="AM104" s="229"/>
      <c r="AN104" s="229"/>
      <c r="AO104" s="229"/>
    </row>
    <row r="105" spans="38:41" s="218" customFormat="1" x14ac:dyDescent="0.35">
      <c r="AL105" s="229"/>
      <c r="AM105" s="229"/>
      <c r="AN105" s="229"/>
      <c r="AO105" s="229"/>
    </row>
    <row r="106" spans="38:41" s="218" customFormat="1" x14ac:dyDescent="0.35">
      <c r="AL106" s="229"/>
      <c r="AM106" s="229"/>
      <c r="AN106" s="229"/>
      <c r="AO106" s="229"/>
    </row>
    <row r="107" spans="38:41" s="218" customFormat="1" x14ac:dyDescent="0.35">
      <c r="AL107" s="229"/>
      <c r="AM107" s="229"/>
      <c r="AN107" s="229"/>
      <c r="AO107" s="229"/>
    </row>
    <row r="108" spans="38:41" s="218" customFormat="1" x14ac:dyDescent="0.35">
      <c r="AL108" s="229"/>
      <c r="AM108" s="229"/>
      <c r="AN108" s="229"/>
      <c r="AO108" s="229"/>
    </row>
    <row r="109" spans="38:41" s="218" customFormat="1" x14ac:dyDescent="0.35">
      <c r="AL109" s="229"/>
      <c r="AM109" s="229"/>
      <c r="AN109" s="229"/>
      <c r="AO109" s="229"/>
    </row>
    <row r="110" spans="38:41" s="218" customFormat="1" x14ac:dyDescent="0.35">
      <c r="AL110" s="229"/>
      <c r="AM110" s="229"/>
      <c r="AN110" s="229"/>
      <c r="AO110" s="229"/>
    </row>
    <row r="111" spans="38:41" s="218" customFormat="1" x14ac:dyDescent="0.35">
      <c r="AL111" s="229"/>
      <c r="AM111" s="229"/>
      <c r="AN111" s="229"/>
      <c r="AO111" s="229"/>
    </row>
    <row r="112" spans="38:41" s="218" customFormat="1" x14ac:dyDescent="0.35">
      <c r="AL112" s="229"/>
      <c r="AM112" s="229"/>
      <c r="AN112" s="229"/>
      <c r="AO112" s="229"/>
    </row>
    <row r="113" spans="38:41" s="218" customFormat="1" x14ac:dyDescent="0.35">
      <c r="AL113" s="229"/>
      <c r="AM113" s="229"/>
      <c r="AN113" s="229"/>
      <c r="AO113" s="229"/>
    </row>
    <row r="114" spans="38:41" s="218" customFormat="1" x14ac:dyDescent="0.35">
      <c r="AL114" s="229"/>
      <c r="AM114" s="229"/>
      <c r="AN114" s="229"/>
      <c r="AO114" s="229"/>
    </row>
    <row r="115" spans="38:41" s="218" customFormat="1" x14ac:dyDescent="0.35">
      <c r="AL115" s="229"/>
      <c r="AM115" s="229"/>
      <c r="AN115" s="229"/>
      <c r="AO115" s="229"/>
    </row>
    <row r="116" spans="38:41" s="218" customFormat="1" x14ac:dyDescent="0.35">
      <c r="AL116" s="229"/>
      <c r="AM116" s="229"/>
      <c r="AN116" s="229"/>
      <c r="AO116" s="229"/>
    </row>
    <row r="117" spans="38:41" s="218" customFormat="1" x14ac:dyDescent="0.35">
      <c r="AL117" s="229"/>
      <c r="AM117" s="229"/>
      <c r="AN117" s="229"/>
      <c r="AO117" s="229"/>
    </row>
    <row r="118" spans="38:41" s="218" customFormat="1" x14ac:dyDescent="0.35">
      <c r="AL118" s="229"/>
      <c r="AM118" s="229"/>
      <c r="AN118" s="229"/>
      <c r="AO118" s="229"/>
    </row>
    <row r="119" spans="38:41" s="218" customFormat="1" x14ac:dyDescent="0.35">
      <c r="AL119" s="229"/>
      <c r="AM119" s="229"/>
      <c r="AN119" s="229"/>
      <c r="AO119" s="229"/>
    </row>
    <row r="120" spans="38:41" s="218" customFormat="1" x14ac:dyDescent="0.35">
      <c r="AL120" s="229"/>
      <c r="AM120" s="229"/>
      <c r="AN120" s="229"/>
      <c r="AO120" s="229"/>
    </row>
    <row r="121" spans="38:41" s="218" customFormat="1" x14ac:dyDescent="0.35">
      <c r="AL121" s="229"/>
      <c r="AM121" s="229"/>
      <c r="AN121" s="229"/>
      <c r="AO121" s="229"/>
    </row>
    <row r="122" spans="38:41" s="218" customFormat="1" x14ac:dyDescent="0.35">
      <c r="AL122" s="229"/>
      <c r="AM122" s="229"/>
      <c r="AN122" s="229"/>
      <c r="AO122" s="229"/>
    </row>
    <row r="123" spans="38:41" s="218" customFormat="1" x14ac:dyDescent="0.35">
      <c r="AL123" s="229"/>
      <c r="AM123" s="229"/>
      <c r="AN123" s="229"/>
      <c r="AO123" s="229"/>
    </row>
    <row r="124" spans="38:41" s="218" customFormat="1" x14ac:dyDescent="0.35">
      <c r="AL124" s="229"/>
      <c r="AM124" s="229"/>
      <c r="AN124" s="229"/>
      <c r="AO124" s="229"/>
    </row>
    <row r="125" spans="38:41" s="218" customFormat="1" x14ac:dyDescent="0.35">
      <c r="AL125" s="229"/>
      <c r="AM125" s="229"/>
      <c r="AN125" s="229"/>
      <c r="AO125" s="229"/>
    </row>
    <row r="126" spans="38:41" s="218" customFormat="1" x14ac:dyDescent="0.35">
      <c r="AL126" s="229"/>
      <c r="AM126" s="229"/>
      <c r="AN126" s="229"/>
      <c r="AO126" s="229"/>
    </row>
    <row r="127" spans="38:41" s="218" customFormat="1" x14ac:dyDescent="0.35">
      <c r="AL127" s="229"/>
      <c r="AM127" s="229"/>
      <c r="AN127" s="229"/>
      <c r="AO127" s="229"/>
    </row>
    <row r="128" spans="38:41" s="218" customFormat="1" x14ac:dyDescent="0.35">
      <c r="AL128" s="229"/>
      <c r="AM128" s="229"/>
      <c r="AN128" s="229"/>
      <c r="AO128" s="229"/>
    </row>
    <row r="129" spans="38:41" s="218" customFormat="1" x14ac:dyDescent="0.35">
      <c r="AL129" s="229"/>
      <c r="AM129" s="229"/>
      <c r="AN129" s="229"/>
      <c r="AO129" s="229"/>
    </row>
    <row r="130" spans="38:41" s="218" customFormat="1" x14ac:dyDescent="0.35">
      <c r="AL130" s="229"/>
      <c r="AM130" s="229"/>
      <c r="AN130" s="229"/>
      <c r="AO130" s="229"/>
    </row>
    <row r="131" spans="38:41" s="218" customFormat="1" x14ac:dyDescent="0.35">
      <c r="AL131" s="229"/>
      <c r="AM131" s="229"/>
      <c r="AN131" s="229"/>
      <c r="AO131" s="229"/>
    </row>
    <row r="132" spans="38:41" s="218" customFormat="1" x14ac:dyDescent="0.35">
      <c r="AL132" s="229"/>
      <c r="AM132" s="229"/>
      <c r="AN132" s="229"/>
      <c r="AO132" s="229"/>
    </row>
    <row r="133" spans="38:41" s="218" customFormat="1" x14ac:dyDescent="0.35">
      <c r="AL133" s="229"/>
      <c r="AM133" s="229"/>
      <c r="AN133" s="229"/>
      <c r="AO133" s="229"/>
    </row>
    <row r="134" spans="38:41" s="218" customFormat="1" x14ac:dyDescent="0.35">
      <c r="AL134" s="229"/>
      <c r="AM134" s="229"/>
      <c r="AN134" s="229"/>
      <c r="AO134" s="229"/>
    </row>
    <row r="135" spans="38:41" s="218" customFormat="1" x14ac:dyDescent="0.35">
      <c r="AL135" s="229"/>
      <c r="AM135" s="229"/>
      <c r="AN135" s="229"/>
      <c r="AO135" s="229"/>
    </row>
    <row r="136" spans="38:41" s="218" customFormat="1" x14ac:dyDescent="0.35">
      <c r="AL136" s="229"/>
      <c r="AM136" s="229"/>
      <c r="AN136" s="229"/>
      <c r="AO136" s="229"/>
    </row>
    <row r="137" spans="38:41" s="218" customFormat="1" x14ac:dyDescent="0.35">
      <c r="AL137" s="229"/>
      <c r="AM137" s="229"/>
      <c r="AN137" s="229"/>
      <c r="AO137" s="229"/>
    </row>
    <row r="138" spans="38:41" s="218" customFormat="1" x14ac:dyDescent="0.35">
      <c r="AL138" s="229"/>
      <c r="AM138" s="229"/>
      <c r="AN138" s="229"/>
      <c r="AO138" s="229"/>
    </row>
    <row r="139" spans="38:41" s="218" customFormat="1" x14ac:dyDescent="0.35">
      <c r="AL139" s="229"/>
      <c r="AM139" s="229"/>
      <c r="AN139" s="229"/>
      <c r="AO139" s="229"/>
    </row>
    <row r="140" spans="38:41" s="218" customFormat="1" x14ac:dyDescent="0.35">
      <c r="AL140" s="229"/>
      <c r="AM140" s="229"/>
      <c r="AN140" s="229"/>
      <c r="AO140" s="229"/>
    </row>
    <row r="141" spans="38:41" s="218" customFormat="1" x14ac:dyDescent="0.35">
      <c r="AL141" s="229"/>
      <c r="AM141" s="229"/>
      <c r="AN141" s="229"/>
      <c r="AO141" s="229"/>
    </row>
    <row r="142" spans="38:41" s="218" customFormat="1" x14ac:dyDescent="0.35">
      <c r="AL142" s="229"/>
      <c r="AM142" s="229"/>
      <c r="AN142" s="229"/>
      <c r="AO142" s="229"/>
    </row>
    <row r="143" spans="38:41" s="218" customFormat="1" x14ac:dyDescent="0.35">
      <c r="AL143" s="229"/>
      <c r="AM143" s="229"/>
      <c r="AN143" s="229"/>
      <c r="AO143" s="229"/>
    </row>
    <row r="144" spans="38:41" s="218" customFormat="1" x14ac:dyDescent="0.35">
      <c r="AL144" s="229"/>
      <c r="AM144" s="229"/>
      <c r="AN144" s="229"/>
      <c r="AO144" s="229"/>
    </row>
    <row r="145" spans="38:41" s="218" customFormat="1" x14ac:dyDescent="0.35">
      <c r="AL145" s="229"/>
      <c r="AM145" s="229"/>
      <c r="AN145" s="229"/>
      <c r="AO145" s="229"/>
    </row>
    <row r="146" spans="38:41" s="218" customFormat="1" x14ac:dyDescent="0.35">
      <c r="AL146" s="229"/>
      <c r="AM146" s="229"/>
      <c r="AN146" s="229"/>
      <c r="AO146" s="229"/>
    </row>
    <row r="147" spans="38:41" s="218" customFormat="1" x14ac:dyDescent="0.35">
      <c r="AL147" s="229"/>
      <c r="AM147" s="229"/>
      <c r="AN147" s="229"/>
      <c r="AO147" s="229"/>
    </row>
    <row r="148" spans="38:41" s="218" customFormat="1" x14ac:dyDescent="0.35">
      <c r="AL148" s="229"/>
      <c r="AM148" s="229"/>
      <c r="AN148" s="229"/>
      <c r="AO148" s="229"/>
    </row>
    <row r="149" spans="38:41" s="218" customFormat="1" x14ac:dyDescent="0.35">
      <c r="AL149" s="229"/>
      <c r="AM149" s="229"/>
      <c r="AN149" s="229"/>
      <c r="AO149" s="229"/>
    </row>
    <row r="150" spans="38:41" s="218" customFormat="1" x14ac:dyDescent="0.35">
      <c r="AL150" s="229"/>
      <c r="AM150" s="229"/>
      <c r="AN150" s="229"/>
      <c r="AO150" s="229"/>
    </row>
    <row r="151" spans="38:41" s="218" customFormat="1" x14ac:dyDescent="0.35">
      <c r="AL151" s="229"/>
      <c r="AM151" s="229"/>
      <c r="AN151" s="229"/>
      <c r="AO151" s="229"/>
    </row>
    <row r="152" spans="38:41" s="218" customFormat="1" x14ac:dyDescent="0.35">
      <c r="AL152" s="229"/>
      <c r="AM152" s="229"/>
      <c r="AN152" s="229"/>
      <c r="AO152" s="229"/>
    </row>
    <row r="153" spans="38:41" s="218" customFormat="1" x14ac:dyDescent="0.35">
      <c r="AL153" s="229"/>
      <c r="AM153" s="229"/>
      <c r="AN153" s="229"/>
      <c r="AO153" s="229"/>
    </row>
    <row r="154" spans="38:41" s="218" customFormat="1" x14ac:dyDescent="0.35">
      <c r="AL154" s="229"/>
      <c r="AM154" s="229"/>
      <c r="AN154" s="229"/>
      <c r="AO154" s="229"/>
    </row>
    <row r="155" spans="38:41" s="218" customFormat="1" x14ac:dyDescent="0.35">
      <c r="AL155" s="229"/>
      <c r="AM155" s="229"/>
      <c r="AN155" s="229"/>
      <c r="AO155" s="229"/>
    </row>
    <row r="156" spans="38:41" s="218" customFormat="1" x14ac:dyDescent="0.35">
      <c r="AL156" s="229"/>
      <c r="AM156" s="229"/>
      <c r="AN156" s="229"/>
      <c r="AO156" s="229"/>
    </row>
    <row r="157" spans="38:41" s="218" customFormat="1" x14ac:dyDescent="0.35">
      <c r="AL157" s="229"/>
      <c r="AM157" s="229"/>
      <c r="AN157" s="229"/>
      <c r="AO157" s="229"/>
    </row>
    <row r="158" spans="38:41" s="218" customFormat="1" x14ac:dyDescent="0.35">
      <c r="AL158" s="229"/>
      <c r="AM158" s="229"/>
      <c r="AN158" s="229"/>
      <c r="AO158" s="229"/>
    </row>
    <row r="159" spans="38:41" s="218" customFormat="1" x14ac:dyDescent="0.35">
      <c r="AL159" s="229"/>
      <c r="AM159" s="229"/>
      <c r="AN159" s="229"/>
      <c r="AO159" s="229"/>
    </row>
    <row r="160" spans="38:41" s="218" customFormat="1" x14ac:dyDescent="0.35">
      <c r="AL160" s="229"/>
      <c r="AM160" s="229"/>
      <c r="AN160" s="229"/>
      <c r="AO160" s="229"/>
    </row>
    <row r="161" spans="38:41" s="218" customFormat="1" x14ac:dyDescent="0.35">
      <c r="AL161" s="229"/>
      <c r="AM161" s="229"/>
      <c r="AN161" s="229"/>
      <c r="AO161" s="229"/>
    </row>
    <row r="162" spans="38:41" s="218" customFormat="1" x14ac:dyDescent="0.35">
      <c r="AL162" s="229"/>
      <c r="AM162" s="229"/>
      <c r="AN162" s="229"/>
      <c r="AO162" s="229"/>
    </row>
    <row r="163" spans="38:41" s="218" customFormat="1" x14ac:dyDescent="0.35">
      <c r="AL163" s="229"/>
      <c r="AM163" s="229"/>
      <c r="AN163" s="229"/>
      <c r="AO163" s="229"/>
    </row>
    <row r="164" spans="38:41" s="218" customFormat="1" x14ac:dyDescent="0.35">
      <c r="AL164" s="229"/>
      <c r="AM164" s="229"/>
      <c r="AN164" s="229"/>
      <c r="AO164" s="229"/>
    </row>
    <row r="165" spans="38:41" s="218" customFormat="1" x14ac:dyDescent="0.35">
      <c r="AL165" s="229"/>
      <c r="AM165" s="229"/>
      <c r="AN165" s="229"/>
      <c r="AO165" s="229"/>
    </row>
    <row r="166" spans="38:41" s="218" customFormat="1" x14ac:dyDescent="0.35">
      <c r="AL166" s="229"/>
      <c r="AM166" s="229"/>
      <c r="AN166" s="229"/>
      <c r="AO166" s="229"/>
    </row>
    <row r="167" spans="38:41" s="218" customFormat="1" x14ac:dyDescent="0.35">
      <c r="AL167" s="229"/>
      <c r="AM167" s="229"/>
      <c r="AN167" s="229"/>
      <c r="AO167" s="229"/>
    </row>
    <row r="168" spans="38:41" s="218" customFormat="1" x14ac:dyDescent="0.35">
      <c r="AL168" s="229"/>
      <c r="AM168" s="229"/>
      <c r="AN168" s="229"/>
      <c r="AO168" s="229"/>
    </row>
    <row r="169" spans="38:41" s="218" customFormat="1" x14ac:dyDescent="0.35">
      <c r="AL169" s="229"/>
      <c r="AM169" s="229"/>
      <c r="AN169" s="229"/>
      <c r="AO169" s="229"/>
    </row>
    <row r="170" spans="38:41" s="218" customFormat="1" x14ac:dyDescent="0.35">
      <c r="AL170" s="229"/>
      <c r="AM170" s="229"/>
      <c r="AN170" s="229"/>
      <c r="AO170" s="229"/>
    </row>
    <row r="171" spans="38:41" s="218" customFormat="1" x14ac:dyDescent="0.35">
      <c r="AL171" s="229"/>
      <c r="AM171" s="229"/>
      <c r="AN171" s="229"/>
      <c r="AO171" s="229"/>
    </row>
    <row r="172" spans="38:41" s="218" customFormat="1" x14ac:dyDescent="0.35">
      <c r="AL172" s="229"/>
      <c r="AM172" s="229"/>
      <c r="AN172" s="229"/>
      <c r="AO172" s="229"/>
    </row>
    <row r="173" spans="38:41" s="218" customFormat="1" x14ac:dyDescent="0.35">
      <c r="AL173" s="229"/>
      <c r="AM173" s="229"/>
      <c r="AN173" s="229"/>
      <c r="AO173" s="229"/>
    </row>
    <row r="174" spans="38:41" s="218" customFormat="1" x14ac:dyDescent="0.35">
      <c r="AL174" s="229"/>
      <c r="AM174" s="229"/>
      <c r="AN174" s="229"/>
      <c r="AO174" s="229"/>
    </row>
    <row r="175" spans="38:41" s="218" customFormat="1" x14ac:dyDescent="0.35">
      <c r="AL175" s="229"/>
      <c r="AM175" s="229"/>
      <c r="AN175" s="229"/>
      <c r="AO175" s="229"/>
    </row>
    <row r="176" spans="38:41" s="218" customFormat="1" x14ac:dyDescent="0.35">
      <c r="AL176" s="229"/>
      <c r="AM176" s="229"/>
      <c r="AN176" s="229"/>
      <c r="AO176" s="229"/>
    </row>
    <row r="177" spans="38:41" s="218" customFormat="1" x14ac:dyDescent="0.35">
      <c r="AL177" s="229"/>
      <c r="AM177" s="229"/>
      <c r="AN177" s="229"/>
      <c r="AO177" s="229"/>
    </row>
    <row r="178" spans="38:41" s="218" customFormat="1" x14ac:dyDescent="0.35">
      <c r="AL178" s="229"/>
      <c r="AM178" s="229"/>
      <c r="AN178" s="229"/>
      <c r="AO178" s="229"/>
    </row>
    <row r="179" spans="38:41" s="218" customFormat="1" x14ac:dyDescent="0.35">
      <c r="AL179" s="229"/>
      <c r="AM179" s="229"/>
      <c r="AN179" s="229"/>
      <c r="AO179" s="229"/>
    </row>
    <row r="180" spans="38:41" s="218" customFormat="1" x14ac:dyDescent="0.35">
      <c r="AL180" s="229"/>
      <c r="AM180" s="229"/>
      <c r="AN180" s="229"/>
      <c r="AO180" s="229"/>
    </row>
    <row r="181" spans="38:41" s="218" customFormat="1" x14ac:dyDescent="0.35">
      <c r="AL181" s="229"/>
      <c r="AM181" s="229"/>
      <c r="AN181" s="229"/>
      <c r="AO181" s="229"/>
    </row>
    <row r="182" spans="38:41" s="218" customFormat="1" x14ac:dyDescent="0.35">
      <c r="AL182" s="229"/>
      <c r="AM182" s="229"/>
      <c r="AN182" s="229"/>
      <c r="AO182" s="229"/>
    </row>
    <row r="183" spans="38:41" s="218" customFormat="1" x14ac:dyDescent="0.35">
      <c r="AL183" s="229"/>
      <c r="AM183" s="229"/>
      <c r="AN183" s="229"/>
      <c r="AO183" s="229"/>
    </row>
    <row r="184" spans="38:41" s="218" customFormat="1" x14ac:dyDescent="0.35">
      <c r="AL184" s="229"/>
      <c r="AM184" s="229"/>
      <c r="AN184" s="229"/>
      <c r="AO184" s="229"/>
    </row>
    <row r="185" spans="38:41" s="218" customFormat="1" x14ac:dyDescent="0.35">
      <c r="AL185" s="229"/>
      <c r="AM185" s="229"/>
      <c r="AN185" s="229"/>
      <c r="AO185" s="229"/>
    </row>
    <row r="186" spans="38:41" s="218" customFormat="1" x14ac:dyDescent="0.35">
      <c r="AL186" s="229"/>
      <c r="AM186" s="229"/>
      <c r="AN186" s="229"/>
      <c r="AO186" s="229"/>
    </row>
    <row r="187" spans="38:41" s="218" customFormat="1" x14ac:dyDescent="0.35">
      <c r="AL187" s="229"/>
      <c r="AM187" s="229"/>
      <c r="AN187" s="229"/>
      <c r="AO187" s="229"/>
    </row>
    <row r="188" spans="38:41" s="218" customFormat="1" x14ac:dyDescent="0.35">
      <c r="AL188" s="229"/>
      <c r="AM188" s="229"/>
      <c r="AN188" s="229"/>
      <c r="AO188" s="229"/>
    </row>
    <row r="189" spans="38:41" s="218" customFormat="1" x14ac:dyDescent="0.35">
      <c r="AL189" s="229"/>
      <c r="AM189" s="229"/>
      <c r="AN189" s="229"/>
      <c r="AO189" s="229"/>
    </row>
    <row r="190" spans="38:41" s="218" customFormat="1" x14ac:dyDescent="0.35">
      <c r="AL190" s="229"/>
      <c r="AM190" s="229"/>
      <c r="AN190" s="229"/>
      <c r="AO190" s="229"/>
    </row>
    <row r="191" spans="38:41" s="218" customFormat="1" x14ac:dyDescent="0.35">
      <c r="AL191" s="229"/>
      <c r="AM191" s="229"/>
      <c r="AN191" s="229"/>
      <c r="AO191" s="229"/>
    </row>
    <row r="192" spans="38:41" s="218" customFormat="1" x14ac:dyDescent="0.35">
      <c r="AL192" s="229"/>
      <c r="AM192" s="229"/>
      <c r="AN192" s="229"/>
      <c r="AO192" s="229"/>
    </row>
    <row r="193" spans="38:41" s="218" customFormat="1" x14ac:dyDescent="0.35">
      <c r="AL193" s="229"/>
      <c r="AM193" s="229"/>
      <c r="AN193" s="229"/>
      <c r="AO193" s="229"/>
    </row>
    <row r="194" spans="38:41" s="218" customFormat="1" x14ac:dyDescent="0.35">
      <c r="AL194" s="229"/>
      <c r="AM194" s="229"/>
      <c r="AN194" s="229"/>
      <c r="AO194" s="229"/>
    </row>
    <row r="195" spans="38:41" s="218" customFormat="1" x14ac:dyDescent="0.35">
      <c r="AL195" s="229"/>
      <c r="AM195" s="229"/>
      <c r="AN195" s="229"/>
      <c r="AO195" s="229"/>
    </row>
    <row r="196" spans="38:41" s="218" customFormat="1" x14ac:dyDescent="0.35">
      <c r="AL196" s="229"/>
      <c r="AM196" s="229"/>
      <c r="AN196" s="229"/>
      <c r="AO196" s="229"/>
    </row>
    <row r="197" spans="38:41" s="218" customFormat="1" x14ac:dyDescent="0.35">
      <c r="AL197" s="229"/>
      <c r="AM197" s="229"/>
      <c r="AN197" s="229"/>
      <c r="AO197" s="229"/>
    </row>
    <row r="198" spans="38:41" s="218" customFormat="1" x14ac:dyDescent="0.35">
      <c r="AL198" s="229"/>
      <c r="AM198" s="229"/>
      <c r="AN198" s="229"/>
      <c r="AO198" s="229"/>
    </row>
    <row r="199" spans="38:41" s="218" customFormat="1" x14ac:dyDescent="0.35">
      <c r="AL199" s="229"/>
      <c r="AM199" s="229"/>
      <c r="AN199" s="229"/>
      <c r="AO199" s="229"/>
    </row>
    <row r="200" spans="38:41" s="218" customFormat="1" x14ac:dyDescent="0.35">
      <c r="AL200" s="229"/>
      <c r="AM200" s="229"/>
      <c r="AN200" s="229"/>
      <c r="AO200" s="229"/>
    </row>
    <row r="201" spans="38:41" s="218" customFormat="1" x14ac:dyDescent="0.35">
      <c r="AL201" s="229"/>
      <c r="AM201" s="229"/>
      <c r="AN201" s="229"/>
      <c r="AO201" s="229"/>
    </row>
    <row r="202" spans="38:41" s="218" customFormat="1" x14ac:dyDescent="0.35">
      <c r="AL202" s="229"/>
      <c r="AM202" s="229"/>
      <c r="AN202" s="229"/>
      <c r="AO202" s="229"/>
    </row>
    <row r="203" spans="38:41" s="218" customFormat="1" x14ac:dyDescent="0.35">
      <c r="AL203" s="229"/>
      <c r="AM203" s="229"/>
      <c r="AN203" s="229"/>
      <c r="AO203" s="229"/>
    </row>
    <row r="204" spans="38:41" s="218" customFormat="1" x14ac:dyDescent="0.35">
      <c r="AL204" s="229"/>
      <c r="AM204" s="229"/>
      <c r="AN204" s="229"/>
      <c r="AO204" s="229"/>
    </row>
    <row r="205" spans="38:41" s="218" customFormat="1" x14ac:dyDescent="0.35">
      <c r="AL205" s="229"/>
      <c r="AM205" s="229"/>
      <c r="AN205" s="229"/>
      <c r="AO205" s="229"/>
    </row>
    <row r="206" spans="38:41" s="218" customFormat="1" x14ac:dyDescent="0.35">
      <c r="AL206" s="229"/>
      <c r="AM206" s="229"/>
      <c r="AN206" s="229"/>
      <c r="AO206" s="229"/>
    </row>
    <row r="207" spans="38:41" s="218" customFormat="1" x14ac:dyDescent="0.35">
      <c r="AL207" s="229"/>
      <c r="AM207" s="229"/>
      <c r="AN207" s="229"/>
      <c r="AO207" s="229"/>
    </row>
    <row r="208" spans="38:41" s="218" customFormat="1" x14ac:dyDescent="0.35">
      <c r="AL208" s="229"/>
      <c r="AM208" s="229"/>
      <c r="AN208" s="229"/>
      <c r="AO208" s="229"/>
    </row>
    <row r="209" spans="38:41" s="218" customFormat="1" x14ac:dyDescent="0.35">
      <c r="AL209" s="229"/>
      <c r="AM209" s="229"/>
      <c r="AN209" s="229"/>
      <c r="AO209" s="229"/>
    </row>
    <row r="210" spans="38:41" s="218" customFormat="1" x14ac:dyDescent="0.35">
      <c r="AL210" s="229"/>
      <c r="AM210" s="229"/>
      <c r="AN210" s="229"/>
      <c r="AO210" s="229"/>
    </row>
    <row r="211" spans="38:41" s="218" customFormat="1" x14ac:dyDescent="0.35">
      <c r="AL211" s="229"/>
      <c r="AM211" s="229"/>
      <c r="AN211" s="229"/>
      <c r="AO211" s="229"/>
    </row>
    <row r="212" spans="38:41" s="218" customFormat="1" x14ac:dyDescent="0.35">
      <c r="AL212" s="229"/>
      <c r="AM212" s="229"/>
      <c r="AN212" s="229"/>
      <c r="AO212" s="229"/>
    </row>
    <row r="213" spans="38:41" s="218" customFormat="1" x14ac:dyDescent="0.35">
      <c r="AL213" s="229"/>
      <c r="AM213" s="229"/>
      <c r="AN213" s="229"/>
      <c r="AO213" s="229"/>
    </row>
    <row r="214" spans="38:41" s="218" customFormat="1" x14ac:dyDescent="0.35">
      <c r="AL214" s="229"/>
      <c r="AM214" s="229"/>
      <c r="AN214" s="229"/>
      <c r="AO214" s="229"/>
    </row>
    <row r="215" spans="38:41" s="218" customFormat="1" x14ac:dyDescent="0.35">
      <c r="AL215" s="229"/>
      <c r="AM215" s="229"/>
      <c r="AN215" s="229"/>
      <c r="AO215" s="229"/>
    </row>
    <row r="216" spans="38:41" s="218" customFormat="1" x14ac:dyDescent="0.35">
      <c r="AL216" s="229"/>
      <c r="AM216" s="229"/>
      <c r="AN216" s="229"/>
      <c r="AO216" s="229"/>
    </row>
    <row r="217" spans="38:41" s="218" customFormat="1" x14ac:dyDescent="0.35">
      <c r="AL217" s="229"/>
      <c r="AM217" s="229"/>
      <c r="AN217" s="229"/>
      <c r="AO217" s="229"/>
    </row>
    <row r="218" spans="38:41" s="218" customFormat="1" x14ac:dyDescent="0.35">
      <c r="AL218" s="229"/>
      <c r="AM218" s="229"/>
      <c r="AN218" s="229"/>
      <c r="AO218" s="229"/>
    </row>
    <row r="219" spans="38:41" s="218" customFormat="1" x14ac:dyDescent="0.35">
      <c r="AL219" s="229"/>
      <c r="AM219" s="229"/>
      <c r="AN219" s="229"/>
      <c r="AO219" s="229"/>
    </row>
    <row r="220" spans="38:41" s="218" customFormat="1" x14ac:dyDescent="0.35">
      <c r="AL220" s="229"/>
      <c r="AM220" s="229"/>
      <c r="AN220" s="229"/>
      <c r="AO220" s="229"/>
    </row>
    <row r="221" spans="38:41" s="218" customFormat="1" x14ac:dyDescent="0.35">
      <c r="AL221" s="229"/>
      <c r="AM221" s="229"/>
      <c r="AN221" s="229"/>
      <c r="AO221" s="229"/>
    </row>
    <row r="222" spans="38:41" s="218" customFormat="1" x14ac:dyDescent="0.35">
      <c r="AL222" s="229"/>
      <c r="AM222" s="229"/>
      <c r="AN222" s="229"/>
      <c r="AO222" s="229"/>
    </row>
    <row r="223" spans="38:41" s="218" customFormat="1" x14ac:dyDescent="0.35">
      <c r="AL223" s="229"/>
      <c r="AM223" s="229"/>
      <c r="AN223" s="229"/>
      <c r="AO223" s="229"/>
    </row>
    <row r="224" spans="38:41" s="218" customFormat="1" x14ac:dyDescent="0.35">
      <c r="AL224" s="229"/>
      <c r="AM224" s="229"/>
      <c r="AN224" s="229"/>
      <c r="AO224" s="229"/>
    </row>
    <row r="225" spans="38:41" s="218" customFormat="1" x14ac:dyDescent="0.35">
      <c r="AL225" s="229"/>
      <c r="AM225" s="229"/>
      <c r="AN225" s="229"/>
      <c r="AO225" s="229"/>
    </row>
    <row r="226" spans="38:41" s="218" customFormat="1" x14ac:dyDescent="0.35">
      <c r="AL226" s="229"/>
      <c r="AM226" s="229"/>
      <c r="AN226" s="229"/>
      <c r="AO226" s="229"/>
    </row>
    <row r="227" spans="38:41" s="218" customFormat="1" x14ac:dyDescent="0.35">
      <c r="AL227" s="229"/>
      <c r="AM227" s="229"/>
      <c r="AN227" s="229"/>
      <c r="AO227" s="229"/>
    </row>
    <row r="228" spans="38:41" s="218" customFormat="1" x14ac:dyDescent="0.35">
      <c r="AL228" s="229"/>
      <c r="AM228" s="229"/>
      <c r="AN228" s="229"/>
      <c r="AO228" s="229"/>
    </row>
    <row r="229" spans="38:41" s="218" customFormat="1" x14ac:dyDescent="0.35">
      <c r="AL229" s="229"/>
      <c r="AM229" s="229"/>
      <c r="AN229" s="229"/>
      <c r="AO229" s="229"/>
    </row>
    <row r="230" spans="38:41" s="218" customFormat="1" x14ac:dyDescent="0.35">
      <c r="AL230" s="229"/>
      <c r="AM230" s="229"/>
      <c r="AN230" s="229"/>
      <c r="AO230" s="229"/>
    </row>
    <row r="231" spans="38:41" s="218" customFormat="1" x14ac:dyDescent="0.35">
      <c r="AL231" s="229"/>
      <c r="AM231" s="229"/>
      <c r="AN231" s="229"/>
      <c r="AO231" s="229"/>
    </row>
    <row r="232" spans="38:41" s="218" customFormat="1" x14ac:dyDescent="0.35">
      <c r="AL232" s="229"/>
      <c r="AM232" s="229"/>
      <c r="AN232" s="229"/>
      <c r="AO232" s="229"/>
    </row>
    <row r="233" spans="38:41" s="218" customFormat="1" x14ac:dyDescent="0.35">
      <c r="AL233" s="229"/>
      <c r="AM233" s="229"/>
      <c r="AN233" s="229"/>
      <c r="AO233" s="229"/>
    </row>
    <row r="234" spans="38:41" s="218" customFormat="1" x14ac:dyDescent="0.35">
      <c r="AL234" s="229"/>
      <c r="AM234" s="229"/>
      <c r="AN234" s="229"/>
      <c r="AO234" s="229"/>
    </row>
    <row r="235" spans="38:41" s="218" customFormat="1" x14ac:dyDescent="0.35">
      <c r="AL235" s="229"/>
      <c r="AM235" s="229"/>
      <c r="AN235" s="229"/>
      <c r="AO235" s="229"/>
    </row>
    <row r="236" spans="38:41" s="218" customFormat="1" x14ac:dyDescent="0.35">
      <c r="AL236" s="229"/>
      <c r="AM236" s="229"/>
      <c r="AN236" s="229"/>
      <c r="AO236" s="229"/>
    </row>
    <row r="237" spans="38:41" s="218" customFormat="1" x14ac:dyDescent="0.35">
      <c r="AL237" s="229"/>
      <c r="AM237" s="229"/>
      <c r="AN237" s="229"/>
      <c r="AO237" s="229"/>
    </row>
    <row r="238" spans="38:41" s="218" customFormat="1" x14ac:dyDescent="0.35">
      <c r="AL238" s="229"/>
      <c r="AM238" s="229"/>
      <c r="AN238" s="229"/>
      <c r="AO238" s="229"/>
    </row>
    <row r="239" spans="38:41" s="218" customFormat="1" x14ac:dyDescent="0.35">
      <c r="AL239" s="229"/>
      <c r="AM239" s="229"/>
      <c r="AN239" s="229"/>
      <c r="AO239" s="229"/>
    </row>
    <row r="240" spans="38:41" s="218" customFormat="1" x14ac:dyDescent="0.35">
      <c r="AL240" s="229"/>
      <c r="AM240" s="229"/>
      <c r="AN240" s="229"/>
      <c r="AO240" s="229"/>
    </row>
    <row r="241" spans="38:41" s="218" customFormat="1" x14ac:dyDescent="0.35">
      <c r="AL241" s="229"/>
      <c r="AM241" s="229"/>
      <c r="AN241" s="229"/>
      <c r="AO241" s="229"/>
    </row>
    <row r="242" spans="38:41" s="218" customFormat="1" x14ac:dyDescent="0.35">
      <c r="AL242" s="229"/>
      <c r="AM242" s="229"/>
      <c r="AN242" s="229"/>
      <c r="AO242" s="229"/>
    </row>
    <row r="243" spans="38:41" s="218" customFormat="1" x14ac:dyDescent="0.35">
      <c r="AL243" s="229"/>
      <c r="AM243" s="229"/>
      <c r="AN243" s="229"/>
      <c r="AO243" s="229"/>
    </row>
    <row r="244" spans="38:41" s="218" customFormat="1" x14ac:dyDescent="0.35">
      <c r="AL244" s="229"/>
      <c r="AM244" s="229"/>
      <c r="AN244" s="229"/>
      <c r="AO244" s="229"/>
    </row>
    <row r="245" spans="38:41" s="218" customFormat="1" x14ac:dyDescent="0.35">
      <c r="AL245" s="229"/>
      <c r="AM245" s="229"/>
      <c r="AN245" s="229"/>
      <c r="AO245" s="229"/>
    </row>
    <row r="246" spans="38:41" s="218" customFormat="1" x14ac:dyDescent="0.35">
      <c r="AL246" s="229"/>
      <c r="AM246" s="229"/>
      <c r="AN246" s="229"/>
      <c r="AO246" s="229"/>
    </row>
    <row r="247" spans="38:41" s="218" customFormat="1" x14ac:dyDescent="0.35">
      <c r="AL247" s="229"/>
      <c r="AM247" s="229"/>
      <c r="AN247" s="229"/>
      <c r="AO247" s="229"/>
    </row>
    <row r="248" spans="38:41" s="218" customFormat="1" x14ac:dyDescent="0.35">
      <c r="AL248" s="229"/>
      <c r="AM248" s="229"/>
      <c r="AN248" s="229"/>
      <c r="AO248" s="229"/>
    </row>
    <row r="249" spans="38:41" s="218" customFormat="1" x14ac:dyDescent="0.35">
      <c r="AL249" s="229"/>
      <c r="AM249" s="229"/>
      <c r="AN249" s="229"/>
      <c r="AO249" s="229"/>
    </row>
    <row r="250" spans="38:41" s="218" customFormat="1" x14ac:dyDescent="0.35">
      <c r="AL250" s="229"/>
      <c r="AM250" s="229"/>
      <c r="AN250" s="229"/>
      <c r="AO250" s="229"/>
    </row>
    <row r="251" spans="38:41" s="218" customFormat="1" x14ac:dyDescent="0.35">
      <c r="AL251" s="229"/>
      <c r="AM251" s="229"/>
      <c r="AN251" s="229"/>
      <c r="AO251" s="229"/>
    </row>
    <row r="252" spans="38:41" s="218" customFormat="1" x14ac:dyDescent="0.35">
      <c r="AL252" s="229"/>
      <c r="AM252" s="229"/>
      <c r="AN252" s="229"/>
      <c r="AO252" s="229"/>
    </row>
    <row r="253" spans="38:41" s="218" customFormat="1" x14ac:dyDescent="0.35">
      <c r="AL253" s="229"/>
      <c r="AM253" s="229"/>
      <c r="AN253" s="229"/>
      <c r="AO253" s="229"/>
    </row>
    <row r="254" spans="38:41" s="218" customFormat="1" x14ac:dyDescent="0.35">
      <c r="AL254" s="229"/>
      <c r="AM254" s="229"/>
      <c r="AN254" s="229"/>
      <c r="AO254" s="229"/>
    </row>
    <row r="255" spans="38:41" s="218" customFormat="1" x14ac:dyDescent="0.35">
      <c r="AL255" s="229"/>
      <c r="AM255" s="229"/>
      <c r="AN255" s="229"/>
      <c r="AO255" s="229"/>
    </row>
    <row r="256" spans="38:41" s="218" customFormat="1" x14ac:dyDescent="0.35">
      <c r="AL256" s="229"/>
      <c r="AM256" s="229"/>
      <c r="AN256" s="229"/>
      <c r="AO256" s="229"/>
    </row>
    <row r="257" spans="38:41" s="218" customFormat="1" x14ac:dyDescent="0.35">
      <c r="AL257" s="229"/>
      <c r="AM257" s="229"/>
      <c r="AN257" s="229"/>
      <c r="AO257" s="229"/>
    </row>
    <row r="258" spans="38:41" s="218" customFormat="1" x14ac:dyDescent="0.35">
      <c r="AL258" s="229"/>
      <c r="AM258" s="229"/>
      <c r="AN258" s="229"/>
      <c r="AO258" s="229"/>
    </row>
    <row r="259" spans="38:41" s="218" customFormat="1" x14ac:dyDescent="0.35">
      <c r="AL259" s="229"/>
      <c r="AM259" s="229"/>
      <c r="AN259" s="229"/>
      <c r="AO259" s="229"/>
    </row>
    <row r="260" spans="38:41" s="218" customFormat="1" x14ac:dyDescent="0.35">
      <c r="AL260" s="229"/>
      <c r="AM260" s="229"/>
      <c r="AN260" s="229"/>
      <c r="AO260" s="229"/>
    </row>
    <row r="261" spans="38:41" s="218" customFormat="1" x14ac:dyDescent="0.35">
      <c r="AL261" s="229"/>
      <c r="AM261" s="229"/>
      <c r="AN261" s="229"/>
      <c r="AO261" s="229"/>
    </row>
    <row r="262" spans="38:41" s="218" customFormat="1" x14ac:dyDescent="0.35">
      <c r="AL262" s="229"/>
      <c r="AM262" s="229"/>
      <c r="AN262" s="229"/>
      <c r="AO262" s="229"/>
    </row>
    <row r="263" spans="38:41" s="218" customFormat="1" x14ac:dyDescent="0.35">
      <c r="AL263" s="229"/>
      <c r="AM263" s="229"/>
      <c r="AN263" s="229"/>
      <c r="AO263" s="229"/>
    </row>
    <row r="264" spans="38:41" s="218" customFormat="1" x14ac:dyDescent="0.35">
      <c r="AL264" s="229"/>
      <c r="AM264" s="229"/>
      <c r="AN264" s="229"/>
      <c r="AO264" s="229"/>
    </row>
    <row r="265" spans="38:41" s="218" customFormat="1" x14ac:dyDescent="0.35">
      <c r="AL265" s="229"/>
      <c r="AM265" s="229"/>
      <c r="AN265" s="229"/>
      <c r="AO265" s="229"/>
    </row>
    <row r="266" spans="38:41" s="218" customFormat="1" x14ac:dyDescent="0.35">
      <c r="AL266" s="229"/>
      <c r="AM266" s="229"/>
      <c r="AN266" s="229"/>
      <c r="AO266" s="229"/>
    </row>
    <row r="267" spans="38:41" s="218" customFormat="1" x14ac:dyDescent="0.35">
      <c r="AL267" s="229"/>
      <c r="AM267" s="229"/>
      <c r="AN267" s="229"/>
      <c r="AO267" s="229"/>
    </row>
    <row r="268" spans="38:41" s="218" customFormat="1" x14ac:dyDescent="0.35">
      <c r="AL268" s="229"/>
      <c r="AM268" s="229"/>
      <c r="AN268" s="229"/>
      <c r="AO268" s="229"/>
    </row>
    <row r="269" spans="38:41" s="218" customFormat="1" x14ac:dyDescent="0.35">
      <c r="AL269" s="229"/>
      <c r="AM269" s="229"/>
      <c r="AN269" s="229"/>
      <c r="AO269" s="229"/>
    </row>
    <row r="270" spans="38:41" s="218" customFormat="1" x14ac:dyDescent="0.35">
      <c r="AL270" s="229"/>
      <c r="AM270" s="229"/>
      <c r="AN270" s="229"/>
      <c r="AO270" s="229"/>
    </row>
    <row r="271" spans="38:41" s="218" customFormat="1" x14ac:dyDescent="0.35">
      <c r="AL271" s="229"/>
      <c r="AM271" s="229"/>
      <c r="AN271" s="229"/>
      <c r="AO271" s="229"/>
    </row>
    <row r="272" spans="38:41" s="218" customFormat="1" x14ac:dyDescent="0.35">
      <c r="AL272" s="229"/>
      <c r="AM272" s="229"/>
      <c r="AN272" s="229"/>
      <c r="AO272" s="229"/>
    </row>
    <row r="273" spans="38:41" s="218" customFormat="1" x14ac:dyDescent="0.35">
      <c r="AL273" s="229"/>
      <c r="AM273" s="229"/>
      <c r="AN273" s="229"/>
      <c r="AO273" s="229"/>
    </row>
    <row r="274" spans="38:41" s="218" customFormat="1" x14ac:dyDescent="0.35">
      <c r="AL274" s="229"/>
      <c r="AM274" s="229"/>
      <c r="AN274" s="229"/>
      <c r="AO274" s="229"/>
    </row>
    <row r="275" spans="38:41" s="218" customFormat="1" x14ac:dyDescent="0.35">
      <c r="AL275" s="229"/>
      <c r="AM275" s="229"/>
      <c r="AN275" s="229"/>
      <c r="AO275" s="229"/>
    </row>
    <row r="276" spans="38:41" s="218" customFormat="1" x14ac:dyDescent="0.35">
      <c r="AL276" s="229"/>
      <c r="AM276" s="229"/>
      <c r="AN276" s="229"/>
      <c r="AO276" s="229"/>
    </row>
    <row r="277" spans="38:41" s="218" customFormat="1" x14ac:dyDescent="0.35">
      <c r="AL277" s="229"/>
      <c r="AM277" s="229"/>
      <c r="AN277" s="229"/>
      <c r="AO277" s="229"/>
    </row>
    <row r="278" spans="38:41" s="218" customFormat="1" x14ac:dyDescent="0.35">
      <c r="AL278" s="229"/>
      <c r="AM278" s="229"/>
      <c r="AN278" s="229"/>
      <c r="AO278" s="229"/>
    </row>
    <row r="279" spans="38:41" s="218" customFormat="1" x14ac:dyDescent="0.35">
      <c r="AL279" s="229"/>
      <c r="AM279" s="229"/>
      <c r="AN279" s="229"/>
      <c r="AO279" s="229"/>
    </row>
    <row r="280" spans="38:41" s="218" customFormat="1" x14ac:dyDescent="0.35">
      <c r="AL280" s="229"/>
      <c r="AM280" s="229"/>
      <c r="AN280" s="229"/>
      <c r="AO280" s="229"/>
    </row>
    <row r="281" spans="38:41" s="218" customFormat="1" x14ac:dyDescent="0.35">
      <c r="AL281" s="229"/>
      <c r="AM281" s="229"/>
      <c r="AN281" s="229"/>
      <c r="AO281" s="229"/>
    </row>
    <row r="282" spans="38:41" s="218" customFormat="1" x14ac:dyDescent="0.35">
      <c r="AL282" s="229"/>
      <c r="AM282" s="229"/>
      <c r="AN282" s="229"/>
      <c r="AO282" s="229"/>
    </row>
    <row r="283" spans="38:41" s="218" customFormat="1" x14ac:dyDescent="0.35">
      <c r="AL283" s="229"/>
      <c r="AM283" s="229"/>
      <c r="AN283" s="229"/>
      <c r="AO283" s="229"/>
    </row>
    <row r="284" spans="38:41" s="218" customFormat="1" x14ac:dyDescent="0.35">
      <c r="AL284" s="229"/>
      <c r="AM284" s="229"/>
      <c r="AN284" s="229"/>
      <c r="AO284" s="229"/>
    </row>
    <row r="285" spans="38:41" s="218" customFormat="1" x14ac:dyDescent="0.35">
      <c r="AL285" s="229"/>
      <c r="AM285" s="229"/>
      <c r="AN285" s="229"/>
      <c r="AO285" s="229"/>
    </row>
  </sheetData>
  <mergeCells count="5">
    <mergeCell ref="B45:R45"/>
    <mergeCell ref="C4:W4"/>
    <mergeCell ref="AL2:AL3"/>
    <mergeCell ref="C3:W3"/>
    <mergeCell ref="B44:R44"/>
  </mergeCells>
  <phoneticPr fontId="5" type="noConversion"/>
  <pageMargins left="1.1023622047244095" right="0.19685039370078741" top="0.27559055118110237" bottom="0.35433070866141736" header="0" footer="0.23622047244094491"/>
  <pageSetup paperSize="9" scale="65" orientation="landscape" r:id="rId1"/>
  <headerFooter alignWithMargins="0">
    <oddFooter>&amp;C&amp;P(&amp;N)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4"/>
  <dimension ref="A1:CD322"/>
  <sheetViews>
    <sheetView zoomScaleNormal="100" workbookViewId="0">
      <pane ySplit="6" topLeftCell="A22" activePane="bottomLeft" state="frozen"/>
      <selection pane="bottomLeft"/>
    </sheetView>
  </sheetViews>
  <sheetFormatPr defaultRowHeight="12.75" x14ac:dyDescent="0.35"/>
  <cols>
    <col min="1" max="1" width="2.59765625" customWidth="1"/>
    <col min="2" max="2" width="6.86328125" customWidth="1"/>
    <col min="3" max="34" width="6.73046875" customWidth="1"/>
    <col min="35" max="35" width="6.59765625" customWidth="1"/>
    <col min="36" max="36" width="1.73046875" customWidth="1"/>
    <col min="37" max="37" width="7.265625" customWidth="1"/>
    <col min="38" max="82" width="9.1328125" style="218"/>
  </cols>
  <sheetData>
    <row r="1" spans="1:39" ht="15" x14ac:dyDescent="0.4">
      <c r="A1" s="11" t="s">
        <v>29</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3">
        <v>0</v>
      </c>
      <c r="AK1" s="13" t="str">
        <f>A1</f>
        <v>3.2.2</v>
      </c>
    </row>
    <row r="2" spans="1:39" ht="9.75" customHeight="1" x14ac:dyDescent="0.35">
      <c r="A2" s="14"/>
      <c r="B2" s="16"/>
      <c r="C2" s="10"/>
      <c r="D2" s="10"/>
      <c r="E2" s="10"/>
      <c r="F2" s="10"/>
      <c r="G2" s="10"/>
      <c r="H2" s="10"/>
      <c r="I2" s="10"/>
      <c r="J2" s="10"/>
      <c r="K2" s="10"/>
      <c r="L2" s="16"/>
      <c r="M2" s="16"/>
      <c r="N2" s="16"/>
      <c r="O2" s="16"/>
      <c r="P2" s="16"/>
      <c r="Q2" s="16"/>
      <c r="R2" s="16"/>
      <c r="S2" s="16"/>
      <c r="T2" s="16"/>
      <c r="U2" s="16"/>
      <c r="V2" s="16"/>
      <c r="W2" s="16"/>
      <c r="X2" s="16"/>
      <c r="Y2" s="16"/>
      <c r="Z2" s="16"/>
      <c r="AA2" s="16"/>
      <c r="AB2" s="16"/>
      <c r="AC2" s="16"/>
      <c r="AD2" s="16"/>
      <c r="AE2" s="16"/>
      <c r="AF2" s="16"/>
      <c r="AG2" s="16"/>
      <c r="AH2" s="16"/>
      <c r="AI2" s="16"/>
      <c r="AJ2" s="16"/>
      <c r="AK2" s="16"/>
    </row>
    <row r="3" spans="1:39" ht="18.75" customHeight="1" x14ac:dyDescent="0.35">
      <c r="A3" s="14"/>
      <c r="B3" s="10"/>
      <c r="C3" s="999" t="s">
        <v>337</v>
      </c>
      <c r="D3" s="1000"/>
      <c r="E3" s="1000"/>
      <c r="F3" s="1000"/>
      <c r="G3" s="1000"/>
      <c r="H3" s="1000"/>
      <c r="I3" s="1000"/>
      <c r="J3" s="1000"/>
      <c r="K3" s="1000"/>
      <c r="L3" s="1000"/>
      <c r="M3" s="1000"/>
      <c r="N3" s="1000"/>
      <c r="O3" s="1000"/>
      <c r="P3" s="1000"/>
      <c r="Q3" s="1000"/>
      <c r="R3" s="1000"/>
      <c r="S3" s="1000"/>
      <c r="T3" s="1000"/>
      <c r="U3" s="1000"/>
      <c r="V3" s="1000"/>
      <c r="W3" s="1000"/>
      <c r="X3" s="655"/>
      <c r="Y3" s="655"/>
      <c r="Z3" s="655"/>
      <c r="AA3" s="655"/>
      <c r="AB3" s="655"/>
      <c r="AC3" s="655"/>
      <c r="AD3" s="655"/>
      <c r="AE3" s="655"/>
      <c r="AF3" s="655"/>
      <c r="AG3" s="655"/>
      <c r="AH3" s="655"/>
      <c r="AI3" s="10"/>
      <c r="AJ3" s="10"/>
      <c r="AK3" s="10"/>
    </row>
    <row r="4" spans="1:39" ht="12" customHeight="1" x14ac:dyDescent="0.35">
      <c r="A4" s="14"/>
      <c r="B4" s="10"/>
      <c r="C4" s="996" t="s">
        <v>278</v>
      </c>
      <c r="D4" s="997"/>
      <c r="E4" s="997"/>
      <c r="F4" s="997"/>
      <c r="G4" s="997"/>
      <c r="H4" s="997"/>
      <c r="I4" s="997"/>
      <c r="J4" s="997"/>
      <c r="K4" s="997"/>
      <c r="L4" s="997"/>
      <c r="M4" s="997"/>
      <c r="N4" s="997"/>
      <c r="O4" s="997"/>
      <c r="P4" s="997"/>
      <c r="Q4" s="997"/>
      <c r="R4" s="997"/>
      <c r="S4" s="997"/>
      <c r="T4" s="997"/>
      <c r="U4" s="997"/>
      <c r="V4" s="997"/>
      <c r="W4" s="997"/>
      <c r="X4" s="235"/>
      <c r="Y4" s="235"/>
      <c r="Z4" s="235"/>
      <c r="AA4" s="235"/>
      <c r="AB4" s="235"/>
      <c r="AC4" s="235"/>
      <c r="AD4" s="235"/>
      <c r="AE4" s="235"/>
      <c r="AF4" s="235"/>
      <c r="AG4" s="235"/>
      <c r="AH4" s="235"/>
      <c r="AI4" s="18"/>
      <c r="AJ4" s="19"/>
      <c r="AK4" s="19"/>
    </row>
    <row r="5" spans="1:39" ht="6.75" customHeight="1" x14ac:dyDescent="0.35">
      <c r="A5" s="14"/>
      <c r="B5" s="10"/>
      <c r="C5" s="20"/>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row>
    <row r="6" spans="1:39" ht="15.95" customHeight="1" x14ac:dyDescent="0.35">
      <c r="A6" s="14"/>
      <c r="B6" s="10"/>
      <c r="C6" s="21">
        <v>1990</v>
      </c>
      <c r="D6" s="22">
        <v>1991</v>
      </c>
      <c r="E6" s="22">
        <v>1992</v>
      </c>
      <c r="F6" s="22">
        <v>1993</v>
      </c>
      <c r="G6" s="22">
        <v>1994</v>
      </c>
      <c r="H6" s="22">
        <v>1995</v>
      </c>
      <c r="I6" s="22">
        <v>1996</v>
      </c>
      <c r="J6" s="22">
        <v>1997</v>
      </c>
      <c r="K6" s="22">
        <v>1998</v>
      </c>
      <c r="L6" s="22">
        <v>1999</v>
      </c>
      <c r="M6" s="22">
        <v>2000</v>
      </c>
      <c r="N6" s="22">
        <v>2001</v>
      </c>
      <c r="O6" s="22">
        <v>2002</v>
      </c>
      <c r="P6" s="22">
        <v>2003</v>
      </c>
      <c r="Q6" s="22">
        <v>2004</v>
      </c>
      <c r="R6" s="22">
        <v>2005</v>
      </c>
      <c r="S6" s="51">
        <v>2006</v>
      </c>
      <c r="T6" s="22">
        <v>2007</v>
      </c>
      <c r="U6" s="22">
        <v>2008</v>
      </c>
      <c r="V6" s="51">
        <v>2009</v>
      </c>
      <c r="W6" s="51">
        <v>2010</v>
      </c>
      <c r="X6" s="51">
        <v>2011</v>
      </c>
      <c r="Y6" s="51">
        <v>2012</v>
      </c>
      <c r="Z6" s="51">
        <v>2013</v>
      </c>
      <c r="AA6" s="51">
        <v>2014</v>
      </c>
      <c r="AB6" s="51">
        <v>2015</v>
      </c>
      <c r="AC6" s="51">
        <v>2016</v>
      </c>
      <c r="AD6" s="51">
        <v>2017</v>
      </c>
      <c r="AE6" s="51">
        <v>2018</v>
      </c>
      <c r="AF6" s="51">
        <v>2019</v>
      </c>
      <c r="AG6" s="51">
        <v>2020</v>
      </c>
      <c r="AH6" s="51">
        <v>2021</v>
      </c>
      <c r="AI6" s="10"/>
      <c r="AJ6" s="24"/>
      <c r="AK6" s="24"/>
    </row>
    <row r="7" spans="1:39" ht="14.1" customHeight="1" x14ac:dyDescent="0.35">
      <c r="A7" s="14"/>
      <c r="B7" s="25" t="s">
        <v>341</v>
      </c>
      <c r="C7" s="462">
        <v>828.68826450999995</v>
      </c>
      <c r="D7" s="462">
        <v>834.58985238999992</v>
      </c>
      <c r="E7" s="462">
        <v>861.74434479000001</v>
      </c>
      <c r="F7" s="462">
        <v>868.57169763999991</v>
      </c>
      <c r="G7" s="462">
        <v>877.06399177999992</v>
      </c>
      <c r="H7" s="462">
        <v>893.16643941999996</v>
      </c>
      <c r="I7" s="462">
        <v>924.97596801999987</v>
      </c>
      <c r="J7" s="462">
        <v>946.69280032000006</v>
      </c>
      <c r="K7" s="462">
        <v>985.30279053000015</v>
      </c>
      <c r="L7" s="462">
        <v>1004.75731974</v>
      </c>
      <c r="M7" s="462">
        <v>1011.37938936</v>
      </c>
      <c r="N7" s="462">
        <v>1029.3214433100002</v>
      </c>
      <c r="O7" s="462">
        <v>1041.8518072699999</v>
      </c>
      <c r="P7" s="462">
        <v>1057.74992864</v>
      </c>
      <c r="Q7" s="462">
        <v>1089.1807182299999</v>
      </c>
      <c r="R7" s="462">
        <v>1097.1976585699999</v>
      </c>
      <c r="S7" s="462">
        <v>1121.1706688600002</v>
      </c>
      <c r="T7" s="462">
        <v>1141.4794666400001</v>
      </c>
      <c r="U7" s="474">
        <v>1121.8082466599999</v>
      </c>
      <c r="V7" s="462">
        <v>1072.54291911</v>
      </c>
      <c r="W7" s="462">
        <v>1069.6235703899999</v>
      </c>
      <c r="X7" s="462">
        <v>1061.5161819800001</v>
      </c>
      <c r="Y7" s="462">
        <v>1020.4948155000001</v>
      </c>
      <c r="Z7" s="462">
        <v>1007.59237396</v>
      </c>
      <c r="AA7" s="462">
        <v>1011.25280394</v>
      </c>
      <c r="AB7" s="462">
        <v>1030.9313878299999</v>
      </c>
      <c r="AC7" s="462">
        <v>1058.70184073</v>
      </c>
      <c r="AD7" s="462">
        <v>1083.8159779099999</v>
      </c>
      <c r="AE7" s="462">
        <v>1094.6770910600001</v>
      </c>
      <c r="AF7" s="462">
        <v>1102.3068455399998</v>
      </c>
      <c r="AG7" s="462">
        <v>897.32234189000008</v>
      </c>
      <c r="AH7" s="462">
        <v>980.94111665999992</v>
      </c>
      <c r="AI7" s="25" t="str">
        <f>B7</f>
        <v>EU-27</v>
      </c>
      <c r="AJ7" s="26"/>
      <c r="AK7" s="26"/>
      <c r="AM7" s="660"/>
    </row>
    <row r="8" spans="1:39" ht="3.75" customHeight="1" x14ac:dyDescent="0.35">
      <c r="A8" s="14"/>
      <c r="B8" s="27"/>
      <c r="C8" s="464"/>
      <c r="D8" s="464"/>
      <c r="E8" s="464"/>
      <c r="F8" s="464"/>
      <c r="G8" s="464"/>
      <c r="H8" s="464"/>
      <c r="I8" s="464"/>
      <c r="J8" s="464"/>
      <c r="K8" s="464"/>
      <c r="L8" s="464"/>
      <c r="M8" s="464"/>
      <c r="N8" s="464"/>
      <c r="O8" s="464"/>
      <c r="P8" s="464"/>
      <c r="Q8" s="464"/>
      <c r="R8" s="464"/>
      <c r="S8" s="464"/>
      <c r="T8" s="464"/>
      <c r="U8" s="464"/>
      <c r="V8" s="464"/>
      <c r="W8" s="464"/>
      <c r="X8" s="464"/>
      <c r="Y8" s="464"/>
      <c r="Z8" s="464"/>
      <c r="AA8" s="464"/>
      <c r="AB8" s="464"/>
      <c r="AC8" s="464"/>
      <c r="AD8" s="464"/>
      <c r="AE8" s="464"/>
      <c r="AF8" s="464"/>
      <c r="AG8" s="464"/>
      <c r="AH8" s="464"/>
      <c r="AI8" s="27"/>
      <c r="AJ8" s="26"/>
      <c r="AK8" s="26"/>
    </row>
    <row r="9" spans="1:39" ht="14.1" customHeight="1" x14ac:dyDescent="0.35">
      <c r="A9" s="14"/>
      <c r="B9" s="28" t="s">
        <v>156</v>
      </c>
      <c r="C9" s="466">
        <v>37.481180630000004</v>
      </c>
      <c r="D9" s="466">
        <v>37.173588629999998</v>
      </c>
      <c r="E9" s="466">
        <v>37.785421360000001</v>
      </c>
      <c r="F9" s="466">
        <v>38.827405490000004</v>
      </c>
      <c r="G9" s="466">
        <v>39.74557051</v>
      </c>
      <c r="H9" s="466">
        <v>38.92803473</v>
      </c>
      <c r="I9" s="466">
        <v>42.747912390000003</v>
      </c>
      <c r="J9" s="466">
        <v>45.064298999999998</v>
      </c>
      <c r="K9" s="466">
        <v>47.046003589999998</v>
      </c>
      <c r="L9" s="466">
        <v>44.282654500000007</v>
      </c>
      <c r="M9" s="466">
        <v>46.028403179999998</v>
      </c>
      <c r="N9" s="466">
        <v>46.24751053</v>
      </c>
      <c r="O9" s="466">
        <v>52.457159449999999</v>
      </c>
      <c r="P9" s="466">
        <v>53.698806940000004</v>
      </c>
      <c r="Q9" s="466">
        <v>55.984726129999999</v>
      </c>
      <c r="R9" s="466">
        <v>55.733841050000002</v>
      </c>
      <c r="S9" s="466">
        <v>58.848760490000004</v>
      </c>
      <c r="T9" s="466">
        <v>63.204116850000005</v>
      </c>
      <c r="U9" s="466">
        <v>64.126226009999996</v>
      </c>
      <c r="V9" s="466">
        <v>54.545692039999992</v>
      </c>
      <c r="W9" s="466">
        <v>55.978351419999996</v>
      </c>
      <c r="X9" s="466">
        <v>53.060703309999994</v>
      </c>
      <c r="Y9" s="466">
        <v>49.555511499999994</v>
      </c>
      <c r="Z9" s="466">
        <v>49.194274000000007</v>
      </c>
      <c r="AA9" s="466">
        <v>47.039530830000004</v>
      </c>
      <c r="AB9" s="466">
        <v>50.351732059999996</v>
      </c>
      <c r="AC9" s="466">
        <v>52.853903320000001</v>
      </c>
      <c r="AD9" s="466">
        <v>55.516617440000005</v>
      </c>
      <c r="AE9" s="466">
        <v>61.919242519999997</v>
      </c>
      <c r="AF9" s="466">
        <v>58.141949449999998</v>
      </c>
      <c r="AG9" s="466">
        <v>45.920642460000003</v>
      </c>
      <c r="AH9" s="466">
        <v>54.176446210000002</v>
      </c>
      <c r="AI9" s="28" t="str">
        <f t="shared" ref="AI9:AI33" si="0">B9</f>
        <v>BE</v>
      </c>
      <c r="AJ9" s="29"/>
      <c r="AK9" s="29"/>
    </row>
    <row r="10" spans="1:39" ht="14.1" customHeight="1" x14ac:dyDescent="0.35">
      <c r="A10" s="14"/>
      <c r="B10" s="30" t="s">
        <v>157</v>
      </c>
      <c r="C10" s="464">
        <v>7.4186054500000003</v>
      </c>
      <c r="D10" s="464">
        <v>5.0809109299999999</v>
      </c>
      <c r="E10" s="464">
        <v>5.5915545899999994</v>
      </c>
      <c r="F10" s="464">
        <v>6.3757997500000005</v>
      </c>
      <c r="G10" s="464">
        <v>5.7891463700000001</v>
      </c>
      <c r="H10" s="464">
        <v>6.0953848500000003</v>
      </c>
      <c r="I10" s="464">
        <v>5.5857251899999998</v>
      </c>
      <c r="J10" s="464">
        <v>4.7647281699999997</v>
      </c>
      <c r="K10" s="464">
        <v>6.0703721400000008</v>
      </c>
      <c r="L10" s="464">
        <v>5.8630778699999997</v>
      </c>
      <c r="M10" s="464">
        <v>5.9057597800000003</v>
      </c>
      <c r="N10" s="464">
        <v>6.1858490500000007</v>
      </c>
      <c r="O10" s="464">
        <v>6.5515134699999997</v>
      </c>
      <c r="P10" s="464">
        <v>7.3568715799999991</v>
      </c>
      <c r="Q10" s="464">
        <v>7.8142162200000005</v>
      </c>
      <c r="R10" s="464">
        <v>8.7323145600000007</v>
      </c>
      <c r="S10" s="464">
        <v>9.1518052000000001</v>
      </c>
      <c r="T10" s="464">
        <v>8.7701208200000007</v>
      </c>
      <c r="U10" s="464">
        <v>9.5746445500000004</v>
      </c>
      <c r="V10" s="464">
        <v>9.3056689500000012</v>
      </c>
      <c r="W10" s="464">
        <v>8.7964444099999994</v>
      </c>
      <c r="X10" s="464">
        <v>8.9026517100000007</v>
      </c>
      <c r="Y10" s="464">
        <v>9.2001919499999989</v>
      </c>
      <c r="Z10" s="464">
        <v>8.1972034999999988</v>
      </c>
      <c r="AA10" s="464">
        <v>9.1849317799999994</v>
      </c>
      <c r="AB10" s="464">
        <v>10.00451485</v>
      </c>
      <c r="AC10" s="464">
        <v>10.185980599999999</v>
      </c>
      <c r="AD10" s="464">
        <v>10.40846784</v>
      </c>
      <c r="AE10" s="464">
        <v>10.68302985</v>
      </c>
      <c r="AF10" s="464">
        <v>10.764033500000002</v>
      </c>
      <c r="AG10" s="464">
        <v>9.9041455900000006</v>
      </c>
      <c r="AH10" s="464">
        <v>10.6826265</v>
      </c>
      <c r="AI10" s="30" t="str">
        <f t="shared" si="0"/>
        <v>BG</v>
      </c>
      <c r="AJ10" s="29"/>
      <c r="AK10" s="29"/>
    </row>
    <row r="11" spans="1:39" ht="14.1" customHeight="1" x14ac:dyDescent="0.35">
      <c r="A11" s="14"/>
      <c r="B11" s="31" t="s">
        <v>158</v>
      </c>
      <c r="C11" s="462">
        <v>11.924189170000002</v>
      </c>
      <c r="D11" s="462">
        <v>10.6685418</v>
      </c>
      <c r="E11" s="462">
        <v>11.1603884</v>
      </c>
      <c r="F11" s="462">
        <v>10.62068981</v>
      </c>
      <c r="G11" s="462">
        <v>11.641192439999999</v>
      </c>
      <c r="H11" s="462">
        <v>10.9935195</v>
      </c>
      <c r="I11" s="462">
        <v>11.057851640000001</v>
      </c>
      <c r="J11" s="462">
        <v>11.006893739999999</v>
      </c>
      <c r="K11" s="462">
        <v>12.26134111</v>
      </c>
      <c r="L11" s="462">
        <v>12.546065409999999</v>
      </c>
      <c r="M11" s="462">
        <v>12.736293870000001</v>
      </c>
      <c r="N11" s="462">
        <v>13.523330320000001</v>
      </c>
      <c r="O11" s="462">
        <v>14.003952959999999</v>
      </c>
      <c r="P11" s="462">
        <v>15.992397379999998</v>
      </c>
      <c r="Q11" s="462">
        <v>16.971691910000001</v>
      </c>
      <c r="R11" s="462">
        <v>18.342698389999999</v>
      </c>
      <c r="S11" s="462">
        <v>18.691432350000003</v>
      </c>
      <c r="T11" s="462">
        <v>19.669392009999999</v>
      </c>
      <c r="U11" s="462">
        <v>19.565583039999996</v>
      </c>
      <c r="V11" s="462">
        <v>18.844915140000001</v>
      </c>
      <c r="W11" s="462">
        <v>17.756502050000002</v>
      </c>
      <c r="X11" s="462">
        <v>17.573804760000002</v>
      </c>
      <c r="Y11" s="462">
        <v>17.234750790000003</v>
      </c>
      <c r="Z11" s="462">
        <v>17.074625569999998</v>
      </c>
      <c r="AA11" s="462">
        <v>17.618412540000001</v>
      </c>
      <c r="AB11" s="462">
        <v>18.384797809999998</v>
      </c>
      <c r="AC11" s="462">
        <v>19.129670229999999</v>
      </c>
      <c r="AD11" s="462">
        <v>19.748367519999999</v>
      </c>
      <c r="AE11" s="462">
        <v>20.104774750000001</v>
      </c>
      <c r="AF11" s="462">
        <v>20.30392136</v>
      </c>
      <c r="AG11" s="462">
        <v>18.070620330000001</v>
      </c>
      <c r="AH11" s="462">
        <v>19.31490333</v>
      </c>
      <c r="AI11" s="31" t="str">
        <f t="shared" si="0"/>
        <v>CZ</v>
      </c>
      <c r="AJ11" s="29"/>
      <c r="AK11" s="29"/>
    </row>
    <row r="12" spans="1:39" ht="14.1" customHeight="1" x14ac:dyDescent="0.35">
      <c r="A12" s="14"/>
      <c r="B12" s="30" t="s">
        <v>159</v>
      </c>
      <c r="C12" s="464">
        <v>15.555912310000002</v>
      </c>
      <c r="D12" s="464">
        <v>15.594184239999999</v>
      </c>
      <c r="E12" s="464">
        <v>15.974217619999999</v>
      </c>
      <c r="F12" s="464">
        <v>17.418655910000002</v>
      </c>
      <c r="G12" s="464">
        <v>18.538352419999999</v>
      </c>
      <c r="H12" s="464">
        <v>18.942416210000001</v>
      </c>
      <c r="I12" s="464">
        <v>19.04736471</v>
      </c>
      <c r="J12" s="464">
        <v>18.882621620000002</v>
      </c>
      <c r="K12" s="464">
        <v>19.048919119999997</v>
      </c>
      <c r="L12" s="464">
        <v>18.91412334</v>
      </c>
      <c r="M12" s="464">
        <v>18.8026783</v>
      </c>
      <c r="N12" s="464">
        <v>18.16273752</v>
      </c>
      <c r="O12" s="464">
        <v>17.378891960000001</v>
      </c>
      <c r="P12" s="464">
        <v>18.086554599999999</v>
      </c>
      <c r="Q12" s="464">
        <v>18.060883799999999</v>
      </c>
      <c r="R12" s="464">
        <v>18.447981739999999</v>
      </c>
      <c r="S12" s="464">
        <v>19.575502799999999</v>
      </c>
      <c r="T12" s="464">
        <v>20.348163640000003</v>
      </c>
      <c r="U12" s="464">
        <v>19.696257429999999</v>
      </c>
      <c r="V12" s="464">
        <v>17.268055560000001</v>
      </c>
      <c r="W12" s="464">
        <v>17.82745044</v>
      </c>
      <c r="X12" s="464">
        <v>17.62434155</v>
      </c>
      <c r="Y12" s="464">
        <v>16.480390180000001</v>
      </c>
      <c r="Z12" s="464">
        <v>16.620423240000001</v>
      </c>
      <c r="AA12" s="464">
        <v>17.300117460000003</v>
      </c>
      <c r="AB12" s="464">
        <v>17.479579210000001</v>
      </c>
      <c r="AC12" s="464">
        <v>17.621247830000001</v>
      </c>
      <c r="AD12" s="464">
        <v>17.418563540000001</v>
      </c>
      <c r="AE12" s="464">
        <v>18.024237639999999</v>
      </c>
      <c r="AF12" s="464">
        <v>18.386323879999999</v>
      </c>
      <c r="AG12" s="464">
        <v>14.56489034</v>
      </c>
      <c r="AH12" s="464">
        <v>14.85110407</v>
      </c>
      <c r="AI12" s="30" t="str">
        <f t="shared" si="0"/>
        <v>DK</v>
      </c>
      <c r="AJ12" s="29"/>
      <c r="AK12" s="29"/>
    </row>
    <row r="13" spans="1:39" ht="14.1" customHeight="1" x14ac:dyDescent="0.35">
      <c r="A13" s="14"/>
      <c r="B13" s="31" t="s">
        <v>160</v>
      </c>
      <c r="C13" s="462">
        <v>183.55831721999999</v>
      </c>
      <c r="D13" s="462">
        <v>185.26440571000003</v>
      </c>
      <c r="E13" s="462">
        <v>191.0848977</v>
      </c>
      <c r="F13" s="462">
        <v>197.90642467000001</v>
      </c>
      <c r="G13" s="462">
        <v>194.00247078999999</v>
      </c>
      <c r="H13" s="462">
        <v>198.32529077000001</v>
      </c>
      <c r="I13" s="462">
        <v>198.94744687000002</v>
      </c>
      <c r="J13" s="462">
        <v>200.32626504000001</v>
      </c>
      <c r="K13" s="462">
        <v>203.64692339000001</v>
      </c>
      <c r="L13" s="462">
        <v>210.28833143000003</v>
      </c>
      <c r="M13" s="462">
        <v>207.82121287000001</v>
      </c>
      <c r="N13" s="462">
        <v>203.58608892000004</v>
      </c>
      <c r="O13" s="462">
        <v>201.58255928</v>
      </c>
      <c r="P13" s="462">
        <v>196.25642781999997</v>
      </c>
      <c r="Q13" s="462">
        <v>196.80254478000001</v>
      </c>
      <c r="R13" s="462">
        <v>191.47824134999999</v>
      </c>
      <c r="S13" s="462">
        <v>189.21804348000001</v>
      </c>
      <c r="T13" s="462">
        <v>188.20526848999998</v>
      </c>
      <c r="U13" s="462">
        <v>187.78071955999999</v>
      </c>
      <c r="V13" s="462">
        <v>186.00202315999999</v>
      </c>
      <c r="W13" s="462">
        <v>186.74806410000002</v>
      </c>
      <c r="X13" s="462">
        <v>187.57528090000002</v>
      </c>
      <c r="Y13" s="462">
        <v>187.39879346999999</v>
      </c>
      <c r="Z13" s="462">
        <v>191.47040096999999</v>
      </c>
      <c r="AA13" s="462">
        <v>191.35038261999998</v>
      </c>
      <c r="AB13" s="462">
        <v>194.48562607999997</v>
      </c>
      <c r="AC13" s="462">
        <v>200.69550754999997</v>
      </c>
      <c r="AD13" s="462">
        <v>204.78261171</v>
      </c>
      <c r="AE13" s="462">
        <v>198.17329074</v>
      </c>
      <c r="AF13" s="462">
        <v>198.46096179</v>
      </c>
      <c r="AG13" s="462">
        <v>163.54707268999999</v>
      </c>
      <c r="AH13" s="462">
        <v>169.72989847000002</v>
      </c>
      <c r="AI13" s="31" t="str">
        <f t="shared" si="0"/>
        <v>DE</v>
      </c>
      <c r="AJ13" s="29"/>
      <c r="AK13" s="29"/>
    </row>
    <row r="14" spans="1:39" ht="14.1" customHeight="1" x14ac:dyDescent="0.35">
      <c r="A14" s="14"/>
      <c r="B14" s="30" t="s">
        <v>161</v>
      </c>
      <c r="C14" s="464">
        <v>3.1662211899999999</v>
      </c>
      <c r="D14" s="464">
        <v>3.0397217599999999</v>
      </c>
      <c r="E14" s="464">
        <v>1.5947184299999999</v>
      </c>
      <c r="F14" s="464">
        <v>1.8414205400000001</v>
      </c>
      <c r="G14" s="464">
        <v>2.0586860900000001</v>
      </c>
      <c r="H14" s="464">
        <v>1.9184093800000002</v>
      </c>
      <c r="I14" s="464">
        <v>2.01028845</v>
      </c>
      <c r="J14" s="464">
        <v>2.1521986100000001</v>
      </c>
      <c r="K14" s="464">
        <v>2.2177799599999997</v>
      </c>
      <c r="L14" s="464">
        <v>2.1248981100000002</v>
      </c>
      <c r="M14" s="464">
        <v>2.08168737</v>
      </c>
      <c r="N14" s="464">
        <v>2.37468726</v>
      </c>
      <c r="O14" s="464">
        <v>2.5555947199999998</v>
      </c>
      <c r="P14" s="464">
        <v>2.4724277899999998</v>
      </c>
      <c r="Q14" s="464">
        <v>2.6605069299999999</v>
      </c>
      <c r="R14" s="464">
        <v>2.68596988</v>
      </c>
      <c r="S14" s="464">
        <v>3.1330374299999999</v>
      </c>
      <c r="T14" s="464">
        <v>3.38484323</v>
      </c>
      <c r="U14" s="464">
        <v>3.33377312</v>
      </c>
      <c r="V14" s="464">
        <v>2.9766626399999998</v>
      </c>
      <c r="W14" s="464">
        <v>3.0895357300000006</v>
      </c>
      <c r="X14" s="464">
        <v>3.0067833400000001</v>
      </c>
      <c r="Y14" s="464">
        <v>3.7494731799999999</v>
      </c>
      <c r="Z14" s="464">
        <v>3.7293834800000001</v>
      </c>
      <c r="AA14" s="464">
        <v>3.4275771800000001</v>
      </c>
      <c r="AB14" s="464">
        <v>3.3836036199999997</v>
      </c>
      <c r="AC14" s="464">
        <v>3.3628420699999997</v>
      </c>
      <c r="AD14" s="464">
        <v>3.6468087999999996</v>
      </c>
      <c r="AE14" s="464">
        <v>3.6362209699999997</v>
      </c>
      <c r="AF14" s="464">
        <v>3.1971406299999998</v>
      </c>
      <c r="AG14" s="464">
        <v>3.2290410999999994</v>
      </c>
      <c r="AH14" s="464">
        <v>3.43052241</v>
      </c>
      <c r="AI14" s="30" t="str">
        <f t="shared" si="0"/>
        <v>EE</v>
      </c>
      <c r="AJ14" s="29"/>
      <c r="AK14" s="29"/>
    </row>
    <row r="15" spans="1:39" ht="14.1" customHeight="1" x14ac:dyDescent="0.35">
      <c r="A15" s="14"/>
      <c r="B15" s="31" t="s">
        <v>162</v>
      </c>
      <c r="C15" s="462">
        <v>6.2814773500000003</v>
      </c>
      <c r="D15" s="462">
        <v>6.4786516599999997</v>
      </c>
      <c r="E15" s="462">
        <v>6.71658591</v>
      </c>
      <c r="F15" s="462">
        <v>7.2495785000000001</v>
      </c>
      <c r="G15" s="462">
        <v>7.297621809999999</v>
      </c>
      <c r="H15" s="462">
        <v>7.804192819999999</v>
      </c>
      <c r="I15" s="462">
        <v>8.886404139999998</v>
      </c>
      <c r="J15" s="462">
        <v>9.4630458700000002</v>
      </c>
      <c r="K15" s="462">
        <v>10.865417770000002</v>
      </c>
      <c r="L15" s="462">
        <v>11.857389719999999</v>
      </c>
      <c r="M15" s="462">
        <v>13.083451510000003</v>
      </c>
      <c r="N15" s="462">
        <v>14.018829979999998</v>
      </c>
      <c r="O15" s="462">
        <v>14.295933080000001</v>
      </c>
      <c r="P15" s="462">
        <v>14.528338270000001</v>
      </c>
      <c r="Q15" s="462">
        <v>15.059310009999999</v>
      </c>
      <c r="R15" s="462">
        <v>15.954784100000001</v>
      </c>
      <c r="S15" s="462">
        <v>17.08953949</v>
      </c>
      <c r="T15" s="462">
        <v>17.801763879999999</v>
      </c>
      <c r="U15" s="462">
        <v>16.724806049999998</v>
      </c>
      <c r="V15" s="462">
        <v>14.990020959999999</v>
      </c>
      <c r="W15" s="462">
        <v>14.28011723</v>
      </c>
      <c r="X15" s="462">
        <v>13.63485094</v>
      </c>
      <c r="Y15" s="462">
        <v>12.977890199999999</v>
      </c>
      <c r="Z15" s="462">
        <v>13.517472830000001</v>
      </c>
      <c r="AA15" s="462">
        <v>13.99464854</v>
      </c>
      <c r="AB15" s="462">
        <v>14.84264078</v>
      </c>
      <c r="AC15" s="462">
        <v>15.38946964</v>
      </c>
      <c r="AD15" s="462">
        <v>15.55815452</v>
      </c>
      <c r="AE15" s="462">
        <v>16.031998209999998</v>
      </c>
      <c r="AF15" s="462">
        <v>15.982537449999999</v>
      </c>
      <c r="AG15" s="462">
        <v>11.96896091</v>
      </c>
      <c r="AH15" s="462">
        <v>12.847873159999999</v>
      </c>
      <c r="AI15" s="31" t="str">
        <f t="shared" si="0"/>
        <v>IE</v>
      </c>
      <c r="AJ15" s="29"/>
      <c r="AK15" s="29"/>
    </row>
    <row r="16" spans="1:39" ht="14.1" customHeight="1" x14ac:dyDescent="0.35">
      <c r="A16" s="14"/>
      <c r="B16" s="30" t="s">
        <v>163</v>
      </c>
      <c r="C16" s="464">
        <v>25.331444050000002</v>
      </c>
      <c r="D16" s="464">
        <v>25.1223496</v>
      </c>
      <c r="E16" s="464">
        <v>26.746680780000002</v>
      </c>
      <c r="F16" s="464">
        <v>28.545218240000001</v>
      </c>
      <c r="G16" s="464">
        <v>29.95165707</v>
      </c>
      <c r="H16" s="464">
        <v>30.9613573</v>
      </c>
      <c r="I16" s="464">
        <v>29.862254320000002</v>
      </c>
      <c r="J16" s="464">
        <v>30.536782169999999</v>
      </c>
      <c r="K16" s="464">
        <v>33.669529430000004</v>
      </c>
      <c r="L16" s="464">
        <v>33.033913470000002</v>
      </c>
      <c r="M16" s="464">
        <v>33.181210929999999</v>
      </c>
      <c r="N16" s="464">
        <v>33.533775849999998</v>
      </c>
      <c r="O16" s="464">
        <v>32.653977689999998</v>
      </c>
      <c r="P16" s="464">
        <v>34.67824933</v>
      </c>
      <c r="Q16" s="464">
        <v>35.250692519999994</v>
      </c>
      <c r="R16" s="464">
        <v>33.85699271</v>
      </c>
      <c r="S16" s="464">
        <v>35.47434441</v>
      </c>
      <c r="T16" s="464">
        <v>36.461426449999998</v>
      </c>
      <c r="U16" s="464">
        <v>35.493134310000002</v>
      </c>
      <c r="V16" s="464">
        <v>36.5737551</v>
      </c>
      <c r="W16" s="464">
        <v>34.025701959999999</v>
      </c>
      <c r="X16" s="464">
        <v>31.941811179999998</v>
      </c>
      <c r="Y16" s="464">
        <v>26.61850798</v>
      </c>
      <c r="Z16" s="464">
        <v>26.054792859999999</v>
      </c>
      <c r="AA16" s="464">
        <v>25.567042670000003</v>
      </c>
      <c r="AB16" s="464">
        <v>25.907244439999999</v>
      </c>
      <c r="AC16" s="464">
        <v>26.252759739999998</v>
      </c>
      <c r="AD16" s="464">
        <v>27.775836080000001</v>
      </c>
      <c r="AE16" s="464">
        <v>28.599870410000001</v>
      </c>
      <c r="AF16" s="464">
        <v>30.270536930000002</v>
      </c>
      <c r="AG16" s="464">
        <v>22.165151659999999</v>
      </c>
      <c r="AH16" s="464">
        <v>25.378038440000001</v>
      </c>
      <c r="AI16" s="30" t="str">
        <f t="shared" si="0"/>
        <v>EL</v>
      </c>
      <c r="AJ16" s="29"/>
      <c r="AK16" s="29"/>
    </row>
    <row r="17" spans="1:37" ht="14.1" customHeight="1" x14ac:dyDescent="0.35">
      <c r="A17" s="14"/>
      <c r="B17" s="31" t="s">
        <v>164</v>
      </c>
      <c r="C17" s="462">
        <v>75.12307199</v>
      </c>
      <c r="D17" s="462">
        <v>79.729429589999995</v>
      </c>
      <c r="E17" s="462">
        <v>84.554497300000008</v>
      </c>
      <c r="F17" s="462">
        <v>82.46501911999998</v>
      </c>
      <c r="G17" s="462">
        <v>85.726063369999991</v>
      </c>
      <c r="H17" s="462">
        <v>87.656237820000015</v>
      </c>
      <c r="I17" s="462">
        <v>97.536415180000006</v>
      </c>
      <c r="J17" s="462">
        <v>101.16173954999998</v>
      </c>
      <c r="K17" s="462">
        <v>109.35690280000001</v>
      </c>
      <c r="L17" s="462">
        <v>113.14265345999999</v>
      </c>
      <c r="M17" s="462">
        <v>115.63404271</v>
      </c>
      <c r="N17" s="462">
        <v>121.92170571</v>
      </c>
      <c r="O17" s="462">
        <v>123.94004726999999</v>
      </c>
      <c r="P17" s="462">
        <v>129.49307969</v>
      </c>
      <c r="Q17" s="462">
        <v>134.94387611000002</v>
      </c>
      <c r="R17" s="462">
        <v>140.59504717000002</v>
      </c>
      <c r="S17" s="462">
        <v>145.55945334</v>
      </c>
      <c r="T17" s="462">
        <v>149.43012111000002</v>
      </c>
      <c r="U17" s="462">
        <v>144.57277575999998</v>
      </c>
      <c r="V17" s="462">
        <v>136.08264137</v>
      </c>
      <c r="W17" s="462">
        <v>132.30921893999999</v>
      </c>
      <c r="X17" s="462">
        <v>128.91882287000001</v>
      </c>
      <c r="Y17" s="462">
        <v>120.56820660999999</v>
      </c>
      <c r="Z17" s="462">
        <v>117.42653713999999</v>
      </c>
      <c r="AA17" s="462">
        <v>120.55957207999998</v>
      </c>
      <c r="AB17" s="462">
        <v>122.98709296999999</v>
      </c>
      <c r="AC17" s="462">
        <v>127.74411862000001</v>
      </c>
      <c r="AD17" s="462">
        <v>128.76267150000001</v>
      </c>
      <c r="AE17" s="462">
        <v>131.91174487999999</v>
      </c>
      <c r="AF17" s="462">
        <v>134.11629733000001</v>
      </c>
      <c r="AG17" s="462">
        <v>101.07346773</v>
      </c>
      <c r="AH17" s="462">
        <v>117.54523953999998</v>
      </c>
      <c r="AI17" s="31" t="str">
        <f t="shared" si="0"/>
        <v>ES</v>
      </c>
      <c r="AJ17" s="29"/>
      <c r="AK17" s="29"/>
    </row>
    <row r="18" spans="1:37" ht="14.1" customHeight="1" x14ac:dyDescent="0.35">
      <c r="A18" s="14"/>
      <c r="B18" s="30" t="s">
        <v>165</v>
      </c>
      <c r="C18" s="464">
        <v>139.17769561999998</v>
      </c>
      <c r="D18" s="464">
        <v>141.74936164999997</v>
      </c>
      <c r="E18" s="464">
        <v>147.4572416</v>
      </c>
      <c r="F18" s="464">
        <v>147.49895530999999</v>
      </c>
      <c r="G18" s="464">
        <v>148.13671445</v>
      </c>
      <c r="H18" s="464">
        <v>150.34820323000002</v>
      </c>
      <c r="I18" s="464">
        <v>153.10492561999999</v>
      </c>
      <c r="J18" s="464">
        <v>156.70517203</v>
      </c>
      <c r="K18" s="464">
        <v>160.56455504000002</v>
      </c>
      <c r="L18" s="464">
        <v>164.35383299000003</v>
      </c>
      <c r="M18" s="464">
        <v>164.60882368</v>
      </c>
      <c r="N18" s="464">
        <v>166.07106519999999</v>
      </c>
      <c r="O18" s="464">
        <v>166.74291298</v>
      </c>
      <c r="P18" s="464">
        <v>166.95658707000001</v>
      </c>
      <c r="Q18" s="464">
        <v>169.67592831999997</v>
      </c>
      <c r="R18" s="464">
        <v>166.78404022000001</v>
      </c>
      <c r="S18" s="464">
        <v>167.37416656000002</v>
      </c>
      <c r="T18" s="464">
        <v>166.79786388000002</v>
      </c>
      <c r="U18" s="464">
        <v>159.28978190000001</v>
      </c>
      <c r="V18" s="464">
        <v>157.26153868</v>
      </c>
      <c r="W18" s="464">
        <v>157.83723509000001</v>
      </c>
      <c r="X18" s="464">
        <v>160.14610553999998</v>
      </c>
      <c r="Y18" s="464">
        <v>157.66946456999997</v>
      </c>
      <c r="Z18" s="464">
        <v>156.47888349999999</v>
      </c>
      <c r="AA18" s="464">
        <v>155.19356642000002</v>
      </c>
      <c r="AB18" s="464">
        <v>157.00694924999999</v>
      </c>
      <c r="AC18" s="464">
        <v>156.68221853999998</v>
      </c>
      <c r="AD18" s="464">
        <v>157.42081741000001</v>
      </c>
      <c r="AE18" s="464">
        <v>156.09433958999998</v>
      </c>
      <c r="AF18" s="464">
        <v>155.64148922999999</v>
      </c>
      <c r="AG18" s="464">
        <v>121.56459796</v>
      </c>
      <c r="AH18" s="464">
        <v>136.07406738</v>
      </c>
      <c r="AI18" s="30" t="str">
        <f t="shared" si="0"/>
        <v>FR</v>
      </c>
      <c r="AJ18" s="29"/>
      <c r="AK18" s="29"/>
    </row>
    <row r="19" spans="1:37" ht="14.1" customHeight="1" x14ac:dyDescent="0.35">
      <c r="A19" s="14"/>
      <c r="B19" s="31" t="s">
        <v>183</v>
      </c>
      <c r="C19" s="462">
        <v>4.5426557900000004</v>
      </c>
      <c r="D19" s="462">
        <v>3.0444342</v>
      </c>
      <c r="E19" s="462">
        <v>2.9215571300000001</v>
      </c>
      <c r="F19" s="462">
        <v>3.18317585</v>
      </c>
      <c r="G19" s="462">
        <v>3.58930762</v>
      </c>
      <c r="H19" s="462">
        <v>3.7203622499999995</v>
      </c>
      <c r="I19" s="462">
        <v>4.06678987</v>
      </c>
      <c r="J19" s="462">
        <v>4.3961962400000001</v>
      </c>
      <c r="K19" s="462">
        <v>4.5340945499999998</v>
      </c>
      <c r="L19" s="462">
        <v>4.7837203600000011</v>
      </c>
      <c r="M19" s="462">
        <v>4.7557074100000003</v>
      </c>
      <c r="N19" s="462">
        <v>4.8389042799999995</v>
      </c>
      <c r="O19" s="462">
        <v>5.0865513700000005</v>
      </c>
      <c r="P19" s="462">
        <v>5.4740670700000003</v>
      </c>
      <c r="Q19" s="462">
        <v>5.6790210300000004</v>
      </c>
      <c r="R19" s="462">
        <v>5.8983976199999999</v>
      </c>
      <c r="S19" s="462">
        <v>6.2425859199999998</v>
      </c>
      <c r="T19" s="462">
        <v>6.6944571100000001</v>
      </c>
      <c r="U19" s="462">
        <v>6.5573569099999993</v>
      </c>
      <c r="V19" s="462">
        <v>6.4736193200000001</v>
      </c>
      <c r="W19" s="462">
        <v>6.2658652299999993</v>
      </c>
      <c r="X19" s="462">
        <v>6.1878225799999997</v>
      </c>
      <c r="Y19" s="462">
        <v>5.9598873799999996</v>
      </c>
      <c r="Z19" s="462">
        <v>6.0822530399999994</v>
      </c>
      <c r="AA19" s="462">
        <v>6.0294838400000001</v>
      </c>
      <c r="AB19" s="462">
        <v>6.319116010000001</v>
      </c>
      <c r="AC19" s="462">
        <v>6.5665975799999998</v>
      </c>
      <c r="AD19" s="462">
        <v>7.1148413400000008</v>
      </c>
      <c r="AE19" s="462">
        <v>7.0365524300000004</v>
      </c>
      <c r="AF19" s="462">
        <v>7.2739829299999998</v>
      </c>
      <c r="AG19" s="462">
        <v>6.0276370399999992</v>
      </c>
      <c r="AH19" s="462">
        <v>6.6376235499999998</v>
      </c>
      <c r="AI19" s="31" t="str">
        <f t="shared" si="0"/>
        <v>HR</v>
      </c>
      <c r="AJ19" s="29"/>
      <c r="AK19" s="29"/>
    </row>
    <row r="20" spans="1:37" ht="14.1" customHeight="1" x14ac:dyDescent="0.35">
      <c r="A20" s="14"/>
      <c r="B20" s="30" t="s">
        <v>166</v>
      </c>
      <c r="C20" s="464">
        <v>110.82873744</v>
      </c>
      <c r="D20" s="464">
        <v>113.47596706</v>
      </c>
      <c r="E20" s="464">
        <v>118.44468023000002</v>
      </c>
      <c r="F20" s="464">
        <v>120.51996981000001</v>
      </c>
      <c r="G20" s="464">
        <v>120.50854095</v>
      </c>
      <c r="H20" s="464">
        <v>124.03967692000002</v>
      </c>
      <c r="I20" s="464">
        <v>125.04420059</v>
      </c>
      <c r="J20" s="464">
        <v>127.15094381</v>
      </c>
      <c r="K20" s="464">
        <v>132.68637316000002</v>
      </c>
      <c r="L20" s="464">
        <v>134.39890947000001</v>
      </c>
      <c r="M20" s="464">
        <v>135.85521109999999</v>
      </c>
      <c r="N20" s="464">
        <v>138.20521847000001</v>
      </c>
      <c r="O20" s="464">
        <v>140.26425350999997</v>
      </c>
      <c r="P20" s="464">
        <v>142.43861287999999</v>
      </c>
      <c r="Q20" s="464">
        <v>144.57070511999999</v>
      </c>
      <c r="R20" s="464">
        <v>143.62318640000001</v>
      </c>
      <c r="S20" s="464">
        <v>146.12304853000001</v>
      </c>
      <c r="T20" s="464">
        <v>147.08899350000002</v>
      </c>
      <c r="U20" s="464">
        <v>140.43066120999998</v>
      </c>
      <c r="V20" s="464">
        <v>132.56632043999997</v>
      </c>
      <c r="W20" s="464">
        <v>132.99659335999999</v>
      </c>
      <c r="X20" s="464">
        <v>130.85233217999999</v>
      </c>
      <c r="Y20" s="464">
        <v>123.34326797999999</v>
      </c>
      <c r="Z20" s="464">
        <v>119.39673032</v>
      </c>
      <c r="AA20" s="464">
        <v>123.44783921999999</v>
      </c>
      <c r="AB20" s="464">
        <v>121.34283078999999</v>
      </c>
      <c r="AC20" s="464">
        <v>121.81982135</v>
      </c>
      <c r="AD20" s="464">
        <v>118.74494425000002</v>
      </c>
      <c r="AE20" s="464">
        <v>123.37905993</v>
      </c>
      <c r="AF20" s="464">
        <v>124.28148437999999</v>
      </c>
      <c r="AG20" s="464">
        <v>94.609501090000009</v>
      </c>
      <c r="AH20" s="464">
        <v>113.96558450000001</v>
      </c>
      <c r="AI20" s="30" t="str">
        <f t="shared" si="0"/>
        <v>IT</v>
      </c>
      <c r="AJ20" s="29"/>
      <c r="AK20" s="29"/>
    </row>
    <row r="21" spans="1:37" ht="14.1" customHeight="1" x14ac:dyDescent="0.35">
      <c r="A21" s="14"/>
      <c r="B21" s="31" t="s">
        <v>167</v>
      </c>
      <c r="C21" s="462">
        <v>2.14553766</v>
      </c>
      <c r="D21" s="462">
        <v>2.2769010900000004</v>
      </c>
      <c r="E21" s="462">
        <v>2.4113217599999999</v>
      </c>
      <c r="F21" s="462">
        <v>2.2726030300000004</v>
      </c>
      <c r="G21" s="462">
        <v>2.3877245299999998</v>
      </c>
      <c r="H21" s="462">
        <v>2.5720141599999997</v>
      </c>
      <c r="I21" s="462">
        <v>2.6577679200000004</v>
      </c>
      <c r="J21" s="462">
        <v>2.7403741600000004</v>
      </c>
      <c r="K21" s="462">
        <v>2.86063314</v>
      </c>
      <c r="L21" s="462">
        <v>3.10484787</v>
      </c>
      <c r="M21" s="462">
        <v>3.2844091199999998</v>
      </c>
      <c r="N21" s="462">
        <v>3.4882865899999995</v>
      </c>
      <c r="O21" s="462">
        <v>3.2648738900000005</v>
      </c>
      <c r="P21" s="462">
        <v>3.3988673</v>
      </c>
      <c r="Q21" s="462">
        <v>3.16906826</v>
      </c>
      <c r="R21" s="462">
        <v>3.8787581199999996</v>
      </c>
      <c r="S21" s="462">
        <v>3.8901782499999999</v>
      </c>
      <c r="T21" s="462">
        <v>3.9454025599999993</v>
      </c>
      <c r="U21" s="462">
        <v>3.9966932700000002</v>
      </c>
      <c r="V21" s="462">
        <v>3.8416191300000002</v>
      </c>
      <c r="W21" s="462">
        <v>3.8051329299999996</v>
      </c>
      <c r="X21" s="462">
        <v>3.8035494000000005</v>
      </c>
      <c r="Y21" s="462">
        <v>3.5951554299999997</v>
      </c>
      <c r="Z21" s="462">
        <v>3.4655091899999997</v>
      </c>
      <c r="AA21" s="462">
        <v>3.3768879000000003</v>
      </c>
      <c r="AB21" s="462">
        <v>3.45616068</v>
      </c>
      <c r="AC21" s="462">
        <v>3.8517923200000004</v>
      </c>
      <c r="AD21" s="462">
        <v>3.94399918</v>
      </c>
      <c r="AE21" s="462">
        <v>4.0067132000000001</v>
      </c>
      <c r="AF21" s="462">
        <v>4.0677286299999995</v>
      </c>
      <c r="AG21" s="462">
        <v>3.1304208</v>
      </c>
      <c r="AH21" s="462">
        <v>3.4204271799999999</v>
      </c>
      <c r="AI21" s="31" t="str">
        <f t="shared" si="0"/>
        <v>CY</v>
      </c>
      <c r="AJ21" s="29"/>
      <c r="AK21" s="29"/>
    </row>
    <row r="22" spans="1:37" ht="14.1" customHeight="1" x14ac:dyDescent="0.35">
      <c r="A22" s="14"/>
      <c r="B22" s="30" t="s">
        <v>168</v>
      </c>
      <c r="C22" s="464">
        <v>4.8269949400000005</v>
      </c>
      <c r="D22" s="464">
        <v>3.6120565199999999</v>
      </c>
      <c r="E22" s="464">
        <v>3.2071977600000001</v>
      </c>
      <c r="F22" s="464">
        <v>3.1093803100000001</v>
      </c>
      <c r="G22" s="464">
        <v>3.2107916599999999</v>
      </c>
      <c r="H22" s="464">
        <v>2.6773507799999998</v>
      </c>
      <c r="I22" s="464">
        <v>2.4917019700000003</v>
      </c>
      <c r="J22" s="464">
        <v>2.3977665899999998</v>
      </c>
      <c r="K22" s="464">
        <v>2.17785568</v>
      </c>
      <c r="L22" s="464">
        <v>2.1256326699999999</v>
      </c>
      <c r="M22" s="464">
        <v>2.3230491899999999</v>
      </c>
      <c r="N22" s="464">
        <v>3.35500292</v>
      </c>
      <c r="O22" s="464">
        <v>3.4665597900000003</v>
      </c>
      <c r="P22" s="464">
        <v>3.5914652899999999</v>
      </c>
      <c r="Q22" s="464">
        <v>3.8074365599999997</v>
      </c>
      <c r="R22" s="464">
        <v>4.1582804500000004</v>
      </c>
      <c r="S22" s="464">
        <v>4.2830356099999998</v>
      </c>
      <c r="T22" s="464">
        <v>4.7118329699999997</v>
      </c>
      <c r="U22" s="464">
        <v>4.6338861200000006</v>
      </c>
      <c r="V22" s="464">
        <v>4.4232496499999998</v>
      </c>
      <c r="W22" s="464">
        <v>4.47131189</v>
      </c>
      <c r="X22" s="464">
        <v>3.9909547999999999</v>
      </c>
      <c r="Y22" s="464">
        <v>3.9792963000000001</v>
      </c>
      <c r="Z22" s="464">
        <v>4.0036969900000008</v>
      </c>
      <c r="AA22" s="464">
        <v>4.0781346300000001</v>
      </c>
      <c r="AB22" s="464">
        <v>4.3365633399999997</v>
      </c>
      <c r="AC22" s="464">
        <v>4.6074951000000004</v>
      </c>
      <c r="AD22" s="464">
        <v>4.6290330099999997</v>
      </c>
      <c r="AE22" s="464">
        <v>3.9533653300000005</v>
      </c>
      <c r="AF22" s="464">
        <v>4.8218289199999997</v>
      </c>
      <c r="AG22" s="464">
        <v>4.0049294900000003</v>
      </c>
      <c r="AH22" s="464">
        <v>4.2104014900000006</v>
      </c>
      <c r="AI22" s="30" t="str">
        <f t="shared" si="0"/>
        <v>LV</v>
      </c>
      <c r="AJ22" s="29"/>
      <c r="AK22" s="29"/>
    </row>
    <row r="23" spans="1:37" ht="14.1" customHeight="1" x14ac:dyDescent="0.35">
      <c r="A23" s="14"/>
      <c r="B23" s="25" t="s">
        <v>169</v>
      </c>
      <c r="C23" s="462">
        <v>6.5176116799999999</v>
      </c>
      <c r="D23" s="462">
        <v>7.3780650899999998</v>
      </c>
      <c r="E23" s="462">
        <v>5.3610493700000008</v>
      </c>
      <c r="F23" s="462">
        <v>3.8493242499999996</v>
      </c>
      <c r="G23" s="462">
        <v>3.1873608399999993</v>
      </c>
      <c r="H23" s="462">
        <v>3.7486152499999998</v>
      </c>
      <c r="I23" s="462">
        <v>4.0079857499999996</v>
      </c>
      <c r="J23" s="462">
        <v>4.1513396300000007</v>
      </c>
      <c r="K23" s="462">
        <v>4.2973743799999999</v>
      </c>
      <c r="L23" s="462">
        <v>3.8951571500000002</v>
      </c>
      <c r="M23" s="462">
        <v>3.5821090600000001</v>
      </c>
      <c r="N23" s="462">
        <v>3.9104219099999997</v>
      </c>
      <c r="O23" s="462">
        <v>4.0384896299999999</v>
      </c>
      <c r="P23" s="462">
        <v>4.1337844699999993</v>
      </c>
      <c r="Q23" s="462">
        <v>4.4491969100000004</v>
      </c>
      <c r="R23" s="462">
        <v>4.7956142400000008</v>
      </c>
      <c r="S23" s="462">
        <v>5.0471703799999998</v>
      </c>
      <c r="T23" s="462">
        <v>5.7891383999999997</v>
      </c>
      <c r="U23" s="462">
        <v>5.6930201199999999</v>
      </c>
      <c r="V23" s="462">
        <v>4.7878701999999995</v>
      </c>
      <c r="W23" s="462">
        <v>4.9780390800000003</v>
      </c>
      <c r="X23" s="462">
        <v>4.9785798399999992</v>
      </c>
      <c r="Y23" s="462">
        <v>4.9468408999999998</v>
      </c>
      <c r="Z23" s="462">
        <v>4.85179619</v>
      </c>
      <c r="AA23" s="462">
        <v>5.1045834800000005</v>
      </c>
      <c r="AB23" s="462">
        <v>5.5753608399999992</v>
      </c>
      <c r="AC23" s="462">
        <v>6.2766557300000008</v>
      </c>
      <c r="AD23" s="462">
        <v>6.5812910600000007</v>
      </c>
      <c r="AE23" s="462">
        <v>7.0927287899999989</v>
      </c>
      <c r="AF23" s="462">
        <v>7.279856070000001</v>
      </c>
      <c r="AG23" s="462">
        <v>6.8886258300000005</v>
      </c>
      <c r="AH23" s="462">
        <v>6.9108572699999993</v>
      </c>
      <c r="AI23" s="25" t="str">
        <f t="shared" si="0"/>
        <v>LT</v>
      </c>
      <c r="AJ23" s="29"/>
      <c r="AK23" s="29"/>
    </row>
    <row r="24" spans="1:37" ht="14.1" customHeight="1" x14ac:dyDescent="0.35">
      <c r="A24" s="14"/>
      <c r="B24" s="30" t="s">
        <v>170</v>
      </c>
      <c r="C24" s="464">
        <v>3.0289931299999999</v>
      </c>
      <c r="D24" s="464">
        <v>3.6538590699999998</v>
      </c>
      <c r="E24" s="464">
        <v>3.9329262699999998</v>
      </c>
      <c r="F24" s="464">
        <v>3.9737817499999997</v>
      </c>
      <c r="G24" s="464">
        <v>4.1414878499999999</v>
      </c>
      <c r="H24" s="464">
        <v>3.9670514999999997</v>
      </c>
      <c r="I24" s="464">
        <v>4.13321395</v>
      </c>
      <c r="J24" s="464">
        <v>4.5193777499999994</v>
      </c>
      <c r="K24" s="464">
        <v>4.86452405</v>
      </c>
      <c r="L24" s="464">
        <v>5.4037959400000002</v>
      </c>
      <c r="M24" s="464">
        <v>5.8862788099999994</v>
      </c>
      <c r="N24" s="464">
        <v>6.2228730200000006</v>
      </c>
      <c r="O24" s="464">
        <v>6.4897548300000008</v>
      </c>
      <c r="P24" s="464">
        <v>7.0756762499999999</v>
      </c>
      <c r="Q24" s="464">
        <v>8.1383227599999994</v>
      </c>
      <c r="R24" s="464">
        <v>8.5219590900000011</v>
      </c>
      <c r="S24" s="464">
        <v>8.0918278800000003</v>
      </c>
      <c r="T24" s="464">
        <v>7.8891378599999999</v>
      </c>
      <c r="U24" s="464">
        <v>7.9899314600000002</v>
      </c>
      <c r="V24" s="464">
        <v>7.3968900299999998</v>
      </c>
      <c r="W24" s="464">
        <v>7.8058561900000001</v>
      </c>
      <c r="X24" s="464">
        <v>8.0845144500000004</v>
      </c>
      <c r="Y24" s="464">
        <v>7.6763022699999999</v>
      </c>
      <c r="Z24" s="464">
        <v>7.5483032000000003</v>
      </c>
      <c r="AA24" s="464">
        <v>7.3312211400000002</v>
      </c>
      <c r="AB24" s="464">
        <v>7.05005785</v>
      </c>
      <c r="AC24" s="464">
        <v>7.02199858</v>
      </c>
      <c r="AD24" s="464">
        <v>7.36093434</v>
      </c>
      <c r="AE24" s="464">
        <v>7.8630977400000015</v>
      </c>
      <c r="AF24" s="464">
        <v>7.9824775799999994</v>
      </c>
      <c r="AG24" s="464">
        <v>6.2671332300000007</v>
      </c>
      <c r="AH24" s="464">
        <v>6.8000772600000001</v>
      </c>
      <c r="AI24" s="30" t="str">
        <f t="shared" si="0"/>
        <v>LU</v>
      </c>
      <c r="AJ24" s="29"/>
      <c r="AK24" s="29"/>
    </row>
    <row r="25" spans="1:37" ht="14.1" customHeight="1" x14ac:dyDescent="0.35">
      <c r="A25" s="14"/>
      <c r="B25" s="31" t="s">
        <v>171</v>
      </c>
      <c r="C25" s="462">
        <v>9.5070376799999998</v>
      </c>
      <c r="D25" s="462">
        <v>8.29851311</v>
      </c>
      <c r="E25" s="462">
        <v>8.0378787299999992</v>
      </c>
      <c r="F25" s="462">
        <v>8.0015081099999996</v>
      </c>
      <c r="G25" s="462">
        <v>8.0029656599999992</v>
      </c>
      <c r="H25" s="462">
        <v>8.1448788299999997</v>
      </c>
      <c r="I25" s="462">
        <v>8.162576210000001</v>
      </c>
      <c r="J25" s="462">
        <v>8.5389502400000001</v>
      </c>
      <c r="K25" s="462">
        <v>9.3967436299999996</v>
      </c>
      <c r="L25" s="462">
        <v>9.9405201699999992</v>
      </c>
      <c r="M25" s="462">
        <v>9.9198797100000018</v>
      </c>
      <c r="N25" s="462">
        <v>10.36548694</v>
      </c>
      <c r="O25" s="462">
        <v>10.95371447</v>
      </c>
      <c r="P25" s="462">
        <v>11.42374227</v>
      </c>
      <c r="Q25" s="462">
        <v>11.945732889999999</v>
      </c>
      <c r="R25" s="462">
        <v>12.98951546</v>
      </c>
      <c r="S25" s="462">
        <v>13.747383970000001</v>
      </c>
      <c r="T25" s="462">
        <v>14.069208270000001</v>
      </c>
      <c r="U25" s="462">
        <v>14.037107489999999</v>
      </c>
      <c r="V25" s="462">
        <v>13.82714459</v>
      </c>
      <c r="W25" s="462">
        <v>12.498571589999999</v>
      </c>
      <c r="X25" s="462">
        <v>11.878631390000001</v>
      </c>
      <c r="Y25" s="462">
        <v>11.344195920000001</v>
      </c>
      <c r="Z25" s="462">
        <v>10.605649619999999</v>
      </c>
      <c r="AA25" s="462">
        <v>11.79815645</v>
      </c>
      <c r="AB25" s="462">
        <v>12.83197541</v>
      </c>
      <c r="AC25" s="462">
        <v>12.894677850000001</v>
      </c>
      <c r="AD25" s="462">
        <v>13.785725069999998</v>
      </c>
      <c r="AE25" s="462">
        <v>14.772314270000001</v>
      </c>
      <c r="AF25" s="462">
        <v>15.62103095</v>
      </c>
      <c r="AG25" s="462">
        <v>12.948098869999999</v>
      </c>
      <c r="AH25" s="462">
        <v>14.373364540000001</v>
      </c>
      <c r="AI25" s="31" t="str">
        <f t="shared" si="0"/>
        <v>HU</v>
      </c>
      <c r="AJ25" s="29"/>
      <c r="AK25" s="29"/>
    </row>
    <row r="26" spans="1:37" ht="14.1" customHeight="1" x14ac:dyDescent="0.35">
      <c r="A26" s="14"/>
      <c r="B26" s="30" t="s">
        <v>172</v>
      </c>
      <c r="C26" s="464">
        <v>1.5136774200000001</v>
      </c>
      <c r="D26" s="464">
        <v>1.5302603699999999</v>
      </c>
      <c r="E26" s="464">
        <v>1.8588284099999999</v>
      </c>
      <c r="F26" s="464">
        <v>2.1497619700000001</v>
      </c>
      <c r="G26" s="464">
        <v>2.2649207699999998</v>
      </c>
      <c r="H26" s="464">
        <v>2.3246532399999995</v>
      </c>
      <c r="I26" s="464">
        <v>2.3868521700000001</v>
      </c>
      <c r="J26" s="464">
        <v>2.57766815</v>
      </c>
      <c r="K26" s="464">
        <v>2.6939851699999999</v>
      </c>
      <c r="L26" s="464">
        <v>2.8865210499999998</v>
      </c>
      <c r="M26" s="464">
        <v>3.0941716599999998</v>
      </c>
      <c r="N26" s="464">
        <v>3.1490366999999995</v>
      </c>
      <c r="O26" s="464">
        <v>3.5845638800000001</v>
      </c>
      <c r="P26" s="464">
        <v>3.7634180099999996</v>
      </c>
      <c r="Q26" s="464">
        <v>3.9528007399999998</v>
      </c>
      <c r="R26" s="464">
        <v>2.9309945499999999</v>
      </c>
      <c r="S26" s="464">
        <v>3.22983558</v>
      </c>
      <c r="T26" s="464">
        <v>3.5554398600000003</v>
      </c>
      <c r="U26" s="464">
        <v>3.7843334800000004</v>
      </c>
      <c r="V26" s="464">
        <v>3.92784354</v>
      </c>
      <c r="W26" s="464">
        <v>5.5775331700000006</v>
      </c>
      <c r="X26" s="464">
        <v>5.2004017000000005</v>
      </c>
      <c r="Y26" s="464">
        <v>4.68834398</v>
      </c>
      <c r="Z26" s="464">
        <v>4.7246844399999999</v>
      </c>
      <c r="AA26" s="464">
        <v>4.8701895400000002</v>
      </c>
      <c r="AB26" s="464">
        <v>5.9355714899999992</v>
      </c>
      <c r="AC26" s="464">
        <v>6.6734858300000006</v>
      </c>
      <c r="AD26" s="464">
        <v>7.9715464300000001</v>
      </c>
      <c r="AE26" s="464">
        <v>8.3138319999999979</v>
      </c>
      <c r="AF26" s="464">
        <v>8.5711440799999998</v>
      </c>
      <c r="AG26" s="464">
        <v>7.8772068099999997</v>
      </c>
      <c r="AH26" s="464">
        <v>7.1654776199999999</v>
      </c>
      <c r="AI26" s="30" t="str">
        <f t="shared" si="0"/>
        <v>MT</v>
      </c>
      <c r="AJ26" s="29"/>
      <c r="AK26" s="29"/>
    </row>
    <row r="27" spans="1:37" ht="14.1" customHeight="1" x14ac:dyDescent="0.35">
      <c r="A27" s="14"/>
      <c r="B27" s="31" t="s">
        <v>173</v>
      </c>
      <c r="C27" s="462">
        <v>67.747433519999987</v>
      </c>
      <c r="D27" s="462">
        <v>69.387410939999995</v>
      </c>
      <c r="E27" s="462">
        <v>71.689968170000014</v>
      </c>
      <c r="F27" s="462">
        <v>71.619309200000004</v>
      </c>
      <c r="G27" s="462">
        <v>72.289879010000007</v>
      </c>
      <c r="H27" s="462">
        <v>73.135938710000005</v>
      </c>
      <c r="I27" s="462">
        <v>76.475630359999997</v>
      </c>
      <c r="J27" s="462">
        <v>79.765783779999992</v>
      </c>
      <c r="K27" s="462">
        <v>80.950547909999997</v>
      </c>
      <c r="L27" s="462">
        <v>83.420366130000005</v>
      </c>
      <c r="M27" s="462">
        <v>85.671482850000004</v>
      </c>
      <c r="N27" s="462">
        <v>89.73648347000001</v>
      </c>
      <c r="O27" s="462">
        <v>90.533478720000005</v>
      </c>
      <c r="P27" s="462">
        <v>88.097153419999998</v>
      </c>
      <c r="Q27" s="462">
        <v>93.315556050000012</v>
      </c>
      <c r="R27" s="462">
        <v>97.235987800000004</v>
      </c>
      <c r="S27" s="462">
        <v>101.65774502000001</v>
      </c>
      <c r="T27" s="462">
        <v>102.0188732</v>
      </c>
      <c r="U27" s="462">
        <v>100.19901514</v>
      </c>
      <c r="V27" s="462">
        <v>92.056085109999998</v>
      </c>
      <c r="W27" s="462">
        <v>90.088144580000005</v>
      </c>
      <c r="X27" s="462">
        <v>93.907095020000014</v>
      </c>
      <c r="Y27" s="462">
        <v>88.075234800000004</v>
      </c>
      <c r="Z27" s="462">
        <v>84.972861440000003</v>
      </c>
      <c r="AA27" s="462">
        <v>82.201609020000006</v>
      </c>
      <c r="AB27" s="462">
        <v>81.985602950000001</v>
      </c>
      <c r="AC27" s="462">
        <v>79.497539369999998</v>
      </c>
      <c r="AD27" s="462">
        <v>79.919362140000004</v>
      </c>
      <c r="AE27" s="462">
        <v>78.731294259999999</v>
      </c>
      <c r="AF27" s="462">
        <v>78.628958359999984</v>
      </c>
      <c r="AG27" s="462">
        <v>69.596776790000007</v>
      </c>
      <c r="AH27" s="462">
        <v>68.960912059999998</v>
      </c>
      <c r="AI27" s="31" t="str">
        <f t="shared" si="0"/>
        <v>NL</v>
      </c>
      <c r="AJ27" s="29"/>
      <c r="AK27" s="29"/>
    </row>
    <row r="28" spans="1:37" ht="14.1" customHeight="1" x14ac:dyDescent="0.35">
      <c r="A28" s="32"/>
      <c r="B28" s="30" t="s">
        <v>174</v>
      </c>
      <c r="C28" s="464">
        <v>14.892182989999998</v>
      </c>
      <c r="D28" s="464">
        <v>16.473579940000004</v>
      </c>
      <c r="E28" s="464">
        <v>16.525517660000002</v>
      </c>
      <c r="F28" s="464">
        <v>16.72030844</v>
      </c>
      <c r="G28" s="464">
        <v>16.826134769999999</v>
      </c>
      <c r="H28" s="464">
        <v>17.256556680000003</v>
      </c>
      <c r="I28" s="464">
        <v>18.952879059999997</v>
      </c>
      <c r="J28" s="464">
        <v>18.025934620000001</v>
      </c>
      <c r="K28" s="464">
        <v>20.19494379</v>
      </c>
      <c r="L28" s="464">
        <v>19.62576563</v>
      </c>
      <c r="M28" s="464">
        <v>20.5789103</v>
      </c>
      <c r="N28" s="464">
        <v>22.032149650000001</v>
      </c>
      <c r="O28" s="464">
        <v>23.844093519999998</v>
      </c>
      <c r="P28" s="464">
        <v>25.593440780000002</v>
      </c>
      <c r="Q28" s="464">
        <v>26.39997808</v>
      </c>
      <c r="R28" s="464">
        <v>26.99000114</v>
      </c>
      <c r="S28" s="464">
        <v>25.803429550000001</v>
      </c>
      <c r="T28" s="464">
        <v>26.160510350000003</v>
      </c>
      <c r="U28" s="464">
        <v>24.689799910000001</v>
      </c>
      <c r="V28" s="464">
        <v>23.731057420000003</v>
      </c>
      <c r="W28" s="464">
        <v>24.707353879999999</v>
      </c>
      <c r="X28" s="464">
        <v>24.168247669999996</v>
      </c>
      <c r="Y28" s="464">
        <v>23.888734619999994</v>
      </c>
      <c r="Z28" s="464">
        <v>24.973727820000001</v>
      </c>
      <c r="AA28" s="464">
        <v>24.28434318</v>
      </c>
      <c r="AB28" s="464">
        <v>24.90088093</v>
      </c>
      <c r="AC28" s="464">
        <v>25.953679950000001</v>
      </c>
      <c r="AD28" s="464">
        <v>26.626141570000005</v>
      </c>
      <c r="AE28" s="464">
        <v>27.01363611</v>
      </c>
      <c r="AF28" s="464">
        <v>27.449117869999998</v>
      </c>
      <c r="AG28" s="464">
        <v>22.253462759999998</v>
      </c>
      <c r="AH28" s="464">
        <v>23.235317940000002</v>
      </c>
      <c r="AI28" s="30" t="str">
        <f t="shared" si="0"/>
        <v>AT</v>
      </c>
      <c r="AJ28" s="29"/>
      <c r="AK28" s="29"/>
    </row>
    <row r="29" spans="1:37" ht="14.1" customHeight="1" x14ac:dyDescent="0.35">
      <c r="A29" s="32"/>
      <c r="B29" s="31" t="s">
        <v>175</v>
      </c>
      <c r="C29" s="462">
        <v>22.662967739999999</v>
      </c>
      <c r="D29" s="462">
        <v>22.960085410000001</v>
      </c>
      <c r="E29" s="462">
        <v>23.72119833</v>
      </c>
      <c r="F29" s="462">
        <v>22.943191670000004</v>
      </c>
      <c r="G29" s="462">
        <v>24.111243250000001</v>
      </c>
      <c r="H29" s="462">
        <v>25.03993565</v>
      </c>
      <c r="I29" s="462">
        <v>28.439221500000002</v>
      </c>
      <c r="J29" s="462">
        <v>30.08290744</v>
      </c>
      <c r="K29" s="462">
        <v>31.829456759999999</v>
      </c>
      <c r="L29" s="462">
        <v>34.821865950000003</v>
      </c>
      <c r="M29" s="462">
        <v>30.725146389999999</v>
      </c>
      <c r="N29" s="462">
        <v>30.4239836</v>
      </c>
      <c r="O29" s="462">
        <v>29.42785022</v>
      </c>
      <c r="P29" s="462">
        <v>31.621647729999999</v>
      </c>
      <c r="Q29" s="462">
        <v>35.414481920000007</v>
      </c>
      <c r="R29" s="462">
        <v>38.212881950000003</v>
      </c>
      <c r="S29" s="462">
        <v>42.311062419999999</v>
      </c>
      <c r="T29" s="462">
        <v>46.36135505</v>
      </c>
      <c r="U29" s="462">
        <v>48.709381039999997</v>
      </c>
      <c r="V29" s="462">
        <v>49.033312509999995</v>
      </c>
      <c r="W29" s="462">
        <v>51.517902190000001</v>
      </c>
      <c r="X29" s="462">
        <v>51.927903540000003</v>
      </c>
      <c r="Y29" s="462">
        <v>50.011845349999994</v>
      </c>
      <c r="Z29" s="462">
        <v>47.141442259999998</v>
      </c>
      <c r="AA29" s="462">
        <v>47.720264169999993</v>
      </c>
      <c r="AB29" s="462">
        <v>50.542554509999995</v>
      </c>
      <c r="AC29" s="462">
        <v>57.344951549999998</v>
      </c>
      <c r="AD29" s="462">
        <v>66.624087430000017</v>
      </c>
      <c r="AE29" s="462">
        <v>68.943799170000005</v>
      </c>
      <c r="AF29" s="462">
        <v>70.176558979999996</v>
      </c>
      <c r="AG29" s="462">
        <v>65.419710050000006</v>
      </c>
      <c r="AH29" s="462">
        <v>71.906434780000012</v>
      </c>
      <c r="AI29" s="31" t="str">
        <f t="shared" si="0"/>
        <v>PL</v>
      </c>
      <c r="AJ29" s="29"/>
      <c r="AK29" s="29"/>
    </row>
    <row r="30" spans="1:37" ht="14.1" customHeight="1" x14ac:dyDescent="0.35">
      <c r="A30" s="32"/>
      <c r="B30" s="30" t="s">
        <v>176</v>
      </c>
      <c r="C30" s="464">
        <v>13.780892570000001</v>
      </c>
      <c r="D30" s="464">
        <v>14.52124529</v>
      </c>
      <c r="E30" s="464">
        <v>15.479837550000001</v>
      </c>
      <c r="F30" s="464">
        <v>15.63027348</v>
      </c>
      <c r="G30" s="464">
        <v>16.228507230000002</v>
      </c>
      <c r="H30" s="464">
        <v>16.961527959999998</v>
      </c>
      <c r="I30" s="464">
        <v>17.832482140000003</v>
      </c>
      <c r="J30" s="464">
        <v>18.5415849</v>
      </c>
      <c r="K30" s="464">
        <v>20.07172783</v>
      </c>
      <c r="L30" s="464">
        <v>21.477438930000002</v>
      </c>
      <c r="M30" s="464">
        <v>23.42983834</v>
      </c>
      <c r="N30" s="464">
        <v>23.213316359999997</v>
      </c>
      <c r="O30" s="464">
        <v>23.521922460000003</v>
      </c>
      <c r="P30" s="464">
        <v>23.87501035</v>
      </c>
      <c r="Q30" s="464">
        <v>24.251526530000003</v>
      </c>
      <c r="R30" s="464">
        <v>23.813733979999999</v>
      </c>
      <c r="S30" s="464">
        <v>24.100826390000002</v>
      </c>
      <c r="T30" s="464">
        <v>23.911256240000004</v>
      </c>
      <c r="U30" s="464">
        <v>23.858771129999997</v>
      </c>
      <c r="V30" s="464">
        <v>23.417156639999998</v>
      </c>
      <c r="W30" s="464">
        <v>23.283384330000001</v>
      </c>
      <c r="X30" s="464">
        <v>22.350042779999999</v>
      </c>
      <c r="Y30" s="464">
        <v>21.126603849999999</v>
      </c>
      <c r="Z30" s="464">
        <v>20.846021779999997</v>
      </c>
      <c r="AA30" s="464">
        <v>21.21227404</v>
      </c>
      <c r="AB30" s="464">
        <v>21.580272400000002</v>
      </c>
      <c r="AC30" s="464">
        <v>22.620394049999998</v>
      </c>
      <c r="AD30" s="464">
        <v>23.606292280000002</v>
      </c>
      <c r="AE30" s="464">
        <v>24.079778780000005</v>
      </c>
      <c r="AF30" s="464">
        <v>25.240530749999998</v>
      </c>
      <c r="AG30" s="464">
        <v>18.626251919999998</v>
      </c>
      <c r="AH30" s="464">
        <v>20.094194329999997</v>
      </c>
      <c r="AI30" s="30" t="str">
        <f t="shared" si="0"/>
        <v>PT</v>
      </c>
      <c r="AJ30" s="29"/>
      <c r="AK30" s="29"/>
    </row>
    <row r="31" spans="1:37" ht="14.1" customHeight="1" x14ac:dyDescent="0.35">
      <c r="A31" s="32"/>
      <c r="B31" s="31" t="s">
        <v>177</v>
      </c>
      <c r="C31" s="462">
        <v>13.227941810000001</v>
      </c>
      <c r="D31" s="462">
        <v>11.192621880000001</v>
      </c>
      <c r="E31" s="462">
        <v>11.730944019999999</v>
      </c>
      <c r="F31" s="462">
        <v>9.58023618</v>
      </c>
      <c r="G31" s="462">
        <v>9.8370023900000003</v>
      </c>
      <c r="H31" s="462">
        <v>9.1585399400000007</v>
      </c>
      <c r="I31" s="462">
        <v>12.227750650000001</v>
      </c>
      <c r="J31" s="462">
        <v>12.63744179</v>
      </c>
      <c r="K31" s="462">
        <v>11.983070680000001</v>
      </c>
      <c r="L31" s="462">
        <v>9.9946805699999999</v>
      </c>
      <c r="M31" s="462">
        <v>10.347155299999999</v>
      </c>
      <c r="N31" s="462">
        <v>12.312200000000001</v>
      </c>
      <c r="O31" s="462">
        <v>12.61503411</v>
      </c>
      <c r="P31" s="462">
        <v>13.32595682</v>
      </c>
      <c r="Q31" s="462">
        <v>13.992851479999999</v>
      </c>
      <c r="R31" s="462">
        <v>12.967229580000001</v>
      </c>
      <c r="S31" s="462">
        <v>13.518691320000002</v>
      </c>
      <c r="T31" s="462">
        <v>14.13685978</v>
      </c>
      <c r="U31" s="462">
        <v>15.856437</v>
      </c>
      <c r="V31" s="462">
        <v>15.666412699999999</v>
      </c>
      <c r="W31" s="462">
        <v>14.769554249999999</v>
      </c>
      <c r="X31" s="462">
        <v>14.81335518</v>
      </c>
      <c r="Y31" s="462">
        <v>15.67753976</v>
      </c>
      <c r="Z31" s="462">
        <v>15.67161671</v>
      </c>
      <c r="AA31" s="462">
        <v>16.469791780000001</v>
      </c>
      <c r="AB31" s="462">
        <v>16.567588349999998</v>
      </c>
      <c r="AC31" s="462">
        <v>17.767302890000003</v>
      </c>
      <c r="AD31" s="462">
        <v>19.036124400000002</v>
      </c>
      <c r="AE31" s="462">
        <v>18.899150800000005</v>
      </c>
      <c r="AF31" s="462">
        <v>19.484682250000002</v>
      </c>
      <c r="AG31" s="462">
        <v>18.634426529999995</v>
      </c>
      <c r="AH31" s="462">
        <v>19.911511399999998</v>
      </c>
      <c r="AI31" s="31" t="str">
        <f t="shared" si="0"/>
        <v>RO</v>
      </c>
      <c r="AJ31" s="29"/>
      <c r="AK31" s="29"/>
    </row>
    <row r="32" spans="1:37" ht="14.1" customHeight="1" x14ac:dyDescent="0.35">
      <c r="A32" s="32"/>
      <c r="B32" s="27" t="s">
        <v>178</v>
      </c>
      <c r="C32" s="470">
        <v>2.7864622300000002</v>
      </c>
      <c r="D32" s="470">
        <v>2.61468305</v>
      </c>
      <c r="E32" s="470">
        <v>2.6690604100000002</v>
      </c>
      <c r="F32" s="470">
        <v>3.2333086299999998</v>
      </c>
      <c r="G32" s="470">
        <v>3.6235469600000001</v>
      </c>
      <c r="H32" s="470">
        <v>4.0464803700000003</v>
      </c>
      <c r="I32" s="470">
        <v>4.5832918300000003</v>
      </c>
      <c r="J32" s="470">
        <v>4.7938112799999999</v>
      </c>
      <c r="K32" s="470">
        <v>3.9900075499999996</v>
      </c>
      <c r="L32" s="470">
        <v>3.7897749900000002</v>
      </c>
      <c r="M32" s="470">
        <v>3.7453709599999998</v>
      </c>
      <c r="N32" s="470">
        <v>3.9155834899999999</v>
      </c>
      <c r="O32" s="470">
        <v>3.9850511900000001</v>
      </c>
      <c r="P32" s="470">
        <v>4.03077592</v>
      </c>
      <c r="Q32" s="470">
        <v>4.18981928</v>
      </c>
      <c r="R32" s="470">
        <v>4.5314403299999997</v>
      </c>
      <c r="S32" s="470">
        <v>4.8025751900000007</v>
      </c>
      <c r="T32" s="470">
        <v>5.4920889100000005</v>
      </c>
      <c r="U32" s="470">
        <v>6.4768727999999998</v>
      </c>
      <c r="V32" s="470">
        <v>5.3418717100000004</v>
      </c>
      <c r="W32" s="470">
        <v>5.4325388600000002</v>
      </c>
      <c r="X32" s="470">
        <v>5.8240819999999998</v>
      </c>
      <c r="Y32" s="470">
        <v>5.898117899999999</v>
      </c>
      <c r="Z32" s="470">
        <v>5.6423361999999999</v>
      </c>
      <c r="AA32" s="470">
        <v>5.6415373900000008</v>
      </c>
      <c r="AB32" s="470">
        <v>5.6367777799999992</v>
      </c>
      <c r="AC32" s="470">
        <v>6.1880237500000002</v>
      </c>
      <c r="AD32" s="470">
        <v>6.4348929699999999</v>
      </c>
      <c r="AE32" s="470">
        <v>6.6711369400000002</v>
      </c>
      <c r="AF32" s="470">
        <v>6.3218046999999995</v>
      </c>
      <c r="AG32" s="470">
        <v>4.9835476500000002</v>
      </c>
      <c r="AH32" s="470">
        <v>5.5150848800000007</v>
      </c>
      <c r="AI32" s="27" t="str">
        <f t="shared" si="0"/>
        <v>SI</v>
      </c>
      <c r="AJ32" s="33"/>
      <c r="AK32" s="33"/>
    </row>
    <row r="33" spans="1:37" ht="14.1" customHeight="1" x14ac:dyDescent="0.35">
      <c r="A33" s="32"/>
      <c r="B33" s="25" t="s">
        <v>179</v>
      </c>
      <c r="C33" s="471">
        <v>6.9491028300000002</v>
      </c>
      <c r="D33" s="471">
        <v>5.9085107399999997</v>
      </c>
      <c r="E33" s="471">
        <v>5.3302796699999995</v>
      </c>
      <c r="F33" s="471">
        <v>5.05690302</v>
      </c>
      <c r="G33" s="471">
        <v>4.8478936399999997</v>
      </c>
      <c r="H33" s="471">
        <v>5.5960134800000008</v>
      </c>
      <c r="I33" s="471">
        <v>5.8253672199999995</v>
      </c>
      <c r="J33" s="471">
        <v>5.8835134699999996</v>
      </c>
      <c r="K33" s="471">
        <v>6.1907345500000002</v>
      </c>
      <c r="L33" s="471">
        <v>6.0116497400000002</v>
      </c>
      <c r="M33" s="471">
        <v>5.7692810100000003</v>
      </c>
      <c r="N33" s="471">
        <v>6.2140705499999997</v>
      </c>
      <c r="O33" s="471">
        <v>6.2325549799999997</v>
      </c>
      <c r="P33" s="471">
        <v>6.1605231199999997</v>
      </c>
      <c r="Q33" s="471">
        <v>6.9061645299999999</v>
      </c>
      <c r="R33" s="471">
        <v>7.8342264100000003</v>
      </c>
      <c r="S33" s="471">
        <v>7.0384303399999997</v>
      </c>
      <c r="T33" s="471">
        <v>7.75035074</v>
      </c>
      <c r="U33" s="471">
        <v>8.1258426900000007</v>
      </c>
      <c r="V33" s="471">
        <v>7.1775476200000004</v>
      </c>
      <c r="W33" s="471">
        <v>7.5876438200000011</v>
      </c>
      <c r="X33" s="471">
        <v>7.2174750899999998</v>
      </c>
      <c r="Y33" s="471">
        <v>7.0588998300000014</v>
      </c>
      <c r="Z33" s="471">
        <v>6.9863594400000002</v>
      </c>
      <c r="AA33" s="471">
        <v>6.7415479799999991</v>
      </c>
      <c r="AB33" s="471">
        <v>7.4609804700000009</v>
      </c>
      <c r="AC33" s="471">
        <v>7.7136460600000012</v>
      </c>
      <c r="AD33" s="471">
        <v>7.8678481400000004</v>
      </c>
      <c r="AE33" s="471">
        <v>8.0054978100000014</v>
      </c>
      <c r="AF33" s="471">
        <v>8.3259917699999999</v>
      </c>
      <c r="AG33" s="471">
        <v>7.1315627700000004</v>
      </c>
      <c r="AH33" s="471">
        <v>7.6056155799999994</v>
      </c>
      <c r="AI33" s="25" t="str">
        <f t="shared" si="0"/>
        <v>SK</v>
      </c>
      <c r="AJ33" s="33"/>
      <c r="AK33" s="33"/>
    </row>
    <row r="34" spans="1:37" ht="14.1" customHeight="1" x14ac:dyDescent="0.35">
      <c r="A34" s="32"/>
      <c r="B34" s="27" t="s">
        <v>180</v>
      </c>
      <c r="C34" s="470">
        <v>14.9545405</v>
      </c>
      <c r="D34" s="470">
        <v>14.43624215</v>
      </c>
      <c r="E34" s="470">
        <v>14.70112597</v>
      </c>
      <c r="F34" s="470">
        <v>13.702149629999999</v>
      </c>
      <c r="G34" s="470">
        <v>13.702721169999998</v>
      </c>
      <c r="H34" s="470">
        <v>13.283553189999999</v>
      </c>
      <c r="I34" s="470">
        <v>13.482926309999998</v>
      </c>
      <c r="J34" s="470">
        <v>14.172019330000001</v>
      </c>
      <c r="K34" s="470">
        <v>14.682166890000001</v>
      </c>
      <c r="L34" s="470">
        <v>15.07305633</v>
      </c>
      <c r="M34" s="470">
        <v>15.208019659999998</v>
      </c>
      <c r="N34" s="470">
        <v>15.125861700000002</v>
      </c>
      <c r="O34" s="470">
        <v>15.533088360000001</v>
      </c>
      <c r="P34" s="470">
        <v>15.742069370000001</v>
      </c>
      <c r="Q34" s="470">
        <v>15.844863219999999</v>
      </c>
      <c r="R34" s="470">
        <v>15.79832641</v>
      </c>
      <c r="S34" s="470">
        <v>16.28199197</v>
      </c>
      <c r="T34" s="470">
        <v>16.527369239999999</v>
      </c>
      <c r="U34" s="470">
        <v>15.83767767</v>
      </c>
      <c r="V34" s="470">
        <v>14.542722550000001</v>
      </c>
      <c r="W34" s="470">
        <v>14.994689079999999</v>
      </c>
      <c r="X34" s="470">
        <v>15.07692188</v>
      </c>
      <c r="Y34" s="470">
        <v>14.435842569999998</v>
      </c>
      <c r="Z34" s="470">
        <v>14.294889239999998</v>
      </c>
      <c r="AA34" s="470">
        <v>13.04369741</v>
      </c>
      <c r="AB34" s="470">
        <v>13.74944904</v>
      </c>
      <c r="AC34" s="470">
        <v>14.932626920000001</v>
      </c>
      <c r="AD34" s="470">
        <v>14.674725989999999</v>
      </c>
      <c r="AE34" s="470">
        <v>15.07955187</v>
      </c>
      <c r="AF34" s="470">
        <v>14.891756709999999</v>
      </c>
      <c r="AG34" s="470">
        <v>12.300810049999999</v>
      </c>
      <c r="AH34" s="470">
        <v>11.69041277</v>
      </c>
      <c r="AI34" s="27" t="str">
        <f t="shared" ref="AI34:AI38" si="1">B34</f>
        <v>FI</v>
      </c>
      <c r="AJ34" s="29"/>
      <c r="AK34" s="29"/>
    </row>
    <row r="35" spans="1:37" ht="14.1" customHeight="1" x14ac:dyDescent="0.35">
      <c r="A35" s="32"/>
      <c r="B35" s="803" t="s">
        <v>181</v>
      </c>
      <c r="C35" s="804">
        <v>23.757379559999997</v>
      </c>
      <c r="D35" s="804">
        <v>23.924270929999999</v>
      </c>
      <c r="E35" s="804">
        <v>25.054769660000002</v>
      </c>
      <c r="F35" s="804">
        <v>24.277344899999999</v>
      </c>
      <c r="G35" s="804">
        <v>25.41648816</v>
      </c>
      <c r="H35" s="804">
        <v>25.520243889999996</v>
      </c>
      <c r="I35" s="804">
        <v>25.418742000000002</v>
      </c>
      <c r="J35" s="804">
        <v>26.253441380000002</v>
      </c>
      <c r="K35" s="804">
        <v>27.150806469999999</v>
      </c>
      <c r="L35" s="804">
        <v>27.596676500000001</v>
      </c>
      <c r="M35" s="804">
        <v>27.31980429</v>
      </c>
      <c r="N35" s="804">
        <v>27.186983300000001</v>
      </c>
      <c r="O35" s="804">
        <v>26.84742949</v>
      </c>
      <c r="P35" s="804">
        <v>28.483977119999999</v>
      </c>
      <c r="Q35" s="804">
        <v>29.928816080000001</v>
      </c>
      <c r="R35" s="804">
        <v>30.405213910000001</v>
      </c>
      <c r="S35" s="804">
        <v>30.884765009999999</v>
      </c>
      <c r="T35" s="804">
        <v>31.304112199999999</v>
      </c>
      <c r="U35" s="804">
        <v>30.77375748</v>
      </c>
      <c r="V35" s="804">
        <v>30.481222390000003</v>
      </c>
      <c r="W35" s="804">
        <v>30.194834609999997</v>
      </c>
      <c r="X35" s="804">
        <v>28.869116350000002</v>
      </c>
      <c r="Y35" s="804">
        <v>27.335526269999995</v>
      </c>
      <c r="Z35" s="804">
        <v>26.620498979999997</v>
      </c>
      <c r="AA35" s="804">
        <v>26.665460670000002</v>
      </c>
      <c r="AB35" s="804">
        <v>26.82586392</v>
      </c>
      <c r="AC35" s="804">
        <v>27.053433720000001</v>
      </c>
      <c r="AD35" s="804">
        <v>27.855271999999999</v>
      </c>
      <c r="AE35" s="804">
        <v>25.656832089999998</v>
      </c>
      <c r="AF35" s="804">
        <v>26.62271909</v>
      </c>
      <c r="AG35" s="804">
        <v>24.613649380000002</v>
      </c>
      <c r="AH35" s="804">
        <v>24.507099969999999</v>
      </c>
      <c r="AI35" s="805" t="str">
        <f t="shared" si="1"/>
        <v>SE</v>
      </c>
      <c r="AJ35" s="29"/>
      <c r="AK35" s="29"/>
    </row>
    <row r="36" spans="1:37" ht="14.1" customHeight="1" x14ac:dyDescent="0.35">
      <c r="A36" s="32"/>
      <c r="B36" s="27" t="s">
        <v>186</v>
      </c>
      <c r="C36" s="470">
        <v>0.87025427</v>
      </c>
      <c r="D36" s="470">
        <v>0.86472375000000001</v>
      </c>
      <c r="E36" s="470">
        <v>0.86373137000000011</v>
      </c>
      <c r="F36" s="470">
        <v>0.86859896000000003</v>
      </c>
      <c r="G36" s="470">
        <v>0.89230310000000002</v>
      </c>
      <c r="H36" s="470">
        <v>0.89638094999999984</v>
      </c>
      <c r="I36" s="470">
        <v>0.93831931000000002</v>
      </c>
      <c r="J36" s="470">
        <v>0.99597508000000001</v>
      </c>
      <c r="K36" s="470">
        <v>1.0601753899999999</v>
      </c>
      <c r="L36" s="470">
        <v>1.09785763</v>
      </c>
      <c r="M36" s="470">
        <v>1.16057973</v>
      </c>
      <c r="N36" s="470">
        <v>1.11702579</v>
      </c>
      <c r="O36" s="470">
        <v>1.1050502899999999</v>
      </c>
      <c r="P36" s="470">
        <v>1.15365498</v>
      </c>
      <c r="Q36" s="470">
        <v>1.2616912999999998</v>
      </c>
      <c r="R36" s="470">
        <v>1.29263829</v>
      </c>
      <c r="S36" s="470">
        <v>1.52243233</v>
      </c>
      <c r="T36" s="470">
        <v>1.5647103199999997</v>
      </c>
      <c r="U36" s="470">
        <v>1.46148261</v>
      </c>
      <c r="V36" s="470">
        <v>1.2985714399999999</v>
      </c>
      <c r="W36" s="470">
        <v>1.2753982500000001</v>
      </c>
      <c r="X36" s="470">
        <v>1.3374980000000001</v>
      </c>
      <c r="Y36" s="470">
        <v>1.31328416</v>
      </c>
      <c r="Z36" s="470">
        <v>1.4399024800000002</v>
      </c>
      <c r="AA36" s="470">
        <v>1.5218674400000001</v>
      </c>
      <c r="AB36" s="470">
        <v>1.7235950099999997</v>
      </c>
      <c r="AC36" s="470">
        <v>2.0869483299999998</v>
      </c>
      <c r="AD36" s="470">
        <v>2.4000328499999997</v>
      </c>
      <c r="AE36" s="470">
        <v>2.6025259399999996</v>
      </c>
      <c r="AF36" s="470">
        <v>2.2320531400000001</v>
      </c>
      <c r="AG36" s="470">
        <v>1.2244210099999999</v>
      </c>
      <c r="AH36" s="470">
        <v>1.4402297700000002</v>
      </c>
      <c r="AI36" s="465" t="str">
        <f t="shared" si="1"/>
        <v>IS</v>
      </c>
      <c r="AJ36" s="29"/>
      <c r="AK36" s="29"/>
    </row>
    <row r="37" spans="1:37" ht="14.1" customHeight="1" x14ac:dyDescent="0.35">
      <c r="A37" s="32"/>
      <c r="B37" s="25" t="s">
        <v>187</v>
      </c>
      <c r="C37" s="471">
        <v>12.945639139999999</v>
      </c>
      <c r="D37" s="471">
        <v>12.33428426</v>
      </c>
      <c r="E37" s="471">
        <v>12.7444249</v>
      </c>
      <c r="F37" s="471">
        <v>13.02712221</v>
      </c>
      <c r="G37" s="471">
        <v>12.902803260000001</v>
      </c>
      <c r="H37" s="471">
        <v>13.84002742</v>
      </c>
      <c r="I37" s="471">
        <v>14.764367409999998</v>
      </c>
      <c r="J37" s="471">
        <v>15.66316258</v>
      </c>
      <c r="K37" s="471">
        <v>16.00179966</v>
      </c>
      <c r="L37" s="471">
        <v>16.5813618</v>
      </c>
      <c r="M37" s="471">
        <v>15.687494839999999</v>
      </c>
      <c r="N37" s="471">
        <v>15.892058210000002</v>
      </c>
      <c r="O37" s="471">
        <v>15.197333539999999</v>
      </c>
      <c r="P37" s="471">
        <v>15.626353060000001</v>
      </c>
      <c r="Q37" s="471">
        <v>15.90989413</v>
      </c>
      <c r="R37" s="471">
        <v>16.510063949999999</v>
      </c>
      <c r="S37" s="471">
        <v>16.972822059999999</v>
      </c>
      <c r="T37" s="471">
        <v>17.394429899999999</v>
      </c>
      <c r="U37" s="471">
        <v>16.949315779999999</v>
      </c>
      <c r="V37" s="471">
        <v>16.600111510000001</v>
      </c>
      <c r="W37" s="471">
        <v>16.968780460000001</v>
      </c>
      <c r="X37" s="471">
        <v>17.11271988</v>
      </c>
      <c r="Y37" s="471">
        <v>17.314215820000001</v>
      </c>
      <c r="Z37" s="471">
        <v>17.350923550000001</v>
      </c>
      <c r="AA37" s="471">
        <v>17.435504139999999</v>
      </c>
      <c r="AB37" s="471">
        <v>17.163532279999998</v>
      </c>
      <c r="AC37" s="471">
        <v>16.426537189999998</v>
      </c>
      <c r="AD37" s="471">
        <v>15.808614860000002</v>
      </c>
      <c r="AE37" s="471">
        <v>16.217139</v>
      </c>
      <c r="AF37" s="471">
        <v>15.65902455</v>
      </c>
      <c r="AG37" s="471">
        <v>13.616859959999999</v>
      </c>
      <c r="AH37" s="471">
        <v>13.87114276</v>
      </c>
      <c r="AI37" s="463" t="str">
        <f t="shared" si="1"/>
        <v>NO</v>
      </c>
      <c r="AJ37" s="29"/>
      <c r="AK37" s="29"/>
    </row>
    <row r="38" spans="1:37" ht="14.1" customHeight="1" x14ac:dyDescent="0.35">
      <c r="A38" s="32"/>
      <c r="B38" s="857" t="s">
        <v>188</v>
      </c>
      <c r="C38" s="858">
        <v>17.83762892</v>
      </c>
      <c r="D38" s="858">
        <v>18.245428010000001</v>
      </c>
      <c r="E38" s="858">
        <v>18.770048029999998</v>
      </c>
      <c r="F38" s="858">
        <v>17.829096999999997</v>
      </c>
      <c r="G38" s="858">
        <v>18.111187479999998</v>
      </c>
      <c r="H38" s="858">
        <v>18.02287814</v>
      </c>
      <c r="I38" s="858">
        <v>18.230426660000003</v>
      </c>
      <c r="J38" s="858">
        <v>18.935697939999997</v>
      </c>
      <c r="K38" s="858">
        <v>19.32630198</v>
      </c>
      <c r="L38" s="858">
        <v>20.24246394</v>
      </c>
      <c r="M38" s="858">
        <v>20.68941057</v>
      </c>
      <c r="N38" s="858">
        <v>20.11965627</v>
      </c>
      <c r="O38" s="858">
        <v>19.694734459999999</v>
      </c>
      <c r="P38" s="858">
        <v>19.442698539999999</v>
      </c>
      <c r="Q38" s="858">
        <v>19.273551890000004</v>
      </c>
      <c r="R38" s="858">
        <v>19.398042629999999</v>
      </c>
      <c r="S38" s="858">
        <v>19.692364199999997</v>
      </c>
      <c r="T38" s="858">
        <v>20.27136174</v>
      </c>
      <c r="U38" s="858">
        <v>20.936599029999996</v>
      </c>
      <c r="V38" s="858">
        <v>20.537318620000001</v>
      </c>
      <c r="W38" s="858">
        <v>20.63944802</v>
      </c>
      <c r="X38" s="858">
        <v>20.758255130000002</v>
      </c>
      <c r="Y38" s="858">
        <v>20.976915419999997</v>
      </c>
      <c r="Z38" s="858">
        <v>20.942917159999997</v>
      </c>
      <c r="AA38" s="858">
        <v>20.85488514</v>
      </c>
      <c r="AB38" s="858">
        <v>20.292795769999998</v>
      </c>
      <c r="AC38" s="858">
        <v>20.367305300000002</v>
      </c>
      <c r="AD38" s="858">
        <v>20.264596940000001</v>
      </c>
      <c r="AE38" s="858">
        <v>20.587847490000001</v>
      </c>
      <c r="AF38" s="858">
        <v>20.617797839999998</v>
      </c>
      <c r="AG38" s="858">
        <v>15.645146090000003</v>
      </c>
      <c r="AH38" s="858">
        <v>16.10487174</v>
      </c>
      <c r="AI38" s="859" t="str">
        <f t="shared" si="1"/>
        <v>CH</v>
      </c>
      <c r="AJ38" s="29"/>
      <c r="AK38" s="29"/>
    </row>
    <row r="39" spans="1:37" ht="14.1" hidden="1" customHeight="1" x14ac:dyDescent="0.35">
      <c r="A39" s="32"/>
      <c r="B39" s="422" t="s">
        <v>184</v>
      </c>
      <c r="C39" s="466" t="s">
        <v>276</v>
      </c>
      <c r="D39" s="466" t="s">
        <v>276</v>
      </c>
      <c r="E39" s="466" t="s">
        <v>276</v>
      </c>
      <c r="F39" s="466" t="s">
        <v>276</v>
      </c>
      <c r="G39" s="466" t="s">
        <v>276</v>
      </c>
      <c r="H39" s="466" t="s">
        <v>276</v>
      </c>
      <c r="I39" s="466" t="s">
        <v>276</v>
      </c>
      <c r="J39" s="466" t="s">
        <v>276</v>
      </c>
      <c r="K39" s="466" t="s">
        <v>276</v>
      </c>
      <c r="L39" s="466" t="s">
        <v>276</v>
      </c>
      <c r="M39" s="466" t="s">
        <v>276</v>
      </c>
      <c r="N39" s="466" t="s">
        <v>276</v>
      </c>
      <c r="O39" s="466" t="s">
        <v>276</v>
      </c>
      <c r="P39" s="466" t="s">
        <v>276</v>
      </c>
      <c r="Q39" s="466" t="s">
        <v>276</v>
      </c>
      <c r="R39" s="466" t="s">
        <v>276</v>
      </c>
      <c r="S39" s="466" t="s">
        <v>276</v>
      </c>
      <c r="T39" s="466" t="s">
        <v>276</v>
      </c>
      <c r="U39" s="466" t="s">
        <v>276</v>
      </c>
      <c r="V39" s="466" t="s">
        <v>276</v>
      </c>
      <c r="W39" s="466" t="s">
        <v>276</v>
      </c>
      <c r="X39" s="466" t="s">
        <v>276</v>
      </c>
      <c r="Y39" s="466" t="s">
        <v>276</v>
      </c>
      <c r="Z39" s="466" t="s">
        <v>276</v>
      </c>
      <c r="AA39" s="466" t="s">
        <v>276</v>
      </c>
      <c r="AB39" s="466" t="s">
        <v>276</v>
      </c>
      <c r="AC39" s="466" t="s">
        <v>276</v>
      </c>
      <c r="AD39" s="466" t="s">
        <v>276</v>
      </c>
      <c r="AE39" s="466" t="s">
        <v>276</v>
      </c>
      <c r="AF39" s="466" t="s">
        <v>276</v>
      </c>
      <c r="AG39" s="466" t="s">
        <v>276</v>
      </c>
      <c r="AH39" s="466" t="s">
        <v>276</v>
      </c>
      <c r="AI39" s="646" t="str">
        <f>B39</f>
        <v>MK</v>
      </c>
      <c r="AJ39" s="29"/>
      <c r="AK39" s="29"/>
    </row>
    <row r="40" spans="1:37" ht="14.1" hidden="1" customHeight="1" x14ac:dyDescent="0.35">
      <c r="A40" s="32"/>
      <c r="B40" s="34" t="s">
        <v>185</v>
      </c>
      <c r="C40" s="472" t="s">
        <v>276</v>
      </c>
      <c r="D40" s="472" t="s">
        <v>276</v>
      </c>
      <c r="E40" s="472" t="s">
        <v>276</v>
      </c>
      <c r="F40" s="472" t="s">
        <v>276</v>
      </c>
      <c r="G40" s="472" t="s">
        <v>276</v>
      </c>
      <c r="H40" s="472" t="s">
        <v>276</v>
      </c>
      <c r="I40" s="472" t="s">
        <v>276</v>
      </c>
      <c r="J40" s="472" t="s">
        <v>276</v>
      </c>
      <c r="K40" s="472" t="s">
        <v>276</v>
      </c>
      <c r="L40" s="472" t="s">
        <v>276</v>
      </c>
      <c r="M40" s="472" t="s">
        <v>276</v>
      </c>
      <c r="N40" s="472" t="s">
        <v>276</v>
      </c>
      <c r="O40" s="472" t="s">
        <v>276</v>
      </c>
      <c r="P40" s="472" t="s">
        <v>276</v>
      </c>
      <c r="Q40" s="472" t="s">
        <v>276</v>
      </c>
      <c r="R40" s="472" t="s">
        <v>276</v>
      </c>
      <c r="S40" s="472" t="s">
        <v>276</v>
      </c>
      <c r="T40" s="472" t="s">
        <v>276</v>
      </c>
      <c r="U40" s="472" t="s">
        <v>276</v>
      </c>
      <c r="V40" s="472" t="s">
        <v>276</v>
      </c>
      <c r="W40" s="472" t="s">
        <v>276</v>
      </c>
      <c r="X40" s="472" t="s">
        <v>276</v>
      </c>
      <c r="Y40" s="472" t="s">
        <v>276</v>
      </c>
      <c r="Z40" s="472" t="s">
        <v>276</v>
      </c>
      <c r="AA40" s="472" t="s">
        <v>276</v>
      </c>
      <c r="AB40" s="472" t="s">
        <v>276</v>
      </c>
      <c r="AC40" s="472" t="s">
        <v>276</v>
      </c>
      <c r="AD40" s="472" t="s">
        <v>276</v>
      </c>
      <c r="AE40" s="472" t="s">
        <v>276</v>
      </c>
      <c r="AF40" s="472" t="s">
        <v>276</v>
      </c>
      <c r="AG40" s="472" t="s">
        <v>276</v>
      </c>
      <c r="AH40" s="472" t="s">
        <v>276</v>
      </c>
      <c r="AI40" s="473" t="str">
        <f>B40</f>
        <v>TR</v>
      </c>
      <c r="AJ40" s="29"/>
      <c r="AK40" s="29"/>
    </row>
    <row r="41" spans="1:37" ht="14.1" hidden="1" customHeight="1" x14ac:dyDescent="0.35">
      <c r="A41" s="32"/>
      <c r="B41" s="803" t="s">
        <v>182</v>
      </c>
      <c r="C41" s="804" t="s">
        <v>276</v>
      </c>
      <c r="D41" s="804" t="s">
        <v>276</v>
      </c>
      <c r="E41" s="804" t="s">
        <v>276</v>
      </c>
      <c r="F41" s="804" t="s">
        <v>276</v>
      </c>
      <c r="G41" s="804" t="s">
        <v>276</v>
      </c>
      <c r="H41" s="804" t="s">
        <v>276</v>
      </c>
      <c r="I41" s="804" t="s">
        <v>276</v>
      </c>
      <c r="J41" s="804" t="s">
        <v>276</v>
      </c>
      <c r="K41" s="804" t="s">
        <v>276</v>
      </c>
      <c r="L41" s="804" t="s">
        <v>276</v>
      </c>
      <c r="M41" s="804" t="s">
        <v>276</v>
      </c>
      <c r="N41" s="804" t="s">
        <v>276</v>
      </c>
      <c r="O41" s="804" t="s">
        <v>276</v>
      </c>
      <c r="P41" s="804" t="s">
        <v>276</v>
      </c>
      <c r="Q41" s="804" t="s">
        <v>276</v>
      </c>
      <c r="R41" s="804" t="s">
        <v>276</v>
      </c>
      <c r="S41" s="804" t="s">
        <v>276</v>
      </c>
      <c r="T41" s="804" t="s">
        <v>276</v>
      </c>
      <c r="U41" s="804" t="s">
        <v>276</v>
      </c>
      <c r="V41" s="804" t="s">
        <v>276</v>
      </c>
      <c r="W41" s="804" t="s">
        <v>276</v>
      </c>
      <c r="X41" s="804" t="s">
        <v>276</v>
      </c>
      <c r="Y41" s="804" t="s">
        <v>276</v>
      </c>
      <c r="Z41" s="804" t="s">
        <v>276</v>
      </c>
      <c r="AA41" s="804" t="s">
        <v>276</v>
      </c>
      <c r="AB41" s="804" t="s">
        <v>276</v>
      </c>
      <c r="AC41" s="804" t="s">
        <v>276</v>
      </c>
      <c r="AD41" s="804" t="s">
        <v>276</v>
      </c>
      <c r="AE41" s="804" t="s">
        <v>276</v>
      </c>
      <c r="AF41" s="804" t="s">
        <v>276</v>
      </c>
      <c r="AG41" s="804" t="s">
        <v>276</v>
      </c>
      <c r="AH41" s="804" t="s">
        <v>276</v>
      </c>
      <c r="AI41" s="805" t="str">
        <f>B41</f>
        <v>UK</v>
      </c>
      <c r="AJ41" s="29"/>
      <c r="AK41" s="29"/>
    </row>
    <row r="42" spans="1:37" ht="6" customHeight="1" x14ac:dyDescent="0.35">
      <c r="A42" s="32"/>
      <c r="B42" s="35"/>
      <c r="C42" s="36"/>
      <c r="D42" s="36"/>
      <c r="E42" s="36"/>
      <c r="F42" s="36"/>
      <c r="G42" s="36"/>
      <c r="H42" s="36"/>
      <c r="I42" s="36"/>
      <c r="J42" s="36"/>
      <c r="K42" s="36"/>
      <c r="L42" s="36"/>
      <c r="M42" s="36"/>
      <c r="N42" s="36"/>
      <c r="O42" s="36"/>
      <c r="P42" s="36"/>
      <c r="Q42" s="36"/>
      <c r="R42" s="36"/>
      <c r="S42" s="36"/>
      <c r="T42" s="36"/>
      <c r="U42" s="36"/>
      <c r="V42" s="36"/>
      <c r="W42" s="36"/>
      <c r="X42" s="29"/>
      <c r="Y42" s="29"/>
      <c r="Z42" s="29"/>
      <c r="AA42" s="29"/>
      <c r="AB42" s="29"/>
      <c r="AC42" s="29"/>
      <c r="AD42" s="29"/>
      <c r="AE42" s="29"/>
      <c r="AF42" s="29"/>
      <c r="AG42" s="29"/>
      <c r="AH42" s="29"/>
      <c r="AI42" s="29"/>
      <c r="AJ42" s="29"/>
      <c r="AK42" s="29"/>
    </row>
    <row r="43" spans="1:37" x14ac:dyDescent="0.35">
      <c r="A43" s="10"/>
      <c r="B43" s="37" t="s">
        <v>488</v>
      </c>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row>
    <row r="44" spans="1:37" x14ac:dyDescent="0.35">
      <c r="A44" s="10"/>
      <c r="B44" s="1002" t="s">
        <v>475</v>
      </c>
      <c r="C44" s="1002"/>
      <c r="D44" s="1002"/>
      <c r="E44" s="1002"/>
      <c r="F44" s="1002"/>
      <c r="G44" s="1002"/>
      <c r="H44" s="1002"/>
      <c r="I44" s="1002"/>
      <c r="J44" s="1002"/>
      <c r="K44" s="1002"/>
      <c r="L44" s="1002"/>
      <c r="M44" s="1002"/>
      <c r="N44" s="1002"/>
      <c r="O44" s="1002"/>
      <c r="P44" s="1002"/>
      <c r="Q44" s="1002"/>
      <c r="R44" s="1002"/>
      <c r="S44" s="1002"/>
      <c r="T44" s="1002"/>
      <c r="U44" s="1002"/>
      <c r="V44" s="1002"/>
      <c r="W44" s="1002"/>
      <c r="X44" s="1002"/>
      <c r="Y44" s="1002"/>
      <c r="Z44" s="1002"/>
      <c r="AA44" s="1002"/>
      <c r="AB44" s="1002"/>
      <c r="AC44" s="1002"/>
      <c r="AD44" s="1002"/>
      <c r="AE44" s="1002"/>
      <c r="AF44" s="1002"/>
      <c r="AG44" s="1002"/>
      <c r="AH44" s="1002"/>
      <c r="AI44" s="1002"/>
      <c r="AJ44" s="10"/>
      <c r="AK44" s="10"/>
    </row>
    <row r="45" spans="1:37" ht="12.75" customHeight="1" x14ac:dyDescent="0.35">
      <c r="A45" s="10"/>
      <c r="B45" s="37"/>
      <c r="C45" s="37"/>
      <c r="D45" s="37"/>
      <c r="E45" s="37"/>
      <c r="F45" s="37"/>
      <c r="G45" s="37"/>
      <c r="H45" s="37"/>
      <c r="I45" s="37"/>
      <c r="J45" s="37"/>
      <c r="K45" s="37"/>
      <c r="L45" s="37"/>
      <c r="M45" s="37"/>
      <c r="N45" s="37"/>
      <c r="O45" s="37"/>
      <c r="P45" s="37"/>
      <c r="Q45" s="37"/>
      <c r="R45" s="37"/>
      <c r="S45" s="37"/>
      <c r="T45" s="37"/>
      <c r="U45" s="37"/>
      <c r="V45" s="37"/>
      <c r="W45" s="37"/>
      <c r="X45" s="37"/>
      <c r="Y45" s="37"/>
      <c r="Z45" s="669"/>
      <c r="AA45" s="669"/>
      <c r="AB45" s="669"/>
      <c r="AC45" s="669"/>
      <c r="AD45" s="669"/>
      <c r="AE45" s="669"/>
      <c r="AF45" s="669"/>
      <c r="AG45" s="669"/>
      <c r="AH45" s="669"/>
      <c r="AI45" s="38"/>
      <c r="AJ45" s="10"/>
      <c r="AK45" s="10"/>
    </row>
    <row r="46" spans="1:37" x14ac:dyDescent="0.35">
      <c r="A46" s="10"/>
      <c r="B46" s="38"/>
      <c r="C46" s="673"/>
      <c r="D46" s="673"/>
      <c r="E46" s="673"/>
      <c r="F46" s="673"/>
      <c r="G46" s="673"/>
      <c r="H46" s="673"/>
      <c r="I46" s="673"/>
      <c r="J46" s="673"/>
      <c r="K46" s="673"/>
      <c r="L46" s="673"/>
      <c r="M46" s="673"/>
      <c r="N46" s="673"/>
      <c r="O46" s="673"/>
      <c r="P46" s="673"/>
      <c r="Q46" s="673"/>
      <c r="R46" s="673"/>
      <c r="S46" s="673"/>
      <c r="T46" s="673"/>
      <c r="U46" s="673"/>
      <c r="V46" s="673"/>
      <c r="W46" s="673"/>
      <c r="X46" s="673"/>
      <c r="Y46" s="673"/>
      <c r="Z46" s="673"/>
      <c r="AA46" s="673"/>
      <c r="AB46" s="673"/>
      <c r="AC46" s="673"/>
      <c r="AD46" s="673"/>
      <c r="AE46" s="673"/>
      <c r="AF46" s="673"/>
      <c r="AG46" s="673"/>
      <c r="AH46" s="673"/>
      <c r="AI46" s="38"/>
      <c r="AJ46" s="10"/>
      <c r="AK46" s="10"/>
    </row>
    <row r="47" spans="1:37" x14ac:dyDescent="0.35">
      <c r="A47" s="10"/>
      <c r="B47" s="40"/>
      <c r="C47" s="734"/>
      <c r="D47" s="734"/>
      <c r="E47" s="734"/>
      <c r="F47" s="734"/>
      <c r="G47" s="734"/>
      <c r="H47" s="734"/>
      <c r="I47" s="734"/>
      <c r="J47" s="734"/>
      <c r="K47" s="734"/>
      <c r="L47" s="734"/>
      <c r="M47" s="734"/>
      <c r="N47" s="734"/>
      <c r="O47" s="734"/>
      <c r="P47" s="734"/>
      <c r="Q47" s="734"/>
      <c r="R47" s="734"/>
      <c r="S47" s="734"/>
      <c r="T47" s="734"/>
      <c r="U47" s="734"/>
      <c r="V47" s="734"/>
      <c r="W47" s="734"/>
      <c r="X47" s="734"/>
      <c r="Y47" s="734"/>
      <c r="Z47" s="734"/>
      <c r="AA47" s="734"/>
      <c r="AB47" s="734"/>
      <c r="AC47" s="734"/>
      <c r="AD47" s="734"/>
      <c r="AE47" s="734"/>
      <c r="AF47" s="734"/>
      <c r="AG47" s="734"/>
      <c r="AH47" s="734"/>
      <c r="AI47" s="38"/>
      <c r="AJ47" s="38"/>
      <c r="AK47" s="10"/>
    </row>
    <row r="48" spans="1:37" x14ac:dyDescent="0.35">
      <c r="A48" s="10"/>
      <c r="B48" s="38"/>
      <c r="C48" s="673"/>
      <c r="D48" s="673"/>
      <c r="E48" s="673"/>
      <c r="F48" s="673"/>
      <c r="G48" s="673"/>
      <c r="H48" s="673"/>
      <c r="I48" s="673"/>
      <c r="J48" s="673"/>
      <c r="K48" s="673"/>
      <c r="L48" s="673"/>
      <c r="M48" s="673"/>
      <c r="N48" s="673"/>
      <c r="O48" s="673"/>
      <c r="P48" s="673"/>
      <c r="Q48" s="673"/>
      <c r="R48" s="673"/>
      <c r="S48" s="673"/>
      <c r="T48" s="673"/>
      <c r="U48" s="673"/>
      <c r="V48" s="673"/>
      <c r="W48" s="673"/>
      <c r="X48" s="673"/>
      <c r="Y48" s="673"/>
      <c r="Z48" s="673"/>
      <c r="AA48" s="673"/>
      <c r="AB48" s="673"/>
      <c r="AC48" s="673"/>
      <c r="AD48" s="673"/>
      <c r="AE48" s="673"/>
      <c r="AF48" s="673"/>
      <c r="AG48" s="673"/>
      <c r="AH48" s="673"/>
      <c r="AI48" s="38"/>
      <c r="AJ48" s="38"/>
      <c r="AK48" s="10"/>
    </row>
    <row r="49" spans="1:37" x14ac:dyDescent="0.35">
      <c r="A49" s="10"/>
      <c r="B49" s="38"/>
      <c r="C49" s="719"/>
      <c r="D49" s="719"/>
      <c r="E49" s="719"/>
      <c r="F49" s="719"/>
      <c r="G49" s="719"/>
      <c r="H49" s="719"/>
      <c r="I49" s="719"/>
      <c r="J49" s="719"/>
      <c r="K49" s="719"/>
      <c r="L49" s="719"/>
      <c r="M49" s="719"/>
      <c r="N49" s="719"/>
      <c r="O49" s="719"/>
      <c r="P49" s="719"/>
      <c r="Q49" s="719"/>
      <c r="R49" s="719"/>
      <c r="S49" s="719"/>
      <c r="T49" s="719"/>
      <c r="U49" s="719"/>
      <c r="V49" s="719"/>
      <c r="W49" s="719"/>
      <c r="X49" s="719"/>
      <c r="Y49" s="719"/>
      <c r="Z49" s="719"/>
      <c r="AA49" s="719"/>
      <c r="AB49" s="719"/>
      <c r="AC49" s="719"/>
      <c r="AD49" s="719"/>
      <c r="AE49" s="719"/>
      <c r="AF49" s="719"/>
      <c r="AG49" s="719"/>
      <c r="AH49" s="719"/>
      <c r="AI49" s="38"/>
      <c r="AJ49" s="38"/>
      <c r="AK49" s="10"/>
    </row>
    <row r="50" spans="1:37" x14ac:dyDescent="0.35">
      <c r="A50" s="10"/>
      <c r="B50" s="38"/>
      <c r="C50" s="719"/>
      <c r="D50" s="719"/>
      <c r="E50" s="719"/>
      <c r="F50" s="719"/>
      <c r="G50" s="719"/>
      <c r="H50" s="719"/>
      <c r="I50" s="719"/>
      <c r="J50" s="719"/>
      <c r="K50" s="719"/>
      <c r="L50" s="719"/>
      <c r="M50" s="719"/>
      <c r="N50" s="719"/>
      <c r="O50" s="719"/>
      <c r="P50" s="719"/>
      <c r="Q50" s="719"/>
      <c r="R50" s="719"/>
      <c r="S50" s="719"/>
      <c r="T50" s="719"/>
      <c r="U50" s="719"/>
      <c r="V50" s="719"/>
      <c r="W50" s="719"/>
      <c r="X50" s="719"/>
      <c r="Y50" s="719"/>
      <c r="Z50" s="719"/>
      <c r="AA50" s="719"/>
      <c r="AB50" s="719"/>
      <c r="AC50" s="719"/>
      <c r="AD50" s="719"/>
      <c r="AE50" s="719"/>
      <c r="AF50" s="719"/>
      <c r="AG50" s="719"/>
      <c r="AH50" s="719"/>
      <c r="AI50" s="38"/>
      <c r="AJ50" s="38"/>
      <c r="AK50" s="10"/>
    </row>
    <row r="51" spans="1:37" x14ac:dyDescent="0.35">
      <c r="A51" s="10"/>
      <c r="B51" s="38"/>
      <c r="C51" s="719"/>
      <c r="D51" s="719"/>
      <c r="E51" s="719"/>
      <c r="F51" s="719"/>
      <c r="G51" s="719"/>
      <c r="H51" s="719"/>
      <c r="I51" s="719"/>
      <c r="J51" s="719"/>
      <c r="K51" s="719"/>
      <c r="L51" s="719"/>
      <c r="M51" s="719"/>
      <c r="N51" s="719"/>
      <c r="O51" s="719"/>
      <c r="P51" s="719"/>
      <c r="Q51" s="719"/>
      <c r="R51" s="719"/>
      <c r="S51" s="719"/>
      <c r="T51" s="719"/>
      <c r="U51" s="719"/>
      <c r="V51" s="719"/>
      <c r="W51" s="719"/>
      <c r="X51" s="719"/>
      <c r="Y51" s="719"/>
      <c r="Z51" s="719"/>
      <c r="AA51" s="719"/>
      <c r="AB51" s="719"/>
      <c r="AC51" s="719"/>
      <c r="AD51" s="719"/>
      <c r="AE51" s="719"/>
      <c r="AF51" s="719"/>
      <c r="AG51" s="719"/>
      <c r="AH51" s="719"/>
      <c r="AI51" s="38"/>
      <c r="AJ51" s="38"/>
      <c r="AK51" s="10"/>
    </row>
    <row r="52" spans="1:37" x14ac:dyDescent="0.35">
      <c r="A52" s="10"/>
      <c r="B52" s="38"/>
      <c r="C52" s="719"/>
      <c r="D52" s="719"/>
      <c r="E52" s="719"/>
      <c r="F52" s="719"/>
      <c r="G52" s="719"/>
      <c r="H52" s="719"/>
      <c r="I52" s="719"/>
      <c r="J52" s="719"/>
      <c r="K52" s="719"/>
      <c r="L52" s="719"/>
      <c r="M52" s="719"/>
      <c r="N52" s="719"/>
      <c r="O52" s="719"/>
      <c r="P52" s="719"/>
      <c r="Q52" s="719"/>
      <c r="R52" s="719"/>
      <c r="S52" s="719"/>
      <c r="T52" s="719"/>
      <c r="U52" s="719"/>
      <c r="V52" s="719"/>
      <c r="W52" s="719"/>
      <c r="X52" s="719"/>
      <c r="Y52" s="719"/>
      <c r="Z52" s="719"/>
      <c r="AA52" s="719"/>
      <c r="AB52" s="719"/>
      <c r="AC52" s="719"/>
      <c r="AD52" s="719"/>
      <c r="AE52" s="719"/>
      <c r="AF52" s="719"/>
      <c r="AG52" s="719"/>
      <c r="AH52" s="719"/>
      <c r="AI52" s="38"/>
      <c r="AJ52" s="38"/>
      <c r="AK52" s="10"/>
    </row>
    <row r="53" spans="1:37" s="218" customFormat="1" x14ac:dyDescent="0.35">
      <c r="B53" s="230"/>
      <c r="C53" s="719"/>
      <c r="D53" s="719"/>
      <c r="E53" s="719"/>
      <c r="F53" s="719"/>
      <c r="G53" s="719"/>
      <c r="H53" s="719"/>
      <c r="I53" s="719"/>
      <c r="J53" s="719"/>
      <c r="K53" s="719"/>
      <c r="L53" s="719"/>
      <c r="M53" s="719"/>
      <c r="N53" s="719"/>
      <c r="O53" s="719"/>
      <c r="P53" s="719"/>
      <c r="Q53" s="719"/>
      <c r="R53" s="719"/>
      <c r="S53" s="719"/>
      <c r="T53" s="719"/>
      <c r="U53" s="719"/>
      <c r="V53" s="719"/>
      <c r="W53" s="719"/>
      <c r="X53" s="719"/>
      <c r="Y53" s="719"/>
      <c r="Z53" s="719"/>
      <c r="AA53" s="719"/>
      <c r="AB53" s="719"/>
      <c r="AC53" s="719"/>
      <c r="AD53" s="719"/>
      <c r="AE53" s="719"/>
      <c r="AF53" s="719"/>
      <c r="AG53" s="719"/>
      <c r="AH53" s="719"/>
      <c r="AI53" s="230"/>
      <c r="AJ53" s="230"/>
    </row>
    <row r="54" spans="1:37" s="218" customFormat="1" x14ac:dyDescent="0.35">
      <c r="C54" s="719"/>
      <c r="D54" s="719"/>
      <c r="E54" s="719"/>
      <c r="F54" s="719"/>
      <c r="G54" s="719"/>
      <c r="H54" s="719"/>
      <c r="I54" s="719"/>
      <c r="J54" s="719"/>
      <c r="K54" s="719"/>
      <c r="L54" s="719"/>
      <c r="M54" s="719"/>
      <c r="N54" s="719"/>
      <c r="O54" s="719"/>
      <c r="P54" s="719"/>
      <c r="Q54" s="719"/>
      <c r="R54" s="719"/>
      <c r="S54" s="719"/>
      <c r="T54" s="719"/>
      <c r="U54" s="719"/>
      <c r="V54" s="719"/>
      <c r="W54" s="719"/>
      <c r="X54" s="719"/>
      <c r="Y54" s="719"/>
      <c r="Z54" s="719"/>
      <c r="AA54" s="719"/>
      <c r="AB54" s="719"/>
      <c r="AC54" s="719"/>
      <c r="AD54" s="719"/>
      <c r="AE54" s="719"/>
      <c r="AF54" s="719"/>
      <c r="AG54" s="719"/>
      <c r="AH54" s="719"/>
    </row>
    <row r="55" spans="1:37" s="218" customFormat="1" x14ac:dyDescent="0.35">
      <c r="C55" s="719"/>
      <c r="D55" s="719"/>
      <c r="E55" s="719"/>
      <c r="F55" s="719"/>
      <c r="G55" s="719"/>
      <c r="H55" s="719"/>
      <c r="I55" s="719"/>
      <c r="J55" s="719"/>
      <c r="K55" s="719"/>
      <c r="L55" s="719"/>
      <c r="M55" s="719"/>
      <c r="N55" s="719"/>
      <c r="O55" s="719"/>
      <c r="P55" s="719"/>
      <c r="Q55" s="719"/>
      <c r="R55" s="719"/>
      <c r="S55" s="719"/>
      <c r="T55" s="719"/>
      <c r="U55" s="719"/>
      <c r="V55" s="719"/>
      <c r="W55" s="719"/>
      <c r="X55" s="719"/>
      <c r="Y55" s="719"/>
      <c r="Z55" s="719"/>
      <c r="AA55" s="719"/>
      <c r="AB55" s="719"/>
      <c r="AC55" s="719"/>
      <c r="AD55" s="719"/>
      <c r="AE55" s="719"/>
      <c r="AF55" s="719"/>
      <c r="AG55" s="719"/>
      <c r="AH55" s="719"/>
    </row>
    <row r="56" spans="1:37" s="218" customFormat="1" x14ac:dyDescent="0.35">
      <c r="C56" s="719"/>
      <c r="D56" s="719"/>
      <c r="E56" s="719"/>
      <c r="F56" s="719"/>
      <c r="G56" s="719"/>
      <c r="H56" s="719"/>
      <c r="I56" s="719"/>
      <c r="J56" s="719"/>
      <c r="K56" s="719"/>
      <c r="L56" s="719"/>
      <c r="M56" s="719"/>
      <c r="N56" s="719"/>
      <c r="O56" s="719"/>
      <c r="P56" s="719"/>
      <c r="Q56" s="719"/>
      <c r="R56" s="719"/>
      <c r="S56" s="719"/>
      <c r="T56" s="719"/>
      <c r="U56" s="719"/>
      <c r="V56" s="719"/>
      <c r="W56" s="719"/>
      <c r="X56" s="719"/>
      <c r="Y56" s="719"/>
      <c r="Z56" s="719"/>
      <c r="AA56" s="719"/>
      <c r="AB56" s="719"/>
      <c r="AC56" s="719"/>
      <c r="AD56" s="719"/>
      <c r="AE56" s="719"/>
      <c r="AF56" s="719"/>
      <c r="AG56" s="719"/>
      <c r="AH56" s="719"/>
    </row>
    <row r="57" spans="1:37" s="218" customFormat="1" x14ac:dyDescent="0.35">
      <c r="C57" s="719"/>
      <c r="D57" s="719"/>
      <c r="E57" s="719"/>
      <c r="F57" s="719"/>
      <c r="G57" s="719"/>
      <c r="H57" s="719"/>
      <c r="I57" s="719"/>
      <c r="J57" s="719"/>
      <c r="K57" s="719"/>
      <c r="L57" s="719"/>
      <c r="M57" s="719"/>
      <c r="N57" s="719"/>
      <c r="O57" s="719"/>
      <c r="P57" s="719"/>
      <c r="Q57" s="719"/>
      <c r="R57" s="719"/>
      <c r="S57" s="719"/>
      <c r="T57" s="719"/>
      <c r="U57" s="719"/>
      <c r="V57" s="719"/>
      <c r="W57" s="719"/>
      <c r="X57" s="719"/>
      <c r="Y57" s="719"/>
      <c r="Z57" s="719"/>
      <c r="AA57" s="719"/>
      <c r="AB57" s="719"/>
      <c r="AC57" s="719"/>
      <c r="AD57" s="719"/>
      <c r="AE57" s="719"/>
      <c r="AF57" s="719"/>
      <c r="AG57" s="719"/>
      <c r="AH57" s="719"/>
    </row>
    <row r="58" spans="1:37" s="218" customFormat="1" x14ac:dyDescent="0.35">
      <c r="C58" s="719"/>
      <c r="D58" s="719"/>
      <c r="E58" s="719"/>
      <c r="F58" s="719"/>
      <c r="G58" s="719"/>
      <c r="H58" s="719"/>
      <c r="I58" s="719"/>
      <c r="J58" s="719"/>
      <c r="K58" s="719"/>
      <c r="L58" s="719"/>
      <c r="M58" s="719"/>
      <c r="N58" s="719"/>
      <c r="O58" s="719"/>
      <c r="P58" s="719"/>
      <c r="Q58" s="719"/>
      <c r="R58" s="719"/>
      <c r="S58" s="719"/>
      <c r="T58" s="719"/>
      <c r="U58" s="719"/>
      <c r="V58" s="719"/>
      <c r="W58" s="719"/>
      <c r="X58" s="719"/>
      <c r="Y58" s="719"/>
      <c r="Z58" s="719"/>
      <c r="AA58" s="719"/>
      <c r="AB58" s="719"/>
      <c r="AC58" s="719"/>
      <c r="AD58" s="719"/>
      <c r="AE58" s="719"/>
      <c r="AF58" s="719"/>
      <c r="AG58" s="719"/>
      <c r="AH58" s="719"/>
    </row>
    <row r="59" spans="1:37" s="218" customFormat="1" x14ac:dyDescent="0.35">
      <c r="C59" s="719"/>
      <c r="D59" s="719"/>
      <c r="E59" s="719"/>
      <c r="F59" s="719"/>
      <c r="G59" s="719"/>
      <c r="H59" s="719"/>
      <c r="I59" s="719"/>
      <c r="J59" s="719"/>
      <c r="K59" s="719"/>
      <c r="L59" s="719"/>
      <c r="M59" s="719"/>
      <c r="N59" s="719"/>
      <c r="O59" s="719"/>
      <c r="P59" s="719"/>
      <c r="Q59" s="719"/>
      <c r="R59" s="719"/>
      <c r="S59" s="719"/>
      <c r="T59" s="719"/>
      <c r="U59" s="719"/>
      <c r="V59" s="719"/>
      <c r="W59" s="719"/>
      <c r="X59" s="719"/>
      <c r="Y59" s="719"/>
      <c r="Z59" s="719"/>
      <c r="AA59" s="719"/>
      <c r="AB59" s="719"/>
      <c r="AC59" s="719"/>
      <c r="AD59" s="719"/>
      <c r="AE59" s="719"/>
      <c r="AF59" s="719"/>
      <c r="AG59" s="719"/>
      <c r="AH59" s="719"/>
    </row>
    <row r="60" spans="1:37" s="218" customFormat="1" x14ac:dyDescent="0.35">
      <c r="C60" s="719"/>
      <c r="D60" s="719"/>
      <c r="E60" s="719"/>
      <c r="F60" s="719"/>
      <c r="G60" s="719"/>
      <c r="H60" s="719"/>
      <c r="I60" s="719"/>
      <c r="J60" s="719"/>
      <c r="K60" s="719"/>
      <c r="L60" s="719"/>
      <c r="M60" s="719"/>
      <c r="N60" s="719"/>
      <c r="O60" s="719"/>
      <c r="P60" s="719"/>
      <c r="Q60" s="719"/>
      <c r="R60" s="719"/>
      <c r="S60" s="719"/>
      <c r="T60" s="719"/>
      <c r="U60" s="719"/>
      <c r="V60" s="719"/>
      <c r="W60" s="719"/>
      <c r="X60" s="719"/>
      <c r="Y60" s="719"/>
      <c r="Z60" s="719"/>
      <c r="AA60" s="719"/>
      <c r="AB60" s="719"/>
      <c r="AC60" s="719"/>
      <c r="AD60" s="719"/>
      <c r="AE60" s="719"/>
      <c r="AF60" s="719"/>
      <c r="AG60" s="719"/>
      <c r="AH60" s="719"/>
    </row>
    <row r="61" spans="1:37" s="218" customFormat="1" x14ac:dyDescent="0.35">
      <c r="C61" s="719"/>
      <c r="D61" s="719"/>
      <c r="E61" s="719"/>
      <c r="F61" s="719"/>
      <c r="G61" s="719"/>
      <c r="H61" s="719"/>
      <c r="I61" s="719"/>
      <c r="J61" s="719"/>
      <c r="K61" s="719"/>
      <c r="L61" s="719"/>
      <c r="M61" s="719"/>
      <c r="N61" s="719"/>
      <c r="O61" s="719"/>
      <c r="P61" s="719"/>
      <c r="Q61" s="719"/>
      <c r="R61" s="719"/>
      <c r="S61" s="719"/>
      <c r="T61" s="719"/>
      <c r="U61" s="719"/>
      <c r="V61" s="719"/>
      <c r="W61" s="719"/>
      <c r="X61" s="719"/>
      <c r="Y61" s="719"/>
      <c r="Z61" s="719"/>
      <c r="AA61" s="719"/>
      <c r="AB61" s="719"/>
      <c r="AC61" s="719"/>
      <c r="AD61" s="719"/>
      <c r="AE61" s="719"/>
      <c r="AF61" s="719"/>
      <c r="AG61" s="719"/>
      <c r="AH61" s="719"/>
    </row>
    <row r="62" spans="1:37" s="218" customFormat="1" x14ac:dyDescent="0.35">
      <c r="C62" s="719"/>
      <c r="D62" s="719"/>
      <c r="E62" s="719"/>
      <c r="F62" s="719"/>
      <c r="G62" s="719"/>
      <c r="H62" s="719"/>
      <c r="I62" s="719"/>
      <c r="J62" s="719"/>
      <c r="K62" s="719"/>
      <c r="L62" s="719"/>
      <c r="M62" s="719"/>
      <c r="N62" s="719"/>
      <c r="O62" s="719"/>
      <c r="P62" s="719"/>
      <c r="Q62" s="719"/>
      <c r="R62" s="719"/>
      <c r="S62" s="719"/>
      <c r="T62" s="719"/>
      <c r="U62" s="719"/>
      <c r="V62" s="719"/>
      <c r="W62" s="719"/>
      <c r="X62" s="719"/>
      <c r="Y62" s="719"/>
      <c r="Z62" s="719"/>
      <c r="AA62" s="719"/>
      <c r="AB62" s="719"/>
      <c r="AC62" s="719"/>
      <c r="AD62" s="719"/>
      <c r="AE62" s="719"/>
      <c r="AF62" s="719"/>
      <c r="AG62" s="719"/>
      <c r="AH62" s="719"/>
    </row>
    <row r="63" spans="1:37" s="218" customFormat="1" x14ac:dyDescent="0.35">
      <c r="C63" s="719"/>
      <c r="D63" s="719"/>
      <c r="E63" s="719"/>
      <c r="F63" s="719"/>
      <c r="G63" s="719"/>
      <c r="H63" s="719"/>
      <c r="I63" s="719"/>
      <c r="J63" s="719"/>
      <c r="K63" s="719"/>
      <c r="L63" s="719"/>
      <c r="M63" s="719"/>
      <c r="N63" s="719"/>
      <c r="O63" s="719"/>
      <c r="P63" s="719"/>
      <c r="Q63" s="719"/>
      <c r="R63" s="719"/>
      <c r="S63" s="719"/>
      <c r="T63" s="719"/>
      <c r="U63" s="719"/>
      <c r="V63" s="719"/>
      <c r="W63" s="719"/>
      <c r="X63" s="719"/>
      <c r="Y63" s="719"/>
      <c r="Z63" s="719"/>
      <c r="AA63" s="719"/>
      <c r="AB63" s="719"/>
      <c r="AC63" s="719"/>
      <c r="AD63" s="719"/>
      <c r="AE63" s="719"/>
      <c r="AF63" s="719"/>
      <c r="AG63" s="719"/>
      <c r="AH63" s="719"/>
    </row>
    <row r="64" spans="1:37" s="218" customFormat="1" x14ac:dyDescent="0.35">
      <c r="C64" s="719"/>
      <c r="D64" s="719"/>
      <c r="E64" s="719"/>
      <c r="F64" s="719"/>
      <c r="G64" s="719"/>
      <c r="H64" s="719"/>
      <c r="I64" s="719"/>
      <c r="J64" s="719"/>
      <c r="K64" s="719"/>
      <c r="L64" s="719"/>
      <c r="M64" s="719"/>
      <c r="N64" s="719"/>
      <c r="O64" s="719"/>
      <c r="P64" s="719"/>
      <c r="Q64" s="719"/>
      <c r="R64" s="719"/>
      <c r="S64" s="719"/>
      <c r="T64" s="719"/>
      <c r="U64" s="719"/>
      <c r="V64" s="719"/>
      <c r="W64" s="719"/>
      <c r="X64" s="719"/>
      <c r="Y64" s="719"/>
      <c r="Z64" s="719"/>
      <c r="AA64" s="719"/>
      <c r="AB64" s="719"/>
      <c r="AC64" s="719"/>
      <c r="AD64" s="719"/>
      <c r="AE64" s="719"/>
      <c r="AF64" s="719"/>
      <c r="AG64" s="719"/>
      <c r="AH64" s="719"/>
    </row>
    <row r="65" spans="3:34" s="218" customFormat="1" x14ac:dyDescent="0.35">
      <c r="C65" s="719"/>
      <c r="D65" s="719"/>
      <c r="E65" s="719"/>
      <c r="F65" s="719"/>
      <c r="G65" s="719"/>
      <c r="H65" s="719"/>
      <c r="I65" s="719"/>
      <c r="J65" s="719"/>
      <c r="K65" s="719"/>
      <c r="L65" s="719"/>
      <c r="M65" s="719"/>
      <c r="N65" s="719"/>
      <c r="O65" s="719"/>
      <c r="P65" s="719"/>
      <c r="Q65" s="719"/>
      <c r="R65" s="719"/>
      <c r="S65" s="719"/>
      <c r="T65" s="719"/>
      <c r="U65" s="719"/>
      <c r="V65" s="719"/>
      <c r="W65" s="719"/>
      <c r="X65" s="719"/>
      <c r="Y65" s="719"/>
      <c r="Z65" s="719"/>
      <c r="AA65" s="719"/>
      <c r="AB65" s="719"/>
      <c r="AC65" s="719"/>
      <c r="AD65" s="719"/>
      <c r="AE65" s="719"/>
      <c r="AF65" s="719"/>
      <c r="AG65" s="719"/>
      <c r="AH65" s="719"/>
    </row>
    <row r="66" spans="3:34" s="218" customFormat="1" x14ac:dyDescent="0.35">
      <c r="C66" s="719"/>
      <c r="D66" s="719"/>
      <c r="E66" s="719"/>
      <c r="F66" s="719"/>
      <c r="G66" s="719"/>
      <c r="H66" s="719"/>
      <c r="I66" s="719"/>
      <c r="J66" s="719"/>
      <c r="K66" s="719"/>
      <c r="L66" s="719"/>
      <c r="M66" s="719"/>
      <c r="N66" s="719"/>
      <c r="O66" s="719"/>
      <c r="P66" s="719"/>
      <c r="Q66" s="719"/>
      <c r="R66" s="719"/>
      <c r="S66" s="719"/>
      <c r="T66" s="719"/>
      <c r="U66" s="719"/>
      <c r="V66" s="719"/>
      <c r="W66" s="719"/>
      <c r="X66" s="719"/>
      <c r="Y66" s="719"/>
      <c r="Z66" s="719"/>
      <c r="AA66" s="719"/>
      <c r="AB66" s="719"/>
      <c r="AC66" s="719"/>
      <c r="AD66" s="719"/>
      <c r="AE66" s="719"/>
      <c r="AF66" s="719"/>
      <c r="AG66" s="719"/>
      <c r="AH66" s="719"/>
    </row>
    <row r="67" spans="3:34" s="218" customFormat="1" x14ac:dyDescent="0.35">
      <c r="C67" s="719"/>
      <c r="D67" s="719"/>
      <c r="E67" s="719"/>
      <c r="F67" s="719"/>
      <c r="G67" s="719"/>
      <c r="H67" s="719"/>
      <c r="I67" s="719"/>
      <c r="J67" s="719"/>
      <c r="K67" s="719"/>
      <c r="L67" s="719"/>
      <c r="M67" s="719"/>
      <c r="N67" s="719"/>
      <c r="O67" s="719"/>
      <c r="P67" s="719"/>
      <c r="Q67" s="719"/>
      <c r="R67" s="719"/>
      <c r="S67" s="719"/>
      <c r="T67" s="719"/>
      <c r="U67" s="719"/>
      <c r="V67" s="719"/>
      <c r="W67" s="719"/>
      <c r="X67" s="719"/>
      <c r="Y67" s="719"/>
      <c r="Z67" s="719"/>
      <c r="AA67" s="719"/>
      <c r="AB67" s="719"/>
      <c r="AC67" s="719"/>
      <c r="AD67" s="719"/>
      <c r="AE67" s="719"/>
      <c r="AF67" s="719"/>
      <c r="AG67" s="719"/>
      <c r="AH67" s="719"/>
    </row>
    <row r="68" spans="3:34" s="218" customFormat="1" x14ac:dyDescent="0.35">
      <c r="C68" s="719"/>
      <c r="D68" s="719"/>
      <c r="E68" s="719"/>
      <c r="F68" s="719"/>
      <c r="G68" s="719"/>
      <c r="H68" s="719"/>
      <c r="I68" s="719"/>
      <c r="J68" s="719"/>
      <c r="K68" s="719"/>
      <c r="L68" s="719"/>
      <c r="M68" s="719"/>
      <c r="N68" s="719"/>
      <c r="O68" s="719"/>
      <c r="P68" s="719"/>
      <c r="Q68" s="719"/>
      <c r="R68" s="719"/>
      <c r="S68" s="719"/>
      <c r="T68" s="719"/>
      <c r="U68" s="719"/>
      <c r="V68" s="719"/>
      <c r="W68" s="719"/>
      <c r="X68" s="719"/>
      <c r="Y68" s="719"/>
      <c r="Z68" s="719"/>
      <c r="AA68" s="719"/>
      <c r="AB68" s="719"/>
      <c r="AC68" s="719"/>
      <c r="AD68" s="719"/>
      <c r="AE68" s="719"/>
      <c r="AF68" s="719"/>
      <c r="AG68" s="719"/>
      <c r="AH68" s="719"/>
    </row>
    <row r="69" spans="3:34" s="218" customFormat="1" x14ac:dyDescent="0.35">
      <c r="C69" s="719"/>
      <c r="D69" s="719"/>
      <c r="E69" s="719"/>
      <c r="F69" s="719"/>
      <c r="G69" s="719"/>
      <c r="H69" s="719"/>
      <c r="I69" s="719"/>
      <c r="J69" s="719"/>
      <c r="K69" s="719"/>
      <c r="L69" s="719"/>
      <c r="M69" s="719"/>
      <c r="N69" s="719"/>
      <c r="O69" s="719"/>
      <c r="P69" s="719"/>
      <c r="Q69" s="719"/>
      <c r="R69" s="719"/>
      <c r="S69" s="719"/>
      <c r="T69" s="719"/>
      <c r="U69" s="719"/>
      <c r="V69" s="719"/>
      <c r="W69" s="719"/>
      <c r="X69" s="719"/>
      <c r="Y69" s="719"/>
      <c r="Z69" s="719"/>
      <c r="AA69" s="719"/>
      <c r="AB69" s="719"/>
      <c r="AC69" s="719"/>
      <c r="AD69" s="719"/>
      <c r="AE69" s="719"/>
      <c r="AF69" s="719"/>
      <c r="AG69" s="719"/>
      <c r="AH69" s="719"/>
    </row>
    <row r="70" spans="3:34" s="218" customFormat="1" x14ac:dyDescent="0.35">
      <c r="C70" s="719"/>
      <c r="D70" s="719"/>
      <c r="E70" s="719"/>
      <c r="F70" s="719"/>
      <c r="G70" s="719"/>
      <c r="H70" s="719"/>
      <c r="I70" s="719"/>
      <c r="J70" s="719"/>
      <c r="K70" s="719"/>
      <c r="L70" s="719"/>
      <c r="M70" s="719"/>
      <c r="N70" s="719"/>
      <c r="O70" s="719"/>
      <c r="P70" s="719"/>
      <c r="Q70" s="719"/>
      <c r="R70" s="719"/>
      <c r="S70" s="719"/>
      <c r="T70" s="719"/>
      <c r="U70" s="719"/>
      <c r="V70" s="719"/>
      <c r="W70" s="719"/>
      <c r="X70" s="719"/>
      <c r="Y70" s="719"/>
      <c r="Z70" s="719"/>
      <c r="AA70" s="719"/>
      <c r="AB70" s="719"/>
      <c r="AC70" s="719"/>
      <c r="AD70" s="719"/>
      <c r="AE70" s="719"/>
      <c r="AF70" s="719"/>
      <c r="AG70" s="719"/>
      <c r="AH70" s="719"/>
    </row>
    <row r="71" spans="3:34" s="218" customFormat="1" x14ac:dyDescent="0.35">
      <c r="C71" s="719"/>
      <c r="D71" s="719"/>
      <c r="E71" s="719"/>
      <c r="F71" s="719"/>
      <c r="G71" s="719"/>
      <c r="H71" s="719"/>
      <c r="I71" s="719"/>
      <c r="J71" s="719"/>
      <c r="K71" s="719"/>
      <c r="L71" s="719"/>
      <c r="M71" s="719"/>
      <c r="N71" s="719"/>
      <c r="O71" s="719"/>
      <c r="P71" s="719"/>
      <c r="Q71" s="719"/>
      <c r="R71" s="719"/>
      <c r="S71" s="719"/>
      <c r="T71" s="719"/>
      <c r="U71" s="719"/>
      <c r="V71" s="719"/>
      <c r="W71" s="719"/>
      <c r="X71" s="719"/>
      <c r="Y71" s="719"/>
      <c r="Z71" s="719"/>
      <c r="AA71" s="719"/>
      <c r="AB71" s="719"/>
      <c r="AC71" s="719"/>
      <c r="AD71" s="719"/>
      <c r="AE71" s="719"/>
      <c r="AF71" s="719"/>
      <c r="AG71" s="719"/>
      <c r="AH71" s="719"/>
    </row>
    <row r="72" spans="3:34" s="218" customFormat="1" x14ac:dyDescent="0.35">
      <c r="C72" s="719"/>
      <c r="D72" s="719"/>
      <c r="E72" s="719"/>
      <c r="F72" s="719"/>
      <c r="G72" s="719"/>
      <c r="H72" s="719"/>
      <c r="I72" s="719"/>
      <c r="J72" s="719"/>
      <c r="K72" s="719"/>
      <c r="L72" s="719"/>
      <c r="M72" s="719"/>
      <c r="N72" s="719"/>
      <c r="O72" s="719"/>
      <c r="P72" s="719"/>
      <c r="Q72" s="719"/>
      <c r="R72" s="719"/>
      <c r="S72" s="719"/>
      <c r="T72" s="719"/>
      <c r="U72" s="719"/>
      <c r="V72" s="719"/>
      <c r="W72" s="719"/>
      <c r="X72" s="719"/>
      <c r="Y72" s="719"/>
      <c r="Z72" s="719"/>
      <c r="AA72" s="719"/>
      <c r="AB72" s="719"/>
      <c r="AC72" s="719"/>
      <c r="AD72" s="719"/>
      <c r="AE72" s="719"/>
      <c r="AF72" s="719"/>
      <c r="AG72" s="719"/>
      <c r="AH72" s="719"/>
    </row>
    <row r="73" spans="3:34" s="218" customFormat="1" x14ac:dyDescent="0.35">
      <c r="C73" s="719"/>
      <c r="D73" s="719"/>
      <c r="E73" s="719"/>
      <c r="F73" s="719"/>
      <c r="G73" s="719"/>
      <c r="H73" s="719"/>
      <c r="I73" s="719"/>
      <c r="J73" s="719"/>
      <c r="K73" s="719"/>
      <c r="L73" s="719"/>
      <c r="M73" s="719"/>
      <c r="N73" s="719"/>
      <c r="O73" s="719"/>
      <c r="P73" s="719"/>
      <c r="Q73" s="719"/>
      <c r="R73" s="719"/>
      <c r="S73" s="719"/>
      <c r="T73" s="719"/>
      <c r="U73" s="719"/>
      <c r="V73" s="719"/>
      <c r="W73" s="719"/>
      <c r="X73" s="719"/>
      <c r="Y73" s="719"/>
      <c r="Z73" s="719"/>
      <c r="AA73" s="719"/>
      <c r="AB73" s="719"/>
      <c r="AC73" s="719"/>
      <c r="AD73" s="719"/>
      <c r="AE73" s="719"/>
      <c r="AF73" s="719"/>
      <c r="AG73" s="719"/>
      <c r="AH73" s="719"/>
    </row>
    <row r="74" spans="3:34" s="218" customFormat="1" x14ac:dyDescent="0.35">
      <c r="C74" s="719"/>
      <c r="D74" s="719"/>
      <c r="E74" s="719"/>
      <c r="F74" s="719"/>
      <c r="G74" s="719"/>
      <c r="H74" s="719"/>
      <c r="I74" s="719"/>
      <c r="J74" s="719"/>
      <c r="K74" s="719"/>
      <c r="L74" s="719"/>
      <c r="M74" s="719"/>
      <c r="N74" s="719"/>
      <c r="O74" s="719"/>
      <c r="P74" s="719"/>
      <c r="Q74" s="719"/>
      <c r="R74" s="719"/>
      <c r="S74" s="719"/>
      <c r="T74" s="719"/>
      <c r="U74" s="719"/>
      <c r="V74" s="719"/>
      <c r="W74" s="719"/>
      <c r="X74" s="719"/>
      <c r="Y74" s="719"/>
      <c r="Z74" s="719"/>
      <c r="AA74" s="719"/>
      <c r="AB74" s="719"/>
      <c r="AC74" s="719"/>
      <c r="AD74" s="719"/>
      <c r="AE74" s="719"/>
      <c r="AF74" s="719"/>
      <c r="AG74" s="719"/>
      <c r="AH74" s="719"/>
    </row>
    <row r="75" spans="3:34" s="218" customFormat="1" x14ac:dyDescent="0.35">
      <c r="C75" s="719"/>
      <c r="D75" s="719"/>
      <c r="E75" s="719"/>
      <c r="F75" s="719"/>
      <c r="G75" s="719"/>
      <c r="H75" s="719"/>
      <c r="I75" s="719"/>
      <c r="J75" s="719"/>
      <c r="K75" s="719"/>
      <c r="L75" s="719"/>
      <c r="M75" s="719"/>
      <c r="N75" s="719"/>
      <c r="O75" s="719"/>
      <c r="P75" s="719"/>
      <c r="Q75" s="719"/>
      <c r="R75" s="719"/>
      <c r="S75" s="719"/>
      <c r="T75" s="719"/>
      <c r="U75" s="719"/>
      <c r="V75" s="719"/>
      <c r="W75" s="719"/>
      <c r="X75" s="719"/>
      <c r="Y75" s="719"/>
      <c r="Z75" s="719"/>
      <c r="AA75" s="719"/>
      <c r="AB75" s="719"/>
      <c r="AC75" s="719"/>
      <c r="AD75" s="719"/>
      <c r="AE75" s="719"/>
      <c r="AF75" s="719"/>
      <c r="AG75" s="719"/>
      <c r="AH75" s="719"/>
    </row>
    <row r="76" spans="3:34" s="218" customFormat="1" x14ac:dyDescent="0.35">
      <c r="C76" s="719"/>
      <c r="D76" s="719"/>
      <c r="E76" s="719"/>
      <c r="F76" s="719"/>
      <c r="G76" s="719"/>
      <c r="H76" s="719"/>
      <c r="I76" s="719"/>
      <c r="J76" s="719"/>
      <c r="K76" s="719"/>
      <c r="L76" s="719"/>
      <c r="M76" s="719"/>
      <c r="N76" s="719"/>
      <c r="O76" s="719"/>
      <c r="P76" s="719"/>
      <c r="Q76" s="719"/>
      <c r="R76" s="719"/>
      <c r="S76" s="719"/>
      <c r="T76" s="719"/>
      <c r="U76" s="719"/>
      <c r="V76" s="719"/>
      <c r="W76" s="719"/>
      <c r="X76" s="719"/>
      <c r="Y76" s="719"/>
      <c r="Z76" s="719"/>
      <c r="AA76" s="719"/>
      <c r="AB76" s="719"/>
      <c r="AC76" s="719"/>
      <c r="AD76" s="719"/>
      <c r="AE76" s="719"/>
      <c r="AF76" s="719"/>
      <c r="AG76" s="719"/>
      <c r="AH76" s="719"/>
    </row>
    <row r="77" spans="3:34" s="218" customFormat="1" x14ac:dyDescent="0.35">
      <c r="C77" s="719"/>
      <c r="D77" s="719"/>
      <c r="E77" s="719"/>
      <c r="F77" s="719"/>
      <c r="G77" s="719"/>
      <c r="H77" s="719"/>
      <c r="I77" s="719"/>
      <c r="J77" s="719"/>
      <c r="K77" s="719"/>
      <c r="L77" s="719"/>
      <c r="M77" s="719"/>
      <c r="N77" s="719"/>
      <c r="O77" s="719"/>
      <c r="P77" s="719"/>
      <c r="Q77" s="719"/>
      <c r="R77" s="719"/>
      <c r="S77" s="719"/>
      <c r="T77" s="719"/>
      <c r="U77" s="719"/>
      <c r="V77" s="719"/>
      <c r="W77" s="719"/>
      <c r="X77" s="719"/>
      <c r="Y77" s="719"/>
      <c r="Z77" s="719"/>
      <c r="AA77" s="719"/>
      <c r="AB77" s="719"/>
      <c r="AC77" s="719"/>
      <c r="AD77" s="719"/>
      <c r="AE77" s="719"/>
      <c r="AF77" s="719"/>
      <c r="AG77" s="719"/>
      <c r="AH77" s="719"/>
    </row>
    <row r="78" spans="3:34" s="218" customFormat="1" x14ac:dyDescent="0.35">
      <c r="C78" s="719"/>
      <c r="D78" s="719"/>
      <c r="E78" s="719"/>
      <c r="F78" s="719"/>
      <c r="G78" s="719"/>
      <c r="H78" s="719"/>
      <c r="I78" s="719"/>
      <c r="J78" s="719"/>
      <c r="K78" s="719"/>
      <c r="L78" s="719"/>
      <c r="M78" s="719"/>
      <c r="N78" s="719"/>
      <c r="O78" s="719"/>
      <c r="P78" s="719"/>
      <c r="Q78" s="719"/>
      <c r="R78" s="719"/>
      <c r="S78" s="719"/>
      <c r="T78" s="719"/>
      <c r="U78" s="719"/>
      <c r="V78" s="719"/>
      <c r="W78" s="719"/>
      <c r="X78" s="719"/>
      <c r="Y78" s="719"/>
      <c r="Z78" s="719"/>
      <c r="AA78" s="719"/>
      <c r="AB78" s="719"/>
      <c r="AC78" s="719"/>
      <c r="AD78" s="719"/>
      <c r="AE78" s="719"/>
      <c r="AF78" s="719"/>
      <c r="AG78" s="719"/>
      <c r="AH78" s="719"/>
    </row>
    <row r="79" spans="3:34" s="218" customFormat="1" x14ac:dyDescent="0.35">
      <c r="C79" s="719"/>
      <c r="D79" s="719"/>
      <c r="E79" s="719"/>
      <c r="F79" s="719"/>
      <c r="G79" s="719"/>
      <c r="H79" s="719"/>
      <c r="I79" s="719"/>
      <c r="J79" s="719"/>
      <c r="K79" s="719"/>
      <c r="L79" s="719"/>
      <c r="M79" s="719"/>
      <c r="N79" s="719"/>
      <c r="O79" s="719"/>
      <c r="P79" s="719"/>
      <c r="Q79" s="719"/>
      <c r="R79" s="719"/>
      <c r="S79" s="719"/>
      <c r="T79" s="719"/>
      <c r="U79" s="719"/>
      <c r="V79" s="719"/>
      <c r="W79" s="719"/>
      <c r="X79" s="719"/>
      <c r="Y79" s="719"/>
      <c r="Z79" s="719"/>
      <c r="AA79" s="719"/>
      <c r="AB79" s="719"/>
      <c r="AC79" s="719"/>
      <c r="AD79" s="719"/>
      <c r="AE79" s="719"/>
      <c r="AF79" s="719"/>
      <c r="AG79" s="719"/>
      <c r="AH79" s="719"/>
    </row>
    <row r="80" spans="3:34" s="218" customFormat="1" x14ac:dyDescent="0.35">
      <c r="C80" s="719"/>
      <c r="D80" s="719"/>
      <c r="E80" s="719"/>
      <c r="F80" s="719"/>
      <c r="G80" s="719"/>
      <c r="H80" s="719"/>
      <c r="I80" s="719"/>
      <c r="J80" s="719"/>
      <c r="K80" s="719"/>
      <c r="L80" s="719"/>
      <c r="M80" s="719"/>
      <c r="N80" s="719"/>
      <c r="O80" s="719"/>
      <c r="P80" s="719"/>
      <c r="Q80" s="719"/>
      <c r="R80" s="719"/>
      <c r="S80" s="719"/>
      <c r="T80" s="719"/>
      <c r="U80" s="719"/>
      <c r="V80" s="719"/>
      <c r="W80" s="719"/>
      <c r="X80" s="719"/>
      <c r="Y80" s="719"/>
      <c r="Z80" s="719"/>
      <c r="AA80" s="719"/>
      <c r="AB80" s="719"/>
      <c r="AC80" s="719"/>
      <c r="AD80" s="719"/>
      <c r="AE80" s="719"/>
      <c r="AF80" s="719"/>
      <c r="AG80" s="719"/>
      <c r="AH80" s="719"/>
    </row>
    <row r="81" spans="3:34" s="218" customFormat="1" x14ac:dyDescent="0.35">
      <c r="C81" s="719"/>
      <c r="D81" s="719"/>
      <c r="E81" s="719"/>
      <c r="F81" s="719"/>
      <c r="G81" s="719"/>
      <c r="H81" s="719"/>
      <c r="I81" s="719"/>
      <c r="J81" s="719"/>
      <c r="K81" s="719"/>
      <c r="L81" s="719"/>
      <c r="M81" s="719"/>
      <c r="N81" s="719"/>
      <c r="O81" s="719"/>
      <c r="P81" s="719"/>
      <c r="Q81" s="719"/>
      <c r="R81" s="719"/>
      <c r="S81" s="719"/>
      <c r="T81" s="719"/>
      <c r="U81" s="719"/>
      <c r="V81" s="719"/>
      <c r="W81" s="719"/>
      <c r="X81" s="719"/>
      <c r="Y81" s="719"/>
      <c r="Z81" s="719"/>
      <c r="AA81" s="719"/>
      <c r="AB81" s="719"/>
      <c r="AC81" s="719"/>
      <c r="AD81" s="719"/>
      <c r="AE81" s="719"/>
      <c r="AF81" s="719"/>
      <c r="AG81" s="719"/>
      <c r="AH81" s="719"/>
    </row>
    <row r="82" spans="3:34" s="218" customFormat="1" x14ac:dyDescent="0.35">
      <c r="C82" s="719"/>
      <c r="D82" s="719"/>
      <c r="E82" s="719"/>
      <c r="F82" s="719"/>
      <c r="G82" s="719"/>
      <c r="H82" s="719"/>
      <c r="I82" s="719"/>
      <c r="J82" s="719"/>
      <c r="K82" s="719"/>
      <c r="L82" s="719"/>
      <c r="M82" s="719"/>
      <c r="N82" s="719"/>
      <c r="O82" s="719"/>
      <c r="P82" s="719"/>
      <c r="Q82" s="719"/>
      <c r="R82" s="719"/>
      <c r="S82" s="719"/>
      <c r="T82" s="719"/>
      <c r="U82" s="719"/>
      <c r="V82" s="719"/>
      <c r="W82" s="719"/>
      <c r="X82" s="719"/>
      <c r="Y82" s="719"/>
      <c r="Z82" s="719"/>
      <c r="AA82" s="719"/>
      <c r="AB82" s="719"/>
      <c r="AC82" s="719"/>
      <c r="AD82" s="719"/>
      <c r="AE82" s="719"/>
      <c r="AF82" s="719"/>
      <c r="AG82" s="719"/>
      <c r="AH82" s="719"/>
    </row>
    <row r="83" spans="3:34" s="218" customFormat="1" x14ac:dyDescent="0.35"/>
    <row r="84" spans="3:34" s="218" customFormat="1" x14ac:dyDescent="0.35"/>
    <row r="85" spans="3:34" s="218" customFormat="1" x14ac:dyDescent="0.35"/>
    <row r="86" spans="3:34" s="218" customFormat="1" x14ac:dyDescent="0.35"/>
    <row r="87" spans="3:34" s="218" customFormat="1" x14ac:dyDescent="0.35"/>
    <row r="88" spans="3:34" s="218" customFormat="1" x14ac:dyDescent="0.35"/>
    <row r="89" spans="3:34" s="218" customFormat="1" x14ac:dyDescent="0.35"/>
    <row r="90" spans="3:34" s="218" customFormat="1" x14ac:dyDescent="0.35"/>
    <row r="91" spans="3:34" s="218" customFormat="1" x14ac:dyDescent="0.35"/>
    <row r="92" spans="3:34" s="218" customFormat="1" x14ac:dyDescent="0.35"/>
    <row r="93" spans="3:34" s="218" customFormat="1" x14ac:dyDescent="0.35"/>
    <row r="94" spans="3:34" s="218" customFormat="1" x14ac:dyDescent="0.35"/>
    <row r="95" spans="3:34" s="218" customFormat="1" x14ac:dyDescent="0.35"/>
    <row r="96" spans="3:34" s="218" customFormat="1" x14ac:dyDescent="0.35"/>
    <row r="97" s="218" customFormat="1" x14ac:dyDescent="0.35"/>
    <row r="98" s="218" customFormat="1" x14ac:dyDescent="0.35"/>
    <row r="99" s="218" customFormat="1" x14ac:dyDescent="0.35"/>
    <row r="100" s="218" customFormat="1" x14ac:dyDescent="0.35"/>
    <row r="101" s="218" customFormat="1" x14ac:dyDescent="0.35"/>
    <row r="102" s="218" customFormat="1" x14ac:dyDescent="0.35"/>
    <row r="103" s="218" customFormat="1" x14ac:dyDescent="0.35"/>
    <row r="104" s="218" customFormat="1" x14ac:dyDescent="0.35"/>
    <row r="105" s="218" customFormat="1" x14ac:dyDescent="0.35"/>
    <row r="106" s="218" customFormat="1" x14ac:dyDescent="0.35"/>
    <row r="107" s="218" customFormat="1" x14ac:dyDescent="0.35"/>
    <row r="108" s="218" customFormat="1" x14ac:dyDescent="0.35"/>
    <row r="109" s="218" customFormat="1" x14ac:dyDescent="0.35"/>
    <row r="110" s="218" customFormat="1" x14ac:dyDescent="0.35"/>
    <row r="111" s="218" customFormat="1" x14ac:dyDescent="0.35"/>
    <row r="112" s="218" customFormat="1" x14ac:dyDescent="0.35"/>
    <row r="113" s="218" customFormat="1" x14ac:dyDescent="0.35"/>
    <row r="114" s="218" customFormat="1" x14ac:dyDescent="0.35"/>
    <row r="115" s="218" customFormat="1" x14ac:dyDescent="0.35"/>
    <row r="116" s="218" customFormat="1" x14ac:dyDescent="0.35"/>
    <row r="117" s="218" customFormat="1" x14ac:dyDescent="0.35"/>
    <row r="118" s="218" customFormat="1" x14ac:dyDescent="0.35"/>
    <row r="119" s="218" customFormat="1" x14ac:dyDescent="0.35"/>
    <row r="120" s="218" customFormat="1" x14ac:dyDescent="0.35"/>
    <row r="121" s="218" customFormat="1" x14ac:dyDescent="0.35"/>
    <row r="122" s="218" customFormat="1" x14ac:dyDescent="0.35"/>
    <row r="123" s="218" customFormat="1" x14ac:dyDescent="0.35"/>
    <row r="124" s="218" customFormat="1" x14ac:dyDescent="0.35"/>
    <row r="125" s="218" customFormat="1" x14ac:dyDescent="0.35"/>
    <row r="126" s="218" customFormat="1" x14ac:dyDescent="0.35"/>
    <row r="127" s="218" customFormat="1" x14ac:dyDescent="0.35"/>
    <row r="128" s="218" customFormat="1" x14ac:dyDescent="0.35"/>
    <row r="129" s="218" customFormat="1" x14ac:dyDescent="0.35"/>
    <row r="130" s="218" customFormat="1" x14ac:dyDescent="0.35"/>
    <row r="131" s="218" customFormat="1" x14ac:dyDescent="0.35"/>
    <row r="132" s="218" customFormat="1" x14ac:dyDescent="0.35"/>
    <row r="133" s="218" customFormat="1" x14ac:dyDescent="0.35"/>
    <row r="134" s="218" customFormat="1" x14ac:dyDescent="0.35"/>
    <row r="135" s="218" customFormat="1" x14ac:dyDescent="0.35"/>
    <row r="136" s="218" customFormat="1" x14ac:dyDescent="0.35"/>
    <row r="137" s="218" customFormat="1" x14ac:dyDescent="0.35"/>
    <row r="138" s="218" customFormat="1" x14ac:dyDescent="0.35"/>
    <row r="139" s="218" customFormat="1" x14ac:dyDescent="0.35"/>
    <row r="140" s="218" customFormat="1" x14ac:dyDescent="0.35"/>
    <row r="141" s="218" customFormat="1" x14ac:dyDescent="0.35"/>
    <row r="142" s="218" customFormat="1" x14ac:dyDescent="0.35"/>
    <row r="143" s="218" customFormat="1" x14ac:dyDescent="0.35"/>
    <row r="144" s="218" customFormat="1" x14ac:dyDescent="0.35"/>
    <row r="145" s="218" customFormat="1" x14ac:dyDescent="0.35"/>
    <row r="146" s="218" customFormat="1" x14ac:dyDescent="0.35"/>
    <row r="147" s="218" customFormat="1" x14ac:dyDescent="0.35"/>
    <row r="148" s="218" customFormat="1" x14ac:dyDescent="0.35"/>
    <row r="149" s="218" customFormat="1" x14ac:dyDescent="0.35"/>
    <row r="150" s="218" customFormat="1" x14ac:dyDescent="0.35"/>
    <row r="151" s="218" customFormat="1" x14ac:dyDescent="0.35"/>
    <row r="152" s="218" customFormat="1" x14ac:dyDescent="0.35"/>
    <row r="153" s="218" customFormat="1" x14ac:dyDescent="0.35"/>
    <row r="154" s="218" customFormat="1" x14ac:dyDescent="0.35"/>
    <row r="155" s="218" customFormat="1" x14ac:dyDescent="0.35"/>
    <row r="156" s="218" customFormat="1" x14ac:dyDescent="0.35"/>
    <row r="157" s="218" customFormat="1" x14ac:dyDescent="0.35"/>
    <row r="158" s="218" customFormat="1" x14ac:dyDescent="0.35"/>
    <row r="159" s="218" customFormat="1" x14ac:dyDescent="0.35"/>
    <row r="160" s="218" customFormat="1" x14ac:dyDescent="0.35"/>
    <row r="161" s="218" customFormat="1" x14ac:dyDescent="0.35"/>
    <row r="162" s="218" customFormat="1" x14ac:dyDescent="0.35"/>
    <row r="163" s="218" customFormat="1" x14ac:dyDescent="0.35"/>
    <row r="164" s="218" customFormat="1" x14ac:dyDescent="0.35"/>
    <row r="165" s="218" customFormat="1" x14ac:dyDescent="0.35"/>
    <row r="166" s="218" customFormat="1" x14ac:dyDescent="0.35"/>
    <row r="167" s="218" customFormat="1" x14ac:dyDescent="0.35"/>
    <row r="168" s="218" customFormat="1" x14ac:dyDescent="0.35"/>
    <row r="169" s="218" customFormat="1" x14ac:dyDescent="0.35"/>
    <row r="170" s="218" customFormat="1" x14ac:dyDescent="0.35"/>
    <row r="171" s="218" customFormat="1" x14ac:dyDescent="0.35"/>
    <row r="172" s="218" customFormat="1" x14ac:dyDescent="0.35"/>
    <row r="173" s="218" customFormat="1" x14ac:dyDescent="0.35"/>
    <row r="174" s="218" customFormat="1" x14ac:dyDescent="0.35"/>
    <row r="175" s="218" customFormat="1" x14ac:dyDescent="0.35"/>
    <row r="176" s="218" customFormat="1" x14ac:dyDescent="0.35"/>
    <row r="177" s="218" customFormat="1" x14ac:dyDescent="0.35"/>
    <row r="178" s="218" customFormat="1" x14ac:dyDescent="0.35"/>
    <row r="179" s="218" customFormat="1" x14ac:dyDescent="0.35"/>
    <row r="180" s="218" customFormat="1" x14ac:dyDescent="0.35"/>
    <row r="181" s="218" customFormat="1" x14ac:dyDescent="0.35"/>
    <row r="182" s="218" customFormat="1" x14ac:dyDescent="0.35"/>
    <row r="183" s="218" customFormat="1" x14ac:dyDescent="0.35"/>
    <row r="184" s="218" customFormat="1" x14ac:dyDescent="0.35"/>
    <row r="185" s="218" customFormat="1" x14ac:dyDescent="0.35"/>
    <row r="186" s="218" customFormat="1" x14ac:dyDescent="0.35"/>
    <row r="187" s="218" customFormat="1" x14ac:dyDescent="0.35"/>
    <row r="188" s="218" customFormat="1" x14ac:dyDescent="0.35"/>
    <row r="189" s="218" customFormat="1" x14ac:dyDescent="0.35"/>
    <row r="190" s="218" customFormat="1" x14ac:dyDescent="0.35"/>
    <row r="191" s="218" customFormat="1" x14ac:dyDescent="0.35"/>
    <row r="192" s="218" customFormat="1" x14ac:dyDescent="0.35"/>
    <row r="193" s="218" customFormat="1" x14ac:dyDescent="0.35"/>
    <row r="194" s="218" customFormat="1" x14ac:dyDescent="0.35"/>
    <row r="195" s="218" customFormat="1" x14ac:dyDescent="0.35"/>
    <row r="196" s="218" customFormat="1" x14ac:dyDescent="0.35"/>
    <row r="197" s="218" customFormat="1" x14ac:dyDescent="0.35"/>
    <row r="198" s="218" customFormat="1" x14ac:dyDescent="0.35"/>
    <row r="199" s="218" customFormat="1" x14ac:dyDescent="0.35"/>
    <row r="200" s="218" customFormat="1" x14ac:dyDescent="0.35"/>
    <row r="201" s="218" customFormat="1" x14ac:dyDescent="0.35"/>
    <row r="202" s="218" customFormat="1" x14ac:dyDescent="0.35"/>
    <row r="203" s="218" customFormat="1" x14ac:dyDescent="0.35"/>
    <row r="204" s="218" customFormat="1" x14ac:dyDescent="0.35"/>
    <row r="205" s="218" customFormat="1" x14ac:dyDescent="0.35"/>
    <row r="206" s="218" customFormat="1" x14ac:dyDescent="0.35"/>
    <row r="207" s="218" customFormat="1" x14ac:dyDescent="0.35"/>
    <row r="208" s="218" customFormat="1" x14ac:dyDescent="0.35"/>
    <row r="209" s="218" customFormat="1" x14ac:dyDescent="0.35"/>
    <row r="210" s="218" customFormat="1" x14ac:dyDescent="0.35"/>
    <row r="211" s="218" customFormat="1" x14ac:dyDescent="0.35"/>
    <row r="212" s="218" customFormat="1" x14ac:dyDescent="0.35"/>
    <row r="213" s="218" customFormat="1" x14ac:dyDescent="0.35"/>
    <row r="214" s="218" customFormat="1" x14ac:dyDescent="0.35"/>
    <row r="215" s="218" customFormat="1" x14ac:dyDescent="0.35"/>
    <row r="216" s="218" customFormat="1" x14ac:dyDescent="0.35"/>
    <row r="217" s="218" customFormat="1" x14ac:dyDescent="0.35"/>
    <row r="218" s="218" customFormat="1" x14ac:dyDescent="0.35"/>
    <row r="219" s="218" customFormat="1" x14ac:dyDescent="0.35"/>
    <row r="220" s="218" customFormat="1" x14ac:dyDescent="0.35"/>
    <row r="221" s="218" customFormat="1" x14ac:dyDescent="0.35"/>
    <row r="222" s="218" customFormat="1" x14ac:dyDescent="0.35"/>
    <row r="223" s="218" customFormat="1" x14ac:dyDescent="0.35"/>
    <row r="224" s="218" customFormat="1" x14ac:dyDescent="0.35"/>
    <row r="225" s="218" customFormat="1" x14ac:dyDescent="0.35"/>
    <row r="226" s="218" customFormat="1" x14ac:dyDescent="0.35"/>
    <row r="227" s="218" customFormat="1" x14ac:dyDescent="0.35"/>
    <row r="228" s="218" customFormat="1" x14ac:dyDescent="0.35"/>
    <row r="229" s="218" customFormat="1" x14ac:dyDescent="0.35"/>
    <row r="230" s="218" customFormat="1" x14ac:dyDescent="0.35"/>
    <row r="231" s="218" customFormat="1" x14ac:dyDescent="0.35"/>
    <row r="232" s="218" customFormat="1" x14ac:dyDescent="0.35"/>
    <row r="233" s="218" customFormat="1" x14ac:dyDescent="0.35"/>
    <row r="234" s="218" customFormat="1" x14ac:dyDescent="0.35"/>
    <row r="235" s="218" customFormat="1" x14ac:dyDescent="0.35"/>
    <row r="236" s="218" customFormat="1" x14ac:dyDescent="0.35"/>
    <row r="237" s="218" customFormat="1" x14ac:dyDescent="0.35"/>
    <row r="238" s="218" customFormat="1" x14ac:dyDescent="0.35"/>
    <row r="239" s="218" customFormat="1" x14ac:dyDescent="0.35"/>
    <row r="240" s="218" customFormat="1" x14ac:dyDescent="0.35"/>
    <row r="241" s="218" customFormat="1" x14ac:dyDescent="0.35"/>
    <row r="242" s="218" customFormat="1" x14ac:dyDescent="0.35"/>
    <row r="243" s="218" customFormat="1" x14ac:dyDescent="0.35"/>
    <row r="244" s="218" customFormat="1" x14ac:dyDescent="0.35"/>
    <row r="245" s="218" customFormat="1" x14ac:dyDescent="0.35"/>
    <row r="246" s="218" customFormat="1" x14ac:dyDescent="0.35"/>
    <row r="247" s="218" customFormat="1" x14ac:dyDescent="0.35"/>
    <row r="248" s="218" customFormat="1" x14ac:dyDescent="0.35"/>
    <row r="249" s="218" customFormat="1" x14ac:dyDescent="0.35"/>
    <row r="250" s="218" customFormat="1" x14ac:dyDescent="0.35"/>
    <row r="251" s="218" customFormat="1" x14ac:dyDescent="0.35"/>
    <row r="252" s="218" customFormat="1" x14ac:dyDescent="0.35"/>
    <row r="253" s="218" customFormat="1" x14ac:dyDescent="0.35"/>
    <row r="254" s="218" customFormat="1" x14ac:dyDescent="0.35"/>
    <row r="255" s="218" customFormat="1" x14ac:dyDescent="0.35"/>
    <row r="256" s="218" customFormat="1" x14ac:dyDescent="0.35"/>
    <row r="257" s="218" customFormat="1" x14ac:dyDescent="0.35"/>
    <row r="258" s="218" customFormat="1" x14ac:dyDescent="0.35"/>
    <row r="259" s="218" customFormat="1" x14ac:dyDescent="0.35"/>
    <row r="260" s="218" customFormat="1" x14ac:dyDescent="0.35"/>
    <row r="261" s="218" customFormat="1" x14ac:dyDescent="0.35"/>
    <row r="262" s="218" customFormat="1" x14ac:dyDescent="0.35"/>
    <row r="263" s="218" customFormat="1" x14ac:dyDescent="0.35"/>
    <row r="264" s="218" customFormat="1" x14ac:dyDescent="0.35"/>
    <row r="265" s="218" customFormat="1" x14ac:dyDescent="0.35"/>
    <row r="266" s="218" customFormat="1" x14ac:dyDescent="0.35"/>
    <row r="267" s="218" customFormat="1" x14ac:dyDescent="0.35"/>
    <row r="268" s="218" customFormat="1" x14ac:dyDescent="0.35"/>
    <row r="269" s="218" customFormat="1" x14ac:dyDescent="0.35"/>
    <row r="270" s="218" customFormat="1" x14ac:dyDescent="0.35"/>
    <row r="271" s="218" customFormat="1" x14ac:dyDescent="0.35"/>
    <row r="272" s="218" customFormat="1" x14ac:dyDescent="0.35"/>
    <row r="273" s="218" customFormat="1" x14ac:dyDescent="0.35"/>
    <row r="274" s="218" customFormat="1" x14ac:dyDescent="0.35"/>
    <row r="275" s="218" customFormat="1" x14ac:dyDescent="0.35"/>
    <row r="276" s="218" customFormat="1" x14ac:dyDescent="0.35"/>
    <row r="277" s="218" customFormat="1" x14ac:dyDescent="0.35"/>
    <row r="278" s="218" customFormat="1" x14ac:dyDescent="0.35"/>
    <row r="279" s="218" customFormat="1" x14ac:dyDescent="0.35"/>
    <row r="280" s="218" customFormat="1" x14ac:dyDescent="0.35"/>
    <row r="281" s="218" customFormat="1" x14ac:dyDescent="0.35"/>
    <row r="282" s="218" customFormat="1" x14ac:dyDescent="0.35"/>
    <row r="283" s="218" customFormat="1" x14ac:dyDescent="0.35"/>
    <row r="284" s="218" customFormat="1" x14ac:dyDescent="0.35"/>
    <row r="285" s="218" customFormat="1" x14ac:dyDescent="0.35"/>
    <row r="286" s="218" customFormat="1" x14ac:dyDescent="0.35"/>
    <row r="287" s="218" customFormat="1" x14ac:dyDescent="0.35"/>
    <row r="288" s="218" customFormat="1" x14ac:dyDescent="0.35"/>
    <row r="289" s="218" customFormat="1" x14ac:dyDescent="0.35"/>
    <row r="290" s="218" customFormat="1" x14ac:dyDescent="0.35"/>
    <row r="291" s="218" customFormat="1" x14ac:dyDescent="0.35"/>
    <row r="292" s="218" customFormat="1" x14ac:dyDescent="0.35"/>
    <row r="293" s="218" customFormat="1" x14ac:dyDescent="0.35"/>
    <row r="294" s="218" customFormat="1" x14ac:dyDescent="0.35"/>
    <row r="295" s="218" customFormat="1" x14ac:dyDescent="0.35"/>
    <row r="296" s="218" customFormat="1" x14ac:dyDescent="0.35"/>
    <row r="297" s="218" customFormat="1" x14ac:dyDescent="0.35"/>
    <row r="298" s="218" customFormat="1" x14ac:dyDescent="0.35"/>
    <row r="299" s="218" customFormat="1" x14ac:dyDescent="0.35"/>
    <row r="300" s="218" customFormat="1" x14ac:dyDescent="0.35"/>
    <row r="301" s="218" customFormat="1" x14ac:dyDescent="0.35"/>
    <row r="302" s="218" customFormat="1" x14ac:dyDescent="0.35"/>
    <row r="303" s="218" customFormat="1" x14ac:dyDescent="0.35"/>
    <row r="304" s="218" customFormat="1" x14ac:dyDescent="0.35"/>
    <row r="305" s="218" customFormat="1" x14ac:dyDescent="0.35"/>
    <row r="306" s="218" customFormat="1" x14ac:dyDescent="0.35"/>
    <row r="307" s="218" customFormat="1" x14ac:dyDescent="0.35"/>
    <row r="308" s="218" customFormat="1" x14ac:dyDescent="0.35"/>
    <row r="309" s="218" customFormat="1" x14ac:dyDescent="0.35"/>
    <row r="310" s="218" customFormat="1" x14ac:dyDescent="0.35"/>
    <row r="311" s="218" customFormat="1" x14ac:dyDescent="0.35"/>
    <row r="312" s="218" customFormat="1" x14ac:dyDescent="0.35"/>
    <row r="313" s="218" customFormat="1" x14ac:dyDescent="0.35"/>
    <row r="314" s="218" customFormat="1" x14ac:dyDescent="0.35"/>
    <row r="315" s="218" customFormat="1" x14ac:dyDescent="0.35"/>
    <row r="316" s="218" customFormat="1" x14ac:dyDescent="0.35"/>
    <row r="317" s="218" customFormat="1" x14ac:dyDescent="0.35"/>
    <row r="318" s="218" customFormat="1" x14ac:dyDescent="0.35"/>
    <row r="319" s="218" customFormat="1" x14ac:dyDescent="0.35"/>
    <row r="320" s="218" customFormat="1" x14ac:dyDescent="0.35"/>
    <row r="321" s="218" customFormat="1" x14ac:dyDescent="0.35"/>
    <row r="322" s="218" customFormat="1" x14ac:dyDescent="0.35"/>
  </sheetData>
  <mergeCells count="3">
    <mergeCell ref="C3:W3"/>
    <mergeCell ref="C4:W4"/>
    <mergeCell ref="B44:AI44"/>
  </mergeCells>
  <phoneticPr fontId="5" type="noConversion"/>
  <pageMargins left="0.7" right="0.7" top="0.75" bottom="0.75" header="0.3" footer="0.3"/>
  <pageSetup paperSize="9" scale="60" orientation="landscape" r:id="rId1"/>
  <headerFooter alignWithMargins="0">
    <oddFooter>&amp;C&amp;P(&amp;N)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BJ100"/>
  <sheetViews>
    <sheetView zoomScaleNormal="100" workbookViewId="0">
      <pane xSplit="2" ySplit="6" topLeftCell="D37" activePane="bottomRight" state="frozen"/>
      <selection pane="topRight"/>
      <selection pane="bottomLeft"/>
      <selection pane="bottomRight"/>
    </sheetView>
  </sheetViews>
  <sheetFormatPr defaultColWidth="9.1328125" defaultRowHeight="12.75" x14ac:dyDescent="0.35"/>
  <cols>
    <col min="1" max="2" width="6.59765625" style="218" customWidth="1"/>
    <col min="3" max="5" width="7.73046875" style="218" customWidth="1"/>
    <col min="6" max="8" width="6.265625" style="218" customWidth="1"/>
    <col min="9" max="9" width="7.73046875" style="218" customWidth="1"/>
    <col min="10" max="15" width="5.73046875" style="218" customWidth="1"/>
    <col min="16" max="17" width="7.73046875" style="218" customWidth="1"/>
    <col min="18" max="20" width="5.73046875" style="218" customWidth="1"/>
    <col min="21" max="22" width="7.73046875" style="218" customWidth="1"/>
    <col min="23" max="27" width="6.73046875" style="218" customWidth="1"/>
    <col min="28" max="28" width="8.265625" style="218" customWidth="1"/>
    <col min="29" max="32" width="9.1328125" style="218"/>
    <col min="33" max="33" width="6.59765625" style="218" customWidth="1"/>
    <col min="34" max="59" width="5.73046875" style="218" customWidth="1"/>
    <col min="60" max="16384" width="9.1328125" style="218"/>
  </cols>
  <sheetData>
    <row r="1" spans="1:62" ht="15" x14ac:dyDescent="0.4">
      <c r="A1" s="11" t="s">
        <v>30</v>
      </c>
      <c r="B1" s="10"/>
      <c r="C1" s="647"/>
      <c r="D1" s="10"/>
      <c r="E1" s="10"/>
      <c r="F1" s="10"/>
      <c r="G1" s="63"/>
      <c r="H1" s="63"/>
      <c r="I1" s="10"/>
      <c r="J1" s="10"/>
      <c r="K1" s="10"/>
      <c r="L1" s="10"/>
      <c r="M1" s="10"/>
      <c r="N1" s="10"/>
      <c r="O1" s="13" t="s">
        <v>30</v>
      </c>
      <c r="P1" s="13" t="s">
        <v>30</v>
      </c>
      <c r="Q1"/>
      <c r="R1" s="63"/>
      <c r="S1" s="10"/>
      <c r="T1" s="63"/>
      <c r="U1" s="63"/>
      <c r="V1" s="10"/>
      <c r="W1" s="10"/>
      <c r="X1" s="10"/>
      <c r="Y1" s="10"/>
      <c r="Z1" s="10"/>
      <c r="AA1" s="10"/>
      <c r="AB1" s="10"/>
      <c r="AC1" s="13" t="s">
        <v>30</v>
      </c>
      <c r="AD1"/>
      <c r="AE1" s="13"/>
      <c r="AF1" s="10"/>
      <c r="AG1" s="11"/>
      <c r="AH1" s="13" t="s">
        <v>30</v>
      </c>
      <c r="AI1"/>
      <c r="AJ1" s="10"/>
      <c r="AK1" s="10"/>
      <c r="AL1" s="10"/>
      <c r="AM1" s="63"/>
      <c r="AN1" s="10"/>
      <c r="AO1" s="10"/>
      <c r="AP1" s="10"/>
      <c r="AQ1" s="10"/>
      <c r="AR1" s="10"/>
      <c r="AS1" s="10"/>
      <c r="AT1" s="13" t="s">
        <v>30</v>
      </c>
      <c r="AU1" s="52" t="s">
        <v>30</v>
      </c>
      <c r="AX1" s="10"/>
      <c r="AY1" s="10"/>
      <c r="AZ1" s="10"/>
      <c r="BA1" s="10"/>
      <c r="BB1" s="10"/>
      <c r="BC1" s="10"/>
      <c r="BD1" s="10"/>
      <c r="BE1" s="10"/>
      <c r="BF1" s="10"/>
      <c r="BG1" s="10"/>
      <c r="BH1" s="13" t="s">
        <v>30</v>
      </c>
      <c r="BI1"/>
      <c r="BJ1" s="14"/>
    </row>
    <row r="2" spans="1:62" ht="15" x14ac:dyDescent="0.4">
      <c r="A2" s="14"/>
      <c r="B2" s="16"/>
      <c r="C2" s="16"/>
      <c r="D2" s="10"/>
      <c r="E2" s="10"/>
      <c r="F2" s="10"/>
      <c r="G2" s="10"/>
      <c r="H2" s="10"/>
      <c r="I2" s="10"/>
      <c r="J2" s="10"/>
      <c r="K2" s="10"/>
      <c r="L2" s="10"/>
      <c r="M2" s="10"/>
      <c r="N2" s="10"/>
      <c r="O2" s="10"/>
      <c r="P2" s="10"/>
      <c r="Q2" s="16"/>
      <c r="R2" s="63"/>
      <c r="S2" s="16"/>
      <c r="T2" s="16"/>
      <c r="U2" s="16"/>
      <c r="V2" s="16"/>
      <c r="W2" s="16"/>
      <c r="X2" s="16"/>
      <c r="Y2" s="16"/>
      <c r="Z2" s="16"/>
      <c r="AA2" s="16"/>
      <c r="AB2" s="16"/>
      <c r="AC2" s="16"/>
      <c r="AD2" s="16"/>
      <c r="AE2" s="16"/>
      <c r="AF2" s="16"/>
      <c r="AG2" s="14"/>
      <c r="AH2" s="14"/>
      <c r="AI2" s="16"/>
      <c r="AJ2" s="10"/>
      <c r="AK2" s="10"/>
      <c r="AL2" s="10"/>
      <c r="AM2" s="10"/>
      <c r="AN2" s="10"/>
      <c r="AO2" s="10"/>
      <c r="AP2" s="10"/>
      <c r="AQ2" s="10"/>
      <c r="AR2" s="10"/>
      <c r="AS2" s="16"/>
      <c r="AT2" s="16"/>
      <c r="AU2" s="16"/>
      <c r="AV2" s="16"/>
      <c r="AW2" s="16"/>
      <c r="AX2" s="16"/>
      <c r="AY2" s="16"/>
      <c r="AZ2" s="16"/>
      <c r="BA2" s="16"/>
      <c r="BB2" s="16"/>
      <c r="BC2" s="16"/>
      <c r="BD2" s="16"/>
      <c r="BE2" s="16"/>
      <c r="BF2" s="16"/>
      <c r="BG2" s="16"/>
      <c r="BH2" s="16"/>
      <c r="BI2" s="16"/>
      <c r="BJ2" s="998"/>
    </row>
    <row r="3" spans="1:62" ht="17.25" x14ac:dyDescent="0.4">
      <c r="A3" s="14"/>
      <c r="B3" s="10"/>
      <c r="C3" s="10"/>
      <c r="D3" s="1005" t="s">
        <v>344</v>
      </c>
      <c r="E3" s="1006"/>
      <c r="F3" s="1006"/>
      <c r="G3" s="1006"/>
      <c r="H3" s="1006"/>
      <c r="I3" s="1006"/>
      <c r="J3" s="1006"/>
      <c r="K3" s="1006"/>
      <c r="L3" s="1006"/>
      <c r="M3" s="1006"/>
      <c r="N3" s="1006"/>
      <c r="O3" s="1006"/>
      <c r="P3" s="1006"/>
      <c r="Q3" s="1006"/>
      <c r="R3" s="1006"/>
      <c r="S3" s="1006"/>
      <c r="T3" s="1006"/>
      <c r="U3" s="1007"/>
      <c r="V3" s="1007"/>
      <c r="W3" s="1007"/>
      <c r="X3" s="1007"/>
      <c r="Y3" s="17"/>
      <c r="Z3" s="17"/>
      <c r="AA3" s="17"/>
      <c r="AB3" s="17"/>
      <c r="AC3" s="17"/>
      <c r="AD3" s="17"/>
      <c r="AE3" s="240"/>
      <c r="AF3" s="240"/>
      <c r="AG3" s="14"/>
      <c r="AH3" s="14"/>
      <c r="AI3" s="1005" t="s">
        <v>344</v>
      </c>
      <c r="AJ3" s="1008"/>
      <c r="AK3" s="1008"/>
      <c r="AL3" s="1008"/>
      <c r="AM3" s="1008"/>
      <c r="AN3" s="1008"/>
      <c r="AO3" s="1008"/>
      <c r="AP3" s="1008"/>
      <c r="AQ3" s="1008"/>
      <c r="AR3" s="1008"/>
      <c r="AS3" s="1008"/>
      <c r="AT3" s="1008"/>
      <c r="AU3" s="1008"/>
      <c r="AV3" s="1008"/>
      <c r="AW3" s="1008"/>
      <c r="AX3" s="1008"/>
      <c r="AY3" s="1008"/>
      <c r="AZ3" s="1008"/>
      <c r="BA3" s="1008"/>
      <c r="BB3" s="1008"/>
      <c r="BC3" s="1008"/>
      <c r="BD3" s="1008"/>
      <c r="BE3" s="1008"/>
      <c r="BF3" s="1008"/>
      <c r="BG3" s="1008"/>
      <c r="BH3" s="10"/>
      <c r="BI3" s="10"/>
      <c r="BJ3" s="998"/>
    </row>
    <row r="4" spans="1:62" ht="13.15" x14ac:dyDescent="0.35">
      <c r="A4" s="14"/>
      <c r="B4" s="10"/>
      <c r="C4" s="10"/>
      <c r="D4" s="44" t="s">
        <v>303</v>
      </c>
      <c r="E4"/>
      <c r="F4" s="241"/>
      <c r="G4" s="241"/>
      <c r="H4" s="241"/>
      <c r="I4" s="241"/>
      <c r="J4" s="241"/>
      <c r="K4" s="241"/>
      <c r="L4" s="241"/>
      <c r="M4" s="241"/>
      <c r="N4" s="241"/>
      <c r="O4" s="241"/>
      <c r="P4" s="241"/>
      <c r="Q4" s="241"/>
      <c r="R4" s="241"/>
      <c r="S4" s="241"/>
      <c r="T4" s="241"/>
      <c r="U4" s="241"/>
      <c r="V4" s="241"/>
      <c r="W4" s="241"/>
      <c r="X4" s="241"/>
      <c r="Y4" s="241"/>
      <c r="Z4" s="241"/>
      <c r="AA4" s="241"/>
      <c r="AB4" s="241"/>
      <c r="AC4" s="241"/>
      <c r="AD4" s="241"/>
      <c r="AE4" s="17"/>
      <c r="AF4" s="17"/>
      <c r="AG4" s="14"/>
      <c r="AH4" s="14"/>
      <c r="AI4" s="1009" t="s">
        <v>279</v>
      </c>
      <c r="AJ4" s="1001"/>
      <c r="AK4" s="1001"/>
      <c r="AL4" s="1001"/>
      <c r="AM4" s="1001"/>
      <c r="AN4" s="1001"/>
      <c r="AO4" s="1001"/>
      <c r="AP4" s="1001"/>
      <c r="AQ4" s="1001"/>
      <c r="AR4" s="1001"/>
      <c r="AS4" s="1001"/>
      <c r="AT4" s="1001"/>
      <c r="AU4" s="1001"/>
      <c r="AV4" s="1001"/>
      <c r="AW4" s="17"/>
      <c r="AX4" s="17"/>
      <c r="AY4" s="17"/>
      <c r="AZ4" s="17"/>
      <c r="BA4" s="17"/>
      <c r="BB4" s="17"/>
      <c r="BC4" s="17"/>
      <c r="BD4" s="17"/>
      <c r="BE4" s="17"/>
      <c r="BF4" s="17"/>
      <c r="BG4" s="17"/>
      <c r="BH4" s="19"/>
      <c r="BI4" s="19"/>
      <c r="BJ4" s="14"/>
    </row>
    <row r="5" spans="1:62" ht="13.15" thickBot="1" x14ac:dyDescent="0.4">
      <c r="A5" s="14"/>
      <c r="B5" s="10"/>
      <c r="C5" s="274"/>
      <c r="D5" s="274"/>
      <c r="E5" s="274"/>
      <c r="F5" s="274"/>
      <c r="G5" s="274"/>
      <c r="H5" s="274"/>
      <c r="I5" s="274"/>
      <c r="J5" s="274"/>
      <c r="K5" s="274"/>
      <c r="L5" s="274"/>
      <c r="M5" s="274"/>
      <c r="N5" s="274"/>
      <c r="O5" s="274"/>
      <c r="P5" s="274"/>
      <c r="Q5" s="274"/>
      <c r="R5" s="274"/>
      <c r="S5" s="274"/>
      <c r="T5" s="274"/>
      <c r="U5" s="274"/>
      <c r="V5" s="274"/>
      <c r="W5" s="274"/>
      <c r="X5" s="274"/>
      <c r="Y5" s="274"/>
      <c r="Z5" s="274"/>
      <c r="AA5" s="274"/>
      <c r="AB5" s="274"/>
      <c r="AC5"/>
      <c r="AD5" s="426"/>
      <c r="AE5" s="19"/>
      <c r="AF5" s="14"/>
      <c r="AG5" s="10"/>
      <c r="AH5" s="275"/>
      <c r="AI5" s="275"/>
      <c r="AJ5" s="275"/>
      <c r="AK5" s="275"/>
      <c r="AL5" s="275"/>
      <c r="AM5" s="275"/>
      <c r="AN5" s="275"/>
      <c r="AO5" s="275"/>
      <c r="AP5" s="275"/>
      <c r="AQ5" s="275"/>
      <c r="AR5" s="275"/>
      <c r="AS5" s="275"/>
      <c r="AT5" s="275"/>
      <c r="AU5" s="275"/>
      <c r="AV5" s="275"/>
      <c r="AW5" s="275"/>
      <c r="AX5" s="275"/>
      <c r="AY5" s="275"/>
      <c r="AZ5" s="275"/>
      <c r="BA5" s="275"/>
      <c r="BB5" s="275"/>
      <c r="BC5" s="275"/>
      <c r="BD5" s="275"/>
      <c r="BE5" s="275"/>
      <c r="BF5" s="275"/>
      <c r="BG5" s="275"/>
      <c r="BH5" s="10"/>
      <c r="BI5" s="10"/>
      <c r="BJ5" s="14"/>
    </row>
    <row r="6" spans="1:62" ht="124.9" customHeight="1" x14ac:dyDescent="0.35">
      <c r="A6" s="14"/>
      <c r="B6" s="10"/>
      <c r="C6" s="287" t="s">
        <v>304</v>
      </c>
      <c r="D6" s="286" t="s">
        <v>280</v>
      </c>
      <c r="E6" s="846" t="s">
        <v>444</v>
      </c>
      <c r="F6" s="847" t="s">
        <v>445</v>
      </c>
      <c r="G6" s="847" t="s">
        <v>446</v>
      </c>
      <c r="H6" s="848" t="s">
        <v>447</v>
      </c>
      <c r="I6" s="846" t="s">
        <v>449</v>
      </c>
      <c r="J6" s="847" t="s">
        <v>448</v>
      </c>
      <c r="K6" s="847" t="s">
        <v>450</v>
      </c>
      <c r="L6" s="847" t="s">
        <v>451</v>
      </c>
      <c r="M6" s="847" t="s">
        <v>452</v>
      </c>
      <c r="N6" s="847" t="s">
        <v>453</v>
      </c>
      <c r="O6" s="849" t="s">
        <v>454</v>
      </c>
      <c r="P6" s="850" t="s">
        <v>455</v>
      </c>
      <c r="Q6" s="846" t="s">
        <v>456</v>
      </c>
      <c r="R6" s="847" t="s">
        <v>457</v>
      </c>
      <c r="S6" s="847" t="s">
        <v>458</v>
      </c>
      <c r="T6" s="848" t="s">
        <v>459</v>
      </c>
      <c r="U6" s="851" t="s">
        <v>460</v>
      </c>
      <c r="V6" s="291" t="s">
        <v>297</v>
      </c>
      <c r="W6" s="246" t="s">
        <v>330</v>
      </c>
      <c r="X6" s="247" t="s">
        <v>298</v>
      </c>
      <c r="Y6" s="247" t="s">
        <v>299</v>
      </c>
      <c r="Z6" s="247" t="s">
        <v>300</v>
      </c>
      <c r="AA6" s="247" t="s">
        <v>331</v>
      </c>
      <c r="AB6" s="248" t="s">
        <v>301</v>
      </c>
      <c r="AD6" s="238"/>
      <c r="AE6" s="238"/>
      <c r="AF6" s="14"/>
      <c r="AG6" s="10"/>
      <c r="AH6" s="287" t="s">
        <v>304</v>
      </c>
      <c r="AI6" s="286" t="s">
        <v>280</v>
      </c>
      <c r="AJ6" s="846" t="s">
        <v>444</v>
      </c>
      <c r="AK6" s="847" t="s">
        <v>445</v>
      </c>
      <c r="AL6" s="847" t="s">
        <v>446</v>
      </c>
      <c r="AM6" s="848" t="s">
        <v>447</v>
      </c>
      <c r="AN6" s="846" t="s">
        <v>449</v>
      </c>
      <c r="AO6" s="847" t="s">
        <v>448</v>
      </c>
      <c r="AP6" s="847" t="s">
        <v>450</v>
      </c>
      <c r="AQ6" s="847" t="s">
        <v>451</v>
      </c>
      <c r="AR6" s="847" t="s">
        <v>452</v>
      </c>
      <c r="AS6" s="847" t="s">
        <v>453</v>
      </c>
      <c r="AT6" s="849" t="s">
        <v>454</v>
      </c>
      <c r="AU6" s="850" t="s">
        <v>455</v>
      </c>
      <c r="AV6" s="846" t="s">
        <v>456</v>
      </c>
      <c r="AW6" s="847" t="s">
        <v>457</v>
      </c>
      <c r="AX6" s="847" t="s">
        <v>458</v>
      </c>
      <c r="AY6" s="848" t="s">
        <v>459</v>
      </c>
      <c r="AZ6" s="851" t="s">
        <v>460</v>
      </c>
      <c r="BA6" s="291" t="s">
        <v>297</v>
      </c>
      <c r="BB6" s="246" t="s">
        <v>330</v>
      </c>
      <c r="BC6" s="247" t="s">
        <v>298</v>
      </c>
      <c r="BD6" s="247" t="s">
        <v>299</v>
      </c>
      <c r="BE6" s="247" t="s">
        <v>300</v>
      </c>
      <c r="BF6" s="247" t="s">
        <v>331</v>
      </c>
      <c r="BG6" s="247" t="s">
        <v>301</v>
      </c>
      <c r="BH6" s="10"/>
      <c r="BI6" s="10"/>
      <c r="BJ6" s="14"/>
    </row>
    <row r="7" spans="1:62" x14ac:dyDescent="0.35">
      <c r="A7" s="14"/>
      <c r="B7" s="57">
        <v>1990</v>
      </c>
      <c r="C7" s="475">
        <v>3801.1838708200003</v>
      </c>
      <c r="D7" s="476">
        <v>3632.4745452900002</v>
      </c>
      <c r="E7" s="477">
        <v>1442.0504566299999</v>
      </c>
      <c r="F7" s="478">
        <v>1232.9173997</v>
      </c>
      <c r="G7" s="478">
        <v>107.34442249</v>
      </c>
      <c r="H7" s="479">
        <v>101.78863444</v>
      </c>
      <c r="I7" s="480">
        <v>729.12482434000003</v>
      </c>
      <c r="J7" s="478">
        <v>151.92860703000002</v>
      </c>
      <c r="K7" s="478">
        <v>12.2448675</v>
      </c>
      <c r="L7" s="478">
        <v>102.23533245</v>
      </c>
      <c r="M7" s="478">
        <v>30.236057820000003</v>
      </c>
      <c r="N7" s="478">
        <v>45.450814739999998</v>
      </c>
      <c r="O7" s="478">
        <v>387.02914478999998</v>
      </c>
      <c r="P7" s="481">
        <v>726.57328995</v>
      </c>
      <c r="Q7" s="480">
        <v>712.67284183000004</v>
      </c>
      <c r="R7" s="478">
        <v>172.17453477000001</v>
      </c>
      <c r="S7" s="478">
        <v>449.73927970999995</v>
      </c>
      <c r="T7" s="479">
        <v>90.759027350000011</v>
      </c>
      <c r="U7" s="482">
        <v>22.053132549999997</v>
      </c>
      <c r="V7" s="483">
        <v>168.70932553</v>
      </c>
      <c r="W7" s="484">
        <v>444.67638864000003</v>
      </c>
      <c r="X7" s="485">
        <v>484.60681497000002</v>
      </c>
      <c r="Y7" s="485">
        <v>184.18409477</v>
      </c>
      <c r="Z7" s="485" t="s">
        <v>276</v>
      </c>
      <c r="AA7" s="485">
        <v>6.4441498899999994</v>
      </c>
      <c r="AB7" s="485">
        <v>4921.09531909</v>
      </c>
      <c r="AC7" s="236"/>
      <c r="AD7" s="936"/>
      <c r="AE7" s="936"/>
      <c r="AF7" s="14"/>
      <c r="AG7" s="57">
        <v>1990</v>
      </c>
      <c r="AH7" s="288">
        <f>IF(ISERROR(  (C7/$AB7)*100 ),"",(C7/$AB7)  *100 )</f>
        <v>77.242638566141579</v>
      </c>
      <c r="AI7" s="80">
        <f t="shared" ref="AI7:AI35" si="0">IF(ISERROR(  (D7/$AB7)*100 ),"",(D7/$AB7)  *100 )</f>
        <v>73.814350459720629</v>
      </c>
      <c r="AJ7" s="249">
        <f t="shared" ref="AJ7:AJ35" si="1">IF(ISERROR(  (E7/$AB7)*100 ),"",(E7/$AB7)  *100 )</f>
        <v>29.303444926904227</v>
      </c>
      <c r="AK7" s="245">
        <f t="shared" ref="AK7:AK35" si="2">IF(ISERROR(  (F7/$AB7)*100 ),"",(F7/$AB7)  *100 )</f>
        <v>25.053719136819907</v>
      </c>
      <c r="AL7" s="245">
        <f t="shared" ref="AL7:AL35" si="3">IF(ISERROR(  (G7/$AB7)*100 ),"",(G7/$AB7)  *100 )</f>
        <v>2.1813115887755234</v>
      </c>
      <c r="AM7" s="250">
        <f t="shared" ref="AM7:AM35" si="4">IF(ISERROR(  (H7/$AB7)*100 ),"",(H7/$AB7)  *100 )</f>
        <v>2.0684142013087965</v>
      </c>
      <c r="AN7" s="251">
        <f t="shared" ref="AN7:AN35" si="5">IF(ISERROR(  (I7/$AB7)*100 ),"",(I7/$AB7)  *100 )</f>
        <v>14.816311757091274</v>
      </c>
      <c r="AO7" s="245">
        <f t="shared" ref="AO7:AO35" si="6">IF(ISERROR(  (J7/$AB7)*100 ),"",(J7/$AB7)  *100 )</f>
        <v>3.0872925066221719</v>
      </c>
      <c r="AP7" s="245">
        <f t="shared" ref="AP7:AP35" si="7">IF(ISERROR(  (K7/$AB7)*100 ),"",(K7/$AB7)  *100 )</f>
        <v>0.24882402607605453</v>
      </c>
      <c r="AQ7" s="245">
        <f t="shared" ref="AQ7:AQ35" si="8">IF(ISERROR(  (L7/$AB7)*100 ),"",(L7/$AB7)  *100 )</f>
        <v>2.0774914083335654</v>
      </c>
      <c r="AR7" s="245">
        <f t="shared" ref="AR7:AR35" si="9">IF(ISERROR(  (M7/$AB7)*100 ),"",(M7/$AB7)  *100 )</f>
        <v>0.61441723558386996</v>
      </c>
      <c r="AS7" s="245">
        <f t="shared" ref="AS7:AS35" si="10">IF(ISERROR(  (N7/$AB7)*100 ),"",(N7/$AB7)  *100 )</f>
        <v>0.92359143225058848</v>
      </c>
      <c r="AT7" s="245">
        <f t="shared" ref="AT7:AT35" si="11">IF(ISERROR(  (O7/$AB7)*100 ),"",(O7/$AB7)  *100 )</f>
        <v>7.8646951480218164</v>
      </c>
      <c r="AU7" s="276">
        <f t="shared" ref="AU7:AU35" si="12">IF(ISERROR(  (P7/$AB7)*100 ),"",(P7/$AB7)  *100 )</f>
        <v>14.764462844917148</v>
      </c>
      <c r="AV7" s="251">
        <f t="shared" ref="AV7:AV35" si="13">IF(ISERROR(  (Q7/$AB7)*100 ),"",(Q7/$AB7)  *100 )</f>
        <v>14.481996295934096</v>
      </c>
      <c r="AW7" s="245">
        <f t="shared" ref="AW7:AW35" si="14">IF(ISERROR(  (R7/$AB7)*100 ),"",(R7/$AB7)  *100 )</f>
        <v>3.4987035122465016</v>
      </c>
      <c r="AX7" s="245">
        <f t="shared" ref="AX7:AX35" si="15">IF(ISERROR(  (S7/$AB7)*100 ),"",(S7/$AB7)  *100 )</f>
        <v>9.1390076913439042</v>
      </c>
      <c r="AY7" s="250">
        <f t="shared" ref="AY7:AY35" si="16">IF(ISERROR(  (T7/$AB7)*100 ),"",(T7/$AB7)  *100 )</f>
        <v>1.84428509234369</v>
      </c>
      <c r="AZ7" s="252">
        <f t="shared" ref="AZ7:AZ35" si="17">IF(ISERROR(  (U7/$AB7)*100 ),"",(U7/$AB7)  *100 )</f>
        <v>0.44813463507709544</v>
      </c>
      <c r="BA7" s="292">
        <f t="shared" ref="BA7:BA35" si="18">IF(ISERROR(  (V7/$AB7)*100 ),"",(V7/$AB7)  *100 )</f>
        <v>3.4282881064209381</v>
      </c>
      <c r="BB7" s="253">
        <f t="shared" ref="BB7:BB35" si="19">IF(ISERROR(  (W7/$AB7)*100 ),"",(W7/$AB7)  *100 )</f>
        <v>9.0361263053573371</v>
      </c>
      <c r="BC7" s="254">
        <f t="shared" ref="BC7:BC35" si="20">IF(ISERROR(  (X7/$AB7)*100 ),"",(X7/$AB7)  *100 )</f>
        <v>9.8475396948745271</v>
      </c>
      <c r="BD7" s="254">
        <f t="shared" ref="BD7:BD35" si="21">IF(ISERROR(  (Y7/$AB7)*100 ),"",(Y7/$AB7)  *100 )</f>
        <v>3.7427459300678407</v>
      </c>
      <c r="BE7" s="254" t="str">
        <f t="shared" ref="BE7:BE35" si="22">IF(ISERROR(  (Z7/$AB7)*100 ),"",(Z7/$AB7)  *100 )</f>
        <v/>
      </c>
      <c r="BF7" s="254">
        <f t="shared" ref="BF7:BF35" si="23">IF(ISERROR(  (AA7/$AB7)*100 ),"",(AA7/$AB7)  *100 )</f>
        <v>0.13094950355872481</v>
      </c>
      <c r="BG7" s="378">
        <f>SUM(AH7)+SUM(BB7:BF7)</f>
        <v>100</v>
      </c>
      <c r="BH7" s="10"/>
      <c r="BI7" s="675"/>
      <c r="BJ7" s="14"/>
    </row>
    <row r="8" spans="1:62" x14ac:dyDescent="0.35">
      <c r="A8" s="14"/>
      <c r="B8" s="57">
        <v>1991</v>
      </c>
      <c r="C8" s="486">
        <v>3752.78440473</v>
      </c>
      <c r="D8" s="487">
        <v>3597.3146402800003</v>
      </c>
      <c r="E8" s="488">
        <v>1409.4825753699999</v>
      </c>
      <c r="F8" s="489">
        <v>1212.9641237000001</v>
      </c>
      <c r="G8" s="489">
        <v>101.13006111999999</v>
      </c>
      <c r="H8" s="490">
        <v>95.388390560000005</v>
      </c>
      <c r="I8" s="491">
        <v>688.19714654999996</v>
      </c>
      <c r="J8" s="489">
        <v>140.82749096000001</v>
      </c>
      <c r="K8" s="489">
        <v>13.189994389999999</v>
      </c>
      <c r="L8" s="489">
        <v>98.554263909999989</v>
      </c>
      <c r="M8" s="489">
        <v>32.56990132</v>
      </c>
      <c r="N8" s="489">
        <v>49.193983600000003</v>
      </c>
      <c r="O8" s="489">
        <v>353.86151237999997</v>
      </c>
      <c r="P8" s="492">
        <v>734.24325963999991</v>
      </c>
      <c r="Q8" s="491">
        <v>746.92815292</v>
      </c>
      <c r="R8" s="489">
        <v>177.19921214999999</v>
      </c>
      <c r="S8" s="489">
        <v>479.79991959</v>
      </c>
      <c r="T8" s="490">
        <v>89.929021179999992</v>
      </c>
      <c r="U8" s="493">
        <v>18.4635058</v>
      </c>
      <c r="V8" s="494">
        <v>155.46976444999999</v>
      </c>
      <c r="W8" s="495">
        <v>411.29754584</v>
      </c>
      <c r="X8" s="496">
        <v>456.70053022999997</v>
      </c>
      <c r="Y8" s="496">
        <v>187.96605769999999</v>
      </c>
      <c r="Z8" s="496" t="s">
        <v>276</v>
      </c>
      <c r="AA8" s="496">
        <v>6.2483606799999993</v>
      </c>
      <c r="AB8" s="496">
        <v>4814.9968991799997</v>
      </c>
      <c r="AC8" s="236"/>
      <c r="AD8" s="936"/>
      <c r="AE8" s="936"/>
      <c r="AF8" s="14"/>
      <c r="AG8" s="57">
        <v>1991</v>
      </c>
      <c r="AH8" s="290">
        <f t="shared" ref="AH8:AH35" si="24">IF(ISERROR(  (C8/$AB8)*100 ),"",(C8/$AB8)  *100 )</f>
        <v>77.939497850333069</v>
      </c>
      <c r="AI8" s="96">
        <f t="shared" si="0"/>
        <v>74.710632542517899</v>
      </c>
      <c r="AJ8" s="262">
        <f t="shared" si="1"/>
        <v>29.272761849753977</v>
      </c>
      <c r="AK8" s="244">
        <f t="shared" si="2"/>
        <v>25.191379124388835</v>
      </c>
      <c r="AL8" s="244">
        <f t="shared" si="3"/>
        <v>2.1003141484311771</v>
      </c>
      <c r="AM8" s="263">
        <f t="shared" si="4"/>
        <v>1.9810685771416547</v>
      </c>
      <c r="AN8" s="264">
        <f t="shared" si="5"/>
        <v>14.292784833718187</v>
      </c>
      <c r="AO8" s="244">
        <f t="shared" si="6"/>
        <v>2.9247680509198895</v>
      </c>
      <c r="AP8" s="244">
        <f t="shared" si="7"/>
        <v>0.27393567776224886</v>
      </c>
      <c r="AQ8" s="244">
        <f t="shared" si="8"/>
        <v>2.0468188448217672</v>
      </c>
      <c r="AR8" s="244">
        <f t="shared" si="9"/>
        <v>0.67642621588285334</v>
      </c>
      <c r="AS8" s="244">
        <f t="shared" si="10"/>
        <v>1.0216825603434512</v>
      </c>
      <c r="AT8" s="244">
        <f t="shared" si="11"/>
        <v>7.3491534841956616</v>
      </c>
      <c r="AU8" s="278">
        <f t="shared" si="12"/>
        <v>15.249091017380353</v>
      </c>
      <c r="AV8" s="264">
        <f t="shared" si="13"/>
        <v>15.512536530339258</v>
      </c>
      <c r="AW8" s="244">
        <f t="shared" si="14"/>
        <v>3.6801521550341443</v>
      </c>
      <c r="AX8" s="244">
        <f t="shared" si="15"/>
        <v>9.9646984128216278</v>
      </c>
      <c r="AY8" s="263">
        <f t="shared" si="16"/>
        <v>1.8676859624834861</v>
      </c>
      <c r="AZ8" s="265">
        <f t="shared" si="17"/>
        <v>0.38345831132610614</v>
      </c>
      <c r="BA8" s="294">
        <f t="shared" si="18"/>
        <v>3.2288653078151865</v>
      </c>
      <c r="BB8" s="266">
        <f t="shared" si="19"/>
        <v>8.5420106066951877</v>
      </c>
      <c r="BC8" s="267">
        <f t="shared" si="20"/>
        <v>9.4849600070931857</v>
      </c>
      <c r="BD8" s="267">
        <f t="shared" si="21"/>
        <v>3.903762798518331</v>
      </c>
      <c r="BE8" s="267" t="str">
        <f t="shared" si="22"/>
        <v/>
      </c>
      <c r="BF8" s="267">
        <f t="shared" si="23"/>
        <v>0.12976873736022765</v>
      </c>
      <c r="BG8" s="273">
        <f t="shared" ref="BG8:BG35" si="25">SUM(AH8)+SUM(BB8:BF8)</f>
        <v>100</v>
      </c>
      <c r="BH8" s="10"/>
      <c r="BI8" s="675"/>
      <c r="BJ8" s="14"/>
    </row>
    <row r="9" spans="1:62" x14ac:dyDescent="0.35">
      <c r="A9" s="14"/>
      <c r="B9" s="57">
        <v>1992</v>
      </c>
      <c r="C9" s="497">
        <v>3639.9223168799999</v>
      </c>
      <c r="D9" s="498">
        <v>3489.2314643</v>
      </c>
      <c r="E9" s="499">
        <v>1362.94697993</v>
      </c>
      <c r="F9" s="500">
        <v>1177.1488257200001</v>
      </c>
      <c r="G9" s="500">
        <v>101.25842858</v>
      </c>
      <c r="H9" s="501">
        <v>84.539725630000007</v>
      </c>
      <c r="I9" s="502">
        <v>652.28232099000002</v>
      </c>
      <c r="J9" s="500">
        <v>130.56946379999999</v>
      </c>
      <c r="K9" s="500">
        <v>12.101523030000001</v>
      </c>
      <c r="L9" s="500">
        <v>86.332931500000001</v>
      </c>
      <c r="M9" s="500">
        <v>30.9489275</v>
      </c>
      <c r="N9" s="500">
        <v>47.513698329999997</v>
      </c>
      <c r="O9" s="500">
        <v>344.81577683</v>
      </c>
      <c r="P9" s="503">
        <v>759.97233787000005</v>
      </c>
      <c r="Q9" s="502">
        <v>699.32637447000002</v>
      </c>
      <c r="R9" s="500">
        <v>159.73671859000001</v>
      </c>
      <c r="S9" s="500">
        <v>452.41737405999999</v>
      </c>
      <c r="T9" s="501">
        <v>87.172281820000009</v>
      </c>
      <c r="U9" s="504">
        <v>14.703451039999999</v>
      </c>
      <c r="V9" s="505">
        <v>150.69085256999998</v>
      </c>
      <c r="W9" s="506">
        <v>396.51889474999996</v>
      </c>
      <c r="X9" s="507">
        <v>435.99423794</v>
      </c>
      <c r="Y9" s="507">
        <v>190.10100127999999</v>
      </c>
      <c r="Z9" s="507" t="s">
        <v>276</v>
      </c>
      <c r="AA9" s="507">
        <v>6.00424617</v>
      </c>
      <c r="AB9" s="507">
        <v>4668.5406970200002</v>
      </c>
      <c r="AC9" s="236"/>
      <c r="AD9" s="936"/>
      <c r="AE9" s="936"/>
      <c r="AF9" s="14"/>
      <c r="AG9" s="57">
        <v>1992</v>
      </c>
      <c r="AH9" s="289">
        <f t="shared" si="24"/>
        <v>77.967025524773021</v>
      </c>
      <c r="AI9" s="88">
        <f t="shared" si="0"/>
        <v>74.739232037266561</v>
      </c>
      <c r="AJ9" s="255">
        <f t="shared" si="1"/>
        <v>29.194282932994238</v>
      </c>
      <c r="AK9" s="256">
        <f t="shared" si="2"/>
        <v>25.21449211038027</v>
      </c>
      <c r="AL9" s="256">
        <f t="shared" si="3"/>
        <v>2.168952466123617</v>
      </c>
      <c r="AM9" s="257">
        <f t="shared" si="4"/>
        <v>1.8108383564903481</v>
      </c>
      <c r="AN9" s="258">
        <f t="shared" si="5"/>
        <v>13.971867513254443</v>
      </c>
      <c r="AO9" s="256">
        <f t="shared" si="6"/>
        <v>2.796793950695224</v>
      </c>
      <c r="AP9" s="256">
        <f t="shared" si="7"/>
        <v>0.25921425591779862</v>
      </c>
      <c r="AQ9" s="256">
        <f t="shared" si="8"/>
        <v>1.8492487717866015</v>
      </c>
      <c r="AR9" s="256">
        <f t="shared" si="9"/>
        <v>0.66292508748515711</v>
      </c>
      <c r="AS9" s="256">
        <f t="shared" si="10"/>
        <v>1.0177419757811839</v>
      </c>
      <c r="AT9" s="256">
        <f t="shared" si="11"/>
        <v>7.3859434715884795</v>
      </c>
      <c r="AU9" s="277">
        <f t="shared" si="12"/>
        <v>16.278584405510308</v>
      </c>
      <c r="AV9" s="258">
        <f t="shared" si="13"/>
        <v>14.979549710606369</v>
      </c>
      <c r="AW9" s="256">
        <f t="shared" si="14"/>
        <v>3.4215556628211972</v>
      </c>
      <c r="AX9" s="256">
        <f t="shared" si="15"/>
        <v>9.6907664176256354</v>
      </c>
      <c r="AY9" s="257">
        <f t="shared" si="16"/>
        <v>1.8672276301595354</v>
      </c>
      <c r="AZ9" s="259">
        <f t="shared" si="17"/>
        <v>0.31494747490121344</v>
      </c>
      <c r="BA9" s="293">
        <f t="shared" si="18"/>
        <v>3.2277934872922542</v>
      </c>
      <c r="BB9" s="260">
        <f t="shared" si="19"/>
        <v>8.4934226878027204</v>
      </c>
      <c r="BC9" s="261">
        <f t="shared" si="20"/>
        <v>9.3389833405179843</v>
      </c>
      <c r="BD9" s="261">
        <f t="shared" si="21"/>
        <v>4.0719576762251286</v>
      </c>
      <c r="BE9" s="261" t="str">
        <f t="shared" si="22"/>
        <v/>
      </c>
      <c r="BF9" s="261">
        <f t="shared" si="23"/>
        <v>0.12861077068113813</v>
      </c>
      <c r="BG9" s="272">
        <f t="shared" si="25"/>
        <v>100</v>
      </c>
      <c r="BH9" s="10"/>
      <c r="BI9" s="675"/>
      <c r="BJ9" s="14"/>
    </row>
    <row r="10" spans="1:62" x14ac:dyDescent="0.35">
      <c r="A10" s="14"/>
      <c r="B10" s="57">
        <v>1993</v>
      </c>
      <c r="C10" s="486">
        <v>3580.8482252200006</v>
      </c>
      <c r="D10" s="487">
        <v>3431.0457933800003</v>
      </c>
      <c r="E10" s="488">
        <v>1311.4507789300001</v>
      </c>
      <c r="F10" s="489">
        <v>1125.0680821599999</v>
      </c>
      <c r="G10" s="489">
        <v>103.63115053</v>
      </c>
      <c r="H10" s="490">
        <v>82.751546239999996</v>
      </c>
      <c r="I10" s="491">
        <v>628.10476902000005</v>
      </c>
      <c r="J10" s="489">
        <v>122.99074831</v>
      </c>
      <c r="K10" s="489">
        <v>10.324621029999999</v>
      </c>
      <c r="L10" s="489">
        <v>82.480988029999992</v>
      </c>
      <c r="M10" s="489">
        <v>30.213665460000001</v>
      </c>
      <c r="N10" s="489">
        <v>49.420486149999995</v>
      </c>
      <c r="O10" s="489">
        <v>332.67426003999998</v>
      </c>
      <c r="P10" s="492">
        <v>766.08544601999995</v>
      </c>
      <c r="Q10" s="491">
        <v>713.04592880999996</v>
      </c>
      <c r="R10" s="489">
        <v>159.26736903</v>
      </c>
      <c r="S10" s="489">
        <v>463.41236609000003</v>
      </c>
      <c r="T10" s="490">
        <v>90.366193690000003</v>
      </c>
      <c r="U10" s="493">
        <v>12.35887061</v>
      </c>
      <c r="V10" s="494">
        <v>149.80243184</v>
      </c>
      <c r="W10" s="495">
        <v>390.83021915</v>
      </c>
      <c r="X10" s="496">
        <v>424.86538580000001</v>
      </c>
      <c r="Y10" s="496">
        <v>190.38569842000001</v>
      </c>
      <c r="Z10" s="496" t="s">
        <v>276</v>
      </c>
      <c r="AA10" s="496">
        <v>5.9088024299999997</v>
      </c>
      <c r="AB10" s="496">
        <v>4592.8383310200006</v>
      </c>
      <c r="AC10" s="236"/>
      <c r="AD10" s="936"/>
      <c r="AE10" s="936"/>
      <c r="AF10" s="14"/>
      <c r="AG10" s="57">
        <v>1993</v>
      </c>
      <c r="AH10" s="290">
        <f t="shared" si="24"/>
        <v>77.965910557638722</v>
      </c>
      <c r="AI10" s="96">
        <f t="shared" si="0"/>
        <v>74.704257935811484</v>
      </c>
      <c r="AJ10" s="262">
        <f t="shared" si="1"/>
        <v>28.554255221057311</v>
      </c>
      <c r="AK10" s="244">
        <f t="shared" si="2"/>
        <v>24.496139447393507</v>
      </c>
      <c r="AL10" s="244">
        <f t="shared" si="3"/>
        <v>2.2563639967485001</v>
      </c>
      <c r="AM10" s="263">
        <f t="shared" si="4"/>
        <v>1.8017517769153026</v>
      </c>
      <c r="AN10" s="264">
        <f t="shared" si="5"/>
        <v>13.675743053653433</v>
      </c>
      <c r="AO10" s="244">
        <f t="shared" si="6"/>
        <v>2.6778810714786383</v>
      </c>
      <c r="AP10" s="244">
        <f t="shared" si="7"/>
        <v>0.22479826821396207</v>
      </c>
      <c r="AQ10" s="244">
        <f t="shared" si="8"/>
        <v>1.7958609052908292</v>
      </c>
      <c r="AR10" s="244">
        <f t="shared" si="9"/>
        <v>0.6578429999579366</v>
      </c>
      <c r="AS10" s="244">
        <f t="shared" si="10"/>
        <v>1.0760336547492724</v>
      </c>
      <c r="AT10" s="244">
        <f t="shared" si="11"/>
        <v>7.2433261539627942</v>
      </c>
      <c r="AU10" s="278">
        <f t="shared" si="12"/>
        <v>16.680000270113226</v>
      </c>
      <c r="AV10" s="264">
        <f t="shared" si="13"/>
        <v>15.525169348855419</v>
      </c>
      <c r="AW10" s="244">
        <f t="shared" si="14"/>
        <v>3.4677329692688987</v>
      </c>
      <c r="AX10" s="244">
        <f t="shared" si="15"/>
        <v>10.089890666521308</v>
      </c>
      <c r="AY10" s="263">
        <f t="shared" si="16"/>
        <v>1.9675457130652152</v>
      </c>
      <c r="AZ10" s="265">
        <f t="shared" si="17"/>
        <v>0.26909004234980943</v>
      </c>
      <c r="BA10" s="294">
        <f t="shared" si="18"/>
        <v>3.261652621827233</v>
      </c>
      <c r="BB10" s="266">
        <f t="shared" si="19"/>
        <v>8.5095575106647061</v>
      </c>
      <c r="BC10" s="267">
        <f t="shared" si="20"/>
        <v>9.2506061650474809</v>
      </c>
      <c r="BD10" s="267">
        <f t="shared" si="21"/>
        <v>4.1452732427818377</v>
      </c>
      <c r="BE10" s="267" t="str">
        <f t="shared" si="22"/>
        <v/>
      </c>
      <c r="BF10" s="267">
        <f t="shared" si="23"/>
        <v>0.12865252386725623</v>
      </c>
      <c r="BG10" s="273">
        <f t="shared" si="25"/>
        <v>100</v>
      </c>
      <c r="BH10" s="10"/>
      <c r="BI10" s="675"/>
      <c r="BJ10" s="14"/>
    </row>
    <row r="11" spans="1:62" x14ac:dyDescent="0.35">
      <c r="A11" s="14"/>
      <c r="B11" s="57">
        <v>1994</v>
      </c>
      <c r="C11" s="475">
        <v>3544.6728286300004</v>
      </c>
      <c r="D11" s="476">
        <v>3399.07453953</v>
      </c>
      <c r="E11" s="477">
        <v>1318.13900446</v>
      </c>
      <c r="F11" s="478">
        <v>1126.3728222099999</v>
      </c>
      <c r="G11" s="478">
        <v>107.77522347999999</v>
      </c>
      <c r="H11" s="479">
        <v>83.99095878</v>
      </c>
      <c r="I11" s="480">
        <v>626.98718363</v>
      </c>
      <c r="J11" s="478">
        <v>128.58353611999999</v>
      </c>
      <c r="K11" s="478">
        <v>11.100615079999999</v>
      </c>
      <c r="L11" s="478">
        <v>88.484260390000003</v>
      </c>
      <c r="M11" s="478">
        <v>33.120200650000001</v>
      </c>
      <c r="N11" s="478">
        <v>51.280584089999998</v>
      </c>
      <c r="O11" s="478">
        <v>314.41798729999999</v>
      </c>
      <c r="P11" s="481">
        <v>774.20104568999989</v>
      </c>
      <c r="Q11" s="480">
        <v>668.71297069000002</v>
      </c>
      <c r="R11" s="478">
        <v>147.51302074</v>
      </c>
      <c r="S11" s="478">
        <v>431.42836800000003</v>
      </c>
      <c r="T11" s="479">
        <v>89.771581940000004</v>
      </c>
      <c r="U11" s="482">
        <v>11.03433506</v>
      </c>
      <c r="V11" s="483">
        <v>145.59828909999999</v>
      </c>
      <c r="W11" s="484">
        <v>413.75573036999998</v>
      </c>
      <c r="X11" s="485">
        <v>419.15369873000003</v>
      </c>
      <c r="Y11" s="485">
        <v>188.66390669999998</v>
      </c>
      <c r="Z11" s="485" t="s">
        <v>276</v>
      </c>
      <c r="AA11" s="485">
        <v>5.8081977599999997</v>
      </c>
      <c r="AB11" s="485">
        <v>4572.0543621899997</v>
      </c>
      <c r="AC11" s="236"/>
      <c r="AD11" s="936"/>
      <c r="AE11" s="936"/>
      <c r="AF11" s="14"/>
      <c r="AG11" s="57">
        <v>1994</v>
      </c>
      <c r="AH11" s="288">
        <f t="shared" si="24"/>
        <v>77.529105033040622</v>
      </c>
      <c r="AI11" s="80">
        <f t="shared" si="0"/>
        <v>74.34457839433594</v>
      </c>
      <c r="AJ11" s="249">
        <f t="shared" si="1"/>
        <v>28.83034408691098</v>
      </c>
      <c r="AK11" s="245">
        <f t="shared" si="2"/>
        <v>24.636033016686852</v>
      </c>
      <c r="AL11" s="245">
        <f t="shared" si="3"/>
        <v>2.3572603241833723</v>
      </c>
      <c r="AM11" s="250">
        <f t="shared" si="4"/>
        <v>1.837050746259469</v>
      </c>
      <c r="AN11" s="251">
        <f t="shared" si="5"/>
        <v>13.713467381644936</v>
      </c>
      <c r="AO11" s="245">
        <f t="shared" si="6"/>
        <v>2.8123798610830355</v>
      </c>
      <c r="AP11" s="245">
        <f t="shared" si="7"/>
        <v>0.24279271855995252</v>
      </c>
      <c r="AQ11" s="245">
        <f t="shared" si="8"/>
        <v>1.9353282655986688</v>
      </c>
      <c r="AR11" s="245">
        <f t="shared" si="9"/>
        <v>0.72440522413507635</v>
      </c>
      <c r="AS11" s="245">
        <f t="shared" si="10"/>
        <v>1.1216092379408358</v>
      </c>
      <c r="AT11" s="245">
        <f t="shared" si="11"/>
        <v>6.8769520743273649</v>
      </c>
      <c r="AU11" s="276">
        <f t="shared" si="12"/>
        <v>16.933329841667938</v>
      </c>
      <c r="AV11" s="251">
        <f t="shared" si="13"/>
        <v>14.626094042540839</v>
      </c>
      <c r="AW11" s="245">
        <f t="shared" si="14"/>
        <v>3.2264056604379858</v>
      </c>
      <c r="AX11" s="245">
        <f t="shared" si="15"/>
        <v>9.4362038117444254</v>
      </c>
      <c r="AY11" s="250">
        <f t="shared" si="16"/>
        <v>1.9634845701397063</v>
      </c>
      <c r="AZ11" s="252">
        <f t="shared" si="17"/>
        <v>0.24134304157124215</v>
      </c>
      <c r="BA11" s="292">
        <f t="shared" si="18"/>
        <v>3.184526638704682</v>
      </c>
      <c r="BB11" s="253">
        <f t="shared" si="19"/>
        <v>9.0496677771742924</v>
      </c>
      <c r="BC11" s="254">
        <f t="shared" si="20"/>
        <v>9.1677321730100054</v>
      </c>
      <c r="BD11" s="254">
        <f t="shared" si="21"/>
        <v>4.1264580810808766</v>
      </c>
      <c r="BE11" s="254" t="str">
        <f t="shared" si="22"/>
        <v/>
      </c>
      <c r="BF11" s="254">
        <f t="shared" si="23"/>
        <v>0.12703693569421801</v>
      </c>
      <c r="BG11" s="271">
        <f t="shared" si="25"/>
        <v>100.00000000000001</v>
      </c>
      <c r="BH11" s="10"/>
      <c r="BI11" s="675"/>
      <c r="BJ11" s="14"/>
    </row>
    <row r="12" spans="1:62" x14ac:dyDescent="0.35">
      <c r="A12" s="14"/>
      <c r="B12" s="57">
        <v>1995</v>
      </c>
      <c r="C12" s="486">
        <v>3586.2378304900003</v>
      </c>
      <c r="D12" s="487">
        <v>3441.3830322899998</v>
      </c>
      <c r="E12" s="488">
        <v>1318.7467473899999</v>
      </c>
      <c r="F12" s="489">
        <v>1125.3202599200001</v>
      </c>
      <c r="G12" s="489">
        <v>110.27365523</v>
      </c>
      <c r="H12" s="490">
        <v>83.152832230000001</v>
      </c>
      <c r="I12" s="491">
        <v>645.48603226</v>
      </c>
      <c r="J12" s="489">
        <v>131.04906703</v>
      </c>
      <c r="K12" s="489">
        <v>11.65424704</v>
      </c>
      <c r="L12" s="489">
        <v>98.941124670000008</v>
      </c>
      <c r="M12" s="489">
        <v>34.370113199999999</v>
      </c>
      <c r="N12" s="489">
        <v>54.966462929999999</v>
      </c>
      <c r="O12" s="489">
        <v>314.50501737999997</v>
      </c>
      <c r="P12" s="492">
        <v>790.54210171</v>
      </c>
      <c r="Q12" s="491">
        <v>676.61150588999999</v>
      </c>
      <c r="R12" s="489">
        <v>149.1579921</v>
      </c>
      <c r="S12" s="489">
        <v>438.08235731000002</v>
      </c>
      <c r="T12" s="490">
        <v>89.37115648000001</v>
      </c>
      <c r="U12" s="493">
        <v>9.9966450399999989</v>
      </c>
      <c r="V12" s="494">
        <v>144.85479819999998</v>
      </c>
      <c r="W12" s="495">
        <v>426.94015526999999</v>
      </c>
      <c r="X12" s="496">
        <v>418.96699560000002</v>
      </c>
      <c r="Y12" s="496">
        <v>188.01355049</v>
      </c>
      <c r="Z12" s="496" t="s">
        <v>276</v>
      </c>
      <c r="AA12" s="496">
        <v>5.69030228</v>
      </c>
      <c r="AB12" s="496">
        <v>4625.8488341399998</v>
      </c>
      <c r="AC12" s="236"/>
      <c r="AD12" s="936"/>
      <c r="AE12" s="936"/>
      <c r="AF12" s="14"/>
      <c r="AG12" s="57">
        <v>1995</v>
      </c>
      <c r="AH12" s="290">
        <f t="shared" si="24"/>
        <v>77.526048927985002</v>
      </c>
      <c r="AI12" s="96">
        <f t="shared" si="0"/>
        <v>74.394628006252034</v>
      </c>
      <c r="AJ12" s="262">
        <f t="shared" si="1"/>
        <v>28.508211026207704</v>
      </c>
      <c r="AK12" s="244">
        <f t="shared" si="2"/>
        <v>24.326784126944144</v>
      </c>
      <c r="AL12" s="244">
        <f t="shared" si="3"/>
        <v>2.3838577347394274</v>
      </c>
      <c r="AM12" s="263">
        <f t="shared" si="4"/>
        <v>1.7975691643079619</v>
      </c>
      <c r="AN12" s="264">
        <f t="shared" si="5"/>
        <v>13.953893769639439</v>
      </c>
      <c r="AO12" s="244">
        <f t="shared" si="6"/>
        <v>2.8329734007480503</v>
      </c>
      <c r="AP12" s="244">
        <f t="shared" si="7"/>
        <v>0.25193748126805493</v>
      </c>
      <c r="AQ12" s="244">
        <f t="shared" si="8"/>
        <v>2.138875009053216</v>
      </c>
      <c r="AR12" s="244">
        <f t="shared" si="9"/>
        <v>0.74300121842156586</v>
      </c>
      <c r="AS12" s="244">
        <f t="shared" si="10"/>
        <v>1.1882459825390925</v>
      </c>
      <c r="AT12" s="244">
        <f t="shared" si="11"/>
        <v>6.7988606773932814</v>
      </c>
      <c r="AU12" s="278">
        <f t="shared" si="12"/>
        <v>17.089665703634502</v>
      </c>
      <c r="AV12" s="264">
        <f t="shared" si="13"/>
        <v>14.626753492168321</v>
      </c>
      <c r="AW12" s="244">
        <f t="shared" si="14"/>
        <v>3.2244458789741288</v>
      </c>
      <c r="AX12" s="244">
        <f t="shared" si="15"/>
        <v>9.4703128661886922</v>
      </c>
      <c r="AY12" s="263">
        <f t="shared" si="16"/>
        <v>1.931994747005501</v>
      </c>
      <c r="AZ12" s="265">
        <f t="shared" si="17"/>
        <v>0.21610401460207881</v>
      </c>
      <c r="BA12" s="294">
        <f t="shared" si="18"/>
        <v>3.1314209217329561</v>
      </c>
      <c r="BB12" s="266">
        <f t="shared" si="19"/>
        <v>9.2294445966125753</v>
      </c>
      <c r="BC12" s="267">
        <f t="shared" si="20"/>
        <v>9.0570835888088617</v>
      </c>
      <c r="BD12" s="267">
        <f t="shared" si="21"/>
        <v>4.0644118999827619</v>
      </c>
      <c r="BE12" s="267" t="str">
        <f t="shared" si="22"/>
        <v/>
      </c>
      <c r="BF12" s="267">
        <f t="shared" si="23"/>
        <v>0.12301098639462772</v>
      </c>
      <c r="BG12" s="273">
        <f t="shared" si="25"/>
        <v>99.999999999783824</v>
      </c>
      <c r="BH12" s="10"/>
      <c r="BI12" s="675"/>
      <c r="BJ12" s="14"/>
    </row>
    <row r="13" spans="1:62" x14ac:dyDescent="0.35">
      <c r="A13" s="14"/>
      <c r="B13" s="57">
        <v>1996</v>
      </c>
      <c r="C13" s="475">
        <v>3681.6319647299997</v>
      </c>
      <c r="D13" s="476">
        <v>3540.7804632899997</v>
      </c>
      <c r="E13" s="477">
        <v>1347.4163171800001</v>
      </c>
      <c r="F13" s="478">
        <v>1156.0029740699999</v>
      </c>
      <c r="G13" s="478">
        <v>113.74271505</v>
      </c>
      <c r="H13" s="479">
        <v>77.670628059999999</v>
      </c>
      <c r="I13" s="480">
        <v>637.45484184999998</v>
      </c>
      <c r="J13" s="478">
        <v>120.64285006</v>
      </c>
      <c r="K13" s="478">
        <v>11.91939792</v>
      </c>
      <c r="L13" s="478">
        <v>97.189734979999997</v>
      </c>
      <c r="M13" s="478">
        <v>34.247665820000002</v>
      </c>
      <c r="N13" s="478">
        <v>55.764243219999997</v>
      </c>
      <c r="O13" s="478">
        <v>317.69094984999998</v>
      </c>
      <c r="P13" s="481">
        <v>815.52145612999993</v>
      </c>
      <c r="Q13" s="480">
        <v>731.37286807999999</v>
      </c>
      <c r="R13" s="478">
        <v>163.08019019</v>
      </c>
      <c r="S13" s="478">
        <v>476.24687108000001</v>
      </c>
      <c r="T13" s="479">
        <v>92.045806809999988</v>
      </c>
      <c r="U13" s="482">
        <v>9.0149800400000011</v>
      </c>
      <c r="V13" s="483">
        <v>140.85150143999999</v>
      </c>
      <c r="W13" s="484">
        <v>425.74778983000004</v>
      </c>
      <c r="X13" s="485">
        <v>420.22313500000001</v>
      </c>
      <c r="Y13" s="485">
        <v>186.41314022</v>
      </c>
      <c r="Z13" s="485" t="s">
        <v>276</v>
      </c>
      <c r="AA13" s="485">
        <v>5.6230585</v>
      </c>
      <c r="AB13" s="485">
        <v>4719.6390882799997</v>
      </c>
      <c r="AC13" s="236"/>
      <c r="AD13" s="936"/>
      <c r="AE13" s="936"/>
      <c r="AF13" s="14"/>
      <c r="AG13" s="57">
        <v>1996</v>
      </c>
      <c r="AH13" s="288">
        <f t="shared" si="24"/>
        <v>78.006641945829685</v>
      </c>
      <c r="AI13" s="80">
        <f t="shared" si="0"/>
        <v>75.022271768250462</v>
      </c>
      <c r="AJ13" s="249">
        <f t="shared" si="1"/>
        <v>28.549138863731322</v>
      </c>
      <c r="AK13" s="245">
        <f t="shared" si="2"/>
        <v>24.493461310222507</v>
      </c>
      <c r="AL13" s="245">
        <f t="shared" si="3"/>
        <v>2.4099875630840195</v>
      </c>
      <c r="AM13" s="250">
        <f t="shared" si="4"/>
        <v>1.6456899904247948</v>
      </c>
      <c r="AN13" s="251">
        <f t="shared" si="5"/>
        <v>13.506431952242998</v>
      </c>
      <c r="AO13" s="245">
        <f t="shared" si="6"/>
        <v>2.5561880432676567</v>
      </c>
      <c r="AP13" s="245">
        <f t="shared" si="7"/>
        <v>0.2525489279381285</v>
      </c>
      <c r="AQ13" s="245">
        <f t="shared" si="8"/>
        <v>2.059262014787222</v>
      </c>
      <c r="AR13" s="245">
        <f t="shared" si="9"/>
        <v>0.72564162596765514</v>
      </c>
      <c r="AS13" s="245">
        <f t="shared" si="10"/>
        <v>1.1815361763249237</v>
      </c>
      <c r="AT13" s="245">
        <f t="shared" si="11"/>
        <v>6.7312551639574112</v>
      </c>
      <c r="AU13" s="276">
        <f t="shared" si="12"/>
        <v>17.279318203697738</v>
      </c>
      <c r="AV13" s="251">
        <f t="shared" si="13"/>
        <v>15.496372803085196</v>
      </c>
      <c r="AW13" s="245">
        <f t="shared" si="14"/>
        <v>3.4553529865232151</v>
      </c>
      <c r="AX13" s="245">
        <f t="shared" si="15"/>
        <v>10.090747664638927</v>
      </c>
      <c r="AY13" s="250">
        <f t="shared" si="16"/>
        <v>1.9502721519230548</v>
      </c>
      <c r="AZ13" s="252">
        <f t="shared" si="17"/>
        <v>0.19100994528133236</v>
      </c>
      <c r="BA13" s="292">
        <f t="shared" si="18"/>
        <v>2.9843701775792177</v>
      </c>
      <c r="BB13" s="253">
        <f t="shared" si="19"/>
        <v>9.0207700603047023</v>
      </c>
      <c r="BC13" s="254">
        <f t="shared" si="20"/>
        <v>8.9037133378167663</v>
      </c>
      <c r="BD13" s="254">
        <f t="shared" si="21"/>
        <v>3.9497329506171082</v>
      </c>
      <c r="BE13" s="254" t="str">
        <f t="shared" si="22"/>
        <v/>
      </c>
      <c r="BF13" s="254">
        <f t="shared" si="23"/>
        <v>0.11914170543174389</v>
      </c>
      <c r="BG13" s="271">
        <f t="shared" si="25"/>
        <v>100</v>
      </c>
      <c r="BH13" s="10"/>
      <c r="BI13" s="675"/>
      <c r="BJ13" s="14"/>
    </row>
    <row r="14" spans="1:62" x14ac:dyDescent="0.35">
      <c r="A14" s="14"/>
      <c r="B14" s="57">
        <v>1997</v>
      </c>
      <c r="C14" s="486">
        <v>3613.4952770999998</v>
      </c>
      <c r="D14" s="487">
        <v>3467.96853035</v>
      </c>
      <c r="E14" s="488">
        <v>1312.62344076</v>
      </c>
      <c r="F14" s="489">
        <v>1121.5695898399999</v>
      </c>
      <c r="G14" s="489">
        <v>114.18040468000001</v>
      </c>
      <c r="H14" s="490">
        <v>76.873446240000007</v>
      </c>
      <c r="I14" s="491">
        <v>628.15098231999991</v>
      </c>
      <c r="J14" s="489">
        <v>125.34046309999999</v>
      </c>
      <c r="K14" s="489">
        <v>12.60918004</v>
      </c>
      <c r="L14" s="489">
        <v>94.549949349999991</v>
      </c>
      <c r="M14" s="489">
        <v>35.008526960000005</v>
      </c>
      <c r="N14" s="489">
        <v>53.654920089999997</v>
      </c>
      <c r="O14" s="489">
        <v>306.98794276999996</v>
      </c>
      <c r="P14" s="492">
        <v>828.07984207000004</v>
      </c>
      <c r="Q14" s="491">
        <v>689.31090492999999</v>
      </c>
      <c r="R14" s="489">
        <v>151.05021024999999</v>
      </c>
      <c r="S14" s="489">
        <v>449.23378509999998</v>
      </c>
      <c r="T14" s="490">
        <v>89.026909580000009</v>
      </c>
      <c r="U14" s="493">
        <v>9.8033602699999989</v>
      </c>
      <c r="V14" s="494">
        <v>145.52674675</v>
      </c>
      <c r="W14" s="495">
        <v>430.78466256000002</v>
      </c>
      <c r="X14" s="496">
        <v>418.19050056000003</v>
      </c>
      <c r="Y14" s="496">
        <v>183.11717658000001</v>
      </c>
      <c r="Z14" s="496" t="s">
        <v>276</v>
      </c>
      <c r="AA14" s="496">
        <v>5.5056083999999998</v>
      </c>
      <c r="AB14" s="496">
        <v>4651.0932252100001</v>
      </c>
      <c r="AC14" s="236"/>
      <c r="AD14" s="936"/>
      <c r="AE14" s="936"/>
      <c r="AF14" s="14"/>
      <c r="AG14" s="57">
        <v>1997</v>
      </c>
      <c r="AH14" s="290">
        <f t="shared" si="24"/>
        <v>77.691310453938442</v>
      </c>
      <c r="AI14" s="96">
        <f t="shared" si="0"/>
        <v>74.562438601591751</v>
      </c>
      <c r="AJ14" s="262">
        <f t="shared" si="1"/>
        <v>28.221826078335255</v>
      </c>
      <c r="AK14" s="244">
        <f t="shared" si="2"/>
        <v>24.114106846124553</v>
      </c>
      <c r="AL14" s="244">
        <f t="shared" si="3"/>
        <v>2.4549154177584707</v>
      </c>
      <c r="AM14" s="263">
        <f t="shared" si="4"/>
        <v>1.6528038144522275</v>
      </c>
      <c r="AN14" s="264">
        <f t="shared" si="5"/>
        <v>13.505448115193142</v>
      </c>
      <c r="AO14" s="244">
        <f t="shared" si="6"/>
        <v>2.6948602625427012</v>
      </c>
      <c r="AP14" s="244">
        <f t="shared" si="7"/>
        <v>0.27110142561011957</v>
      </c>
      <c r="AQ14" s="244">
        <f t="shared" si="8"/>
        <v>2.032854315572894</v>
      </c>
      <c r="AR14" s="244">
        <f t="shared" si="9"/>
        <v>0.75269458737669881</v>
      </c>
      <c r="AS14" s="244">
        <f t="shared" si="10"/>
        <v>1.1535980358161373</v>
      </c>
      <c r="AT14" s="244">
        <f t="shared" si="11"/>
        <v>6.6003394880595891</v>
      </c>
      <c r="AU14" s="278">
        <f t="shared" si="12"/>
        <v>17.80398289119676</v>
      </c>
      <c r="AV14" s="264">
        <f t="shared" si="13"/>
        <v>14.820406118582522</v>
      </c>
      <c r="AW14" s="244">
        <f t="shared" si="14"/>
        <v>3.2476280937839075</v>
      </c>
      <c r="AX14" s="244">
        <f t="shared" si="15"/>
        <v>9.6586708403316681</v>
      </c>
      <c r="AY14" s="263">
        <f t="shared" si="16"/>
        <v>1.9141071844669462</v>
      </c>
      <c r="AZ14" s="265">
        <f t="shared" si="17"/>
        <v>0.21077539828407485</v>
      </c>
      <c r="BA14" s="294">
        <f t="shared" si="18"/>
        <v>3.1288718523467001</v>
      </c>
      <c r="BB14" s="266">
        <f t="shared" si="19"/>
        <v>9.2620087730137861</v>
      </c>
      <c r="BC14" s="267">
        <f t="shared" si="20"/>
        <v>8.9912302400930351</v>
      </c>
      <c r="BD14" s="267">
        <f t="shared" si="21"/>
        <v>3.9370781816942002</v>
      </c>
      <c r="BE14" s="267" t="str">
        <f t="shared" si="22"/>
        <v/>
      </c>
      <c r="BF14" s="267">
        <f t="shared" si="23"/>
        <v>0.11837235104552044</v>
      </c>
      <c r="BG14" s="273">
        <f t="shared" si="25"/>
        <v>99.99999999978499</v>
      </c>
      <c r="BH14" s="10"/>
      <c r="BI14" s="675"/>
      <c r="BJ14" s="14"/>
    </row>
    <row r="15" spans="1:62" x14ac:dyDescent="0.35">
      <c r="A15" s="14"/>
      <c r="B15" s="57">
        <v>1998</v>
      </c>
      <c r="C15" s="475">
        <v>3601.5518723499999</v>
      </c>
      <c r="D15" s="476">
        <v>3463.8950858499998</v>
      </c>
      <c r="E15" s="477">
        <v>1315.7052262699999</v>
      </c>
      <c r="F15" s="478">
        <v>1126.90931376</v>
      </c>
      <c r="G15" s="478">
        <v>117.08439359</v>
      </c>
      <c r="H15" s="479">
        <v>71.711518909999995</v>
      </c>
      <c r="I15" s="480">
        <v>603.68025231000001</v>
      </c>
      <c r="J15" s="478">
        <v>118.93244631</v>
      </c>
      <c r="K15" s="478">
        <v>12.083393169999999</v>
      </c>
      <c r="L15" s="478">
        <v>86.38602327000001</v>
      </c>
      <c r="M15" s="478">
        <v>33.362554629999998</v>
      </c>
      <c r="N15" s="478">
        <v>51.415978250000002</v>
      </c>
      <c r="O15" s="478">
        <v>301.49985669000006</v>
      </c>
      <c r="P15" s="481">
        <v>861.07054410000001</v>
      </c>
      <c r="Q15" s="480">
        <v>673.25437603</v>
      </c>
      <c r="R15" s="478">
        <v>150.58066404000002</v>
      </c>
      <c r="S15" s="478">
        <v>436.06011844</v>
      </c>
      <c r="T15" s="479">
        <v>86.613593550000004</v>
      </c>
      <c r="U15" s="482">
        <v>10.18468715</v>
      </c>
      <c r="V15" s="483">
        <v>137.65678649999998</v>
      </c>
      <c r="W15" s="484">
        <v>413.26511563000003</v>
      </c>
      <c r="X15" s="485">
        <v>416.04130307000003</v>
      </c>
      <c r="Y15" s="485">
        <v>179.51329987</v>
      </c>
      <c r="Z15" s="485" t="s">
        <v>276</v>
      </c>
      <c r="AA15" s="485">
        <v>5.4590917900000004</v>
      </c>
      <c r="AB15" s="485">
        <v>4615.8306827200004</v>
      </c>
      <c r="AC15" s="236"/>
      <c r="AD15" s="936"/>
      <c r="AE15" s="936"/>
      <c r="AF15" s="14"/>
      <c r="AG15" s="57">
        <v>1998</v>
      </c>
      <c r="AH15" s="288">
        <f t="shared" si="24"/>
        <v>78.026082842096159</v>
      </c>
      <c r="AI15" s="80">
        <f t="shared" si="0"/>
        <v>75.043807365325804</v>
      </c>
      <c r="AJ15" s="249">
        <f t="shared" si="1"/>
        <v>28.5041916982684</v>
      </c>
      <c r="AK15" s="245">
        <f t="shared" si="2"/>
        <v>24.414008901555697</v>
      </c>
      <c r="AL15" s="245">
        <f t="shared" si="3"/>
        <v>2.5365833722697326</v>
      </c>
      <c r="AM15" s="250">
        <f t="shared" si="4"/>
        <v>1.5535994242263256</v>
      </c>
      <c r="AN15" s="251">
        <f t="shared" si="5"/>
        <v>13.078474792629644</v>
      </c>
      <c r="AO15" s="245">
        <f t="shared" si="6"/>
        <v>2.5766206450171589</v>
      </c>
      <c r="AP15" s="245">
        <f t="shared" si="7"/>
        <v>0.26178155137353393</v>
      </c>
      <c r="AQ15" s="245">
        <f t="shared" si="8"/>
        <v>1.8715162926880751</v>
      </c>
      <c r="AR15" s="245">
        <f t="shared" si="9"/>
        <v>0.7227854946000799</v>
      </c>
      <c r="AS15" s="245">
        <f t="shared" si="10"/>
        <v>1.113905205459178</v>
      </c>
      <c r="AT15" s="245">
        <f t="shared" si="11"/>
        <v>6.5318656037082645</v>
      </c>
      <c r="AU15" s="276">
        <f t="shared" si="12"/>
        <v>18.654725515031053</v>
      </c>
      <c r="AV15" s="251">
        <f t="shared" si="13"/>
        <v>14.58576846309421</v>
      </c>
      <c r="AW15" s="245">
        <f t="shared" si="14"/>
        <v>3.2622657629908201</v>
      </c>
      <c r="AX15" s="245">
        <f t="shared" si="15"/>
        <v>9.4470561945101501</v>
      </c>
      <c r="AY15" s="250">
        <f t="shared" si="16"/>
        <v>1.8764465055932391</v>
      </c>
      <c r="AZ15" s="252">
        <f t="shared" si="17"/>
        <v>0.22064689651914191</v>
      </c>
      <c r="BA15" s="292">
        <f t="shared" si="18"/>
        <v>2.9822754767703499</v>
      </c>
      <c r="BB15" s="253">
        <f t="shared" si="19"/>
        <v>8.9532121959567341</v>
      </c>
      <c r="BC15" s="254">
        <f t="shared" si="20"/>
        <v>9.013357110942307</v>
      </c>
      <c r="BD15" s="254">
        <f t="shared" si="21"/>
        <v>3.889078959114181</v>
      </c>
      <c r="BE15" s="254" t="str">
        <f t="shared" si="22"/>
        <v/>
      </c>
      <c r="BF15" s="254">
        <f t="shared" si="23"/>
        <v>0.1182688916739703</v>
      </c>
      <c r="BG15" s="271">
        <f t="shared" si="25"/>
        <v>99.999999999783341</v>
      </c>
      <c r="BH15" s="10"/>
      <c r="BI15" s="675"/>
      <c r="BJ15" s="14"/>
    </row>
    <row r="16" spans="1:62" x14ac:dyDescent="0.35">
      <c r="A16" s="14"/>
      <c r="B16" s="57">
        <v>1999</v>
      </c>
      <c r="C16" s="486">
        <v>3557.7279781900002</v>
      </c>
      <c r="D16" s="487">
        <v>3421.9489089500003</v>
      </c>
      <c r="E16" s="488">
        <v>1278.4357641199999</v>
      </c>
      <c r="F16" s="489">
        <v>1100.7742900000001</v>
      </c>
      <c r="G16" s="489">
        <v>113.30893824</v>
      </c>
      <c r="H16" s="490">
        <v>64.352535869999997</v>
      </c>
      <c r="I16" s="491">
        <v>588.75110369000004</v>
      </c>
      <c r="J16" s="489">
        <v>110.01743905000001</v>
      </c>
      <c r="K16" s="489">
        <v>12.50684828</v>
      </c>
      <c r="L16" s="489">
        <v>87.56221583</v>
      </c>
      <c r="M16" s="489">
        <v>31.8901909</v>
      </c>
      <c r="N16" s="489">
        <v>50.971904960000003</v>
      </c>
      <c r="O16" s="489">
        <v>295.80250468000003</v>
      </c>
      <c r="P16" s="492">
        <v>884.42189845999997</v>
      </c>
      <c r="Q16" s="491">
        <v>661.19596603999992</v>
      </c>
      <c r="R16" s="489">
        <v>150.85877071000002</v>
      </c>
      <c r="S16" s="489">
        <v>423.84950311</v>
      </c>
      <c r="T16" s="490">
        <v>86.48769222</v>
      </c>
      <c r="U16" s="493">
        <v>9.1441766399999995</v>
      </c>
      <c r="V16" s="494">
        <v>135.77906924000001</v>
      </c>
      <c r="W16" s="495">
        <v>394.08795043999999</v>
      </c>
      <c r="X16" s="496">
        <v>413.38806837999999</v>
      </c>
      <c r="Y16" s="496">
        <v>175.66396379</v>
      </c>
      <c r="Z16" s="496" t="s">
        <v>276</v>
      </c>
      <c r="AA16" s="496">
        <v>5.2030343800000001</v>
      </c>
      <c r="AB16" s="496">
        <v>4546.0709951899998</v>
      </c>
      <c r="AC16" s="236"/>
      <c r="AD16" s="936"/>
      <c r="AE16" s="936"/>
      <c r="AF16" s="14"/>
      <c r="AG16" s="57">
        <v>1999</v>
      </c>
      <c r="AH16" s="290">
        <f t="shared" si="24"/>
        <v>78.259402062886338</v>
      </c>
      <c r="AI16" s="96">
        <f t="shared" si="0"/>
        <v>75.272667597373982</v>
      </c>
      <c r="AJ16" s="262">
        <f t="shared" si="1"/>
        <v>28.121772965548868</v>
      </c>
      <c r="AK16" s="244">
        <f t="shared" si="2"/>
        <v>24.213750536775194</v>
      </c>
      <c r="AL16" s="244">
        <f t="shared" si="3"/>
        <v>2.4924586166799259</v>
      </c>
      <c r="AM16" s="263">
        <f t="shared" si="4"/>
        <v>1.4155638118737834</v>
      </c>
      <c r="AN16" s="264">
        <f t="shared" si="5"/>
        <v>12.950767911740312</v>
      </c>
      <c r="AO16" s="244">
        <f t="shared" si="6"/>
        <v>2.4200554537402668</v>
      </c>
      <c r="AP16" s="244">
        <f t="shared" si="7"/>
        <v>0.2751133515783839</v>
      </c>
      <c r="AQ16" s="244">
        <f t="shared" si="8"/>
        <v>1.9261075315947722</v>
      </c>
      <c r="AR16" s="244">
        <f t="shared" si="9"/>
        <v>0.7014890645953753</v>
      </c>
      <c r="AS16" s="244">
        <f t="shared" si="10"/>
        <v>1.1212298491143486</v>
      </c>
      <c r="AT16" s="244">
        <f t="shared" si="11"/>
        <v>6.5067726613371377</v>
      </c>
      <c r="AU16" s="278">
        <f t="shared" si="12"/>
        <v>19.454643347976049</v>
      </c>
      <c r="AV16" s="264">
        <f t="shared" si="13"/>
        <v>14.544338765047501</v>
      </c>
      <c r="AW16" s="244">
        <f t="shared" si="14"/>
        <v>3.3184429119038641</v>
      </c>
      <c r="AX16" s="244">
        <f t="shared" si="15"/>
        <v>9.3234246354369894</v>
      </c>
      <c r="AY16" s="263">
        <f t="shared" si="16"/>
        <v>1.9024712177066496</v>
      </c>
      <c r="AZ16" s="265">
        <f t="shared" si="17"/>
        <v>0.20114460706124157</v>
      </c>
      <c r="BA16" s="294">
        <f t="shared" si="18"/>
        <v>2.9867344655123502</v>
      </c>
      <c r="BB16" s="266">
        <f t="shared" si="19"/>
        <v>8.6687592617222062</v>
      </c>
      <c r="BC16" s="267">
        <f t="shared" si="20"/>
        <v>9.0933042800560742</v>
      </c>
      <c r="BD16" s="267">
        <f t="shared" si="21"/>
        <v>3.8640831605107442</v>
      </c>
      <c r="BE16" s="267" t="str">
        <f t="shared" si="22"/>
        <v/>
      </c>
      <c r="BF16" s="267">
        <f t="shared" si="23"/>
        <v>0.11445123460467521</v>
      </c>
      <c r="BG16" s="273">
        <f t="shared" si="25"/>
        <v>99.999999999780044</v>
      </c>
      <c r="BH16" s="10"/>
      <c r="BI16" s="675"/>
      <c r="BJ16" s="14"/>
    </row>
    <row r="17" spans="1:62" x14ac:dyDescent="0.35">
      <c r="A17" s="14"/>
      <c r="B17" s="57">
        <v>2000</v>
      </c>
      <c r="C17" s="475">
        <v>3539.1515093100002</v>
      </c>
      <c r="D17" s="476">
        <v>3419.8838079400002</v>
      </c>
      <c r="E17" s="477">
        <v>1304.4616900999999</v>
      </c>
      <c r="F17" s="478">
        <v>1125.8797259800001</v>
      </c>
      <c r="G17" s="478">
        <v>116.8031391</v>
      </c>
      <c r="H17" s="479">
        <v>61.778825019999999</v>
      </c>
      <c r="I17" s="480">
        <v>586.68104864999998</v>
      </c>
      <c r="J17" s="478">
        <v>116.94992239999999</v>
      </c>
      <c r="K17" s="478">
        <v>12.888626120000001</v>
      </c>
      <c r="L17" s="478">
        <v>87.235982839999991</v>
      </c>
      <c r="M17" s="478">
        <v>32.365124600000001</v>
      </c>
      <c r="N17" s="478">
        <v>48.917916269999999</v>
      </c>
      <c r="O17" s="478">
        <v>288.32347641999996</v>
      </c>
      <c r="P17" s="481">
        <v>883.29667125000003</v>
      </c>
      <c r="Q17" s="480">
        <v>636.91813528</v>
      </c>
      <c r="R17" s="478">
        <v>144.00291532999998</v>
      </c>
      <c r="S17" s="478">
        <v>408.10188841000002</v>
      </c>
      <c r="T17" s="479">
        <v>84.813331539999993</v>
      </c>
      <c r="U17" s="482">
        <v>8.5262626699999995</v>
      </c>
      <c r="V17" s="483">
        <v>119.26770137</v>
      </c>
      <c r="W17" s="484">
        <v>409.46836810999997</v>
      </c>
      <c r="X17" s="485">
        <v>409.28147554999998</v>
      </c>
      <c r="Y17" s="485">
        <v>174.00849436999999</v>
      </c>
      <c r="Z17" s="485" t="s">
        <v>276</v>
      </c>
      <c r="AA17" s="485">
        <v>5.1324280199999999</v>
      </c>
      <c r="AB17" s="485">
        <v>4537.0422753600005</v>
      </c>
      <c r="AC17" s="236"/>
      <c r="AD17" s="936"/>
      <c r="AE17" s="936"/>
      <c r="AF17" s="14"/>
      <c r="AG17" s="57">
        <v>2000</v>
      </c>
      <c r="AH17" s="288">
        <f t="shared" si="24"/>
        <v>78.00569830549307</v>
      </c>
      <c r="AI17" s="80">
        <f t="shared" si="0"/>
        <v>75.37694384098819</v>
      </c>
      <c r="AJ17" s="249">
        <f t="shared" si="1"/>
        <v>28.751367321048267</v>
      </c>
      <c r="AK17" s="245">
        <f t="shared" si="2"/>
        <v>24.815279595133706</v>
      </c>
      <c r="AL17" s="245">
        <f t="shared" si="3"/>
        <v>2.5744335629037538</v>
      </c>
      <c r="AM17" s="250">
        <f t="shared" si="4"/>
        <v>1.3616541630108139</v>
      </c>
      <c r="AN17" s="251">
        <f t="shared" si="5"/>
        <v>12.930914305916371</v>
      </c>
      <c r="AO17" s="245">
        <f t="shared" si="6"/>
        <v>2.5776687829235705</v>
      </c>
      <c r="AP17" s="245">
        <f t="shared" si="7"/>
        <v>0.28407551302742334</v>
      </c>
      <c r="AQ17" s="245">
        <f t="shared" si="8"/>
        <v>1.922750054892933</v>
      </c>
      <c r="AR17" s="245">
        <f t="shared" si="9"/>
        <v>0.71335294307858144</v>
      </c>
      <c r="AS17" s="245">
        <f t="shared" si="10"/>
        <v>1.0781895627392739</v>
      </c>
      <c r="AT17" s="245">
        <f t="shared" si="11"/>
        <v>6.3548774492545892</v>
      </c>
      <c r="AU17" s="276">
        <f t="shared" si="12"/>
        <v>19.468557215061725</v>
      </c>
      <c r="AV17" s="251">
        <f t="shared" si="13"/>
        <v>14.038179426694066</v>
      </c>
      <c r="AW17" s="245">
        <f t="shared" si="14"/>
        <v>3.1739381427424274</v>
      </c>
      <c r="AX17" s="245">
        <f t="shared" si="15"/>
        <v>8.9948883797345349</v>
      </c>
      <c r="AY17" s="250">
        <f t="shared" si="16"/>
        <v>1.8693529042171051</v>
      </c>
      <c r="AZ17" s="252">
        <f t="shared" si="17"/>
        <v>0.18792557248815731</v>
      </c>
      <c r="BA17" s="292">
        <f t="shared" si="18"/>
        <v>2.6287544645048841</v>
      </c>
      <c r="BB17" s="253">
        <f t="shared" si="19"/>
        <v>9.0250066730425136</v>
      </c>
      <c r="BC17" s="254">
        <f t="shared" si="20"/>
        <v>9.0208874132107297</v>
      </c>
      <c r="BD17" s="254">
        <f t="shared" si="21"/>
        <v>3.8352848355637805</v>
      </c>
      <c r="BE17" s="254" t="str">
        <f t="shared" si="22"/>
        <v/>
      </c>
      <c r="BF17" s="254">
        <f t="shared" si="23"/>
        <v>0.11312277268989647</v>
      </c>
      <c r="BG17" s="271">
        <f t="shared" si="25"/>
        <v>99.999999999999986</v>
      </c>
      <c r="BH17" s="10"/>
      <c r="BI17" s="675"/>
      <c r="BJ17" s="14"/>
    </row>
    <row r="18" spans="1:62" x14ac:dyDescent="0.35">
      <c r="A18" s="14"/>
      <c r="B18" s="57">
        <v>2001</v>
      </c>
      <c r="C18" s="486">
        <v>3603.9945151099996</v>
      </c>
      <c r="D18" s="487">
        <v>3488.4056208699999</v>
      </c>
      <c r="E18" s="488">
        <v>1329.4529898000001</v>
      </c>
      <c r="F18" s="489">
        <v>1153.0903036700001</v>
      </c>
      <c r="G18" s="489">
        <v>117.37143472000001</v>
      </c>
      <c r="H18" s="490">
        <v>58.991251419999998</v>
      </c>
      <c r="I18" s="491">
        <v>575.15992932999995</v>
      </c>
      <c r="J18" s="489">
        <v>108.95271141000001</v>
      </c>
      <c r="K18" s="489">
        <v>13.444058800000001</v>
      </c>
      <c r="L18" s="489">
        <v>85.635276050000002</v>
      </c>
      <c r="M18" s="489">
        <v>31.128066610000001</v>
      </c>
      <c r="N18" s="489">
        <v>49.602922989999996</v>
      </c>
      <c r="O18" s="489">
        <v>286.39689347000001</v>
      </c>
      <c r="P18" s="492">
        <v>896.66598862000012</v>
      </c>
      <c r="Q18" s="491">
        <v>679.05392319999999</v>
      </c>
      <c r="R18" s="489">
        <v>157.31297104999999</v>
      </c>
      <c r="S18" s="489">
        <v>437.03071984999997</v>
      </c>
      <c r="T18" s="490">
        <v>84.710232310000009</v>
      </c>
      <c r="U18" s="493">
        <v>8.0727899300000008</v>
      </c>
      <c r="V18" s="494">
        <v>115.58889423000001</v>
      </c>
      <c r="W18" s="495">
        <v>396.59590381999999</v>
      </c>
      <c r="X18" s="496">
        <v>407.74903707999999</v>
      </c>
      <c r="Y18" s="496">
        <v>171.25245717000001</v>
      </c>
      <c r="Z18" s="496" t="s">
        <v>276</v>
      </c>
      <c r="AA18" s="496">
        <v>4.9365377800000001</v>
      </c>
      <c r="AB18" s="496">
        <v>4584.5284509399999</v>
      </c>
      <c r="AC18" s="236"/>
      <c r="AD18" s="936"/>
      <c r="AE18" s="936"/>
      <c r="AF18" s="14"/>
      <c r="AG18" s="57">
        <v>2001</v>
      </c>
      <c r="AH18" s="290">
        <f t="shared" si="24"/>
        <v>78.612109264390014</v>
      </c>
      <c r="AI18" s="96">
        <f t="shared" si="0"/>
        <v>76.090827185394531</v>
      </c>
      <c r="AJ18" s="262">
        <f t="shared" si="1"/>
        <v>28.99868555788791</v>
      </c>
      <c r="AK18" s="244">
        <f t="shared" si="2"/>
        <v>25.151775499039026</v>
      </c>
      <c r="AL18" s="244">
        <f t="shared" si="3"/>
        <v>2.5601637327811648</v>
      </c>
      <c r="AM18" s="263">
        <f t="shared" si="4"/>
        <v>1.2867463262858492</v>
      </c>
      <c r="AN18" s="264">
        <f t="shared" si="5"/>
        <v>12.545672591737775</v>
      </c>
      <c r="AO18" s="244">
        <f t="shared" si="6"/>
        <v>2.3765303798618729</v>
      </c>
      <c r="AP18" s="244">
        <f t="shared" si="7"/>
        <v>0.29324845387846737</v>
      </c>
      <c r="AQ18" s="244">
        <f t="shared" si="8"/>
        <v>1.8679189575634885</v>
      </c>
      <c r="AR18" s="244">
        <f t="shared" si="9"/>
        <v>0.67898077071847118</v>
      </c>
      <c r="AS18" s="244">
        <f t="shared" si="10"/>
        <v>1.0819634673622658</v>
      </c>
      <c r="AT18" s="244">
        <f t="shared" si="11"/>
        <v>6.2470305623532107</v>
      </c>
      <c r="AU18" s="278">
        <f t="shared" si="12"/>
        <v>19.558521628023705</v>
      </c>
      <c r="AV18" s="264">
        <f t="shared" si="13"/>
        <v>14.811859724870255</v>
      </c>
      <c r="AW18" s="244">
        <f t="shared" si="14"/>
        <v>3.431388260176353</v>
      </c>
      <c r="AX18" s="244">
        <f t="shared" si="15"/>
        <v>9.5327300185124244</v>
      </c>
      <c r="AY18" s="263">
        <f t="shared" si="16"/>
        <v>1.8477414463996016</v>
      </c>
      <c r="AZ18" s="265">
        <f t="shared" si="17"/>
        <v>0.17608768309300768</v>
      </c>
      <c r="BA18" s="294">
        <f t="shared" si="18"/>
        <v>2.5212820787773706</v>
      </c>
      <c r="BB18" s="266">
        <f t="shared" si="19"/>
        <v>8.6507458305484608</v>
      </c>
      <c r="BC18" s="267">
        <f t="shared" si="20"/>
        <v>8.8940234844959072</v>
      </c>
      <c r="BD18" s="267">
        <f t="shared" si="21"/>
        <v>3.7354432195722738</v>
      </c>
      <c r="BE18" s="267" t="str">
        <f t="shared" si="22"/>
        <v/>
      </c>
      <c r="BF18" s="267">
        <f t="shared" si="23"/>
        <v>0.10767820142958923</v>
      </c>
      <c r="BG18" s="273">
        <f t="shared" si="25"/>
        <v>100.00000000043624</v>
      </c>
      <c r="BH18" s="10"/>
      <c r="BI18" s="675"/>
      <c r="BJ18" s="14"/>
    </row>
    <row r="19" spans="1:62" x14ac:dyDescent="0.35">
      <c r="A19" s="14"/>
      <c r="B19" s="57">
        <v>2002</v>
      </c>
      <c r="C19" s="475">
        <v>3598.4654936400002</v>
      </c>
      <c r="D19" s="476">
        <v>3483.7570859799998</v>
      </c>
      <c r="E19" s="477">
        <v>1352.05217683</v>
      </c>
      <c r="F19" s="478">
        <v>1175.0166155000002</v>
      </c>
      <c r="G19" s="478">
        <v>117.63904162</v>
      </c>
      <c r="H19" s="479">
        <v>59.396519699999999</v>
      </c>
      <c r="I19" s="480">
        <v>565.66857955</v>
      </c>
      <c r="J19" s="478">
        <v>105.47737153999999</v>
      </c>
      <c r="K19" s="478">
        <v>13.116863009999999</v>
      </c>
      <c r="L19" s="478">
        <v>82.005219710000006</v>
      </c>
      <c r="M19" s="478">
        <v>31.451201110000003</v>
      </c>
      <c r="N19" s="478">
        <v>50.0489332</v>
      </c>
      <c r="O19" s="478">
        <v>283.56899096999996</v>
      </c>
      <c r="P19" s="481">
        <v>903.06865401999994</v>
      </c>
      <c r="Q19" s="480">
        <v>654.53528604999997</v>
      </c>
      <c r="R19" s="478">
        <v>151.09331546000001</v>
      </c>
      <c r="S19" s="478">
        <v>420.85391821999997</v>
      </c>
      <c r="T19" s="479">
        <v>82.588052360000006</v>
      </c>
      <c r="U19" s="482">
        <v>8.43238953</v>
      </c>
      <c r="V19" s="483">
        <v>114.70840765999999</v>
      </c>
      <c r="W19" s="484">
        <v>396.15761336999998</v>
      </c>
      <c r="X19" s="485">
        <v>400.50730620000002</v>
      </c>
      <c r="Y19" s="485">
        <v>167.68654146</v>
      </c>
      <c r="Z19" s="485" t="s">
        <v>276</v>
      </c>
      <c r="AA19" s="485">
        <v>4.7967915699999999</v>
      </c>
      <c r="AB19" s="485">
        <v>4567.6137462299994</v>
      </c>
      <c r="AC19" s="236"/>
      <c r="AD19" s="936"/>
      <c r="AE19" s="936"/>
      <c r="AF19" s="14"/>
      <c r="AG19" s="57">
        <v>2002</v>
      </c>
      <c r="AH19" s="288">
        <f t="shared" si="24"/>
        <v>78.782175848605604</v>
      </c>
      <c r="AI19" s="80">
        <f t="shared" si="0"/>
        <v>76.270833733596916</v>
      </c>
      <c r="AJ19" s="249">
        <f t="shared" si="1"/>
        <v>29.600843064848732</v>
      </c>
      <c r="AK19" s="245">
        <f t="shared" si="2"/>
        <v>25.72495575988296</v>
      </c>
      <c r="AL19" s="245">
        <f t="shared" si="3"/>
        <v>2.5755032749232898</v>
      </c>
      <c r="AM19" s="250">
        <f t="shared" si="4"/>
        <v>1.3003840298235481</v>
      </c>
      <c r="AN19" s="251">
        <f t="shared" si="5"/>
        <v>12.384334818522898</v>
      </c>
      <c r="AO19" s="245">
        <f t="shared" si="6"/>
        <v>2.3092445508786406</v>
      </c>
      <c r="AP19" s="245">
        <f t="shared" si="7"/>
        <v>0.2871710205537048</v>
      </c>
      <c r="AQ19" s="245">
        <f t="shared" si="8"/>
        <v>1.7953623985321698</v>
      </c>
      <c r="AR19" s="245">
        <f t="shared" si="9"/>
        <v>0.68856963082657952</v>
      </c>
      <c r="AS19" s="245">
        <f t="shared" si="10"/>
        <v>1.0957347967811246</v>
      </c>
      <c r="AT19" s="245">
        <f t="shared" si="11"/>
        <v>6.2082524207317471</v>
      </c>
      <c r="AU19" s="276">
        <f t="shared" si="12"/>
        <v>19.771125672904621</v>
      </c>
      <c r="AV19" s="251">
        <f t="shared" si="13"/>
        <v>14.329917598444878</v>
      </c>
      <c r="AW19" s="245">
        <f t="shared" si="14"/>
        <v>3.3079267174180145</v>
      </c>
      <c r="AX19" s="245">
        <f t="shared" si="15"/>
        <v>9.2138683698323405</v>
      </c>
      <c r="AY19" s="250">
        <f t="shared" si="16"/>
        <v>1.8081225109755885</v>
      </c>
      <c r="AZ19" s="252">
        <f t="shared" si="17"/>
        <v>0.18461257887578378</v>
      </c>
      <c r="BA19" s="292">
        <f t="shared" si="18"/>
        <v>2.511342115008687</v>
      </c>
      <c r="BB19" s="253">
        <f t="shared" si="19"/>
        <v>8.6731855051662183</v>
      </c>
      <c r="BC19" s="254">
        <f t="shared" si="20"/>
        <v>8.7684145037563503</v>
      </c>
      <c r="BD19" s="254">
        <f t="shared" si="21"/>
        <v>3.6712066907672418</v>
      </c>
      <c r="BE19" s="254" t="str">
        <f t="shared" si="22"/>
        <v/>
      </c>
      <c r="BF19" s="254">
        <f t="shared" si="23"/>
        <v>0.10501745192353794</v>
      </c>
      <c r="BG19" s="271">
        <f t="shared" si="25"/>
        <v>100.00000000021896</v>
      </c>
      <c r="BH19" s="10"/>
      <c r="BI19" s="675"/>
      <c r="BJ19" s="14"/>
    </row>
    <row r="20" spans="1:62" x14ac:dyDescent="0.35">
      <c r="A20" s="14"/>
      <c r="B20" s="57">
        <v>2003</v>
      </c>
      <c r="C20" s="486">
        <v>3679.3500955099998</v>
      </c>
      <c r="D20" s="487">
        <v>3564.58282186</v>
      </c>
      <c r="E20" s="488">
        <v>1399.44333467</v>
      </c>
      <c r="F20" s="489">
        <v>1222.4152387900001</v>
      </c>
      <c r="G20" s="489">
        <v>117.14482855</v>
      </c>
      <c r="H20" s="490">
        <v>59.883267320000002</v>
      </c>
      <c r="I20" s="491">
        <v>571.52327878000006</v>
      </c>
      <c r="J20" s="489">
        <v>104.43042901999999</v>
      </c>
      <c r="K20" s="489">
        <v>12.74157761</v>
      </c>
      <c r="L20" s="489">
        <v>84.04736677999999</v>
      </c>
      <c r="M20" s="489">
        <v>31.639898679999998</v>
      </c>
      <c r="N20" s="489">
        <v>49.152201320000003</v>
      </c>
      <c r="O20" s="489">
        <v>289.51180535999998</v>
      </c>
      <c r="P20" s="492">
        <v>916.15296620999993</v>
      </c>
      <c r="Q20" s="491">
        <v>668.26884675000008</v>
      </c>
      <c r="R20" s="489">
        <v>151.90428109000001</v>
      </c>
      <c r="S20" s="489">
        <v>433.12306207</v>
      </c>
      <c r="T20" s="490">
        <v>83.241503589999994</v>
      </c>
      <c r="U20" s="493">
        <v>9.1943954599999991</v>
      </c>
      <c r="V20" s="494">
        <v>114.76727365000001</v>
      </c>
      <c r="W20" s="495">
        <v>407.38132410999998</v>
      </c>
      <c r="X20" s="496">
        <v>395.32441012999999</v>
      </c>
      <c r="Y20" s="496">
        <v>165.1044283</v>
      </c>
      <c r="Z20" s="496" t="s">
        <v>276</v>
      </c>
      <c r="AA20" s="496">
        <v>4.6581490700000003</v>
      </c>
      <c r="AB20" s="496">
        <v>4651.8184071199994</v>
      </c>
      <c r="AC20" s="236"/>
      <c r="AD20" s="936"/>
      <c r="AE20" s="936"/>
      <c r="AF20" s="14"/>
      <c r="AG20" s="57">
        <v>2003</v>
      </c>
      <c r="AH20" s="290">
        <f t="shared" si="24"/>
        <v>79.094878034758295</v>
      </c>
      <c r="AI20" s="96">
        <f t="shared" si="0"/>
        <v>76.62772941446093</v>
      </c>
      <c r="AJ20" s="262">
        <f t="shared" si="1"/>
        <v>30.0837911584862</v>
      </c>
      <c r="AK20" s="244">
        <f t="shared" si="2"/>
        <v>26.278223520483746</v>
      </c>
      <c r="AL20" s="244">
        <f t="shared" si="3"/>
        <v>2.518258846276114</v>
      </c>
      <c r="AM20" s="263">
        <f t="shared" si="4"/>
        <v>1.2873087915113717</v>
      </c>
      <c r="AN20" s="264">
        <f t="shared" si="5"/>
        <v>12.286018686912533</v>
      </c>
      <c r="AO20" s="244">
        <f t="shared" si="6"/>
        <v>2.2449377830433028</v>
      </c>
      <c r="AP20" s="244">
        <f t="shared" si="7"/>
        <v>0.27390530959888598</v>
      </c>
      <c r="AQ20" s="244">
        <f t="shared" si="8"/>
        <v>1.8067637088188659</v>
      </c>
      <c r="AR20" s="244">
        <f t="shared" si="9"/>
        <v>0.68016194767131222</v>
      </c>
      <c r="AS20" s="244">
        <f t="shared" si="10"/>
        <v>1.056623389356051</v>
      </c>
      <c r="AT20" s="244">
        <f t="shared" si="11"/>
        <v>6.2236265482091433</v>
      </c>
      <c r="AU20" s="278">
        <f t="shared" si="12"/>
        <v>19.694512683636805</v>
      </c>
      <c r="AV20" s="264">
        <f t="shared" si="13"/>
        <v>14.365755243737768</v>
      </c>
      <c r="AW20" s="244">
        <f t="shared" si="14"/>
        <v>3.2654817491907622</v>
      </c>
      <c r="AX20" s="244">
        <f t="shared" si="15"/>
        <v>9.3108334024189077</v>
      </c>
      <c r="AY20" s="263">
        <f t="shared" si="16"/>
        <v>1.7894400921280991</v>
      </c>
      <c r="AZ20" s="265">
        <f t="shared" si="17"/>
        <v>0.19765164190259887</v>
      </c>
      <c r="BA20" s="294">
        <f t="shared" si="18"/>
        <v>2.4671486202973667</v>
      </c>
      <c r="BB20" s="266">
        <f t="shared" si="19"/>
        <v>8.7574640378581545</v>
      </c>
      <c r="BC20" s="267">
        <f t="shared" si="20"/>
        <v>8.4982769216640683</v>
      </c>
      <c r="BD20" s="267">
        <f t="shared" si="21"/>
        <v>3.5492449156504859</v>
      </c>
      <c r="BE20" s="267" t="str">
        <f t="shared" si="22"/>
        <v/>
      </c>
      <c r="BF20" s="267">
        <f t="shared" si="23"/>
        <v>0.10013609006899993</v>
      </c>
      <c r="BG20" s="273">
        <f t="shared" si="25"/>
        <v>100</v>
      </c>
      <c r="BH20" s="10"/>
      <c r="BI20" s="675"/>
      <c r="BJ20" s="14"/>
    </row>
    <row r="21" spans="1:62" x14ac:dyDescent="0.35">
      <c r="A21" s="14"/>
      <c r="B21" s="57">
        <v>2004</v>
      </c>
      <c r="C21" s="475">
        <v>3677.2123932099998</v>
      </c>
      <c r="D21" s="476">
        <v>3570.7200082199997</v>
      </c>
      <c r="E21" s="477">
        <v>1392.3946807599998</v>
      </c>
      <c r="F21" s="478">
        <v>1209.0025446500001</v>
      </c>
      <c r="G21" s="478">
        <v>122.12354511999999</v>
      </c>
      <c r="H21" s="479">
        <v>61.26859099</v>
      </c>
      <c r="I21" s="480">
        <v>564.62555048000002</v>
      </c>
      <c r="J21" s="478">
        <v>106.42342146</v>
      </c>
      <c r="K21" s="478">
        <v>12.593834680000001</v>
      </c>
      <c r="L21" s="478">
        <v>85.067286100000004</v>
      </c>
      <c r="M21" s="478">
        <v>30.72425462</v>
      </c>
      <c r="N21" s="478">
        <v>46.356508479999995</v>
      </c>
      <c r="O21" s="478">
        <v>283.46024514000004</v>
      </c>
      <c r="P21" s="481">
        <v>939.55155242000001</v>
      </c>
      <c r="Q21" s="480">
        <v>663.82289223999999</v>
      </c>
      <c r="R21" s="478">
        <v>154.27362581</v>
      </c>
      <c r="S21" s="478">
        <v>425.77192745000002</v>
      </c>
      <c r="T21" s="479">
        <v>83.777338990000004</v>
      </c>
      <c r="U21" s="482">
        <v>10.325332319999999</v>
      </c>
      <c r="V21" s="483">
        <v>106.49238499000001</v>
      </c>
      <c r="W21" s="484">
        <v>424.24020540999999</v>
      </c>
      <c r="X21" s="485">
        <v>393.67955620999999</v>
      </c>
      <c r="Y21" s="485">
        <v>159.45588928999999</v>
      </c>
      <c r="Z21" s="485" t="s">
        <v>276</v>
      </c>
      <c r="AA21" s="485">
        <v>4.5938819000000004</v>
      </c>
      <c r="AB21" s="485">
        <v>4659.1819260099992</v>
      </c>
      <c r="AC21" s="236"/>
      <c r="AD21" s="936"/>
      <c r="AE21" s="936"/>
      <c r="AF21" s="14"/>
      <c r="AG21" s="57">
        <v>2004</v>
      </c>
      <c r="AH21" s="288">
        <f t="shared" si="24"/>
        <v>78.923992486360532</v>
      </c>
      <c r="AI21" s="80">
        <f t="shared" si="0"/>
        <v>76.638346922801333</v>
      </c>
      <c r="AJ21" s="249">
        <f t="shared" si="1"/>
        <v>29.884960554704286</v>
      </c>
      <c r="AK21" s="245">
        <f t="shared" si="2"/>
        <v>25.948815990650921</v>
      </c>
      <c r="AL21" s="245">
        <f t="shared" si="3"/>
        <v>2.6211370807017054</v>
      </c>
      <c r="AM21" s="250">
        <f t="shared" si="4"/>
        <v>1.3150074833516707</v>
      </c>
      <c r="AN21" s="251">
        <f t="shared" si="5"/>
        <v>12.118555562897509</v>
      </c>
      <c r="AO21" s="245">
        <f t="shared" si="6"/>
        <v>2.284165399635687</v>
      </c>
      <c r="AP21" s="245">
        <f t="shared" si="7"/>
        <v>0.27030141514102735</v>
      </c>
      <c r="AQ21" s="245">
        <f t="shared" si="8"/>
        <v>1.8257987657685086</v>
      </c>
      <c r="AR21" s="245">
        <f t="shared" si="9"/>
        <v>0.65943453395715423</v>
      </c>
      <c r="AS21" s="245">
        <f t="shared" si="10"/>
        <v>0.99494952582155316</v>
      </c>
      <c r="AT21" s="245">
        <f t="shared" si="11"/>
        <v>6.0839059225735781</v>
      </c>
      <c r="AU21" s="276">
        <f t="shared" si="12"/>
        <v>20.165590598103286</v>
      </c>
      <c r="AV21" s="251">
        <f t="shared" si="13"/>
        <v>14.247627647553148</v>
      </c>
      <c r="AW21" s="245">
        <f t="shared" si="14"/>
        <v>3.3111741129652748</v>
      </c>
      <c r="AX21" s="245">
        <f t="shared" si="15"/>
        <v>9.1383408978541407</v>
      </c>
      <c r="AY21" s="250">
        <f t="shared" si="16"/>
        <v>1.7981126369483649</v>
      </c>
      <c r="AZ21" s="252">
        <f t="shared" si="17"/>
        <v>0.22161255954309433</v>
      </c>
      <c r="BA21" s="292">
        <f t="shared" si="18"/>
        <v>2.2856455635592079</v>
      </c>
      <c r="BB21" s="253">
        <f t="shared" si="19"/>
        <v>9.1054655548363215</v>
      </c>
      <c r="BC21" s="254">
        <f t="shared" si="20"/>
        <v>8.4495424832474146</v>
      </c>
      <c r="BD21" s="254">
        <f t="shared" si="21"/>
        <v>3.4224010099248003</v>
      </c>
      <c r="BE21" s="254" t="str">
        <f t="shared" si="22"/>
        <v/>
      </c>
      <c r="BF21" s="254">
        <f t="shared" si="23"/>
        <v>9.8598465845571304E-2</v>
      </c>
      <c r="BG21" s="271">
        <f t="shared" si="25"/>
        <v>100.00000000021464</v>
      </c>
      <c r="BH21" s="10"/>
      <c r="BI21" s="675"/>
      <c r="BJ21" s="14"/>
    </row>
    <row r="22" spans="1:62" x14ac:dyDescent="0.35">
      <c r="A22" s="14"/>
      <c r="B22" s="57">
        <v>2005</v>
      </c>
      <c r="C22" s="486">
        <v>3665.0678920999999</v>
      </c>
      <c r="D22" s="487">
        <v>3559.6289382700002</v>
      </c>
      <c r="E22" s="488">
        <v>1383.7919097500001</v>
      </c>
      <c r="F22" s="489">
        <v>1196.7582458500001</v>
      </c>
      <c r="G22" s="489">
        <v>123.98705961</v>
      </c>
      <c r="H22" s="490">
        <v>63.046604290000005</v>
      </c>
      <c r="I22" s="491">
        <v>556.52379943000005</v>
      </c>
      <c r="J22" s="489">
        <v>105.19577632000001</v>
      </c>
      <c r="K22" s="489">
        <v>11.48189655</v>
      </c>
      <c r="L22" s="489">
        <v>84.642992329999998</v>
      </c>
      <c r="M22" s="489">
        <v>30.83144437</v>
      </c>
      <c r="N22" s="489">
        <v>45.38416771</v>
      </c>
      <c r="O22" s="489">
        <v>278.98752217000003</v>
      </c>
      <c r="P22" s="492">
        <v>943.47944185000006</v>
      </c>
      <c r="Q22" s="491">
        <v>665.03924100000006</v>
      </c>
      <c r="R22" s="489">
        <v>154.36260391000002</v>
      </c>
      <c r="S22" s="489">
        <v>426.80484862000003</v>
      </c>
      <c r="T22" s="490">
        <v>83.871788459999991</v>
      </c>
      <c r="U22" s="493">
        <v>10.79454623</v>
      </c>
      <c r="V22" s="494">
        <v>105.43895384</v>
      </c>
      <c r="W22" s="495">
        <v>424.74995731999996</v>
      </c>
      <c r="X22" s="496">
        <v>389.22393811000001</v>
      </c>
      <c r="Y22" s="496">
        <v>154.34805908999999</v>
      </c>
      <c r="Z22" s="496" t="s">
        <v>276</v>
      </c>
      <c r="AA22" s="496">
        <v>4.5855985099999996</v>
      </c>
      <c r="AB22" s="496">
        <v>4637.9754451299996</v>
      </c>
      <c r="AC22" s="236"/>
      <c r="AD22" s="936"/>
      <c r="AE22" s="936"/>
      <c r="AF22" s="14"/>
      <c r="AG22" s="57">
        <v>2005</v>
      </c>
      <c r="AH22" s="290">
        <f t="shared" si="24"/>
        <v>79.023011990035883</v>
      </c>
      <c r="AI22" s="96">
        <f t="shared" si="0"/>
        <v>76.749628806416112</v>
      </c>
      <c r="AJ22" s="262">
        <f t="shared" si="1"/>
        <v>29.836119792376632</v>
      </c>
      <c r="AK22" s="244">
        <f t="shared" si="2"/>
        <v>25.803462308249799</v>
      </c>
      <c r="AL22" s="244">
        <f t="shared" si="3"/>
        <v>2.6733013375521382</v>
      </c>
      <c r="AM22" s="263">
        <f t="shared" si="4"/>
        <v>1.3593561465747011</v>
      </c>
      <c r="AN22" s="264">
        <f t="shared" si="5"/>
        <v>11.999283006432584</v>
      </c>
      <c r="AO22" s="244">
        <f t="shared" si="6"/>
        <v>2.2681400012684079</v>
      </c>
      <c r="AP22" s="244">
        <f t="shared" si="7"/>
        <v>0.24756268518101587</v>
      </c>
      <c r="AQ22" s="244">
        <f t="shared" si="8"/>
        <v>1.824998716172106</v>
      </c>
      <c r="AR22" s="244">
        <f t="shared" si="9"/>
        <v>0.66476083659248042</v>
      </c>
      <c r="AS22" s="244">
        <f t="shared" si="10"/>
        <v>0.97853402302193315</v>
      </c>
      <c r="AT22" s="244">
        <f t="shared" si="11"/>
        <v>6.0152867446278639</v>
      </c>
      <c r="AU22" s="278">
        <f t="shared" si="12"/>
        <v>20.342484625283628</v>
      </c>
      <c r="AV22" s="264">
        <f t="shared" si="13"/>
        <v>14.338998747790038</v>
      </c>
      <c r="AW22" s="244">
        <f t="shared" si="14"/>
        <v>3.3282324526337232</v>
      </c>
      <c r="AX22" s="244">
        <f t="shared" si="15"/>
        <v>9.2023956070780137</v>
      </c>
      <c r="AY22" s="263">
        <f t="shared" si="16"/>
        <v>1.8083706878626891</v>
      </c>
      <c r="AZ22" s="265">
        <f t="shared" si="17"/>
        <v>0.23274263431762165</v>
      </c>
      <c r="BA22" s="294">
        <f t="shared" si="18"/>
        <v>2.2733831838353904</v>
      </c>
      <c r="BB22" s="266">
        <f t="shared" si="19"/>
        <v>9.1580898248609532</v>
      </c>
      <c r="BC22" s="267">
        <f t="shared" si="20"/>
        <v>8.3921086412541435</v>
      </c>
      <c r="BD22" s="267">
        <f t="shared" si="21"/>
        <v>3.327918849852249</v>
      </c>
      <c r="BE22" s="267" t="str">
        <f t="shared" si="22"/>
        <v/>
      </c>
      <c r="BF22" s="267">
        <f t="shared" si="23"/>
        <v>9.887069399677402E-2</v>
      </c>
      <c r="BG22" s="273">
        <f t="shared" si="25"/>
        <v>100</v>
      </c>
      <c r="BH22" s="10"/>
      <c r="BI22" s="675"/>
      <c r="BJ22" s="14"/>
    </row>
    <row r="23" spans="1:62" x14ac:dyDescent="0.35">
      <c r="A23" s="14"/>
      <c r="B23" s="57">
        <v>2006</v>
      </c>
      <c r="C23" s="497">
        <v>3669.9738277500001</v>
      </c>
      <c r="D23" s="498">
        <v>3567.11937936</v>
      </c>
      <c r="E23" s="499">
        <v>1391.2980674799999</v>
      </c>
      <c r="F23" s="500">
        <v>1202.2871586899998</v>
      </c>
      <c r="G23" s="500">
        <v>124.13657103999999</v>
      </c>
      <c r="H23" s="501">
        <v>64.874337749999995</v>
      </c>
      <c r="I23" s="502">
        <v>546.02534438999999</v>
      </c>
      <c r="J23" s="500">
        <v>105.78676407</v>
      </c>
      <c r="K23" s="500">
        <v>11.50763248</v>
      </c>
      <c r="L23" s="500">
        <v>83.294120820000003</v>
      </c>
      <c r="M23" s="500">
        <v>30.43312542</v>
      </c>
      <c r="N23" s="500">
        <v>41.185079219999999</v>
      </c>
      <c r="O23" s="500">
        <v>273.81862239000003</v>
      </c>
      <c r="P23" s="503">
        <v>956.65513023000005</v>
      </c>
      <c r="Q23" s="502">
        <v>663.44783268000003</v>
      </c>
      <c r="R23" s="500">
        <v>162.01644887</v>
      </c>
      <c r="S23" s="500">
        <v>420.47884735000002</v>
      </c>
      <c r="T23" s="501">
        <v>80.952536460000005</v>
      </c>
      <c r="U23" s="504">
        <v>9.6930045800000002</v>
      </c>
      <c r="V23" s="505">
        <v>102.85444839</v>
      </c>
      <c r="W23" s="484">
        <v>427.76111995999997</v>
      </c>
      <c r="X23" s="485">
        <v>386.07974164999996</v>
      </c>
      <c r="Y23" s="485">
        <v>150.75121802999999</v>
      </c>
      <c r="Z23" s="485" t="s">
        <v>276</v>
      </c>
      <c r="AA23" s="485">
        <v>4.6346581999999996</v>
      </c>
      <c r="AB23" s="485">
        <v>4639.2005655900002</v>
      </c>
      <c r="AC23" s="236"/>
      <c r="AD23" s="936"/>
      <c r="AE23" s="936"/>
      <c r="AF23" s="14"/>
      <c r="AG23" s="57">
        <v>2006</v>
      </c>
      <c r="AH23" s="289">
        <f t="shared" si="24"/>
        <v>79.107893178213203</v>
      </c>
      <c r="AI23" s="88">
        <f t="shared" si="0"/>
        <v>76.890820496490946</v>
      </c>
      <c r="AJ23" s="255">
        <f t="shared" si="1"/>
        <v>29.990039184758949</v>
      </c>
      <c r="AK23" s="256">
        <f t="shared" si="2"/>
        <v>25.915826265577639</v>
      </c>
      <c r="AL23" s="256">
        <f t="shared" si="3"/>
        <v>2.6758181562734973</v>
      </c>
      <c r="AM23" s="257">
        <f t="shared" si="4"/>
        <v>1.3983947629078084</v>
      </c>
      <c r="AN23" s="258">
        <f t="shared" si="5"/>
        <v>11.769815438461391</v>
      </c>
      <c r="AO23" s="256">
        <f t="shared" si="6"/>
        <v>2.2802800304570652</v>
      </c>
      <c r="AP23" s="256">
        <f t="shared" si="7"/>
        <v>0.2480520580497147</v>
      </c>
      <c r="AQ23" s="256">
        <f t="shared" si="8"/>
        <v>1.7954412542068416</v>
      </c>
      <c r="AR23" s="256">
        <f t="shared" si="9"/>
        <v>0.65599934707995544</v>
      </c>
      <c r="AS23" s="256">
        <f t="shared" si="10"/>
        <v>0.88776242022125629</v>
      </c>
      <c r="AT23" s="256">
        <f t="shared" si="11"/>
        <v>5.9022803286621119</v>
      </c>
      <c r="AU23" s="277">
        <f t="shared" si="12"/>
        <v>20.621120313825781</v>
      </c>
      <c r="AV23" s="258">
        <f t="shared" si="13"/>
        <v>14.300908600523604</v>
      </c>
      <c r="AW23" s="256">
        <f t="shared" si="14"/>
        <v>3.4923355129698992</v>
      </c>
      <c r="AX23" s="256">
        <f t="shared" si="15"/>
        <v>9.0636057097592779</v>
      </c>
      <c r="AY23" s="257">
        <f t="shared" si="16"/>
        <v>1.7449673777944259</v>
      </c>
      <c r="AZ23" s="259">
        <f t="shared" si="17"/>
        <v>0.20893695892122466</v>
      </c>
      <c r="BA23" s="293">
        <f t="shared" si="18"/>
        <v>2.2170726817222501</v>
      </c>
      <c r="BB23" s="253">
        <f t="shared" si="19"/>
        <v>9.2205782852502853</v>
      </c>
      <c r="BC23" s="254">
        <f t="shared" si="20"/>
        <v>8.3221179207823148</v>
      </c>
      <c r="BD23" s="254">
        <f t="shared" si="21"/>
        <v>3.2495085284338829</v>
      </c>
      <c r="BE23" s="254" t="str">
        <f t="shared" si="22"/>
        <v/>
      </c>
      <c r="BF23" s="254">
        <f t="shared" si="23"/>
        <v>9.9902087320309182E-2</v>
      </c>
      <c r="BG23" s="271">
        <f t="shared" si="25"/>
        <v>100</v>
      </c>
      <c r="BH23" s="10"/>
      <c r="BI23" s="675"/>
      <c r="BJ23" s="14"/>
    </row>
    <row r="24" spans="1:62" x14ac:dyDescent="0.35">
      <c r="A24" s="14"/>
      <c r="B24" s="57">
        <v>2007</v>
      </c>
      <c r="C24" s="486">
        <v>3631.4126640200002</v>
      </c>
      <c r="D24" s="487">
        <v>3533.2578543199998</v>
      </c>
      <c r="E24" s="488">
        <v>1405.5136499999999</v>
      </c>
      <c r="F24" s="489">
        <v>1217.0337780500001</v>
      </c>
      <c r="G24" s="489">
        <v>126.03250018</v>
      </c>
      <c r="H24" s="490">
        <v>62.447371769999997</v>
      </c>
      <c r="I24" s="491">
        <v>558.82173731</v>
      </c>
      <c r="J24" s="489">
        <v>113.12187399999999</v>
      </c>
      <c r="K24" s="489">
        <v>11.58921939</v>
      </c>
      <c r="L24" s="489">
        <v>83.946663270000002</v>
      </c>
      <c r="M24" s="489">
        <v>29.562723219999999</v>
      </c>
      <c r="N24" s="489">
        <v>40.457016609999997</v>
      </c>
      <c r="O24" s="489">
        <v>280.14424083</v>
      </c>
      <c r="P24" s="492">
        <v>969.81742899999995</v>
      </c>
      <c r="Q24" s="491">
        <v>589.49466125000004</v>
      </c>
      <c r="R24" s="489">
        <v>142.78456512000002</v>
      </c>
      <c r="S24" s="489">
        <v>368.56146834999998</v>
      </c>
      <c r="T24" s="490">
        <v>78.148627779999998</v>
      </c>
      <c r="U24" s="493">
        <v>9.6103767499999986</v>
      </c>
      <c r="V24" s="494">
        <v>98.154809700000001</v>
      </c>
      <c r="W24" s="495">
        <v>436.79639723000003</v>
      </c>
      <c r="X24" s="496">
        <v>389.07720871999999</v>
      </c>
      <c r="Y24" s="496">
        <v>146.85433556000001</v>
      </c>
      <c r="Z24" s="496" t="s">
        <v>276</v>
      </c>
      <c r="AA24" s="496">
        <v>4.4571125599999997</v>
      </c>
      <c r="AB24" s="496">
        <v>4608.5977180899999</v>
      </c>
      <c r="AC24" s="236"/>
      <c r="AD24" s="936"/>
      <c r="AE24" s="936"/>
      <c r="AF24" s="14"/>
      <c r="AG24" s="57">
        <v>2007</v>
      </c>
      <c r="AH24" s="290">
        <f t="shared" si="24"/>
        <v>78.796477500427471</v>
      </c>
      <c r="AI24" s="96">
        <f t="shared" si="0"/>
        <v>76.666658069351584</v>
      </c>
      <c r="AJ24" s="262">
        <f t="shared" si="1"/>
        <v>30.497642362729476</v>
      </c>
      <c r="AK24" s="244">
        <f t="shared" si="2"/>
        <v>26.407897857363672</v>
      </c>
      <c r="AL24" s="244">
        <f t="shared" si="3"/>
        <v>2.7347255692396004</v>
      </c>
      <c r="AM24" s="263">
        <f t="shared" si="4"/>
        <v>1.3550189361262119</v>
      </c>
      <c r="AN24" s="264">
        <f t="shared" si="5"/>
        <v>12.125634986895745</v>
      </c>
      <c r="AO24" s="244">
        <f t="shared" si="6"/>
        <v>2.4545833878267538</v>
      </c>
      <c r="AP24" s="244">
        <f t="shared" si="7"/>
        <v>0.25146953800087957</v>
      </c>
      <c r="AQ24" s="244">
        <f t="shared" si="8"/>
        <v>1.8215229101139923</v>
      </c>
      <c r="AR24" s="244">
        <f t="shared" si="9"/>
        <v>0.64146894626880246</v>
      </c>
      <c r="AS24" s="244">
        <f t="shared" si="10"/>
        <v>0.87785958082640181</v>
      </c>
      <c r="AT24" s="244">
        <f t="shared" si="11"/>
        <v>6.0787306240759014</v>
      </c>
      <c r="AU24" s="278">
        <f t="shared" si="12"/>
        <v>21.043655539584257</v>
      </c>
      <c r="AV24" s="264">
        <f t="shared" si="13"/>
        <v>12.79119370597423</v>
      </c>
      <c r="AW24" s="244">
        <f t="shared" si="14"/>
        <v>3.0982214950012179</v>
      </c>
      <c r="AX24" s="244">
        <f t="shared" si="15"/>
        <v>7.9972584047267992</v>
      </c>
      <c r="AY24" s="263">
        <f t="shared" si="16"/>
        <v>1.6957138062462118</v>
      </c>
      <c r="AZ24" s="265">
        <f t="shared" si="17"/>
        <v>0.2085314739508865</v>
      </c>
      <c r="BA24" s="294">
        <f t="shared" si="18"/>
        <v>2.1298194310758705</v>
      </c>
      <c r="BB24" s="266">
        <f t="shared" si="19"/>
        <v>9.4778590788138288</v>
      </c>
      <c r="BC24" s="267">
        <f t="shared" si="20"/>
        <v>8.4424207214434475</v>
      </c>
      <c r="BD24" s="267">
        <f t="shared" si="21"/>
        <v>3.1865297112732747</v>
      </c>
      <c r="BE24" s="267" t="str">
        <f t="shared" si="22"/>
        <v/>
      </c>
      <c r="BF24" s="267">
        <f t="shared" si="23"/>
        <v>9.6712988041994213E-2</v>
      </c>
      <c r="BG24" s="273">
        <f t="shared" si="25"/>
        <v>100.00000000000001</v>
      </c>
      <c r="BH24" s="10"/>
      <c r="BI24" s="675"/>
      <c r="BJ24" s="14"/>
    </row>
    <row r="25" spans="1:62" x14ac:dyDescent="0.35">
      <c r="A25" s="14"/>
      <c r="B25" s="57">
        <v>2008</v>
      </c>
      <c r="C25" s="508">
        <v>3569.1853052800002</v>
      </c>
      <c r="D25" s="509">
        <v>3472.5456485200002</v>
      </c>
      <c r="E25" s="477">
        <v>1336.6039374500001</v>
      </c>
      <c r="F25" s="478">
        <v>1154.0902877000001</v>
      </c>
      <c r="G25" s="478">
        <v>123.8501407</v>
      </c>
      <c r="H25" s="479">
        <v>58.663509050000002</v>
      </c>
      <c r="I25" s="510">
        <v>539.29855818999999</v>
      </c>
      <c r="J25" s="511">
        <v>105.94233079000001</v>
      </c>
      <c r="K25" s="511">
        <v>11.09926039</v>
      </c>
      <c r="L25" s="511">
        <v>83.378024609999997</v>
      </c>
      <c r="M25" s="511">
        <v>28.226145030000001</v>
      </c>
      <c r="N25" s="511">
        <v>38.587183839999994</v>
      </c>
      <c r="O25" s="511">
        <v>272.06561352</v>
      </c>
      <c r="P25" s="481">
        <v>952.31848980999996</v>
      </c>
      <c r="Q25" s="510">
        <v>635.07002126999998</v>
      </c>
      <c r="R25" s="511">
        <v>157.00209644</v>
      </c>
      <c r="S25" s="511">
        <v>399.00521270999997</v>
      </c>
      <c r="T25" s="511">
        <v>79.06271212</v>
      </c>
      <c r="U25" s="480">
        <v>9.2546417999999999</v>
      </c>
      <c r="V25" s="483">
        <v>96.639656759999994</v>
      </c>
      <c r="W25" s="484">
        <v>413.03988867000004</v>
      </c>
      <c r="X25" s="485">
        <v>386.57500981999999</v>
      </c>
      <c r="Y25" s="485">
        <v>142.66587920000001</v>
      </c>
      <c r="Z25" s="485" t="s">
        <v>276</v>
      </c>
      <c r="AA25" s="485">
        <v>4.3404021199999994</v>
      </c>
      <c r="AB25" s="485">
        <v>4515.8064850999999</v>
      </c>
      <c r="AC25" s="236"/>
      <c r="AD25" s="936"/>
      <c r="AE25" s="936"/>
      <c r="AF25" s="14"/>
      <c r="AG25" s="57">
        <v>2008</v>
      </c>
      <c r="AH25" s="288">
        <f t="shared" si="24"/>
        <v>79.037605288371054</v>
      </c>
      <c r="AI25" s="80">
        <f t="shared" si="0"/>
        <v>76.897574330913841</v>
      </c>
      <c r="AJ25" s="249">
        <f t="shared" si="1"/>
        <v>29.598343991491959</v>
      </c>
      <c r="AK25" s="245">
        <f t="shared" si="2"/>
        <v>25.556681658258512</v>
      </c>
      <c r="AL25" s="245">
        <f t="shared" si="3"/>
        <v>2.7425918517245189</v>
      </c>
      <c r="AM25" s="250">
        <f t="shared" si="4"/>
        <v>1.2990704815089289</v>
      </c>
      <c r="AN25" s="251">
        <f t="shared" si="5"/>
        <v>11.942463875930626</v>
      </c>
      <c r="AO25" s="245">
        <f t="shared" si="6"/>
        <v>2.3460334524864828</v>
      </c>
      <c r="AP25" s="245">
        <f t="shared" si="7"/>
        <v>0.24578689159117528</v>
      </c>
      <c r="AQ25" s="245">
        <f t="shared" si="8"/>
        <v>1.8463595569275959</v>
      </c>
      <c r="AR25" s="245">
        <f t="shared" si="9"/>
        <v>0.62505213903945556</v>
      </c>
      <c r="AS25" s="245">
        <f t="shared" si="10"/>
        <v>0.85449152808738005</v>
      </c>
      <c r="AT25" s="245">
        <f t="shared" si="11"/>
        <v>6.0247403075770922</v>
      </c>
      <c r="AU25" s="276">
        <f t="shared" si="12"/>
        <v>21.08855844359574</v>
      </c>
      <c r="AV25" s="251">
        <f t="shared" si="13"/>
        <v>14.063269171640261</v>
      </c>
      <c r="AW25" s="245">
        <f t="shared" si="14"/>
        <v>3.4767233041989685</v>
      </c>
      <c r="AX25" s="245">
        <f t="shared" si="15"/>
        <v>8.8357464835246198</v>
      </c>
      <c r="AY25" s="250">
        <f t="shared" si="16"/>
        <v>1.750799383916674</v>
      </c>
      <c r="AZ25" s="252">
        <f t="shared" si="17"/>
        <v>0.20493884825525382</v>
      </c>
      <c r="BA25" s="292">
        <f t="shared" si="18"/>
        <v>2.1400309574572032</v>
      </c>
      <c r="BB25" s="253">
        <f t="shared" si="19"/>
        <v>9.1465365053359573</v>
      </c>
      <c r="BC25" s="254">
        <f t="shared" si="20"/>
        <v>8.5604866172966556</v>
      </c>
      <c r="BD25" s="254">
        <f t="shared" si="21"/>
        <v>3.159255819989832</v>
      </c>
      <c r="BE25" s="254" t="str">
        <f t="shared" si="22"/>
        <v/>
      </c>
      <c r="BF25" s="254">
        <f t="shared" si="23"/>
        <v>9.6115768785071928E-2</v>
      </c>
      <c r="BG25" s="271">
        <f t="shared" si="25"/>
        <v>99.999999999778566</v>
      </c>
      <c r="BH25" s="10"/>
      <c r="BI25" s="675"/>
      <c r="BJ25" s="14"/>
    </row>
    <row r="26" spans="1:62" x14ac:dyDescent="0.35">
      <c r="A26" s="14"/>
      <c r="B26" s="57">
        <v>2009</v>
      </c>
      <c r="C26" s="486">
        <v>3324.1468891499999</v>
      </c>
      <c r="D26" s="487">
        <v>3234.7510481899999</v>
      </c>
      <c r="E26" s="488">
        <v>1235.82221768</v>
      </c>
      <c r="F26" s="489">
        <v>1071.72362877</v>
      </c>
      <c r="G26" s="489">
        <v>116.49915437</v>
      </c>
      <c r="H26" s="490">
        <v>47.599434540000004</v>
      </c>
      <c r="I26" s="491">
        <v>447.68116543000002</v>
      </c>
      <c r="J26" s="489">
        <v>74.338593559999993</v>
      </c>
      <c r="K26" s="489">
        <v>10.07870099</v>
      </c>
      <c r="L26" s="489">
        <v>72.400560389999995</v>
      </c>
      <c r="M26" s="489">
        <v>26.48572523</v>
      </c>
      <c r="N26" s="489">
        <v>35.153199099999995</v>
      </c>
      <c r="O26" s="489">
        <v>229.22438615999999</v>
      </c>
      <c r="P26" s="492">
        <v>921.85077200000001</v>
      </c>
      <c r="Q26" s="491">
        <v>621.38705256000003</v>
      </c>
      <c r="R26" s="489">
        <v>154.30608568</v>
      </c>
      <c r="S26" s="489">
        <v>389.51003567000004</v>
      </c>
      <c r="T26" s="490">
        <v>77.570931209999998</v>
      </c>
      <c r="U26" s="493">
        <v>8.00984053</v>
      </c>
      <c r="V26" s="494">
        <v>89.395840949999993</v>
      </c>
      <c r="W26" s="495">
        <v>341.74714082999998</v>
      </c>
      <c r="X26" s="496">
        <v>381.54065426</v>
      </c>
      <c r="Y26" s="496">
        <v>140.32175348000001</v>
      </c>
      <c r="Z26" s="496" t="s">
        <v>276</v>
      </c>
      <c r="AA26" s="496">
        <v>3.9305933899999999</v>
      </c>
      <c r="AB26" s="496">
        <v>4191.6870311100001</v>
      </c>
      <c r="AC26" s="236"/>
      <c r="AD26" s="936"/>
      <c r="AE26" s="936"/>
      <c r="AF26" s="14"/>
      <c r="AG26" s="57">
        <v>2009</v>
      </c>
      <c r="AH26" s="290">
        <f t="shared" si="24"/>
        <v>79.303317840257108</v>
      </c>
      <c r="AI26" s="96">
        <f t="shared" si="0"/>
        <v>77.170624242273306</v>
      </c>
      <c r="AJ26" s="262">
        <f t="shared" si="1"/>
        <v>29.482692970823781</v>
      </c>
      <c r="AK26" s="244">
        <f t="shared" si="2"/>
        <v>25.567835117837912</v>
      </c>
      <c r="AL26" s="244">
        <f t="shared" si="3"/>
        <v>2.779290378918148</v>
      </c>
      <c r="AM26" s="263">
        <f t="shared" si="4"/>
        <v>1.1355674740677193</v>
      </c>
      <c r="AN26" s="264">
        <f t="shared" si="5"/>
        <v>10.680214484225212</v>
      </c>
      <c r="AO26" s="244">
        <f t="shared" si="6"/>
        <v>1.7734767173281638</v>
      </c>
      <c r="AP26" s="244">
        <f t="shared" si="7"/>
        <v>0.24044497872091991</v>
      </c>
      <c r="AQ26" s="244">
        <f t="shared" si="8"/>
        <v>1.7272415581758644</v>
      </c>
      <c r="AR26" s="244">
        <f t="shared" si="9"/>
        <v>0.63186313847926567</v>
      </c>
      <c r="AS26" s="244">
        <f t="shared" si="10"/>
        <v>0.83864083456371696</v>
      </c>
      <c r="AT26" s="244">
        <f t="shared" si="11"/>
        <v>5.4685472569572813</v>
      </c>
      <c r="AU26" s="278">
        <f t="shared" si="12"/>
        <v>21.992356899696418</v>
      </c>
      <c r="AV26" s="264">
        <f t="shared" si="13"/>
        <v>14.824271181225345</v>
      </c>
      <c r="AW26" s="244">
        <f t="shared" si="14"/>
        <v>3.6812406206562192</v>
      </c>
      <c r="AX26" s="244">
        <f t="shared" si="15"/>
        <v>9.292440794818928</v>
      </c>
      <c r="AY26" s="263">
        <f t="shared" si="16"/>
        <v>1.8505897657501984</v>
      </c>
      <c r="AZ26" s="265">
        <f t="shared" si="17"/>
        <v>0.19108870654112065</v>
      </c>
      <c r="BA26" s="294">
        <f t="shared" si="18"/>
        <v>2.1326935977452282</v>
      </c>
      <c r="BB26" s="266">
        <f t="shared" si="19"/>
        <v>8.1529736903926722</v>
      </c>
      <c r="BC26" s="267">
        <f t="shared" si="20"/>
        <v>9.1023173111033593</v>
      </c>
      <c r="BD26" s="267">
        <f t="shared" si="21"/>
        <v>3.3476200021269582</v>
      </c>
      <c r="BE26" s="267" t="str">
        <f t="shared" si="22"/>
        <v/>
      </c>
      <c r="BF26" s="267">
        <f t="shared" si="23"/>
        <v>9.3771156119905733E-2</v>
      </c>
      <c r="BG26" s="273">
        <f t="shared" si="25"/>
        <v>100</v>
      </c>
      <c r="BH26" s="10"/>
      <c r="BI26" s="675"/>
      <c r="BJ26" s="14"/>
    </row>
    <row r="27" spans="1:62" x14ac:dyDescent="0.35">
      <c r="A27" s="14"/>
      <c r="B27" s="57">
        <v>2010</v>
      </c>
      <c r="C27" s="497">
        <v>3405.7628770199999</v>
      </c>
      <c r="D27" s="498">
        <v>3316.8207591400001</v>
      </c>
      <c r="E27" s="499">
        <v>1254.1979640699999</v>
      </c>
      <c r="F27" s="500">
        <v>1083.1597856200001</v>
      </c>
      <c r="G27" s="500">
        <v>115.76435968999999</v>
      </c>
      <c r="H27" s="501">
        <v>55.273818760000005</v>
      </c>
      <c r="I27" s="502">
        <v>480.72496662000003</v>
      </c>
      <c r="J27" s="500">
        <v>93.329779490000007</v>
      </c>
      <c r="K27" s="500">
        <v>11.058485810000001</v>
      </c>
      <c r="L27" s="500">
        <v>76.266277299999999</v>
      </c>
      <c r="M27" s="500">
        <v>27.20507185</v>
      </c>
      <c r="N27" s="500">
        <v>36.444618599999998</v>
      </c>
      <c r="O27" s="500">
        <v>236.42073356000003</v>
      </c>
      <c r="P27" s="503">
        <v>918.00703157999999</v>
      </c>
      <c r="Q27" s="502">
        <v>656.09142671999996</v>
      </c>
      <c r="R27" s="500">
        <v>163.29737913</v>
      </c>
      <c r="S27" s="500">
        <v>412.95249275999998</v>
      </c>
      <c r="T27" s="501">
        <v>79.841554829999993</v>
      </c>
      <c r="U27" s="504">
        <v>7.7993701499999997</v>
      </c>
      <c r="V27" s="505">
        <v>88.942117880000012</v>
      </c>
      <c r="W27" s="484">
        <v>358.08947608</v>
      </c>
      <c r="X27" s="485">
        <v>376.26183201999999</v>
      </c>
      <c r="Y27" s="485">
        <v>137.04765003</v>
      </c>
      <c r="Z27" s="485" t="s">
        <v>276</v>
      </c>
      <c r="AA27" s="485">
        <v>3.9475407000000002</v>
      </c>
      <c r="AB27" s="485">
        <v>4281.1093758500001</v>
      </c>
      <c r="AC27" s="236"/>
      <c r="AD27" s="936"/>
      <c r="AE27" s="936"/>
      <c r="AF27" s="14"/>
      <c r="AG27" s="57">
        <v>2010</v>
      </c>
      <c r="AH27" s="289">
        <f t="shared" si="24"/>
        <v>79.553278788720434</v>
      </c>
      <c r="AI27" s="88">
        <f t="shared" si="0"/>
        <v>77.475730422828931</v>
      </c>
      <c r="AJ27" s="255">
        <f t="shared" si="1"/>
        <v>29.296097201931055</v>
      </c>
      <c r="AK27" s="256">
        <f t="shared" si="2"/>
        <v>25.30091363070915</v>
      </c>
      <c r="AL27" s="256">
        <f t="shared" si="3"/>
        <v>2.7040738632615606</v>
      </c>
      <c r="AM27" s="257">
        <f t="shared" si="4"/>
        <v>1.2911097079603477</v>
      </c>
      <c r="AN27" s="258">
        <f t="shared" si="5"/>
        <v>11.228981191926536</v>
      </c>
      <c r="AO27" s="256">
        <f t="shared" si="6"/>
        <v>2.1800372589515935</v>
      </c>
      <c r="AP27" s="256">
        <f t="shared" si="7"/>
        <v>0.25830888302881483</v>
      </c>
      <c r="AQ27" s="256">
        <f t="shared" si="8"/>
        <v>1.7814606122941576</v>
      </c>
      <c r="AR27" s="256">
        <f t="shared" si="9"/>
        <v>0.63546780662660651</v>
      </c>
      <c r="AS27" s="256">
        <f t="shared" si="10"/>
        <v>0.85128912626213948</v>
      </c>
      <c r="AT27" s="256">
        <f t="shared" si="11"/>
        <v>5.5224175045296402</v>
      </c>
      <c r="AU27" s="277">
        <f t="shared" si="12"/>
        <v>21.443204342279454</v>
      </c>
      <c r="AV27" s="258">
        <f t="shared" si="13"/>
        <v>15.325266633481776</v>
      </c>
      <c r="AW27" s="256">
        <f t="shared" si="14"/>
        <v>3.8143706407308935</v>
      </c>
      <c r="AX27" s="256">
        <f t="shared" si="15"/>
        <v>9.6459225052620763</v>
      </c>
      <c r="AY27" s="257">
        <f t="shared" si="16"/>
        <v>1.864973487488806</v>
      </c>
      <c r="AZ27" s="259">
        <f t="shared" si="17"/>
        <v>0.18218105321010306</v>
      </c>
      <c r="BA27" s="293">
        <f t="shared" si="18"/>
        <v>2.0775483658915124</v>
      </c>
      <c r="BB27" s="253">
        <f t="shared" si="19"/>
        <v>8.3644084895378903</v>
      </c>
      <c r="BC27" s="254">
        <f t="shared" si="20"/>
        <v>8.7888862205323708</v>
      </c>
      <c r="BD27" s="254">
        <f t="shared" si="21"/>
        <v>3.2012181422669128</v>
      </c>
      <c r="BE27" s="254" t="str">
        <f t="shared" si="22"/>
        <v/>
      </c>
      <c r="BF27" s="254">
        <f t="shared" si="23"/>
        <v>9.220835894238813E-2</v>
      </c>
      <c r="BG27" s="271">
        <f t="shared" si="25"/>
        <v>100</v>
      </c>
      <c r="BH27" s="10"/>
      <c r="BI27" s="675"/>
      <c r="BJ27" s="14"/>
    </row>
    <row r="28" spans="1:62" x14ac:dyDescent="0.35">
      <c r="A28" s="14"/>
      <c r="B28" s="57">
        <v>2011</v>
      </c>
      <c r="C28" s="486">
        <v>3303.2217767699999</v>
      </c>
      <c r="D28" s="487">
        <v>3214.9650587800002</v>
      </c>
      <c r="E28" s="488">
        <v>1245.5987563599999</v>
      </c>
      <c r="F28" s="489">
        <v>1078.11692447</v>
      </c>
      <c r="G28" s="489">
        <v>113.05611182999999</v>
      </c>
      <c r="H28" s="490">
        <v>54.425720059999996</v>
      </c>
      <c r="I28" s="491">
        <v>468.68884211000005</v>
      </c>
      <c r="J28" s="489">
        <v>92.651345419999998</v>
      </c>
      <c r="K28" s="489">
        <v>10.18599367</v>
      </c>
      <c r="L28" s="489">
        <v>74.843112359999992</v>
      </c>
      <c r="M28" s="489">
        <v>26.138147910000001</v>
      </c>
      <c r="N28" s="489">
        <v>34.739925969999994</v>
      </c>
      <c r="O28" s="489">
        <v>230.13031676999998</v>
      </c>
      <c r="P28" s="492">
        <v>911.07748975000004</v>
      </c>
      <c r="Q28" s="491">
        <v>581.49115916000005</v>
      </c>
      <c r="R28" s="489">
        <v>140.57009234</v>
      </c>
      <c r="S28" s="489">
        <v>362.00698201</v>
      </c>
      <c r="T28" s="490">
        <v>78.914084819999999</v>
      </c>
      <c r="U28" s="493">
        <v>8.1088114000000004</v>
      </c>
      <c r="V28" s="494">
        <v>88.256717989999999</v>
      </c>
      <c r="W28" s="495">
        <v>357.46461231000001</v>
      </c>
      <c r="X28" s="496">
        <v>375.71068571000001</v>
      </c>
      <c r="Y28" s="496">
        <v>132.46014606</v>
      </c>
      <c r="Z28" s="496" t="s">
        <v>276</v>
      </c>
      <c r="AA28" s="496">
        <v>3.84597912</v>
      </c>
      <c r="AB28" s="496">
        <v>4172.7031999599994</v>
      </c>
      <c r="AC28" s="236"/>
      <c r="AD28" s="936"/>
      <c r="AE28" s="936"/>
      <c r="AF28" s="14"/>
      <c r="AG28" s="57">
        <v>2011</v>
      </c>
      <c r="AH28" s="290">
        <f t="shared" si="24"/>
        <v>79.16263435179539</v>
      </c>
      <c r="AI28" s="96">
        <f t="shared" si="0"/>
        <v>77.047537404788812</v>
      </c>
      <c r="AJ28" s="262">
        <f t="shared" si="1"/>
        <v>29.851122801447765</v>
      </c>
      <c r="AK28" s="244">
        <f t="shared" si="2"/>
        <v>25.837373827123265</v>
      </c>
      <c r="AL28" s="244">
        <f t="shared" si="3"/>
        <v>2.7094213609797064</v>
      </c>
      <c r="AM28" s="263">
        <f t="shared" si="4"/>
        <v>1.3043276133447914</v>
      </c>
      <c r="AN28" s="264">
        <f t="shared" si="5"/>
        <v>11.232259272945486</v>
      </c>
      <c r="AO28" s="244">
        <f t="shared" si="6"/>
        <v>2.220415423289348</v>
      </c>
      <c r="AP28" s="244">
        <f t="shared" si="7"/>
        <v>0.24411018905197107</v>
      </c>
      <c r="AQ28" s="244">
        <f t="shared" si="8"/>
        <v>1.7936361340226032</v>
      </c>
      <c r="AR28" s="244">
        <f t="shared" si="9"/>
        <v>0.62640802993729738</v>
      </c>
      <c r="AS28" s="244">
        <f t="shared" si="10"/>
        <v>0.83255204852175968</v>
      </c>
      <c r="AT28" s="244">
        <f t="shared" si="11"/>
        <v>5.5151374478828519</v>
      </c>
      <c r="AU28" s="278">
        <f t="shared" si="12"/>
        <v>21.834227024791357</v>
      </c>
      <c r="AV28" s="264">
        <f t="shared" si="13"/>
        <v>13.935598370993038</v>
      </c>
      <c r="AW28" s="244">
        <f t="shared" si="14"/>
        <v>3.3688016042297839</v>
      </c>
      <c r="AX28" s="244">
        <f t="shared" si="15"/>
        <v>8.6755986386347885</v>
      </c>
      <c r="AY28" s="263">
        <f t="shared" si="16"/>
        <v>1.8911981283681161</v>
      </c>
      <c r="AZ28" s="265">
        <f t="shared" si="17"/>
        <v>0.19432993461115888</v>
      </c>
      <c r="BA28" s="294">
        <f t="shared" si="18"/>
        <v>2.1150969470065841</v>
      </c>
      <c r="BB28" s="266">
        <f t="shared" si="19"/>
        <v>8.5667394775028995</v>
      </c>
      <c r="BC28" s="267">
        <f t="shared" si="20"/>
        <v>9.0040117330559646</v>
      </c>
      <c r="BD28" s="267">
        <f t="shared" si="21"/>
        <v>3.1744444719018072</v>
      </c>
      <c r="BE28" s="267" t="str">
        <f t="shared" si="22"/>
        <v/>
      </c>
      <c r="BF28" s="267">
        <f t="shared" si="23"/>
        <v>9.2169965983606703E-2</v>
      </c>
      <c r="BG28" s="273">
        <f t="shared" si="25"/>
        <v>100.00000000023967</v>
      </c>
      <c r="BH28" s="10"/>
      <c r="BI28" s="675"/>
      <c r="BJ28" s="14"/>
    </row>
    <row r="29" spans="1:62" x14ac:dyDescent="0.35">
      <c r="A29" s="14"/>
      <c r="B29" s="57">
        <v>2012</v>
      </c>
      <c r="C29" s="497">
        <v>3243.7726655400002</v>
      </c>
      <c r="D29" s="498">
        <v>3156.3903946400001</v>
      </c>
      <c r="E29" s="499">
        <v>1228.4972835899998</v>
      </c>
      <c r="F29" s="500">
        <v>1073.8854674199999</v>
      </c>
      <c r="G29" s="500">
        <v>109.90615796</v>
      </c>
      <c r="H29" s="501">
        <v>44.705658199999995</v>
      </c>
      <c r="I29" s="502">
        <v>450.89256255999999</v>
      </c>
      <c r="J29" s="500">
        <v>86.978152030000004</v>
      </c>
      <c r="K29" s="500">
        <v>9.2484225000000002</v>
      </c>
      <c r="L29" s="500">
        <v>73.217124990000002</v>
      </c>
      <c r="M29" s="500">
        <v>25.422207009999997</v>
      </c>
      <c r="N29" s="500">
        <v>34.662807910000005</v>
      </c>
      <c r="O29" s="500">
        <v>221.36384814000002</v>
      </c>
      <c r="P29" s="503">
        <v>880.41802091000011</v>
      </c>
      <c r="Q29" s="502">
        <v>589.57096243000001</v>
      </c>
      <c r="R29" s="500">
        <v>140.71548899999999</v>
      </c>
      <c r="S29" s="500">
        <v>372.54848950000002</v>
      </c>
      <c r="T29" s="501">
        <v>76.306983930000001</v>
      </c>
      <c r="U29" s="504">
        <v>7.0115651400000001</v>
      </c>
      <c r="V29" s="505">
        <v>87.382270900000009</v>
      </c>
      <c r="W29" s="484">
        <v>344.77787197999999</v>
      </c>
      <c r="X29" s="485">
        <v>375.53512882000001</v>
      </c>
      <c r="Y29" s="485">
        <v>129.33650510999999</v>
      </c>
      <c r="Z29" s="485" t="s">
        <v>276</v>
      </c>
      <c r="AA29" s="485">
        <v>3.59915713</v>
      </c>
      <c r="AB29" s="665">
        <v>4097.0213285700002</v>
      </c>
      <c r="AC29" s="229"/>
      <c r="AD29" s="936"/>
      <c r="AE29" s="936"/>
      <c r="AF29" s="14"/>
      <c r="AG29" s="57">
        <v>2012</v>
      </c>
      <c r="AH29" s="289">
        <f t="shared" si="24"/>
        <v>79.173926748196536</v>
      </c>
      <c r="AI29" s="88">
        <f t="shared" si="0"/>
        <v>77.041102340116154</v>
      </c>
      <c r="AJ29" s="255">
        <f t="shared" si="1"/>
        <v>29.985132735903701</v>
      </c>
      <c r="AK29" s="256">
        <f t="shared" si="2"/>
        <v>26.21137117181722</v>
      </c>
      <c r="AL29" s="256">
        <f t="shared" si="3"/>
        <v>2.6825869124377002</v>
      </c>
      <c r="AM29" s="257">
        <f t="shared" si="4"/>
        <v>1.0911746514047023</v>
      </c>
      <c r="AN29" s="258">
        <f t="shared" si="5"/>
        <v>11.005375037121832</v>
      </c>
      <c r="AO29" s="256">
        <f t="shared" si="6"/>
        <v>2.1229606842285671</v>
      </c>
      <c r="AP29" s="256">
        <f t="shared" si="7"/>
        <v>0.22573527834740403</v>
      </c>
      <c r="AQ29" s="256">
        <f t="shared" si="8"/>
        <v>1.7870818606540002</v>
      </c>
      <c r="AR29" s="256">
        <f t="shared" si="9"/>
        <v>0.62050462936870321</v>
      </c>
      <c r="AS29" s="256">
        <f t="shared" si="10"/>
        <v>0.84604899828770241</v>
      </c>
      <c r="AT29" s="256">
        <f t="shared" si="11"/>
        <v>5.4030435867236148</v>
      </c>
      <c r="AU29" s="277">
        <f t="shared" si="12"/>
        <v>21.489222298417861</v>
      </c>
      <c r="AV29" s="258">
        <f t="shared" si="13"/>
        <v>14.390234151789988</v>
      </c>
      <c r="AW29" s="256">
        <f t="shared" si="14"/>
        <v>3.4345803381285909</v>
      </c>
      <c r="AX29" s="256">
        <f t="shared" si="15"/>
        <v>9.0931547488436451</v>
      </c>
      <c r="AY29" s="257">
        <f t="shared" si="16"/>
        <v>1.86249906481775</v>
      </c>
      <c r="AZ29" s="259">
        <f t="shared" si="17"/>
        <v>0.17113811663868675</v>
      </c>
      <c r="BA29" s="293">
        <f t="shared" si="18"/>
        <v>2.1328244080803795</v>
      </c>
      <c r="BB29" s="253">
        <f t="shared" si="19"/>
        <v>8.4153301711109041</v>
      </c>
      <c r="BC29" s="254">
        <f t="shared" si="20"/>
        <v>9.1660525709558502</v>
      </c>
      <c r="BD29" s="254">
        <f t="shared" si="21"/>
        <v>3.1568423676022901</v>
      </c>
      <c r="BE29" s="254" t="str">
        <f t="shared" si="22"/>
        <v/>
      </c>
      <c r="BF29" s="254">
        <f t="shared" si="23"/>
        <v>8.784814237850766E-2</v>
      </c>
      <c r="BG29" s="271">
        <f t="shared" si="25"/>
        <v>100.00000000024409</v>
      </c>
      <c r="BH29" s="10"/>
      <c r="BI29" s="675"/>
      <c r="BJ29" s="14"/>
    </row>
    <row r="30" spans="1:62" x14ac:dyDescent="0.35">
      <c r="A30" s="14"/>
      <c r="B30" s="57">
        <v>2013</v>
      </c>
      <c r="C30" s="486">
        <v>3163.1201644500002</v>
      </c>
      <c r="D30" s="487">
        <v>3076.87536327</v>
      </c>
      <c r="E30" s="488">
        <v>1167.76662786</v>
      </c>
      <c r="F30" s="489">
        <v>1017.8281978299999</v>
      </c>
      <c r="G30" s="489">
        <v>107.89153983</v>
      </c>
      <c r="H30" s="490">
        <v>42.046890189999999</v>
      </c>
      <c r="I30" s="491">
        <v>432.83046698999999</v>
      </c>
      <c r="J30" s="489">
        <v>81.983504749999994</v>
      </c>
      <c r="K30" s="489">
        <v>8.99493455</v>
      </c>
      <c r="L30" s="489">
        <v>69.690367199999997</v>
      </c>
      <c r="M30" s="489">
        <v>24.910828720000001</v>
      </c>
      <c r="N30" s="489">
        <v>34.953810109999999</v>
      </c>
      <c r="O30" s="489">
        <v>212.29702165999998</v>
      </c>
      <c r="P30" s="492">
        <v>875.37553752999997</v>
      </c>
      <c r="Q30" s="491">
        <v>593.89854787000002</v>
      </c>
      <c r="R30" s="489">
        <v>142.47916935999999</v>
      </c>
      <c r="S30" s="489">
        <v>375.12387610000002</v>
      </c>
      <c r="T30" s="490">
        <v>76.295502409999997</v>
      </c>
      <c r="U30" s="493">
        <v>7.0041830300000001</v>
      </c>
      <c r="V30" s="494">
        <v>86.244801179999996</v>
      </c>
      <c r="W30" s="495">
        <v>342.70187404000001</v>
      </c>
      <c r="X30" s="496">
        <v>377.71105999999997</v>
      </c>
      <c r="Y30" s="496">
        <v>124.32182118</v>
      </c>
      <c r="Z30" s="496" t="s">
        <v>276</v>
      </c>
      <c r="AA30" s="496">
        <v>3.3833650299999998</v>
      </c>
      <c r="AB30" s="496">
        <v>4011.2382847000003</v>
      </c>
      <c r="AC30" s="236"/>
      <c r="AD30" s="936"/>
      <c r="AE30" s="936"/>
      <c r="AF30" s="14"/>
      <c r="AG30" s="57">
        <v>2013</v>
      </c>
      <c r="AH30" s="290">
        <f t="shared" si="24"/>
        <v>78.856451298718326</v>
      </c>
      <c r="AI30" s="96">
        <f t="shared" si="0"/>
        <v>76.706372069843738</v>
      </c>
      <c r="AJ30" s="262">
        <f t="shared" si="1"/>
        <v>29.112372414129396</v>
      </c>
      <c r="AK30" s="244">
        <f t="shared" si="2"/>
        <v>25.374413724367489</v>
      </c>
      <c r="AL30" s="244">
        <f t="shared" si="3"/>
        <v>2.6897315036488583</v>
      </c>
      <c r="AM30" s="263">
        <f t="shared" si="4"/>
        <v>1.0482271858637457</v>
      </c>
      <c r="AN30" s="264">
        <f t="shared" si="5"/>
        <v>10.790445151088084</v>
      </c>
      <c r="AO30" s="244">
        <f t="shared" si="6"/>
        <v>2.0438452899372326</v>
      </c>
      <c r="AP30" s="244">
        <f t="shared" si="7"/>
        <v>0.22424333613660477</v>
      </c>
      <c r="AQ30" s="244">
        <f t="shared" si="8"/>
        <v>1.7373778931513195</v>
      </c>
      <c r="AR30" s="244">
        <f t="shared" si="9"/>
        <v>0.62102590152813808</v>
      </c>
      <c r="AS30" s="244">
        <f t="shared" si="10"/>
        <v>0.87139700085441785</v>
      </c>
      <c r="AT30" s="244">
        <f t="shared" si="11"/>
        <v>5.2925557294803705</v>
      </c>
      <c r="AU30" s="278">
        <f t="shared" si="12"/>
        <v>21.823074955904026</v>
      </c>
      <c r="AV30" s="264">
        <f t="shared" si="13"/>
        <v>14.805865563641468</v>
      </c>
      <c r="AW30" s="244">
        <f t="shared" si="14"/>
        <v>3.551999638202894</v>
      </c>
      <c r="AX30" s="244">
        <f t="shared" si="15"/>
        <v>9.3518222921542407</v>
      </c>
      <c r="AY30" s="263">
        <f t="shared" si="16"/>
        <v>1.9020436332843318</v>
      </c>
      <c r="AZ30" s="265">
        <f t="shared" si="17"/>
        <v>0.17461398533006475</v>
      </c>
      <c r="BA30" s="294">
        <f t="shared" si="18"/>
        <v>2.1500792288745876</v>
      </c>
      <c r="BB30" s="266">
        <f t="shared" si="19"/>
        <v>8.5435431584097632</v>
      </c>
      <c r="BC30" s="267">
        <f t="shared" si="20"/>
        <v>9.4163206768517593</v>
      </c>
      <c r="BD30" s="267">
        <f t="shared" si="21"/>
        <v>3.0993377195814733</v>
      </c>
      <c r="BE30" s="267" t="str">
        <f t="shared" si="22"/>
        <v/>
      </c>
      <c r="BF30" s="267">
        <f t="shared" si="23"/>
        <v>8.4347146438672388E-2</v>
      </c>
      <c r="BG30" s="273">
        <f t="shared" si="25"/>
        <v>100</v>
      </c>
      <c r="BH30" s="10"/>
      <c r="BI30" s="675"/>
      <c r="BJ30" s="14"/>
    </row>
    <row r="31" spans="1:62" x14ac:dyDescent="0.35">
      <c r="A31" s="14"/>
      <c r="B31" s="57">
        <v>2014</v>
      </c>
      <c r="C31" s="497">
        <v>3017.0402277600001</v>
      </c>
      <c r="D31" s="498">
        <v>2933.7244736399998</v>
      </c>
      <c r="E31" s="499">
        <v>1106.41195257</v>
      </c>
      <c r="F31" s="500">
        <v>959.9153430099999</v>
      </c>
      <c r="G31" s="500">
        <v>104.8373215</v>
      </c>
      <c r="H31" s="501">
        <v>41.659288060000002</v>
      </c>
      <c r="I31" s="502">
        <v>419.98719538</v>
      </c>
      <c r="J31" s="500">
        <v>80.58369107</v>
      </c>
      <c r="K31" s="500">
        <v>8.4718817299999998</v>
      </c>
      <c r="L31" s="500">
        <v>64.414159949999998</v>
      </c>
      <c r="M31" s="500">
        <v>23.36540703</v>
      </c>
      <c r="N31" s="500">
        <v>34.746389450000002</v>
      </c>
      <c r="O31" s="500">
        <v>208.40566613999999</v>
      </c>
      <c r="P31" s="503">
        <v>882.74853163</v>
      </c>
      <c r="Q31" s="502">
        <v>517.77464815999997</v>
      </c>
      <c r="R31" s="500">
        <v>124.87064642</v>
      </c>
      <c r="S31" s="500">
        <v>316.91459592000001</v>
      </c>
      <c r="T31" s="501">
        <v>75.98940583000001</v>
      </c>
      <c r="U31" s="504">
        <v>6.8021459100000001</v>
      </c>
      <c r="V31" s="505">
        <v>83.315754119999994</v>
      </c>
      <c r="W31" s="484">
        <v>349.17820089999998</v>
      </c>
      <c r="X31" s="485">
        <v>382.76323234</v>
      </c>
      <c r="Y31" s="485">
        <v>120.02160644</v>
      </c>
      <c r="Z31" s="485" t="s">
        <v>276</v>
      </c>
      <c r="AA31" s="485">
        <v>3.4063103200000002</v>
      </c>
      <c r="AB31" s="665">
        <v>3872.4095777699999</v>
      </c>
      <c r="AC31" s="236"/>
      <c r="AD31" s="936"/>
      <c r="AE31" s="936"/>
      <c r="AF31" s="14"/>
      <c r="AG31" s="57">
        <v>2014</v>
      </c>
      <c r="AH31" s="289">
        <f t="shared" si="24"/>
        <v>77.911185972673366</v>
      </c>
      <c r="AI31" s="88">
        <f t="shared" si="0"/>
        <v>75.759663711229635</v>
      </c>
      <c r="AJ31" s="255">
        <f t="shared" si="1"/>
        <v>28.571666564443017</v>
      </c>
      <c r="AK31" s="256">
        <f t="shared" si="2"/>
        <v>24.788579919864397</v>
      </c>
      <c r="AL31" s="256">
        <f t="shared" si="3"/>
        <v>2.7072890765953672</v>
      </c>
      <c r="AM31" s="257">
        <f t="shared" si="4"/>
        <v>1.0757975679832474</v>
      </c>
      <c r="AN31" s="258">
        <f t="shared" si="5"/>
        <v>10.845629496192331</v>
      </c>
      <c r="AO31" s="256">
        <f t="shared" si="6"/>
        <v>2.0809702447953771</v>
      </c>
      <c r="AP31" s="256">
        <f t="shared" si="7"/>
        <v>0.21877545646601496</v>
      </c>
      <c r="AQ31" s="256">
        <f t="shared" si="8"/>
        <v>1.6634128868954534</v>
      </c>
      <c r="AR31" s="256">
        <f t="shared" si="9"/>
        <v>0.60338160416015219</v>
      </c>
      <c r="AS31" s="256">
        <f t="shared" si="10"/>
        <v>0.89728084677471975</v>
      </c>
      <c r="AT31" s="256">
        <f t="shared" si="11"/>
        <v>5.3818084568423759</v>
      </c>
      <c r="AU31" s="277">
        <f t="shared" si="12"/>
        <v>22.795846201226148</v>
      </c>
      <c r="AV31" s="258">
        <f t="shared" si="13"/>
        <v>13.370864774540978</v>
      </c>
      <c r="AW31" s="256">
        <f t="shared" si="14"/>
        <v>3.2246239431085471</v>
      </c>
      <c r="AX31" s="256">
        <f t="shared" si="15"/>
        <v>8.1839120980198903</v>
      </c>
      <c r="AY31" s="257">
        <f t="shared" si="16"/>
        <v>1.9623287336707793</v>
      </c>
      <c r="AZ31" s="259">
        <f t="shared" si="17"/>
        <v>0.17565667508541655</v>
      </c>
      <c r="BA31" s="293">
        <f t="shared" si="18"/>
        <v>2.1515222614437115</v>
      </c>
      <c r="BB31" s="253">
        <f t="shared" si="19"/>
        <v>9.01707822706814</v>
      </c>
      <c r="BC31" s="254">
        <f t="shared" si="20"/>
        <v>9.8843684959694116</v>
      </c>
      <c r="BD31" s="254">
        <f t="shared" si="21"/>
        <v>3.0994037182687868</v>
      </c>
      <c r="BE31" s="254" t="str">
        <f t="shared" si="22"/>
        <v/>
      </c>
      <c r="BF31" s="254">
        <f t="shared" si="23"/>
        <v>8.7963585762061577E-2</v>
      </c>
      <c r="BG31" s="271">
        <f t="shared" si="25"/>
        <v>99.99999999974176</v>
      </c>
      <c r="BH31" s="10"/>
      <c r="BI31" s="675"/>
      <c r="BJ31" s="14"/>
    </row>
    <row r="32" spans="1:62" x14ac:dyDescent="0.35">
      <c r="A32" s="14"/>
      <c r="B32" s="57">
        <v>2015</v>
      </c>
      <c r="C32" s="486">
        <v>3075.2993197199999</v>
      </c>
      <c r="D32" s="487">
        <v>2992.5771439099994</v>
      </c>
      <c r="E32" s="488">
        <v>1113.9520394299998</v>
      </c>
      <c r="F32" s="489">
        <v>968.47822665000001</v>
      </c>
      <c r="G32" s="489">
        <v>105.92321767</v>
      </c>
      <c r="H32" s="490">
        <v>39.550595110000003</v>
      </c>
      <c r="I32" s="491">
        <v>428.99470468000004</v>
      </c>
      <c r="J32" s="489">
        <v>85.620561870000003</v>
      </c>
      <c r="K32" s="489">
        <v>8.6104113300000016</v>
      </c>
      <c r="L32" s="489">
        <v>63.994163650000004</v>
      </c>
      <c r="M32" s="489">
        <v>23.589919300000002</v>
      </c>
      <c r="N32" s="489">
        <v>35.459476309999999</v>
      </c>
      <c r="O32" s="489">
        <v>211.72017221999999</v>
      </c>
      <c r="P32" s="492">
        <v>901.76976304999994</v>
      </c>
      <c r="Q32" s="491">
        <v>541.00081909000005</v>
      </c>
      <c r="R32" s="489">
        <v>130.48530676999999</v>
      </c>
      <c r="S32" s="489">
        <v>335.16025533999999</v>
      </c>
      <c r="T32" s="490">
        <v>75.355256980000007</v>
      </c>
      <c r="U32" s="493">
        <v>6.85981767</v>
      </c>
      <c r="V32" s="494">
        <v>82.722175809999996</v>
      </c>
      <c r="W32" s="495">
        <v>339.85434062999997</v>
      </c>
      <c r="X32" s="496">
        <v>384.28024042999999</v>
      </c>
      <c r="Y32" s="496">
        <v>118.15779908</v>
      </c>
      <c r="Z32" s="496" t="s">
        <v>276</v>
      </c>
      <c r="AA32" s="496">
        <v>3.35415157</v>
      </c>
      <c r="AB32" s="496">
        <v>3920.9458514299999</v>
      </c>
      <c r="AC32" s="236"/>
      <c r="AD32" s="936"/>
      <c r="AE32" s="936"/>
      <c r="AF32" s="14"/>
      <c r="AG32" s="57">
        <v>2015</v>
      </c>
      <c r="AH32" s="290">
        <f t="shared" si="24"/>
        <v>78.432588366360989</v>
      </c>
      <c r="AI32" s="96">
        <f t="shared" si="0"/>
        <v>76.322837838185976</v>
      </c>
      <c r="AJ32" s="262">
        <f t="shared" si="1"/>
        <v>28.410288783348864</v>
      </c>
      <c r="AK32" s="244">
        <f t="shared" si="2"/>
        <v>24.700117352979724</v>
      </c>
      <c r="AL32" s="244">
        <f t="shared" si="3"/>
        <v>2.7014710654922451</v>
      </c>
      <c r="AM32" s="263">
        <f t="shared" si="4"/>
        <v>1.008700364876898</v>
      </c>
      <c r="AN32" s="264">
        <f t="shared" si="5"/>
        <v>10.941102502691852</v>
      </c>
      <c r="AO32" s="244">
        <f t="shared" si="6"/>
        <v>2.1836711118765768</v>
      </c>
      <c r="AP32" s="244">
        <f t="shared" si="7"/>
        <v>0.21960036318429943</v>
      </c>
      <c r="AQ32" s="244">
        <f t="shared" si="8"/>
        <v>1.6321103650707349</v>
      </c>
      <c r="AR32" s="244">
        <f t="shared" si="9"/>
        <v>0.6016384870858793</v>
      </c>
      <c r="AS32" s="244">
        <f t="shared" si="10"/>
        <v>0.90436026544635006</v>
      </c>
      <c r="AT32" s="244">
        <f t="shared" si="11"/>
        <v>5.3997219100280098</v>
      </c>
      <c r="AU32" s="278">
        <f t="shared" si="12"/>
        <v>22.998781345606119</v>
      </c>
      <c r="AV32" s="264">
        <f t="shared" si="13"/>
        <v>13.797712072271867</v>
      </c>
      <c r="AW32" s="244">
        <f t="shared" si="14"/>
        <v>3.3279038200033026</v>
      </c>
      <c r="AX32" s="244">
        <f t="shared" si="15"/>
        <v>8.5479439920794729</v>
      </c>
      <c r="AY32" s="263">
        <f t="shared" si="16"/>
        <v>1.9218642601890905</v>
      </c>
      <c r="AZ32" s="265">
        <f t="shared" si="17"/>
        <v>0.17495313452232886</v>
      </c>
      <c r="BA32" s="294">
        <f t="shared" si="18"/>
        <v>2.1097505281749958</v>
      </c>
      <c r="BB32" s="266">
        <f t="shared" si="19"/>
        <v>8.6676621791665998</v>
      </c>
      <c r="BC32" s="267">
        <f t="shared" si="20"/>
        <v>9.8007025598134678</v>
      </c>
      <c r="BD32" s="267">
        <f t="shared" si="21"/>
        <v>3.0135024444907064</v>
      </c>
      <c r="BE32" s="267" t="str">
        <f t="shared" si="22"/>
        <v/>
      </c>
      <c r="BF32" s="267">
        <f t="shared" si="23"/>
        <v>8.5544450168234656E-2</v>
      </c>
      <c r="BG32" s="273">
        <f t="shared" si="25"/>
        <v>100</v>
      </c>
      <c r="BH32" s="10"/>
      <c r="BI32" s="675"/>
      <c r="BJ32" s="14"/>
    </row>
    <row r="33" spans="1:62" x14ac:dyDescent="0.35">
      <c r="A33" s="14"/>
      <c r="B33" s="57">
        <v>2016</v>
      </c>
      <c r="C33" s="497">
        <v>3082.3555526200003</v>
      </c>
      <c r="D33" s="498">
        <v>3002.9572575400002</v>
      </c>
      <c r="E33" s="499">
        <v>1089.1165887200002</v>
      </c>
      <c r="F33" s="500">
        <v>943.77804321999997</v>
      </c>
      <c r="G33" s="500">
        <v>105.36763182999999</v>
      </c>
      <c r="H33" s="501">
        <v>39.970913679999995</v>
      </c>
      <c r="I33" s="502">
        <v>434.13846733000003</v>
      </c>
      <c r="J33" s="500">
        <v>82.270658019999999</v>
      </c>
      <c r="K33" s="500">
        <v>8.7200899199999995</v>
      </c>
      <c r="L33" s="500">
        <v>65.140922689999996</v>
      </c>
      <c r="M33" s="500">
        <v>23.974439409999999</v>
      </c>
      <c r="N33" s="500">
        <v>36.002583769999994</v>
      </c>
      <c r="O33" s="500">
        <v>218.02977351999999</v>
      </c>
      <c r="P33" s="503">
        <v>925.82312919999993</v>
      </c>
      <c r="Q33" s="502">
        <v>547.73462146000008</v>
      </c>
      <c r="R33" s="500">
        <v>130.89357113</v>
      </c>
      <c r="S33" s="500">
        <v>341.31848002999999</v>
      </c>
      <c r="T33" s="501">
        <v>75.522570300000012</v>
      </c>
      <c r="U33" s="504">
        <v>6.1444508299999994</v>
      </c>
      <c r="V33" s="505">
        <v>79.398295079999997</v>
      </c>
      <c r="W33" s="484">
        <v>342.08120331000003</v>
      </c>
      <c r="X33" s="485">
        <v>386.35086309000002</v>
      </c>
      <c r="Y33" s="485">
        <v>115.69299226</v>
      </c>
      <c r="Z33" s="485" t="s">
        <v>276</v>
      </c>
      <c r="AA33" s="485">
        <v>3.2869236000000002</v>
      </c>
      <c r="AB33" s="665">
        <v>3929.7675348800003</v>
      </c>
      <c r="AC33" s="659"/>
      <c r="AD33" s="936"/>
      <c r="AE33" s="936"/>
      <c r="AF33" s="14"/>
      <c r="AG33" s="57">
        <v>2016</v>
      </c>
      <c r="AH33" s="289">
        <f t="shared" si="24"/>
        <v>78.4360786041794</v>
      </c>
      <c r="AI33" s="88">
        <f t="shared" si="0"/>
        <v>76.415646240807447</v>
      </c>
      <c r="AJ33" s="255">
        <f t="shared" si="1"/>
        <v>27.714529652280245</v>
      </c>
      <c r="AK33" s="256">
        <f t="shared" si="2"/>
        <v>24.016129067258408</v>
      </c>
      <c r="AL33" s="256">
        <f t="shared" si="3"/>
        <v>2.6812688255672485</v>
      </c>
      <c r="AM33" s="257">
        <f t="shared" si="4"/>
        <v>1.0171317597090523</v>
      </c>
      <c r="AN33" s="258">
        <f t="shared" si="5"/>
        <v>11.047433810693764</v>
      </c>
      <c r="AO33" s="256">
        <f t="shared" si="6"/>
        <v>2.0935248024158817</v>
      </c>
      <c r="AP33" s="256">
        <f t="shared" si="7"/>
        <v>0.22189836530028426</v>
      </c>
      <c r="AQ33" s="256">
        <f t="shared" si="8"/>
        <v>1.6576278905003767</v>
      </c>
      <c r="AR33" s="256">
        <f t="shared" si="9"/>
        <v>0.61007271288203779</v>
      </c>
      <c r="AS33" s="256">
        <f t="shared" si="10"/>
        <v>0.91615047074532285</v>
      </c>
      <c r="AT33" s="256">
        <f t="shared" si="11"/>
        <v>5.5481595688498597</v>
      </c>
      <c r="AU33" s="277">
        <f t="shared" si="12"/>
        <v>23.559234000040437</v>
      </c>
      <c r="AV33" s="258">
        <f t="shared" si="13"/>
        <v>13.938092179712754</v>
      </c>
      <c r="AW33" s="256">
        <f t="shared" si="14"/>
        <v>3.3308222424916787</v>
      </c>
      <c r="AX33" s="256">
        <f t="shared" si="15"/>
        <v>8.6854623587912183</v>
      </c>
      <c r="AY33" s="257">
        <f t="shared" si="16"/>
        <v>1.9218075784298567</v>
      </c>
      <c r="AZ33" s="259">
        <f t="shared" si="17"/>
        <v>0.15635659808023802</v>
      </c>
      <c r="BA33" s="293">
        <f t="shared" si="18"/>
        <v>2.0204323633719596</v>
      </c>
      <c r="BB33" s="253">
        <f t="shared" si="19"/>
        <v>8.7048712239016925</v>
      </c>
      <c r="BC33" s="254">
        <f t="shared" si="20"/>
        <v>9.831392306562929</v>
      </c>
      <c r="BD33" s="254">
        <f t="shared" si="21"/>
        <v>2.9440161850065465</v>
      </c>
      <c r="BE33" s="254" t="str">
        <f t="shared" si="22"/>
        <v/>
      </c>
      <c r="BF33" s="254">
        <f t="shared" si="23"/>
        <v>8.364168034942987E-2</v>
      </c>
      <c r="BG33" s="271">
        <f t="shared" si="25"/>
        <v>100</v>
      </c>
      <c r="BH33" s="10"/>
      <c r="BI33" s="675"/>
      <c r="BJ33" s="14"/>
    </row>
    <row r="34" spans="1:62" x14ac:dyDescent="0.35">
      <c r="A34" s="14"/>
      <c r="B34" s="57">
        <v>2017</v>
      </c>
      <c r="C34" s="486">
        <v>3104.4526689999998</v>
      </c>
      <c r="D34" s="487">
        <v>3025.65480682</v>
      </c>
      <c r="E34" s="488">
        <v>1083.3400621000001</v>
      </c>
      <c r="F34" s="489">
        <v>941.46137388</v>
      </c>
      <c r="G34" s="489">
        <v>103.07933380999999</v>
      </c>
      <c r="H34" s="490">
        <v>38.799354409999999</v>
      </c>
      <c r="I34" s="491">
        <v>441.34554675999999</v>
      </c>
      <c r="J34" s="489">
        <v>82.921438469999998</v>
      </c>
      <c r="K34" s="489">
        <v>8.9005286699999999</v>
      </c>
      <c r="L34" s="489">
        <v>67.504682669999994</v>
      </c>
      <c r="M34" s="489">
        <v>24.024491959999999</v>
      </c>
      <c r="N34" s="489">
        <v>36.579359729999993</v>
      </c>
      <c r="O34" s="489">
        <v>221.41504525999997</v>
      </c>
      <c r="P34" s="492">
        <v>949.14292413999999</v>
      </c>
      <c r="Q34" s="491">
        <v>545.72830948000001</v>
      </c>
      <c r="R34" s="489">
        <v>131.28435591000002</v>
      </c>
      <c r="S34" s="489">
        <v>338.54088777999999</v>
      </c>
      <c r="T34" s="490">
        <v>75.903065789999999</v>
      </c>
      <c r="U34" s="493">
        <v>6.0979643400000008</v>
      </c>
      <c r="V34" s="494">
        <v>78.797862179999996</v>
      </c>
      <c r="W34" s="495">
        <v>349.69055288999999</v>
      </c>
      <c r="X34" s="496">
        <v>388.16274656000002</v>
      </c>
      <c r="Y34" s="496">
        <v>114.6333273</v>
      </c>
      <c r="Z34" s="496" t="s">
        <v>276</v>
      </c>
      <c r="AA34" s="496">
        <v>3.2894040000000002</v>
      </c>
      <c r="AB34" s="496">
        <v>3960.2286997600004</v>
      </c>
      <c r="AC34" s="236"/>
      <c r="AD34" s="936"/>
      <c r="AE34" s="936"/>
      <c r="AF34" s="14"/>
      <c r="AG34" s="57">
        <v>2017</v>
      </c>
      <c r="AH34" s="290">
        <f t="shared" si="24"/>
        <v>78.390742160626672</v>
      </c>
      <c r="AI34" s="96">
        <f t="shared" si="0"/>
        <v>76.401012067898051</v>
      </c>
      <c r="AJ34" s="262">
        <f t="shared" si="1"/>
        <v>27.355492428143179</v>
      </c>
      <c r="AK34" s="244">
        <f t="shared" si="2"/>
        <v>23.772904174373942</v>
      </c>
      <c r="AL34" s="244">
        <f t="shared" si="3"/>
        <v>2.6028631582879762</v>
      </c>
      <c r="AM34" s="263">
        <f t="shared" si="4"/>
        <v>0.97972509548126185</v>
      </c>
      <c r="AN34" s="264">
        <f t="shared" si="5"/>
        <v>11.144445945425996</v>
      </c>
      <c r="AO34" s="244">
        <f t="shared" si="6"/>
        <v>2.0938547936644478</v>
      </c>
      <c r="AP34" s="244">
        <f t="shared" si="7"/>
        <v>0.22474784525801234</v>
      </c>
      <c r="AQ34" s="244">
        <f t="shared" si="8"/>
        <v>1.7045652609429081</v>
      </c>
      <c r="AR34" s="244">
        <f t="shared" si="9"/>
        <v>0.6066440547096672</v>
      </c>
      <c r="AS34" s="244">
        <f t="shared" si="10"/>
        <v>0.92366786120753053</v>
      </c>
      <c r="AT34" s="244">
        <f t="shared" si="11"/>
        <v>5.5909661296434283</v>
      </c>
      <c r="AU34" s="278">
        <f t="shared" si="12"/>
        <v>23.966871514201195</v>
      </c>
      <c r="AV34" s="264">
        <f t="shared" si="13"/>
        <v>13.780222074373444</v>
      </c>
      <c r="AW34" s="244">
        <f t="shared" si="14"/>
        <v>3.3150700594123812</v>
      </c>
      <c r="AX34" s="244">
        <f t="shared" si="15"/>
        <v>8.5485186196574059</v>
      </c>
      <c r="AY34" s="263">
        <f t="shared" si="16"/>
        <v>1.9166333953036578</v>
      </c>
      <c r="AZ34" s="265">
        <f t="shared" si="17"/>
        <v>0.15398010575423468</v>
      </c>
      <c r="BA34" s="294">
        <f t="shared" si="18"/>
        <v>1.9897300927286179</v>
      </c>
      <c r="BB34" s="266">
        <f t="shared" si="19"/>
        <v>8.8300595597216933</v>
      </c>
      <c r="BC34" s="267">
        <f t="shared" si="20"/>
        <v>9.8015234974566905</v>
      </c>
      <c r="BD34" s="267">
        <f t="shared" si="21"/>
        <v>2.8946138213418604</v>
      </c>
      <c r="BE34" s="267" t="str">
        <f t="shared" si="22"/>
        <v/>
      </c>
      <c r="BF34" s="267">
        <f t="shared" si="23"/>
        <v>8.3060960600566988E-2</v>
      </c>
      <c r="BG34" s="273">
        <f t="shared" si="25"/>
        <v>99.999999999747473</v>
      </c>
      <c r="BH34" s="10"/>
      <c r="BI34" s="675"/>
      <c r="BJ34" s="14"/>
    </row>
    <row r="35" spans="1:62" x14ac:dyDescent="0.35">
      <c r="A35" s="14"/>
      <c r="B35" s="57">
        <v>2018</v>
      </c>
      <c r="C35" s="497">
        <v>3036.5559450699998</v>
      </c>
      <c r="D35" s="498">
        <v>2961.4281402699999</v>
      </c>
      <c r="E35" s="499">
        <v>1023.65436904</v>
      </c>
      <c r="F35" s="500">
        <v>882.63373984000009</v>
      </c>
      <c r="G35" s="500">
        <v>99.762827350000009</v>
      </c>
      <c r="H35" s="501">
        <v>41.257801850000007</v>
      </c>
      <c r="I35" s="502">
        <v>442.36991824</v>
      </c>
      <c r="J35" s="500">
        <v>82.741114640000006</v>
      </c>
      <c r="K35" s="500">
        <v>8.6144303999999998</v>
      </c>
      <c r="L35" s="500">
        <v>69.772980790000005</v>
      </c>
      <c r="M35" s="500">
        <v>23.951275209999999</v>
      </c>
      <c r="N35" s="500">
        <v>36.786971969999996</v>
      </c>
      <c r="O35" s="500">
        <v>220.50314521999999</v>
      </c>
      <c r="P35" s="503">
        <v>956.84132833000001</v>
      </c>
      <c r="Q35" s="502">
        <v>532.93229570999995</v>
      </c>
      <c r="R35" s="500">
        <v>127.58943558999999</v>
      </c>
      <c r="S35" s="500">
        <v>328.39196226000001</v>
      </c>
      <c r="T35" s="501">
        <v>76.950897870000006</v>
      </c>
      <c r="U35" s="504">
        <v>5.6302289499999993</v>
      </c>
      <c r="V35" s="505">
        <v>75.127804799999993</v>
      </c>
      <c r="W35" s="484">
        <v>342.90668959999999</v>
      </c>
      <c r="X35" s="485">
        <v>385.14407775000001</v>
      </c>
      <c r="Y35" s="485">
        <v>113.40748977</v>
      </c>
      <c r="Z35" s="485" t="s">
        <v>276</v>
      </c>
      <c r="AA35" s="485">
        <v>3.1149201999999998</v>
      </c>
      <c r="AB35" s="665">
        <v>3881.1291223900002</v>
      </c>
      <c r="AC35" s="659"/>
      <c r="AD35" s="936"/>
      <c r="AE35" s="936"/>
      <c r="AF35" s="14"/>
      <c r="AG35" s="57">
        <v>2018</v>
      </c>
      <c r="AH35" s="289">
        <f t="shared" si="24"/>
        <v>78.23898276283289</v>
      </c>
      <c r="AI35" s="88">
        <f t="shared" si="0"/>
        <v>76.303262449726276</v>
      </c>
      <c r="AJ35" s="255">
        <f t="shared" si="1"/>
        <v>26.375169100522822</v>
      </c>
      <c r="AK35" s="256">
        <f t="shared" si="2"/>
        <v>22.741674188270089</v>
      </c>
      <c r="AL35" s="256">
        <f t="shared" si="3"/>
        <v>2.5704588588530659</v>
      </c>
      <c r="AM35" s="257">
        <f t="shared" si="4"/>
        <v>1.0630360533996726</v>
      </c>
      <c r="AN35" s="258">
        <f t="shared" si="5"/>
        <v>11.397969618892466</v>
      </c>
      <c r="AO35" s="256">
        <f t="shared" si="6"/>
        <v>2.1318825535247332</v>
      </c>
      <c r="AP35" s="256">
        <f t="shared" si="7"/>
        <v>0.2219568102051506</v>
      </c>
      <c r="AQ35" s="256">
        <f t="shared" si="8"/>
        <v>1.7977495360173377</v>
      </c>
      <c r="AR35" s="256">
        <f t="shared" si="9"/>
        <v>0.6171213184283546</v>
      </c>
      <c r="AS35" s="256">
        <f t="shared" si="10"/>
        <v>0.94784200190037915</v>
      </c>
      <c r="AT35" s="256">
        <f t="shared" si="11"/>
        <v>5.6814173985588532</v>
      </c>
      <c r="AU35" s="277">
        <f t="shared" si="12"/>
        <v>24.653684486044021</v>
      </c>
      <c r="AV35" s="258">
        <f t="shared" si="13"/>
        <v>13.731372466727418</v>
      </c>
      <c r="AW35" s="256">
        <f t="shared" si="14"/>
        <v>3.2874308369166134</v>
      </c>
      <c r="AX35" s="256">
        <f t="shared" si="15"/>
        <v>8.4612480519013538</v>
      </c>
      <c r="AY35" s="257">
        <f t="shared" si="16"/>
        <v>1.9826935781671089</v>
      </c>
      <c r="AZ35" s="259">
        <f t="shared" si="17"/>
        <v>0.14506677753954506</v>
      </c>
      <c r="BA35" s="293">
        <f t="shared" si="18"/>
        <v>1.9357203131066216</v>
      </c>
      <c r="BB35" s="253">
        <f t="shared" si="19"/>
        <v>8.8352301298555602</v>
      </c>
      <c r="BC35" s="254">
        <f t="shared" si="20"/>
        <v>9.923505907807268</v>
      </c>
      <c r="BD35" s="254">
        <f t="shared" si="21"/>
        <v>2.9220231070324099</v>
      </c>
      <c r="BE35" s="254" t="str">
        <f t="shared" si="22"/>
        <v/>
      </c>
      <c r="BF35" s="254">
        <f t="shared" si="23"/>
        <v>8.0258092471858583E-2</v>
      </c>
      <c r="BG35" s="271">
        <f t="shared" si="25"/>
        <v>99.999999999999986</v>
      </c>
      <c r="BH35" s="10"/>
      <c r="BI35" s="675"/>
      <c r="BJ35" s="14"/>
    </row>
    <row r="36" spans="1:62" x14ac:dyDescent="0.35">
      <c r="A36" s="14"/>
      <c r="B36" s="57">
        <v>2019</v>
      </c>
      <c r="C36" s="486">
        <v>2896.9906710700002</v>
      </c>
      <c r="D36" s="487">
        <v>2828.5198024800002</v>
      </c>
      <c r="E36" s="488">
        <v>905.33405328999993</v>
      </c>
      <c r="F36" s="489">
        <v>765.33942656000011</v>
      </c>
      <c r="G36" s="489">
        <v>100.06290831</v>
      </c>
      <c r="H36" s="490">
        <v>39.931718419999996</v>
      </c>
      <c r="I36" s="491">
        <v>428.57989529999998</v>
      </c>
      <c r="J36" s="489">
        <v>78.548166729999991</v>
      </c>
      <c r="K36" s="489">
        <v>8.8811902499999995</v>
      </c>
      <c r="L36" s="489">
        <v>65.596111390000004</v>
      </c>
      <c r="M36" s="489">
        <v>24.72701769</v>
      </c>
      <c r="N36" s="489">
        <v>36.263171640000003</v>
      </c>
      <c r="O36" s="489">
        <v>214.56423759</v>
      </c>
      <c r="P36" s="492">
        <v>965.70965273999991</v>
      </c>
      <c r="Q36" s="491">
        <v>522.82307823999997</v>
      </c>
      <c r="R36" s="489">
        <v>125.15035349</v>
      </c>
      <c r="S36" s="489">
        <v>321.17518207000001</v>
      </c>
      <c r="T36" s="490">
        <v>76.497542690000003</v>
      </c>
      <c r="U36" s="493">
        <v>6.0731229100000004</v>
      </c>
      <c r="V36" s="494">
        <v>68.470868589999995</v>
      </c>
      <c r="W36" s="495">
        <v>331.54823411000001</v>
      </c>
      <c r="X36" s="496">
        <v>380.24796302000004</v>
      </c>
      <c r="Y36" s="496">
        <v>112.44942757</v>
      </c>
      <c r="Z36" s="496" t="s">
        <v>276</v>
      </c>
      <c r="AA36" s="496">
        <v>3.0340195399999996</v>
      </c>
      <c r="AB36" s="496">
        <v>3724.2703153100001</v>
      </c>
      <c r="AC36" s="236"/>
      <c r="AD36" s="936"/>
      <c r="AE36" s="936"/>
      <c r="AF36" s="14"/>
      <c r="AG36" s="57">
        <v>2019</v>
      </c>
      <c r="AH36" s="290">
        <f t="shared" ref="AH36" si="26">IF(ISERROR(  (C36/$AB36)*100 ),"",(C36/$AB36)  *100 )</f>
        <v>77.786799179448423</v>
      </c>
      <c r="AI36" s="96">
        <f t="shared" ref="AI36" si="27">IF(ISERROR(  (D36/$AB36)*100 ),"",(D36/$AB36)  *100 )</f>
        <v>75.948294914370635</v>
      </c>
      <c r="AJ36" s="262">
        <f t="shared" ref="AJ36" si="28">IF(ISERROR(  (E36/$AB36)*100 ),"",(E36/$AB36)  *100 )</f>
        <v>24.309031746924685</v>
      </c>
      <c r="AK36" s="244">
        <f t="shared" ref="AK36" si="29">IF(ISERROR(  (F36/$AB36)*100 ),"",(F36/$AB36)  *100 )</f>
        <v>20.550050392792041</v>
      </c>
      <c r="AL36" s="244">
        <f t="shared" ref="AL36" si="30">IF(ISERROR(  (G36/$AB36)*100 ),"",(G36/$AB36)  *100 )</f>
        <v>2.6867788811852389</v>
      </c>
      <c r="AM36" s="263">
        <f t="shared" ref="AM36" si="31">IF(ISERROR(  (H36/$AB36)*100 ),"",(H36/$AB36)  *100 )</f>
        <v>1.0722024729474064</v>
      </c>
      <c r="AN36" s="264">
        <f t="shared" ref="AN36" si="32">IF(ISERROR(  (I36/$AB36)*100 ),"",(I36/$AB36)  *100 )</f>
        <v>11.507754781873986</v>
      </c>
      <c r="AO36" s="244">
        <f t="shared" ref="AO36" si="33">IF(ISERROR(  (J36/$AB36)*100 ),"",(J36/$AB36)  *100 )</f>
        <v>2.1090887631625046</v>
      </c>
      <c r="AP36" s="244">
        <f t="shared" ref="AP36" si="34">IF(ISERROR(  (K36/$AB36)*100 ),"",(K36/$AB36)  *100 )</f>
        <v>0.23846792789155394</v>
      </c>
      <c r="AQ36" s="244">
        <f t="shared" ref="AQ36" si="35">IF(ISERROR(  (L36/$AB36)*100 ),"",(L36/$AB36)  *100 )</f>
        <v>1.7613144545481234</v>
      </c>
      <c r="AR36" s="244">
        <f t="shared" ref="AR36" si="36">IF(ISERROR(  (M36/$AB36)*100 ),"",(M36/$AB36)  *100 )</f>
        <v>0.66394261416391787</v>
      </c>
      <c r="AS36" s="244">
        <f t="shared" ref="AS36" si="37">IF(ISERROR(  (N36/$AB36)*100 ),"",(N36/$AB36)  *100 )</f>
        <v>0.97369869987489177</v>
      </c>
      <c r="AT36" s="244">
        <f t="shared" ref="AT36" si="38">IF(ISERROR(  (O36/$AB36)*100 ),"",(O36/$AB36)  *100 )</f>
        <v>5.7612423219644882</v>
      </c>
      <c r="AU36" s="278">
        <f t="shared" ref="AU36" si="39">IF(ISERROR(  (P36/$AB36)*100 ),"",(P36/$AB36)  *100 )</f>
        <v>25.930170771173366</v>
      </c>
      <c r="AV36" s="264">
        <f t="shared" ref="AV36" si="40">IF(ISERROR(  (Q36/$AB36)*100 ),"",(Q36/$AB36)  *100 )</f>
        <v>14.038268814450472</v>
      </c>
      <c r="AW36" s="244">
        <f t="shared" ref="AW36" si="41">IF(ISERROR(  (R36/$AB36)*100 ),"",(R36/$AB36)  *100 )</f>
        <v>3.3603992968910679</v>
      </c>
      <c r="AX36" s="244">
        <f t="shared" ref="AX36" si="42">IF(ISERROR(  (S36/$AB36)*100 ),"",(S36/$AB36)  *100 )</f>
        <v>8.6238418502999039</v>
      </c>
      <c r="AY36" s="263">
        <f t="shared" ref="AY36" si="43">IF(ISERROR(  (T36/$AB36)*100 ),"",(T36/$AB36)  *100 )</f>
        <v>2.0540276675280085</v>
      </c>
      <c r="AZ36" s="265">
        <f t="shared" ref="AZ36" si="44">IF(ISERROR(  (U36/$AB36)*100 ),"",(U36/$AB36)  *100 )</f>
        <v>0.16306879994811782</v>
      </c>
      <c r="BA36" s="294">
        <f t="shared" ref="BA36" si="45">IF(ISERROR(  (V36/$AB36)*100 ),"",(V36/$AB36)  *100 )</f>
        <v>1.838504265077779</v>
      </c>
      <c r="BB36" s="266">
        <f t="shared" ref="BB36" si="46">IF(ISERROR(  (W36/$AB36)*100 ),"",(W36/$AB36)  *100 )</f>
        <v>8.902367605999153</v>
      </c>
      <c r="BC36" s="267">
        <f t="shared" ref="BC36" si="47">IF(ISERROR(  (X36/$AB36)*100 ),"",(X36/$AB36)  *100 )</f>
        <v>10.209999028718435</v>
      </c>
      <c r="BD36" s="267">
        <f t="shared" ref="BD36" si="48">IF(ISERROR(  (Y36/$AB36)*100 ),"",(Y36/$AB36)  *100 )</f>
        <v>3.0193680385587141</v>
      </c>
      <c r="BE36" s="267" t="str">
        <f t="shared" ref="BE36" si="49">IF(ISERROR(  (Z36/$AB36)*100 ),"",(Z36/$AB36)  *100 )</f>
        <v/>
      </c>
      <c r="BF36" s="267">
        <f t="shared" ref="BF36" si="50">IF(ISERROR(  (AA36/$AB36)*100 ),"",(AA36/$AB36)  *100 )</f>
        <v>8.1466147275280537E-2</v>
      </c>
      <c r="BG36" s="273">
        <f t="shared" ref="BG36" si="51">SUM(AH36)+SUM(BB36:BF36)</f>
        <v>100</v>
      </c>
      <c r="BH36" s="10"/>
      <c r="BI36" s="675"/>
      <c r="BJ36" s="14"/>
    </row>
    <row r="37" spans="1:62" x14ac:dyDescent="0.35">
      <c r="A37" s="14"/>
      <c r="B37" s="57">
        <v>2020</v>
      </c>
      <c r="C37" s="497">
        <v>2556.3881576100002</v>
      </c>
      <c r="D37" s="498">
        <v>2492.99206744</v>
      </c>
      <c r="E37" s="499">
        <v>778.12208851000003</v>
      </c>
      <c r="F37" s="500">
        <v>652.27385491999996</v>
      </c>
      <c r="G37" s="500">
        <v>93.174549889999994</v>
      </c>
      <c r="H37" s="501">
        <v>32.673683699999998</v>
      </c>
      <c r="I37" s="502">
        <v>412.77187569999995</v>
      </c>
      <c r="J37" s="500">
        <v>69.669792900000004</v>
      </c>
      <c r="K37" s="500">
        <v>8.3870875500000004</v>
      </c>
      <c r="L37" s="500">
        <v>66.957921960000007</v>
      </c>
      <c r="M37" s="500">
        <v>22.4863146</v>
      </c>
      <c r="N37" s="500">
        <v>34.896666199999999</v>
      </c>
      <c r="O37" s="500">
        <v>210.37409248</v>
      </c>
      <c r="P37" s="503">
        <v>776.29167184000005</v>
      </c>
      <c r="Q37" s="502">
        <v>519.71367362000001</v>
      </c>
      <c r="R37" s="500">
        <v>122.10588396</v>
      </c>
      <c r="S37" s="500">
        <v>319.38421303000001</v>
      </c>
      <c r="T37" s="501">
        <v>78.223576620000003</v>
      </c>
      <c r="U37" s="504">
        <v>6.0927577700000004</v>
      </c>
      <c r="V37" s="505">
        <v>63.396090170000001</v>
      </c>
      <c r="W37" s="484">
        <v>306.82845331999999</v>
      </c>
      <c r="X37" s="485">
        <v>381.95683344000003</v>
      </c>
      <c r="Y37" s="485">
        <v>111.40031952000001</v>
      </c>
      <c r="Z37" s="485" t="s">
        <v>276</v>
      </c>
      <c r="AA37" s="485">
        <v>3.13693328</v>
      </c>
      <c r="AB37" s="665">
        <v>3359.7106971600001</v>
      </c>
      <c r="AC37" s="659"/>
      <c r="AD37" s="936"/>
      <c r="AE37" s="936"/>
      <c r="AF37" s="14"/>
      <c r="AG37" s="57">
        <v>2020</v>
      </c>
      <c r="AH37" s="289">
        <f t="shared" ref="AH37" si="52">IF(ISERROR(  (C37/$AB37)*100 ),"",(C37/$AB37)  *100 )</f>
        <v>76.089532344881448</v>
      </c>
      <c r="AI37" s="88">
        <f t="shared" ref="AI37" si="53">IF(ISERROR(  (D37/$AB37)*100 ),"",(D37/$AB37)  *100 )</f>
        <v>74.202581476653734</v>
      </c>
      <c r="AJ37" s="255">
        <f t="shared" ref="AJ37" si="54">IF(ISERROR(  (E37/$AB37)*100 ),"",(E37/$AB37)  *100 )</f>
        <v>23.160389648065681</v>
      </c>
      <c r="AK37" s="256">
        <f t="shared" ref="AK37" si="55">IF(ISERROR(  (F37/$AB37)*100 ),"",(F37/$AB37)  *100 )</f>
        <v>19.414583984013092</v>
      </c>
      <c r="AL37" s="256">
        <f t="shared" ref="AL37" si="56">IF(ISERROR(  (G37/$AB37)*100 ),"",(G37/$AB37)  *100 )</f>
        <v>2.7732908660487183</v>
      </c>
      <c r="AM37" s="257">
        <f t="shared" ref="AM37" si="57">IF(ISERROR(  (H37/$AB37)*100 ),"",(H37/$AB37)  *100 )</f>
        <v>0.97251479800387031</v>
      </c>
      <c r="AN37" s="258">
        <f t="shared" ref="AN37" si="58">IF(ISERROR(  (I37/$AB37)*100 ),"",(I37/$AB37)  *100 )</f>
        <v>12.285935096998694</v>
      </c>
      <c r="AO37" s="256">
        <f t="shared" ref="AO37" si="59">IF(ISERROR(  (J37/$AB37)*100 ),"",(J37/$AB37)  *100 )</f>
        <v>2.0736842895101844</v>
      </c>
      <c r="AP37" s="256">
        <f t="shared" ref="AP37" si="60">IF(ISERROR(  (K37/$AB37)*100 ),"",(K37/$AB37)  *100 )</f>
        <v>0.24963719516355071</v>
      </c>
      <c r="AQ37" s="256">
        <f t="shared" ref="AQ37" si="61">IF(ISERROR(  (L37/$AB37)*100 ),"",(L37/$AB37)  *100 )</f>
        <v>1.9929668949353367</v>
      </c>
      <c r="AR37" s="256">
        <f t="shared" ref="AR37" si="62">IF(ISERROR(  (M37/$AB37)*100 ),"",(M37/$AB37)  *100 )</f>
        <v>0.66929318107680902</v>
      </c>
      <c r="AS37" s="256">
        <f t="shared" ref="AS37" si="63">IF(ISERROR(  (N37/$AB37)*100 ),"",(N37/$AB37)  *100 )</f>
        <v>1.0386806884741155</v>
      </c>
      <c r="AT37" s="256">
        <f t="shared" ref="AT37" si="64">IF(ISERROR(  (O37/$AB37)*100 ),"",(O37/$AB37)  *100 )</f>
        <v>6.2616728475410541</v>
      </c>
      <c r="AU37" s="277">
        <f t="shared" ref="AU37" si="65">IF(ISERROR(  (P37/$AB37)*100 ),"",(P37/$AB37)  *100 )</f>
        <v>23.105908270501025</v>
      </c>
      <c r="AV37" s="258">
        <f t="shared" ref="AV37" si="66">IF(ISERROR(  (Q37/$AB37)*100 ),"",(Q37/$AB37)  *100 )</f>
        <v>15.469000770194874</v>
      </c>
      <c r="AW37" s="256">
        <f t="shared" ref="AW37" si="67">IF(ISERROR(  (R37/$AB37)*100 ),"",(R37/$AB37)  *100 )</f>
        <v>3.6344166199553261</v>
      </c>
      <c r="AX37" s="256">
        <f t="shared" ref="AX37" si="68">IF(ISERROR(  (S37/$AB37)*100 ),"",(S37/$AB37)  *100 )</f>
        <v>9.506301042526637</v>
      </c>
      <c r="AY37" s="257">
        <f t="shared" ref="AY37" si="69">IF(ISERROR(  (T37/$AB37)*100 ),"",(T37/$AB37)  *100 )</f>
        <v>2.3282831074152677</v>
      </c>
      <c r="AZ37" s="259">
        <f t="shared" ref="AZ37" si="70">IF(ISERROR(  (U37/$AB37)*100 ),"",(U37/$AB37)  *100 )</f>
        <v>0.18134769089345326</v>
      </c>
      <c r="BA37" s="293">
        <f t="shared" ref="BA37" si="71">IF(ISERROR(  (V37/$AB37)*100 ),"",(V37/$AB37)  *100 )</f>
        <v>1.8869508682277139</v>
      </c>
      <c r="BB37" s="253">
        <f t="shared" ref="BB37" si="72">IF(ISERROR(  (W37/$AB37)*100 ),"",(W37/$AB37)  *100 )</f>
        <v>9.1325855401587237</v>
      </c>
      <c r="BC37" s="254">
        <f t="shared" ref="BC37" si="73">IF(ISERROR(  (X37/$AB37)*100 ),"",(X37/$AB37)  *100 )</f>
        <v>11.368741771810063</v>
      </c>
      <c r="BD37" s="254">
        <f t="shared" ref="BD37" si="74">IF(ISERROR(  (Y37/$AB37)*100 ),"",(Y37/$AB37)  *100 )</f>
        <v>3.3157711946498227</v>
      </c>
      <c r="BE37" s="254" t="str">
        <f t="shared" ref="BE37" si="75">IF(ISERROR(  (Z37/$AB37)*100 ),"",(Z37/$AB37)  *100 )</f>
        <v/>
      </c>
      <c r="BF37" s="254">
        <f t="shared" ref="BF37" si="76">IF(ISERROR(  (AA37/$AB37)*100 ),"",(AA37/$AB37)  *100 )</f>
        <v>9.3369148797593907E-2</v>
      </c>
      <c r="BG37" s="271">
        <f t="shared" ref="BG37" si="77">SUM(AH37)+SUM(BB37:BF37)</f>
        <v>100.00000000029766</v>
      </c>
      <c r="BH37" s="10"/>
      <c r="BI37" s="675"/>
      <c r="BJ37" s="14"/>
    </row>
    <row r="38" spans="1:62" x14ac:dyDescent="0.35">
      <c r="A38" s="14"/>
      <c r="B38" s="57">
        <v>2021</v>
      </c>
      <c r="C38" s="486">
        <v>2732.5004108399999</v>
      </c>
      <c r="D38" s="487">
        <v>2671.3223063199998</v>
      </c>
      <c r="E38" s="488">
        <v>840.44660987000009</v>
      </c>
      <c r="F38" s="489">
        <v>716.98300136</v>
      </c>
      <c r="G38" s="489">
        <v>92.828537539999999</v>
      </c>
      <c r="H38" s="490">
        <v>30.635070970000001</v>
      </c>
      <c r="I38" s="491">
        <v>439.54013246</v>
      </c>
      <c r="J38" s="489">
        <v>79.592434909999994</v>
      </c>
      <c r="K38" s="489">
        <v>9.4965355799999998</v>
      </c>
      <c r="L38" s="489">
        <v>71.819845449999988</v>
      </c>
      <c r="M38" s="489">
        <v>23.774576369999998</v>
      </c>
      <c r="N38" s="489">
        <v>36.843584530000001</v>
      </c>
      <c r="O38" s="489">
        <v>218.01315560999998</v>
      </c>
      <c r="P38" s="492">
        <v>851.85502559999998</v>
      </c>
      <c r="Q38" s="491">
        <v>532.53388709000001</v>
      </c>
      <c r="R38" s="489">
        <v>129.90279770000001</v>
      </c>
      <c r="S38" s="489">
        <v>324.73676140999999</v>
      </c>
      <c r="T38" s="490">
        <v>77.894327990000008</v>
      </c>
      <c r="U38" s="493">
        <v>6.9466512900000001</v>
      </c>
      <c r="V38" s="494">
        <v>61.178104519999998</v>
      </c>
      <c r="W38" s="495">
        <v>317.93396134</v>
      </c>
      <c r="X38" s="496">
        <v>378.43047322000001</v>
      </c>
      <c r="Y38" s="496">
        <v>109.28357215999999</v>
      </c>
      <c r="Z38" s="496" t="s">
        <v>276</v>
      </c>
      <c r="AA38" s="496">
        <v>3.3062271500000002</v>
      </c>
      <c r="AB38" s="496">
        <v>3541.4546447000002</v>
      </c>
      <c r="AC38" s="236"/>
      <c r="AD38" s="936"/>
      <c r="AE38" s="936"/>
      <c r="AF38" s="14"/>
      <c r="AG38" s="57">
        <v>2021</v>
      </c>
      <c r="AH38" s="290">
        <f t="shared" ref="AH38" si="78">IF(ISERROR(  (C38/$AB38)*100 ),"",(C38/$AB38)  *100 )</f>
        <v>77.157571816692638</v>
      </c>
      <c r="AI38" s="96">
        <f t="shared" ref="AI38" si="79">IF(ISERROR(  (D38/$AB38)*100 ),"",(D38/$AB38)  *100 )</f>
        <v>75.430086626064636</v>
      </c>
      <c r="AJ38" s="262">
        <f t="shared" ref="AJ38" si="80">IF(ISERROR(  (E38/$AB38)*100 ),"",(E38/$AB38)  *100 )</f>
        <v>23.731677917371581</v>
      </c>
      <c r="AK38" s="244">
        <f t="shared" ref="AK38" si="81">IF(ISERROR(  (F38/$AB38)*100 ),"",(F38/$AB38)  *100 )</f>
        <v>20.245437914417685</v>
      </c>
      <c r="AL38" s="244">
        <f t="shared" ref="AL38" si="82">IF(ISERROR(  (G38/$AB38)*100 ),"",(G38/$AB38)  *100 )</f>
        <v>2.6211979780377392</v>
      </c>
      <c r="AM38" s="263">
        <f t="shared" ref="AM38" si="83">IF(ISERROR(  (H38/$AB38)*100 ),"",(H38/$AB38)  *100 )</f>
        <v>0.86504202491615201</v>
      </c>
      <c r="AN38" s="264">
        <f t="shared" ref="AN38" si="84">IF(ISERROR(  (I38/$AB38)*100 ),"",(I38/$AB38)  *100 )</f>
        <v>12.411287918590126</v>
      </c>
      <c r="AO38" s="244">
        <f t="shared" ref="AO38" si="85">IF(ISERROR(  (J38/$AB38)*100 ),"",(J38/$AB38)  *100 )</f>
        <v>2.2474503528970744</v>
      </c>
      <c r="AP38" s="244">
        <f t="shared" ref="AP38" si="86">IF(ISERROR(  (K38/$AB38)*100 ),"",(K38/$AB38)  *100 )</f>
        <v>0.26815352821790717</v>
      </c>
      <c r="AQ38" s="244">
        <f t="shared" ref="AQ38" si="87">IF(ISERROR(  (L38/$AB38)*100 ),"",(L38/$AB38)  *100 )</f>
        <v>2.027975864592328</v>
      </c>
      <c r="AR38" s="244">
        <f t="shared" ref="AR38" si="88">IF(ISERROR(  (M38/$AB38)*100 ),"",(M38/$AB38)  *100 )</f>
        <v>0.67132234505897403</v>
      </c>
      <c r="AS38" s="244">
        <f t="shared" ref="AS38" si="89">IF(ISERROR(  (N38/$AB38)*100 ),"",(N38/$AB38)  *100 )</f>
        <v>1.040351726235959</v>
      </c>
      <c r="AT38" s="244">
        <f t="shared" ref="AT38" si="90">IF(ISERROR(  (O38/$AB38)*100 ),"",(O38/$AB38)  *100 )</f>
        <v>6.1560341013055124</v>
      </c>
      <c r="AU38" s="278">
        <f t="shared" ref="AU38" si="91">IF(ISERROR(  (P38/$AB38)*100 ),"",(P38/$AB38)  *100 )</f>
        <v>24.053817175799562</v>
      </c>
      <c r="AV38" s="264">
        <f t="shared" ref="AV38" si="92">IF(ISERROR(  (Q38/$AB38)*100 ),"",(Q38/$AB38)  *100 )</f>
        <v>15.037151129041536</v>
      </c>
      <c r="AW38" s="244">
        <f t="shared" ref="AW38" si="93">IF(ISERROR(  (R38/$AB38)*100 ),"",(R38/$AB38)  *100 )</f>
        <v>3.6680632884684079</v>
      </c>
      <c r="AX38" s="244">
        <f t="shared" ref="AX38" si="94">IF(ISERROR(  (S38/$AB38)*100 ),"",(S38/$AB38)  *100 )</f>
        <v>9.1695869067810332</v>
      </c>
      <c r="AY38" s="263">
        <f t="shared" ref="AY38" si="95">IF(ISERROR(  (T38/$AB38)*100 ),"",(T38/$AB38)  *100 )</f>
        <v>2.1995009340744645</v>
      </c>
      <c r="AZ38" s="265">
        <f t="shared" ref="AZ38" si="96">IF(ISERROR(  (U38/$AB38)*100 ),"",(U38/$AB38)  *100 )</f>
        <v>0.19615248497947252</v>
      </c>
      <c r="BA38" s="294">
        <f t="shared" ref="BA38" si="97">IF(ISERROR(  (V38/$AB38)*100 ),"",(V38/$AB38)  *100 )</f>
        <v>1.7274851906280011</v>
      </c>
      <c r="BB38" s="266">
        <f t="shared" ref="BB38" si="98">IF(ISERROR(  (W38/$AB38)*100 ),"",(W38/$AB38)  *100 )</f>
        <v>8.977496346474668</v>
      </c>
      <c r="BC38" s="267">
        <f t="shared" ref="BC38" si="99">IF(ISERROR(  (X38/$AB38)*100 ),"",(X38/$AB38)  *100 )</f>
        <v>10.685735416274325</v>
      </c>
      <c r="BD38" s="267">
        <f t="shared" ref="BD38" si="100">IF(ISERROR(  (Y38/$AB38)*100 ),"",(Y38/$AB38)  *100 )</f>
        <v>3.0858385359685303</v>
      </c>
      <c r="BE38" s="267" t="str">
        <f t="shared" ref="BE38" si="101">IF(ISERROR(  (Z38/$AB38)*100 ),"",(Z38/$AB38)  *100 )</f>
        <v/>
      </c>
      <c r="BF38" s="267">
        <f t="shared" ref="BF38" si="102">IF(ISERROR(  (AA38/$AB38)*100 ),"",(AA38/$AB38)  *100 )</f>
        <v>9.3357884872194194E-2</v>
      </c>
      <c r="BG38" s="273">
        <f t="shared" ref="BG38" si="103">SUM(AH38)+SUM(BB38:BF38)</f>
        <v>100.00000000028236</v>
      </c>
      <c r="BH38" s="10"/>
      <c r="BI38" s="675"/>
      <c r="BJ38" s="14"/>
    </row>
    <row r="39" spans="1:62" ht="13.15" thickBot="1" x14ac:dyDescent="0.4">
      <c r="A39" s="32"/>
      <c r="B39" s="35"/>
      <c r="C39" s="299"/>
      <c r="D39" s="295"/>
      <c r="E39" s="300"/>
      <c r="F39" s="295"/>
      <c r="G39" s="295"/>
      <c r="H39" s="295"/>
      <c r="I39" s="295"/>
      <c r="J39" s="295"/>
      <c r="K39" s="295"/>
      <c r="L39" s="295"/>
      <c r="M39" s="295"/>
      <c r="N39" s="295"/>
      <c r="O39" s="295"/>
      <c r="P39" s="295"/>
      <c r="Q39" s="295"/>
      <c r="R39" s="295"/>
      <c r="S39" s="295"/>
      <c r="T39" s="295"/>
      <c r="U39" s="295"/>
      <c r="V39" s="296"/>
      <c r="W39" s="239"/>
      <c r="X39" s="239"/>
      <c r="Y39" s="239"/>
      <c r="Z39" s="239"/>
      <c r="AA39" s="239"/>
      <c r="AB39" s="239"/>
      <c r="AC39" s="237"/>
      <c r="AD39" s="239"/>
      <c r="AE39" s="239"/>
      <c r="AF39" s="239"/>
      <c r="AG39" s="32"/>
      <c r="AH39" s="297"/>
      <c r="AI39" s="298"/>
      <c r="AJ39" s="295"/>
      <c r="AK39" s="295"/>
      <c r="AL39" s="295"/>
      <c r="AM39" s="295"/>
      <c r="AN39" s="295"/>
      <c r="AO39" s="295"/>
      <c r="AP39" s="295"/>
      <c r="AQ39" s="295"/>
      <c r="AR39" s="295"/>
      <c r="AS39" s="295"/>
      <c r="AT39" s="295"/>
      <c r="AU39" s="295"/>
      <c r="AV39" s="295"/>
      <c r="AW39" s="295"/>
      <c r="AX39" s="295"/>
      <c r="AY39" s="295"/>
      <c r="AZ39" s="295"/>
      <c r="BA39" s="296"/>
      <c r="BB39" s="239"/>
      <c r="BC39" s="239"/>
      <c r="BD39" s="239"/>
      <c r="BE39" s="239"/>
      <c r="BF39" s="239"/>
      <c r="BG39" s="239"/>
      <c r="BH39" s="239"/>
      <c r="BI39" s="239"/>
      <c r="BJ39" s="14"/>
    </row>
    <row r="40" spans="1:62" ht="13.15" x14ac:dyDescent="0.4">
      <c r="A40" s="10"/>
      <c r="B40" s="43"/>
      <c r="C40" s="43"/>
      <c r="D40" s="10"/>
      <c r="E40" s="10"/>
      <c r="F40" s="10"/>
      <c r="G40" s="10"/>
      <c r="H40" s="10"/>
      <c r="I40" s="10"/>
      <c r="J40" s="10"/>
      <c r="K40" s="10"/>
      <c r="L40" s="10"/>
      <c r="M40" s="10"/>
      <c r="N40" s="43"/>
      <c r="O40" s="10"/>
      <c r="P40" s="10"/>
      <c r="Q40" s="10"/>
      <c r="R40" s="10"/>
      <c r="S40" s="10"/>
      <c r="T40" s="10"/>
      <c r="U40" s="268"/>
      <c r="V40" s="10"/>
      <c r="W40" s="10"/>
      <c r="X40" s="10"/>
      <c r="Y40" s="10"/>
      <c r="Z40" s="10"/>
      <c r="AA40" s="10"/>
      <c r="AB40" s="10"/>
      <c r="AD40" s="10"/>
      <c r="AE40" s="10"/>
      <c r="AF40" s="10"/>
      <c r="AG40" s="10"/>
      <c r="AH40" s="37"/>
      <c r="AJ40" s="10"/>
      <c r="AK40" s="10"/>
      <c r="AL40" s="10"/>
      <c r="AM40" s="10"/>
      <c r="AN40" s="10"/>
      <c r="AO40" s="10"/>
      <c r="AP40" s="10"/>
      <c r="AQ40" s="43"/>
      <c r="AR40" s="10"/>
      <c r="AS40" s="10"/>
      <c r="AT40" s="10"/>
      <c r="AU40" s="10"/>
      <c r="AV40" s="10"/>
      <c r="AW40" s="10"/>
      <c r="AX40" s="10"/>
      <c r="AY40" s="10"/>
      <c r="AZ40" s="10"/>
      <c r="BA40" s="10"/>
      <c r="BB40" s="10"/>
      <c r="BC40" s="10"/>
      <c r="BD40" s="10"/>
      <c r="BE40" s="10"/>
      <c r="BF40" s="10"/>
      <c r="BG40" s="10"/>
      <c r="BH40" s="10"/>
      <c r="BI40" s="10"/>
      <c r="BJ40" s="14"/>
    </row>
    <row r="41" spans="1:62" x14ac:dyDescent="0.35">
      <c r="A41" s="10"/>
      <c r="B41" s="43"/>
      <c r="C41" s="37"/>
      <c r="D41" s="242"/>
      <c r="E41" s="242"/>
      <c r="F41" s="242"/>
      <c r="G41" s="242"/>
      <c r="H41" s="242"/>
      <c r="I41" s="242"/>
      <c r="J41" s="242"/>
      <c r="K41" s="242"/>
      <c r="L41" s="242"/>
      <c r="M41" s="242"/>
      <c r="N41" s="242"/>
      <c r="O41" s="242"/>
      <c r="P41" s="242"/>
      <c r="Q41" s="242"/>
      <c r="R41" s="41"/>
      <c r="S41" s="41"/>
      <c r="T41" s="38"/>
      <c r="U41" s="38"/>
      <c r="V41" s="38"/>
      <c r="W41" s="38"/>
      <c r="X41" s="38"/>
      <c r="Y41" s="38"/>
      <c r="Z41" s="38"/>
      <c r="AA41" s="38"/>
      <c r="AB41" s="38"/>
      <c r="AC41" s="230"/>
      <c r="AD41" s="38"/>
      <c r="AE41" s="38"/>
      <c r="AF41" s="38"/>
      <c r="AG41" s="10"/>
      <c r="AH41" s="37"/>
      <c r="AI41"/>
      <c r="AJ41" s="242"/>
      <c r="AK41" s="242"/>
      <c r="AL41" s="242"/>
      <c r="AM41" s="242"/>
      <c r="AN41" s="242"/>
      <c r="AO41" s="242"/>
      <c r="AP41" s="242"/>
      <c r="AQ41" s="242"/>
      <c r="AR41" s="242"/>
      <c r="AS41" s="242"/>
      <c r="AT41" s="41"/>
      <c r="AU41" s="41"/>
      <c r="AV41" s="38"/>
      <c r="AW41" s="38"/>
      <c r="AX41" s="38"/>
      <c r="AY41" s="38"/>
      <c r="AZ41" s="38"/>
      <c r="BA41" s="38"/>
      <c r="BB41" s="38"/>
      <c r="BC41" s="38"/>
      <c r="BD41" s="38"/>
      <c r="BE41" s="38"/>
      <c r="BF41" s="38"/>
      <c r="BG41" s="38"/>
      <c r="BH41" s="10"/>
      <c r="BI41" s="10"/>
      <c r="BJ41" s="14"/>
    </row>
    <row r="42" spans="1:62" x14ac:dyDescent="0.35">
      <c r="A42" s="10"/>
      <c r="B42" s="43" t="s">
        <v>488</v>
      </c>
      <c r="C42" s="37"/>
      <c r="D42" s="242"/>
      <c r="E42" s="242"/>
      <c r="F42" s="242"/>
      <c r="G42" s="242"/>
      <c r="H42" s="242"/>
      <c r="I42" s="242"/>
      <c r="J42" s="242"/>
      <c r="K42" s="242"/>
      <c r="L42" s="242"/>
      <c r="M42" s="242"/>
      <c r="N42" s="242"/>
      <c r="O42" s="242"/>
      <c r="P42" s="242"/>
      <c r="Q42" s="242"/>
      <c r="R42" s="41"/>
      <c r="S42" s="41"/>
      <c r="T42" s="38"/>
      <c r="U42" s="38"/>
      <c r="V42" s="38"/>
      <c r="W42" s="38"/>
      <c r="X42" s="38"/>
      <c r="Y42" s="38"/>
      <c r="Z42" s="38"/>
      <c r="AA42" s="38"/>
      <c r="AB42" s="38"/>
      <c r="AC42" s="230"/>
      <c r="AD42" s="38"/>
      <c r="AE42" s="38"/>
      <c r="AF42" s="38"/>
      <c r="AG42" s="10"/>
      <c r="AH42" s="37" t="s">
        <v>488</v>
      </c>
      <c r="AI42" s="10"/>
      <c r="AJ42" s="242"/>
      <c r="AK42" s="242"/>
      <c r="AL42" s="242"/>
      <c r="AM42" s="242"/>
      <c r="AN42" s="242"/>
      <c r="AO42" s="242"/>
      <c r="AP42" s="242"/>
      <c r="AQ42" s="242"/>
      <c r="AR42" s="242"/>
      <c r="AS42" s="242"/>
      <c r="AT42" s="41"/>
      <c r="AU42" s="41"/>
      <c r="AV42" s="38"/>
      <c r="AW42" s="38"/>
      <c r="AX42" s="38"/>
      <c r="AY42" s="38"/>
      <c r="AZ42" s="38"/>
      <c r="BA42" s="38"/>
      <c r="BB42" s="38"/>
      <c r="BC42" s="38"/>
      <c r="BD42" s="38"/>
      <c r="BE42" s="38"/>
      <c r="BF42" s="38"/>
      <c r="BG42" s="38"/>
      <c r="BH42" s="10"/>
      <c r="BI42" s="10"/>
      <c r="BJ42" s="14"/>
    </row>
    <row r="43" spans="1:62" x14ac:dyDescent="0.35">
      <c r="A43" s="10"/>
      <c r="B43" s="43" t="s">
        <v>490</v>
      </c>
      <c r="C43" s="37"/>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230"/>
      <c r="AD43" s="38"/>
      <c r="AE43" s="38"/>
      <c r="AF43" s="38"/>
      <c r="AG43" s="38"/>
      <c r="AH43" s="37" t="s">
        <v>490</v>
      </c>
      <c r="AI43" s="10"/>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10"/>
      <c r="BI43" s="10"/>
      <c r="BJ43" s="14"/>
    </row>
    <row r="44" spans="1:62" x14ac:dyDescent="0.35">
      <c r="A44" s="10"/>
      <c r="B44" s="43" t="s">
        <v>491</v>
      </c>
      <c r="C44" s="37"/>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230"/>
      <c r="AD44" s="38"/>
      <c r="AE44" s="38"/>
      <c r="AF44" s="38"/>
      <c r="AG44" s="38"/>
      <c r="AH44" s="37" t="s">
        <v>491</v>
      </c>
      <c r="AI44" s="10"/>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10"/>
      <c r="BI44" s="10"/>
      <c r="BJ44" s="14"/>
    </row>
    <row r="45" spans="1:62" x14ac:dyDescent="0.35">
      <c r="A45" s="10"/>
      <c r="B45" s="43" t="s">
        <v>492</v>
      </c>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230"/>
      <c r="AD45" s="38"/>
      <c r="AE45" s="38"/>
      <c r="AF45" s="38"/>
      <c r="AG45" s="38"/>
      <c r="AH45" s="37"/>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10"/>
      <c r="BI45" s="10"/>
      <c r="BJ45" s="14"/>
    </row>
    <row r="46" spans="1:62" x14ac:dyDescent="0.35">
      <c r="A46" s="10"/>
      <c r="B46" s="43" t="s">
        <v>493</v>
      </c>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230"/>
      <c r="AD46" s="38"/>
      <c r="AE46" s="38"/>
      <c r="AF46" s="38"/>
      <c r="AG46" s="38"/>
      <c r="AH46" s="37"/>
      <c r="AI46" s="635"/>
      <c r="AJ46" s="635"/>
      <c r="AK46" s="635"/>
      <c r="AL46" s="635"/>
      <c r="AM46" s="635"/>
      <c r="AN46" s="635"/>
      <c r="AO46" s="635"/>
      <c r="AP46" s="635"/>
      <c r="AQ46" s="635"/>
      <c r="AR46" s="635"/>
      <c r="AS46" s="635"/>
      <c r="AT46" s="635"/>
      <c r="AU46" s="635"/>
      <c r="AV46" s="38"/>
      <c r="AW46" s="38"/>
      <c r="AX46" s="38"/>
      <c r="AY46" s="38"/>
      <c r="AZ46" s="38"/>
      <c r="BA46" s="38"/>
      <c r="BB46" s="38"/>
      <c r="BC46" s="38"/>
      <c r="BD46" s="38"/>
      <c r="BE46" s="38"/>
      <c r="BF46" s="38"/>
      <c r="BG46" s="38"/>
      <c r="BH46" s="10"/>
      <c r="BI46" s="10"/>
      <c r="BJ46" s="14"/>
    </row>
    <row r="47" spans="1:62" x14ac:dyDescent="0.35">
      <c r="A47" s="10"/>
      <c r="B47" s="43" t="s">
        <v>494</v>
      </c>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230"/>
      <c r="AD47" s="38"/>
      <c r="AE47" s="38"/>
      <c r="AF47" s="38"/>
      <c r="AG47" s="38"/>
      <c r="AH47" s="243"/>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10"/>
      <c r="BI47" s="10"/>
      <c r="BJ47" s="14"/>
    </row>
    <row r="48" spans="1:62" x14ac:dyDescent="0.35">
      <c r="A48" s="10"/>
      <c r="B48" s="43"/>
      <c r="C48" s="38"/>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230"/>
      <c r="AD48" s="38"/>
      <c r="AE48" s="38"/>
      <c r="AF48" s="38"/>
      <c r="AG48" s="38"/>
      <c r="AH48" s="1003" t="s">
        <v>302</v>
      </c>
      <c r="AI48" s="1004"/>
      <c r="AJ48" s="1004"/>
      <c r="AK48" s="1004"/>
      <c r="AL48" s="1004"/>
      <c r="AM48" s="1004"/>
      <c r="AN48" s="1004"/>
      <c r="AO48" s="1004"/>
      <c r="AP48" s="1004"/>
      <c r="AQ48" s="1004"/>
      <c r="AR48" s="1004"/>
      <c r="AS48" s="1004"/>
      <c r="AT48" s="1004"/>
      <c r="AU48" s="1004"/>
      <c r="AV48" s="1004"/>
      <c r="AW48" s="38"/>
      <c r="AX48" s="38"/>
      <c r="AY48" s="38"/>
      <c r="AZ48" s="38"/>
      <c r="BA48" s="38"/>
      <c r="BB48" s="38"/>
      <c r="BC48" s="38"/>
      <c r="BD48" s="38"/>
      <c r="BE48" s="38"/>
      <c r="BF48" s="38"/>
      <c r="BG48" s="38"/>
      <c r="BH48" s="10"/>
      <c r="BI48" s="10"/>
      <c r="BJ48" s="14"/>
    </row>
    <row r="49" spans="1:62" x14ac:dyDescent="0.35">
      <c r="A49" s="10"/>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230"/>
      <c r="AD49" s="38"/>
      <c r="AE49" s="38"/>
      <c r="AF49" s="38"/>
      <c r="AG49" s="38"/>
      <c r="AH49" s="1004"/>
      <c r="AI49" s="1004"/>
      <c r="AJ49" s="1004"/>
      <c r="AK49" s="1004"/>
      <c r="AL49" s="1004"/>
      <c r="AM49" s="1004"/>
      <c r="AN49" s="1004"/>
      <c r="AO49" s="1004"/>
      <c r="AP49" s="1004"/>
      <c r="AQ49" s="1004"/>
      <c r="AR49" s="1004"/>
      <c r="AS49" s="1004"/>
      <c r="AT49" s="1004"/>
      <c r="AU49" s="1004"/>
      <c r="AV49" s="1004"/>
      <c r="AW49" s="38"/>
      <c r="AX49" s="38"/>
      <c r="AY49" s="38"/>
      <c r="AZ49" s="38"/>
      <c r="BA49" s="38"/>
      <c r="BB49" s="38"/>
      <c r="BC49" s="38"/>
      <c r="BD49" s="38"/>
      <c r="BE49" s="38"/>
      <c r="BF49" s="38"/>
      <c r="BG49" s="38"/>
      <c r="BH49" s="10"/>
      <c r="BI49" s="10"/>
      <c r="BJ49" s="14"/>
    </row>
    <row r="50" spans="1:62" x14ac:dyDescent="0.35">
      <c r="A50" s="10"/>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230"/>
      <c r="AD50" s="38"/>
      <c r="AE50" s="38"/>
      <c r="AF50" s="38"/>
      <c r="AG50" s="38"/>
      <c r="AH50" s="1004"/>
      <c r="AI50" s="1004"/>
      <c r="AJ50" s="1004"/>
      <c r="AK50" s="1004"/>
      <c r="AL50" s="1004"/>
      <c r="AM50" s="1004"/>
      <c r="AN50" s="1004"/>
      <c r="AO50" s="1004"/>
      <c r="AP50" s="1004"/>
      <c r="AQ50" s="1004"/>
      <c r="AR50" s="1004"/>
      <c r="AS50" s="1004"/>
      <c r="AT50" s="1004"/>
      <c r="AU50" s="1004"/>
      <c r="AV50" s="1004"/>
      <c r="AW50" s="38"/>
      <c r="AX50" s="38"/>
      <c r="AY50" s="38"/>
      <c r="AZ50" s="38"/>
      <c r="BA50" s="38"/>
      <c r="BB50" s="38"/>
      <c r="BC50" s="38"/>
      <c r="BD50" s="38"/>
      <c r="BE50" s="38"/>
      <c r="BF50" s="38"/>
      <c r="BG50" s="38"/>
      <c r="BH50" s="10"/>
      <c r="BI50" s="10"/>
      <c r="BJ50" s="14"/>
    </row>
    <row r="51" spans="1:62" x14ac:dyDescent="0.35">
      <c r="A51" s="10"/>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1004"/>
      <c r="AI51" s="1004"/>
      <c r="AJ51" s="1004"/>
      <c r="AK51" s="1004"/>
      <c r="AL51" s="1004"/>
      <c r="AM51" s="1004"/>
      <c r="AN51" s="1004"/>
      <c r="AO51" s="1004"/>
      <c r="AP51" s="1004"/>
      <c r="AQ51" s="1004"/>
      <c r="AR51" s="1004"/>
      <c r="AS51" s="1004"/>
      <c r="AT51" s="1004"/>
      <c r="AU51" s="1004"/>
      <c r="AV51" s="1004"/>
      <c r="AW51" s="38"/>
      <c r="AX51" s="38"/>
      <c r="AY51" s="38"/>
      <c r="AZ51" s="38"/>
      <c r="BA51" s="38"/>
      <c r="BB51" s="38"/>
      <c r="BC51" s="38"/>
      <c r="BD51" s="38"/>
      <c r="BE51" s="38"/>
      <c r="BF51" s="38"/>
      <c r="BG51" s="38"/>
      <c r="BH51" s="10"/>
      <c r="BI51" s="10"/>
      <c r="BJ51" s="14"/>
    </row>
    <row r="52" spans="1:62" x14ac:dyDescent="0.35">
      <c r="A52" s="10"/>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1003"/>
      <c r="AI52" s="1004"/>
      <c r="AJ52" s="1004"/>
      <c r="AK52" s="1004"/>
      <c r="AL52" s="1004"/>
      <c r="AM52" s="1004"/>
      <c r="AN52" s="1004"/>
      <c r="AO52" s="1004"/>
      <c r="AP52" s="1004"/>
      <c r="AQ52" s="1004"/>
      <c r="AR52" s="1004"/>
      <c r="AS52" s="1004"/>
      <c r="AT52" s="1004"/>
      <c r="AU52" s="1004"/>
      <c r="AV52" s="1004"/>
      <c r="AW52" s="38"/>
      <c r="AX52" s="38"/>
      <c r="AY52" s="38"/>
      <c r="AZ52" s="38"/>
      <c r="BA52" s="38"/>
      <c r="BB52" s="38"/>
      <c r="BC52" s="38"/>
      <c r="BD52" s="38"/>
      <c r="BE52" s="38"/>
      <c r="BF52" s="38"/>
      <c r="BG52" s="38"/>
      <c r="BH52" s="10"/>
      <c r="BI52" s="10"/>
      <c r="BJ52" s="14"/>
    </row>
    <row r="53" spans="1:62" x14ac:dyDescent="0.35">
      <c r="A53" s="10"/>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1004"/>
      <c r="AI53" s="1004"/>
      <c r="AJ53" s="1004"/>
      <c r="AK53" s="1004"/>
      <c r="AL53" s="1004"/>
      <c r="AM53" s="1004"/>
      <c r="AN53" s="1004"/>
      <c r="AO53" s="1004"/>
      <c r="AP53" s="1004"/>
      <c r="AQ53" s="1004"/>
      <c r="AR53" s="1004"/>
      <c r="AS53" s="1004"/>
      <c r="AT53" s="1004"/>
      <c r="AU53" s="1004"/>
      <c r="AV53" s="1004"/>
      <c r="AW53" s="38"/>
      <c r="AX53" s="38"/>
      <c r="AY53" s="38"/>
      <c r="AZ53" s="38"/>
      <c r="BA53" s="38"/>
      <c r="BB53" s="38"/>
      <c r="BC53" s="38"/>
      <c r="BD53" s="38"/>
      <c r="BE53" s="38"/>
      <c r="BF53" s="38"/>
      <c r="BG53" s="38"/>
      <c r="BH53" s="10"/>
      <c r="BI53" s="10"/>
      <c r="BJ53" s="14"/>
    </row>
    <row r="54" spans="1:62" x14ac:dyDescent="0.35">
      <c r="A54" s="10"/>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1004"/>
      <c r="AI54" s="1004"/>
      <c r="AJ54" s="1004"/>
      <c r="AK54" s="1004"/>
      <c r="AL54" s="1004"/>
      <c r="AM54" s="1004"/>
      <c r="AN54" s="1004"/>
      <c r="AO54" s="1004"/>
      <c r="AP54" s="1004"/>
      <c r="AQ54" s="1004"/>
      <c r="AR54" s="1004"/>
      <c r="AS54" s="1004"/>
      <c r="AT54" s="1004"/>
      <c r="AU54" s="1004"/>
      <c r="AV54" s="1004"/>
      <c r="AW54" s="38"/>
      <c r="AX54" s="38"/>
      <c r="AY54" s="38"/>
      <c r="AZ54" s="38"/>
      <c r="BA54" s="38"/>
      <c r="BB54" s="38"/>
      <c r="BC54" s="38"/>
      <c r="BD54" s="38"/>
      <c r="BE54" s="38"/>
      <c r="BF54" s="38"/>
      <c r="BG54" s="38"/>
      <c r="BH54" s="10"/>
      <c r="BI54" s="10"/>
      <c r="BJ54" s="14"/>
    </row>
    <row r="55" spans="1:62" x14ac:dyDescent="0.35">
      <c r="A55" s="10"/>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1004"/>
      <c r="AI55" s="1004"/>
      <c r="AJ55" s="1004"/>
      <c r="AK55" s="1004"/>
      <c r="AL55" s="1004"/>
      <c r="AM55" s="1004"/>
      <c r="AN55" s="1004"/>
      <c r="AO55" s="1004"/>
      <c r="AP55" s="1004"/>
      <c r="AQ55" s="1004"/>
      <c r="AR55" s="1004"/>
      <c r="AS55" s="1004"/>
      <c r="AT55" s="1004"/>
      <c r="AU55" s="1004"/>
      <c r="AV55" s="1004"/>
      <c r="AW55" s="38"/>
      <c r="AX55" s="38"/>
      <c r="AY55" s="38"/>
      <c r="AZ55" s="38"/>
      <c r="BA55" s="38"/>
      <c r="BB55" s="38"/>
      <c r="BC55" s="38"/>
      <c r="BD55" s="38"/>
      <c r="BE55" s="38"/>
      <c r="BF55" s="38"/>
      <c r="BG55" s="38"/>
      <c r="BH55" s="10"/>
      <c r="BI55" s="10"/>
      <c r="BJ55" s="14"/>
    </row>
    <row r="56" spans="1:62" x14ac:dyDescent="0.35">
      <c r="A56" s="10"/>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10"/>
      <c r="BI56" s="10"/>
      <c r="BJ56" s="14"/>
    </row>
    <row r="57" spans="1:62" x14ac:dyDescent="0.35">
      <c r="A57" s="10"/>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02"/>
      <c r="AI57" s="302"/>
      <c r="AJ57" s="302"/>
      <c r="AK57" s="302"/>
      <c r="AL57" s="302"/>
      <c r="AM57" s="302"/>
      <c r="AN57" s="302"/>
      <c r="AO57" s="302"/>
      <c r="AP57" s="302"/>
      <c r="AQ57" s="302"/>
      <c r="AR57" s="302"/>
      <c r="AS57" s="302"/>
      <c r="AT57" s="302"/>
      <c r="AU57" s="302"/>
      <c r="AV57" s="38"/>
      <c r="AW57" s="38"/>
      <c r="AX57" s="38"/>
      <c r="AY57" s="38"/>
      <c r="AZ57" s="38"/>
      <c r="BA57" s="38"/>
      <c r="BB57" s="38"/>
      <c r="BC57" s="38"/>
      <c r="BD57" s="38"/>
      <c r="BE57" s="38"/>
      <c r="BF57" s="38"/>
      <c r="BG57" s="38"/>
      <c r="BH57" s="10"/>
      <c r="BI57" s="10"/>
      <c r="BJ57" s="14"/>
    </row>
    <row r="58" spans="1:62" x14ac:dyDescent="0.35">
      <c r="A58" s="10"/>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02"/>
      <c r="AI58" s="302"/>
      <c r="AJ58" s="302"/>
      <c r="AK58" s="302"/>
      <c r="AL58" s="302"/>
      <c r="AM58" s="302"/>
      <c r="AN58" s="302"/>
      <c r="AO58" s="302"/>
      <c r="AP58" s="302"/>
      <c r="AQ58" s="302"/>
      <c r="AR58" s="302"/>
      <c r="AS58" s="302"/>
      <c r="AT58" s="302"/>
      <c r="AU58" s="302"/>
      <c r="AV58" s="38"/>
      <c r="AW58" s="38"/>
      <c r="AX58" s="38"/>
      <c r="AY58" s="38"/>
      <c r="AZ58" s="38"/>
      <c r="BA58" s="38"/>
      <c r="BB58" s="38"/>
      <c r="BC58" s="38"/>
      <c r="BD58" s="38"/>
      <c r="BE58" s="38"/>
      <c r="BF58" s="38"/>
      <c r="BG58" s="38"/>
      <c r="BH58" s="10"/>
      <c r="BI58" s="10"/>
      <c r="BJ58" s="14"/>
    </row>
    <row r="59" spans="1:62" x14ac:dyDescent="0.35">
      <c r="A59" s="10"/>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02"/>
      <c r="AI59" s="302"/>
      <c r="AJ59" s="302"/>
      <c r="AK59" s="302"/>
      <c r="AL59" s="302"/>
      <c r="AM59" s="302"/>
      <c r="AN59" s="302"/>
      <c r="AO59" s="302"/>
      <c r="AP59" s="302"/>
      <c r="AQ59" s="302"/>
      <c r="AR59" s="302"/>
      <c r="AS59" s="302"/>
      <c r="AT59" s="302"/>
      <c r="AU59" s="302"/>
      <c r="AV59" s="38"/>
      <c r="AW59" s="38"/>
      <c r="AX59" s="38"/>
      <c r="AY59" s="38"/>
      <c r="AZ59" s="38"/>
      <c r="BA59" s="38"/>
      <c r="BB59" s="38"/>
      <c r="BC59" s="38"/>
      <c r="BD59" s="38"/>
      <c r="BE59" s="38"/>
      <c r="BF59" s="38"/>
      <c r="BG59" s="38"/>
      <c r="BH59" s="10"/>
      <c r="BI59" s="10"/>
      <c r="BJ59" s="14"/>
    </row>
    <row r="60" spans="1:62" x14ac:dyDescent="0.35">
      <c r="A60" s="10"/>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41"/>
      <c r="AI60" s="41"/>
      <c r="AJ60" s="41"/>
      <c r="AK60" s="41"/>
      <c r="AL60" s="41"/>
      <c r="AM60" s="41"/>
      <c r="AN60" s="41"/>
      <c r="AO60" s="41"/>
      <c r="AP60" s="41"/>
      <c r="AQ60" s="41"/>
      <c r="AR60" s="41"/>
      <c r="AS60" s="41"/>
      <c r="AT60" s="41"/>
      <c r="AU60" s="41"/>
      <c r="AV60" s="38"/>
      <c r="AW60" s="38"/>
      <c r="AX60" s="38"/>
      <c r="AY60" s="38"/>
      <c r="AZ60" s="38"/>
      <c r="BA60" s="38"/>
      <c r="BB60" s="38"/>
      <c r="BC60" s="38"/>
      <c r="BD60" s="38"/>
      <c r="BE60" s="38"/>
      <c r="BF60" s="38"/>
      <c r="BG60" s="38"/>
      <c r="BH60" s="10"/>
      <c r="BI60" s="10"/>
      <c r="BJ60" s="14"/>
    </row>
    <row r="61" spans="1:62" x14ac:dyDescent="0.35">
      <c r="A61" s="10"/>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10"/>
      <c r="BI61" s="10"/>
      <c r="BJ61" s="14"/>
    </row>
    <row r="62" spans="1:62" x14ac:dyDescent="0.35">
      <c r="A62" s="10"/>
      <c r="B62"/>
      <c r="C62"/>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10"/>
      <c r="BJ62" s="14"/>
    </row>
    <row r="63" spans="1:62" x14ac:dyDescent="0.35">
      <c r="A63" s="10"/>
      <c r="B63" s="41"/>
      <c r="C63" s="41"/>
      <c r="D63" s="41"/>
      <c r="E63" s="41"/>
      <c r="F63" s="41"/>
      <c r="G63" s="41"/>
      <c r="H63" s="41"/>
      <c r="I63" s="269"/>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1"/>
      <c r="BE63" s="41"/>
      <c r="BF63" s="41"/>
      <c r="BG63" s="41"/>
      <c r="BH63" s="10"/>
      <c r="BI63" s="10"/>
      <c r="BJ63" s="14"/>
    </row>
    <row r="64" spans="1:62" x14ac:dyDescent="0.35">
      <c r="A64" s="10"/>
      <c r="B64" s="10"/>
      <c r="C64" s="10"/>
      <c r="D64" s="27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4"/>
    </row>
    <row r="65" spans="1:62" x14ac:dyDescent="0.35">
      <c r="A65"/>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4"/>
    </row>
    <row r="67" spans="1:62" x14ac:dyDescent="0.35">
      <c r="AH67" s="735"/>
      <c r="AI67" s="735"/>
      <c r="AJ67" s="735"/>
      <c r="AK67" s="735"/>
      <c r="AL67" s="735"/>
      <c r="AM67" s="735"/>
      <c r="AN67" s="735"/>
      <c r="AO67" s="735"/>
      <c r="AP67" s="735"/>
      <c r="AQ67" s="735"/>
      <c r="AR67" s="735"/>
      <c r="AS67" s="735"/>
      <c r="AT67" s="735"/>
      <c r="AU67" s="735"/>
      <c r="AV67" s="735"/>
      <c r="AW67" s="735"/>
      <c r="AX67" s="735"/>
      <c r="AY67" s="735"/>
      <c r="AZ67" s="735"/>
      <c r="BA67" s="735"/>
      <c r="BB67" s="735"/>
      <c r="BC67" s="735"/>
      <c r="BD67" s="735"/>
      <c r="BE67" s="735"/>
      <c r="BF67" s="735"/>
      <c r="BG67" s="735"/>
    </row>
    <row r="68" spans="1:62" x14ac:dyDescent="0.35">
      <c r="E68" s="222"/>
      <c r="F68" s="222"/>
      <c r="G68" s="222"/>
      <c r="H68" s="222"/>
      <c r="I68" s="222"/>
      <c r="J68" s="222"/>
      <c r="K68" s="222"/>
      <c r="L68" s="222"/>
      <c r="M68" s="222"/>
      <c r="N68" s="222"/>
      <c r="O68" s="222"/>
      <c r="P68" s="222"/>
      <c r="Q68" s="222"/>
      <c r="R68" s="222"/>
      <c r="S68" s="222"/>
      <c r="T68" s="654"/>
      <c r="U68" s="222"/>
      <c r="V68" s="222"/>
      <c r="W68" s="222"/>
      <c r="X68" s="222"/>
      <c r="Y68" s="222"/>
      <c r="Z68" s="222"/>
      <c r="AA68" s="222"/>
      <c r="AH68" s="735"/>
      <c r="AI68" s="735"/>
      <c r="AJ68" s="735"/>
      <c r="AK68" s="735"/>
      <c r="AL68" s="735"/>
      <c r="AM68" s="735"/>
      <c r="AN68" s="735"/>
      <c r="AO68" s="735"/>
      <c r="AP68" s="735"/>
      <c r="AQ68" s="735"/>
      <c r="AR68" s="735"/>
      <c r="AS68" s="735"/>
      <c r="AT68" s="735"/>
      <c r="AU68" s="735"/>
      <c r="AV68" s="735"/>
      <c r="AW68" s="735"/>
      <c r="AX68" s="735"/>
      <c r="AY68" s="735"/>
      <c r="AZ68" s="735"/>
      <c r="BA68" s="735"/>
      <c r="BB68" s="735"/>
      <c r="BC68" s="735"/>
      <c r="BD68" s="735"/>
      <c r="BE68" s="735"/>
      <c r="BF68" s="735"/>
      <c r="BG68" s="735"/>
    </row>
    <row r="69" spans="1:62" x14ac:dyDescent="0.35">
      <c r="AH69" s="735"/>
      <c r="AI69" s="735"/>
      <c r="AJ69" s="735"/>
      <c r="AK69" s="735"/>
      <c r="AL69" s="735"/>
      <c r="AM69" s="735"/>
      <c r="AN69" s="735"/>
      <c r="AO69" s="735"/>
      <c r="AP69" s="735"/>
      <c r="AQ69" s="735"/>
      <c r="AR69" s="735"/>
      <c r="AS69" s="735"/>
      <c r="AT69" s="735"/>
      <c r="AU69" s="735"/>
      <c r="AV69" s="735"/>
      <c r="AW69" s="735"/>
      <c r="AX69" s="735"/>
      <c r="AY69" s="735"/>
      <c r="AZ69" s="735"/>
      <c r="BA69" s="735"/>
      <c r="BB69" s="735"/>
      <c r="BC69" s="735"/>
      <c r="BD69" s="735"/>
      <c r="BE69" s="735"/>
      <c r="BF69" s="735"/>
      <c r="BG69" s="735"/>
    </row>
    <row r="70" spans="1:62" x14ac:dyDescent="0.35">
      <c r="C70" s="227"/>
      <c r="D70" s="222"/>
      <c r="E70" s="222"/>
      <c r="F70" s="222"/>
      <c r="G70" s="222"/>
      <c r="H70" s="222"/>
      <c r="I70" s="222"/>
      <c r="J70" s="222"/>
      <c r="K70" s="222"/>
      <c r="L70" s="222"/>
      <c r="M70" s="222"/>
      <c r="N70" s="222"/>
      <c r="O70" s="222"/>
      <c r="P70" s="222"/>
      <c r="Q70" s="222"/>
      <c r="R70" s="222"/>
      <c r="S70" s="222"/>
      <c r="T70" s="222"/>
      <c r="U70" s="222"/>
      <c r="V70" s="222"/>
      <c r="W70" s="222"/>
      <c r="X70" s="222"/>
      <c r="Y70" s="222"/>
      <c r="Z70" s="222"/>
      <c r="AA70" s="666"/>
      <c r="AH70" s="735"/>
      <c r="AI70" s="735"/>
      <c r="AJ70" s="735"/>
      <c r="AK70" s="735"/>
      <c r="AL70" s="735"/>
      <c r="AM70" s="735"/>
      <c r="AN70" s="735"/>
      <c r="AO70" s="735"/>
      <c r="AP70" s="735"/>
      <c r="AQ70" s="735"/>
      <c r="AR70" s="735"/>
      <c r="AS70" s="735"/>
      <c r="AT70" s="735"/>
      <c r="AU70" s="735"/>
      <c r="AV70" s="735"/>
      <c r="AW70" s="735"/>
      <c r="AX70" s="735"/>
      <c r="AY70" s="735"/>
      <c r="AZ70" s="735"/>
      <c r="BA70" s="735"/>
      <c r="BB70" s="735"/>
      <c r="BC70" s="735"/>
      <c r="BD70" s="735"/>
      <c r="BE70" s="735"/>
      <c r="BF70" s="735"/>
      <c r="BG70" s="735"/>
    </row>
    <row r="71" spans="1:62" x14ac:dyDescent="0.35">
      <c r="AH71" s="735"/>
      <c r="AI71" s="735"/>
      <c r="AJ71" s="735"/>
      <c r="AK71" s="735"/>
      <c r="AL71" s="735"/>
      <c r="AM71" s="735"/>
      <c r="AN71" s="735"/>
      <c r="AO71" s="735"/>
      <c r="AP71" s="735"/>
      <c r="AQ71" s="735"/>
      <c r="AR71" s="735"/>
      <c r="AS71" s="735"/>
      <c r="AT71" s="735"/>
      <c r="AU71" s="735"/>
      <c r="AV71" s="735"/>
      <c r="AW71" s="735"/>
      <c r="AX71" s="735"/>
      <c r="AY71" s="735"/>
      <c r="AZ71" s="735"/>
      <c r="BA71" s="735"/>
      <c r="BB71" s="735"/>
      <c r="BC71" s="735"/>
      <c r="BD71" s="735"/>
      <c r="BE71" s="735"/>
      <c r="BF71" s="735"/>
      <c r="BG71" s="735"/>
    </row>
    <row r="72" spans="1:62" x14ac:dyDescent="0.35">
      <c r="AH72" s="735"/>
      <c r="AI72" s="735"/>
      <c r="AJ72" s="735"/>
      <c r="AK72" s="735"/>
      <c r="AL72" s="735"/>
      <c r="AM72" s="735"/>
      <c r="AN72" s="735"/>
      <c r="AO72" s="735"/>
      <c r="AP72" s="735"/>
      <c r="AQ72" s="735"/>
      <c r="AR72" s="735"/>
      <c r="AS72" s="735"/>
      <c r="AT72" s="735"/>
      <c r="AU72" s="735"/>
      <c r="AV72" s="735"/>
      <c r="AW72" s="735"/>
      <c r="AX72" s="735"/>
      <c r="AY72" s="735"/>
      <c r="AZ72" s="735"/>
      <c r="BA72" s="735"/>
      <c r="BB72" s="735"/>
      <c r="BC72" s="735"/>
      <c r="BD72" s="735"/>
      <c r="BE72" s="735"/>
      <c r="BF72" s="735"/>
      <c r="BG72" s="735"/>
    </row>
    <row r="73" spans="1:62" x14ac:dyDescent="0.35">
      <c r="AH73" s="735"/>
      <c r="AI73" s="735"/>
      <c r="AJ73" s="735"/>
      <c r="AK73" s="735"/>
      <c r="AL73" s="735"/>
      <c r="AM73" s="735"/>
      <c r="AN73" s="735"/>
      <c r="AO73" s="735"/>
      <c r="AP73" s="735"/>
      <c r="AQ73" s="735"/>
      <c r="AR73" s="735"/>
      <c r="AS73" s="735"/>
      <c r="AT73" s="735"/>
      <c r="AU73" s="735"/>
      <c r="AV73" s="735"/>
      <c r="AW73" s="735"/>
      <c r="AX73" s="735"/>
      <c r="AY73" s="735"/>
      <c r="AZ73" s="735"/>
      <c r="BA73" s="735"/>
      <c r="BB73" s="735"/>
      <c r="BC73" s="735"/>
      <c r="BD73" s="735"/>
      <c r="BE73" s="735"/>
      <c r="BF73" s="735"/>
      <c r="BG73" s="735"/>
    </row>
    <row r="74" spans="1:62" x14ac:dyDescent="0.35">
      <c r="C74" s="222"/>
      <c r="D74" s="222"/>
      <c r="E74" s="222"/>
      <c r="F74" s="222"/>
      <c r="G74" s="222"/>
      <c r="H74" s="222"/>
      <c r="I74" s="222"/>
      <c r="J74" s="222"/>
      <c r="K74" s="222"/>
      <c r="L74" s="222"/>
      <c r="M74" s="222"/>
      <c r="N74" s="222"/>
      <c r="O74" s="222"/>
      <c r="P74" s="222"/>
      <c r="Q74" s="222"/>
      <c r="R74" s="222"/>
      <c r="S74" s="222"/>
      <c r="T74" s="222"/>
      <c r="U74" s="222"/>
      <c r="V74" s="222"/>
      <c r="W74" s="222"/>
      <c r="X74" s="222"/>
      <c r="Y74" s="222"/>
      <c r="Z74" s="222"/>
      <c r="AA74" s="222"/>
      <c r="AB74" s="222"/>
      <c r="AH74" s="735"/>
      <c r="AI74" s="735"/>
      <c r="AJ74" s="735"/>
      <c r="AK74" s="735"/>
      <c r="AL74" s="735"/>
      <c r="AM74" s="735"/>
      <c r="AN74" s="735"/>
      <c r="AO74" s="735"/>
      <c r="AP74" s="735"/>
      <c r="AQ74" s="735"/>
      <c r="AR74" s="735"/>
      <c r="AS74" s="735"/>
      <c r="AT74" s="735"/>
      <c r="AU74" s="735"/>
      <c r="AV74" s="735"/>
      <c r="AW74" s="735"/>
      <c r="AX74" s="735"/>
      <c r="AY74" s="735"/>
      <c r="AZ74" s="735"/>
      <c r="BA74" s="735"/>
      <c r="BB74" s="735"/>
      <c r="BC74" s="735"/>
      <c r="BD74" s="735"/>
      <c r="BE74" s="735"/>
      <c r="BF74" s="735"/>
      <c r="BG74" s="735"/>
    </row>
    <row r="75" spans="1:62" x14ac:dyDescent="0.35">
      <c r="C75" s="222"/>
      <c r="D75" s="222"/>
      <c r="E75" s="222"/>
      <c r="F75" s="222"/>
      <c r="G75" s="222"/>
      <c r="H75" s="222"/>
      <c r="I75" s="222"/>
      <c r="J75" s="222"/>
      <c r="K75" s="222"/>
      <c r="L75" s="222"/>
      <c r="M75" s="222"/>
      <c r="N75" s="222"/>
      <c r="O75" s="222"/>
      <c r="P75" s="222"/>
      <c r="Q75" s="222"/>
      <c r="R75" s="222"/>
      <c r="S75" s="222"/>
      <c r="T75" s="222"/>
      <c r="U75" s="222"/>
      <c r="V75" s="222"/>
      <c r="W75" s="222"/>
      <c r="X75" s="222"/>
      <c r="Y75" s="222"/>
      <c r="Z75" s="222"/>
      <c r="AA75" s="222"/>
      <c r="AB75" s="222"/>
      <c r="AH75" s="735"/>
      <c r="AI75" s="735"/>
      <c r="AJ75" s="735"/>
      <c r="AK75" s="735"/>
      <c r="AL75" s="735"/>
      <c r="AM75" s="735"/>
      <c r="AN75" s="735"/>
      <c r="AO75" s="735"/>
      <c r="AP75" s="735"/>
      <c r="AQ75" s="735"/>
      <c r="AR75" s="735"/>
      <c r="AS75" s="735"/>
      <c r="AT75" s="735"/>
      <c r="AU75" s="735"/>
      <c r="AV75" s="735"/>
      <c r="AW75" s="735"/>
      <c r="AX75" s="735"/>
      <c r="AY75" s="735"/>
      <c r="AZ75" s="735"/>
      <c r="BA75" s="735"/>
      <c r="BB75" s="735"/>
      <c r="BC75" s="735"/>
      <c r="BD75" s="735"/>
      <c r="BE75" s="735"/>
      <c r="BF75" s="735"/>
      <c r="BG75" s="735"/>
    </row>
    <row r="76" spans="1:62" x14ac:dyDescent="0.35">
      <c r="C76" s="222"/>
      <c r="D76" s="222"/>
      <c r="E76" s="222"/>
      <c r="F76" s="222"/>
      <c r="G76" s="222"/>
      <c r="H76" s="222"/>
      <c r="I76" s="222"/>
      <c r="J76" s="222"/>
      <c r="K76" s="222"/>
      <c r="L76" s="222"/>
      <c r="M76" s="222"/>
      <c r="N76" s="222"/>
      <c r="O76" s="222"/>
      <c r="P76" s="222"/>
      <c r="Q76" s="222"/>
      <c r="R76" s="222"/>
      <c r="S76" s="222"/>
      <c r="T76" s="222"/>
      <c r="U76" s="222"/>
      <c r="V76" s="222"/>
      <c r="W76" s="222"/>
      <c r="X76" s="222"/>
      <c r="Y76" s="222"/>
      <c r="Z76" s="222"/>
      <c r="AA76" s="222"/>
      <c r="AB76" s="222"/>
      <c r="AH76" s="735"/>
      <c r="AI76" s="735"/>
      <c r="AJ76" s="735"/>
      <c r="AK76" s="735"/>
      <c r="AL76" s="735"/>
      <c r="AM76" s="735"/>
      <c r="AN76" s="735"/>
      <c r="AO76" s="735"/>
      <c r="AP76" s="735"/>
      <c r="AQ76" s="735"/>
      <c r="AR76" s="735"/>
      <c r="AS76" s="735"/>
      <c r="AT76" s="735"/>
      <c r="AU76" s="735"/>
      <c r="AV76" s="735"/>
      <c r="AW76" s="735"/>
      <c r="AX76" s="735"/>
      <c r="AY76" s="735"/>
      <c r="AZ76" s="735"/>
      <c r="BA76" s="735"/>
      <c r="BB76" s="735"/>
      <c r="BC76" s="735"/>
      <c r="BD76" s="735"/>
      <c r="BE76" s="735"/>
      <c r="BF76" s="735"/>
      <c r="BG76" s="735"/>
    </row>
    <row r="77" spans="1:62" x14ac:dyDescent="0.35">
      <c r="C77" s="222"/>
      <c r="D77" s="222"/>
      <c r="E77" s="222"/>
      <c r="F77" s="222"/>
      <c r="G77" s="222"/>
      <c r="H77" s="222"/>
      <c r="I77" s="222"/>
      <c r="J77" s="222"/>
      <c r="K77" s="222"/>
      <c r="L77" s="222"/>
      <c r="M77" s="222"/>
      <c r="N77" s="222"/>
      <c r="O77" s="222"/>
      <c r="P77" s="222"/>
      <c r="Q77" s="222"/>
      <c r="R77" s="222"/>
      <c r="S77" s="222"/>
      <c r="T77" s="222"/>
      <c r="U77" s="222"/>
      <c r="V77" s="222"/>
      <c r="W77" s="222"/>
      <c r="X77" s="222"/>
      <c r="Y77" s="222"/>
      <c r="Z77" s="222"/>
      <c r="AA77" s="222"/>
      <c r="AB77" s="222"/>
      <c r="AH77" s="735"/>
      <c r="AI77" s="735"/>
      <c r="AJ77" s="735"/>
      <c r="AK77" s="735"/>
      <c r="AL77" s="735"/>
      <c r="AM77" s="735"/>
      <c r="AN77" s="735"/>
      <c r="AO77" s="735"/>
      <c r="AP77" s="735"/>
      <c r="AQ77" s="735"/>
      <c r="AR77" s="735"/>
      <c r="AS77" s="735"/>
      <c r="AT77" s="735"/>
      <c r="AU77" s="735"/>
      <c r="AV77" s="735"/>
      <c r="AW77" s="735"/>
      <c r="AX77" s="735"/>
      <c r="AY77" s="735"/>
      <c r="AZ77" s="735"/>
      <c r="BA77" s="735"/>
      <c r="BB77" s="735"/>
      <c r="BC77" s="735"/>
      <c r="BD77" s="735"/>
      <c r="BE77" s="735"/>
      <c r="BF77" s="735"/>
      <c r="BG77" s="735"/>
    </row>
    <row r="78" spans="1:62" x14ac:dyDescent="0.35">
      <c r="C78" s="222"/>
      <c r="D78" s="222"/>
      <c r="E78" s="222"/>
      <c r="F78" s="222"/>
      <c r="G78" s="222"/>
      <c r="H78" s="222"/>
      <c r="I78" s="222"/>
      <c r="J78" s="222"/>
      <c r="K78" s="222"/>
      <c r="L78" s="222"/>
      <c r="M78" s="222"/>
      <c r="N78" s="222"/>
      <c r="O78" s="222"/>
      <c r="P78" s="222"/>
      <c r="Q78" s="222"/>
      <c r="R78" s="222"/>
      <c r="S78" s="222"/>
      <c r="T78" s="222"/>
      <c r="U78" s="222"/>
      <c r="V78" s="222"/>
      <c r="W78" s="222"/>
      <c r="X78" s="222"/>
      <c r="Y78" s="222"/>
      <c r="Z78" s="222"/>
      <c r="AA78" s="222"/>
      <c r="AB78" s="222"/>
      <c r="AH78" s="735"/>
      <c r="AI78" s="735"/>
      <c r="AJ78" s="735"/>
      <c r="AK78" s="735"/>
      <c r="AL78" s="735"/>
      <c r="AM78" s="735"/>
      <c r="AN78" s="735"/>
      <c r="AO78" s="735"/>
      <c r="AP78" s="735"/>
      <c r="AQ78" s="735"/>
      <c r="AR78" s="735"/>
      <c r="AS78" s="735"/>
      <c r="AT78" s="735"/>
      <c r="AU78" s="735"/>
      <c r="AV78" s="735"/>
      <c r="AW78" s="735"/>
      <c r="AX78" s="735"/>
      <c r="AY78" s="735"/>
      <c r="AZ78" s="735"/>
      <c r="BA78" s="735"/>
      <c r="BB78" s="735"/>
      <c r="BC78" s="735"/>
      <c r="BD78" s="735"/>
      <c r="BE78" s="735"/>
      <c r="BF78" s="735"/>
      <c r="BG78" s="735"/>
    </row>
    <row r="79" spans="1:62" x14ac:dyDescent="0.35">
      <c r="C79" s="222"/>
      <c r="D79" s="222"/>
      <c r="E79" s="222"/>
      <c r="F79" s="222"/>
      <c r="G79" s="222"/>
      <c r="H79" s="222"/>
      <c r="I79" s="222"/>
      <c r="J79" s="222"/>
      <c r="K79" s="222"/>
      <c r="L79" s="222"/>
      <c r="M79" s="222"/>
      <c r="N79" s="222"/>
      <c r="O79" s="222"/>
      <c r="P79" s="222"/>
      <c r="Q79" s="222"/>
      <c r="R79" s="222"/>
      <c r="S79" s="222"/>
      <c r="T79" s="222"/>
      <c r="U79" s="222"/>
      <c r="V79" s="222"/>
      <c r="W79" s="222"/>
      <c r="X79" s="222"/>
      <c r="Y79" s="222"/>
      <c r="Z79" s="222"/>
      <c r="AA79" s="222"/>
      <c r="AB79" s="222"/>
      <c r="AH79" s="735"/>
      <c r="AI79" s="735"/>
      <c r="AJ79" s="735"/>
      <c r="AK79" s="735"/>
      <c r="AL79" s="735"/>
      <c r="AM79" s="735"/>
      <c r="AN79" s="735"/>
      <c r="AO79" s="735"/>
      <c r="AP79" s="735"/>
      <c r="AQ79" s="735"/>
      <c r="AR79" s="735"/>
      <c r="AS79" s="735"/>
      <c r="AT79" s="735"/>
      <c r="AU79" s="735"/>
      <c r="AV79" s="735"/>
      <c r="AW79" s="735"/>
      <c r="AX79" s="735"/>
      <c r="AY79" s="735"/>
      <c r="AZ79" s="735"/>
      <c r="BA79" s="735"/>
      <c r="BB79" s="735"/>
      <c r="BC79" s="735"/>
      <c r="BD79" s="735"/>
      <c r="BE79" s="735"/>
      <c r="BF79" s="735"/>
      <c r="BG79" s="735"/>
    </row>
    <row r="80" spans="1:62" x14ac:dyDescent="0.35">
      <c r="C80" s="222"/>
      <c r="D80" s="222"/>
      <c r="E80" s="222"/>
      <c r="F80" s="222"/>
      <c r="G80" s="222"/>
      <c r="H80" s="222"/>
      <c r="I80" s="222"/>
      <c r="J80" s="222"/>
      <c r="K80" s="222"/>
      <c r="L80" s="222"/>
      <c r="M80" s="222"/>
      <c r="N80" s="222"/>
      <c r="O80" s="222"/>
      <c r="P80" s="222"/>
      <c r="Q80" s="222"/>
      <c r="R80" s="222"/>
      <c r="S80" s="222"/>
      <c r="T80" s="222"/>
      <c r="U80" s="222"/>
      <c r="V80" s="222"/>
      <c r="W80" s="222"/>
      <c r="X80" s="222"/>
      <c r="Y80" s="222"/>
      <c r="Z80" s="222"/>
      <c r="AA80" s="222"/>
      <c r="AB80" s="222"/>
      <c r="AH80" s="735"/>
      <c r="AI80" s="735"/>
      <c r="AJ80" s="735"/>
      <c r="AK80" s="735"/>
      <c r="AL80" s="735"/>
      <c r="AM80" s="735"/>
      <c r="AN80" s="735"/>
      <c r="AO80" s="735"/>
      <c r="AP80" s="735"/>
      <c r="AQ80" s="735"/>
      <c r="AR80" s="735"/>
      <c r="AS80" s="735"/>
      <c r="AT80" s="735"/>
      <c r="AU80" s="735"/>
      <c r="AV80" s="735"/>
      <c r="AW80" s="735"/>
      <c r="AX80" s="735"/>
      <c r="AY80" s="735"/>
      <c r="AZ80" s="735"/>
      <c r="BA80" s="735"/>
      <c r="BB80" s="735"/>
      <c r="BC80" s="735"/>
      <c r="BD80" s="735"/>
      <c r="BE80" s="735"/>
      <c r="BF80" s="735"/>
      <c r="BG80" s="735"/>
    </row>
    <row r="81" spans="3:59" x14ac:dyDescent="0.35">
      <c r="C81" s="222"/>
      <c r="D81" s="222"/>
      <c r="E81" s="222"/>
      <c r="F81" s="222"/>
      <c r="G81" s="222"/>
      <c r="H81" s="222"/>
      <c r="I81" s="222"/>
      <c r="J81" s="222"/>
      <c r="K81" s="222"/>
      <c r="L81" s="222"/>
      <c r="M81" s="222"/>
      <c r="N81" s="222"/>
      <c r="O81" s="222"/>
      <c r="P81" s="222"/>
      <c r="Q81" s="222"/>
      <c r="R81" s="222"/>
      <c r="S81" s="222"/>
      <c r="T81" s="222"/>
      <c r="U81" s="222"/>
      <c r="V81" s="222"/>
      <c r="W81" s="222"/>
      <c r="X81" s="222"/>
      <c r="Y81" s="222"/>
      <c r="Z81" s="222"/>
      <c r="AA81" s="222"/>
      <c r="AB81" s="222"/>
      <c r="AH81" s="735"/>
      <c r="AI81" s="735"/>
      <c r="AJ81" s="735"/>
      <c r="AK81" s="735"/>
      <c r="AL81" s="735"/>
      <c r="AM81" s="735"/>
      <c r="AN81" s="735"/>
      <c r="AO81" s="735"/>
      <c r="AP81" s="735"/>
      <c r="AQ81" s="735"/>
      <c r="AR81" s="735"/>
      <c r="AS81" s="735"/>
      <c r="AT81" s="735"/>
      <c r="AU81" s="735"/>
      <c r="AV81" s="735"/>
      <c r="AW81" s="735"/>
      <c r="AX81" s="735"/>
      <c r="AY81" s="735"/>
      <c r="AZ81" s="735"/>
      <c r="BA81" s="735"/>
      <c r="BB81" s="735"/>
      <c r="BC81" s="735"/>
      <c r="BD81" s="735"/>
      <c r="BE81" s="735"/>
      <c r="BF81" s="735"/>
      <c r="BG81" s="735"/>
    </row>
    <row r="82" spans="3:59" x14ac:dyDescent="0.35">
      <c r="C82" s="222"/>
      <c r="D82" s="222"/>
      <c r="E82" s="222"/>
      <c r="F82" s="222"/>
      <c r="G82" s="222"/>
      <c r="H82" s="222"/>
      <c r="I82" s="222"/>
      <c r="J82" s="222"/>
      <c r="K82" s="222"/>
      <c r="L82" s="222"/>
      <c r="M82" s="222"/>
      <c r="N82" s="222"/>
      <c r="O82" s="222"/>
      <c r="P82" s="222"/>
      <c r="Q82" s="222"/>
      <c r="R82" s="222"/>
      <c r="S82" s="222"/>
      <c r="T82" s="222"/>
      <c r="U82" s="222"/>
      <c r="V82" s="222"/>
      <c r="W82" s="222"/>
      <c r="X82" s="222"/>
      <c r="Y82" s="222"/>
      <c r="Z82" s="222"/>
      <c r="AA82" s="222"/>
      <c r="AB82" s="222"/>
      <c r="AH82" s="735"/>
      <c r="AI82" s="735"/>
      <c r="AJ82" s="735"/>
      <c r="AK82" s="735"/>
      <c r="AL82" s="735"/>
      <c r="AM82" s="735"/>
      <c r="AN82" s="735"/>
      <c r="AO82" s="735"/>
      <c r="AP82" s="735"/>
      <c r="AQ82" s="735"/>
      <c r="AR82" s="735"/>
      <c r="AS82" s="735"/>
      <c r="AT82" s="735"/>
      <c r="AU82" s="735"/>
      <c r="AV82" s="735"/>
      <c r="AW82" s="735"/>
      <c r="AX82" s="735"/>
      <c r="AY82" s="735"/>
      <c r="AZ82" s="735"/>
      <c r="BA82" s="735"/>
      <c r="BB82" s="735"/>
      <c r="BC82" s="735"/>
      <c r="BD82" s="735"/>
      <c r="BE82" s="735"/>
      <c r="BF82" s="735"/>
      <c r="BG82" s="735"/>
    </row>
    <row r="83" spans="3:59" x14ac:dyDescent="0.35">
      <c r="C83" s="222"/>
      <c r="D83" s="222"/>
      <c r="E83" s="222"/>
      <c r="F83" s="222"/>
      <c r="G83" s="222"/>
      <c r="H83" s="222"/>
      <c r="I83" s="222"/>
      <c r="J83" s="222"/>
      <c r="K83" s="222"/>
      <c r="L83" s="222"/>
      <c r="M83" s="222"/>
      <c r="N83" s="222"/>
      <c r="O83" s="222"/>
      <c r="P83" s="222"/>
      <c r="Q83" s="222"/>
      <c r="R83" s="222"/>
      <c r="S83" s="222"/>
      <c r="T83" s="222"/>
      <c r="U83" s="222"/>
      <c r="V83" s="222"/>
      <c r="W83" s="222"/>
      <c r="X83" s="222"/>
      <c r="Y83" s="222"/>
      <c r="Z83" s="222"/>
      <c r="AA83" s="222"/>
      <c r="AB83" s="222"/>
      <c r="AH83" s="735"/>
      <c r="AI83" s="735"/>
      <c r="AJ83" s="735"/>
      <c r="AK83" s="735"/>
      <c r="AL83" s="735"/>
      <c r="AM83" s="735"/>
      <c r="AN83" s="735"/>
      <c r="AO83" s="735"/>
      <c r="AP83" s="735"/>
      <c r="AQ83" s="735"/>
      <c r="AR83" s="735"/>
      <c r="AS83" s="735"/>
      <c r="AT83" s="735"/>
      <c r="AU83" s="735"/>
      <c r="AV83" s="735"/>
      <c r="AW83" s="735"/>
      <c r="AX83" s="735"/>
      <c r="AY83" s="735"/>
      <c r="AZ83" s="735"/>
      <c r="BA83" s="735"/>
      <c r="BB83" s="735"/>
      <c r="BC83" s="735"/>
      <c r="BD83" s="735"/>
      <c r="BE83" s="735"/>
      <c r="BF83" s="735"/>
      <c r="BG83" s="735"/>
    </row>
    <row r="84" spans="3:59" x14ac:dyDescent="0.35">
      <c r="C84" s="222"/>
      <c r="D84" s="222"/>
      <c r="E84" s="222"/>
      <c r="F84" s="222"/>
      <c r="G84" s="222"/>
      <c r="H84" s="222"/>
      <c r="I84" s="222"/>
      <c r="J84" s="222"/>
      <c r="K84" s="222"/>
      <c r="L84" s="222"/>
      <c r="M84" s="222"/>
      <c r="N84" s="222"/>
      <c r="O84" s="222"/>
      <c r="P84" s="222"/>
      <c r="Q84" s="222"/>
      <c r="R84" s="222"/>
      <c r="S84" s="222"/>
      <c r="T84" s="222"/>
      <c r="U84" s="222"/>
      <c r="V84" s="222"/>
      <c r="W84" s="222"/>
      <c r="X84" s="222"/>
      <c r="Y84" s="222"/>
      <c r="Z84" s="222"/>
      <c r="AA84" s="222"/>
      <c r="AB84" s="222"/>
      <c r="AH84" s="735"/>
      <c r="AI84" s="735"/>
      <c r="AJ84" s="735"/>
      <c r="AK84" s="735"/>
      <c r="AL84" s="735"/>
      <c r="AM84" s="735"/>
      <c r="AN84" s="735"/>
      <c r="AO84" s="735"/>
      <c r="AP84" s="735"/>
      <c r="AQ84" s="735"/>
      <c r="AR84" s="735"/>
      <c r="AS84" s="735"/>
      <c r="AT84" s="735"/>
      <c r="AU84" s="735"/>
      <c r="AV84" s="735"/>
      <c r="AW84" s="735"/>
      <c r="AX84" s="735"/>
      <c r="AY84" s="735"/>
      <c r="AZ84" s="735"/>
      <c r="BA84" s="735"/>
      <c r="BB84" s="735"/>
      <c r="BC84" s="735"/>
      <c r="BD84" s="735"/>
      <c r="BE84" s="735"/>
      <c r="BF84" s="735"/>
      <c r="BG84" s="735"/>
    </row>
    <row r="85" spans="3:59" x14ac:dyDescent="0.35">
      <c r="C85" s="222"/>
      <c r="D85" s="222"/>
      <c r="E85" s="222"/>
      <c r="F85" s="222"/>
      <c r="G85" s="222"/>
      <c r="H85" s="222"/>
      <c r="I85" s="222"/>
      <c r="J85" s="222"/>
      <c r="K85" s="222"/>
      <c r="L85" s="222"/>
      <c r="M85" s="222"/>
      <c r="N85" s="222"/>
      <c r="O85" s="222"/>
      <c r="P85" s="222"/>
      <c r="Q85" s="222"/>
      <c r="R85" s="222"/>
      <c r="S85" s="222"/>
      <c r="T85" s="222"/>
      <c r="U85" s="222"/>
      <c r="V85" s="222"/>
      <c r="W85" s="222"/>
      <c r="X85" s="222"/>
      <c r="Y85" s="222"/>
      <c r="Z85" s="222"/>
      <c r="AA85" s="222"/>
      <c r="AB85" s="222"/>
      <c r="AH85" s="735"/>
      <c r="AI85" s="735"/>
      <c r="AJ85" s="735"/>
      <c r="AK85" s="735"/>
      <c r="AL85" s="735"/>
      <c r="AM85" s="735"/>
      <c r="AN85" s="735"/>
      <c r="AO85" s="735"/>
      <c r="AP85" s="735"/>
      <c r="AQ85" s="735"/>
      <c r="AR85" s="735"/>
      <c r="AS85" s="735"/>
      <c r="AT85" s="735"/>
      <c r="AU85" s="735"/>
      <c r="AV85" s="735"/>
      <c r="AW85" s="735"/>
      <c r="AX85" s="735"/>
      <c r="AY85" s="735"/>
      <c r="AZ85" s="735"/>
      <c r="BA85" s="735"/>
      <c r="BB85" s="735"/>
      <c r="BC85" s="735"/>
      <c r="BD85" s="735"/>
      <c r="BE85" s="735"/>
      <c r="BF85" s="735"/>
      <c r="BG85" s="735"/>
    </row>
    <row r="86" spans="3:59" x14ac:dyDescent="0.35">
      <c r="C86" s="222"/>
      <c r="D86" s="222"/>
      <c r="E86" s="222"/>
      <c r="F86" s="222"/>
      <c r="G86" s="222"/>
      <c r="H86" s="222"/>
      <c r="I86" s="222"/>
      <c r="J86" s="222"/>
      <c r="K86" s="222"/>
      <c r="L86" s="222"/>
      <c r="M86" s="222"/>
      <c r="N86" s="222"/>
      <c r="O86" s="222"/>
      <c r="P86" s="222"/>
      <c r="Q86" s="222"/>
      <c r="R86" s="222"/>
      <c r="S86" s="222"/>
      <c r="T86" s="222"/>
      <c r="U86" s="222"/>
      <c r="V86" s="222"/>
      <c r="W86" s="222"/>
      <c r="X86" s="222"/>
      <c r="Y86" s="222"/>
      <c r="Z86" s="222"/>
      <c r="AA86" s="222"/>
      <c r="AB86" s="222"/>
      <c r="AH86" s="735"/>
      <c r="AI86" s="735"/>
      <c r="AJ86" s="735"/>
      <c r="AK86" s="735"/>
      <c r="AL86" s="735"/>
      <c r="AM86" s="735"/>
      <c r="AN86" s="735"/>
      <c r="AO86" s="735"/>
      <c r="AP86" s="735"/>
      <c r="AQ86" s="735"/>
      <c r="AR86" s="735"/>
      <c r="AS86" s="735"/>
      <c r="AT86" s="735"/>
      <c r="AU86" s="735"/>
      <c r="AV86" s="735"/>
      <c r="AW86" s="735"/>
      <c r="AX86" s="735"/>
      <c r="AY86" s="735"/>
      <c r="AZ86" s="735"/>
      <c r="BA86" s="735"/>
      <c r="BB86" s="735"/>
      <c r="BC86" s="735"/>
      <c r="BD86" s="735"/>
      <c r="BE86" s="735"/>
      <c r="BF86" s="735"/>
      <c r="BG86" s="735"/>
    </row>
    <row r="87" spans="3:59" x14ac:dyDescent="0.35">
      <c r="C87" s="222"/>
      <c r="D87" s="222"/>
      <c r="E87" s="222"/>
      <c r="F87" s="222"/>
      <c r="G87" s="222"/>
      <c r="H87" s="222"/>
      <c r="I87" s="222"/>
      <c r="J87" s="222"/>
      <c r="K87" s="222"/>
      <c r="L87" s="222"/>
      <c r="M87" s="222"/>
      <c r="N87" s="222"/>
      <c r="O87" s="222"/>
      <c r="P87" s="222"/>
      <c r="Q87" s="222"/>
      <c r="R87" s="222"/>
      <c r="S87" s="222"/>
      <c r="T87" s="222"/>
      <c r="U87" s="222"/>
      <c r="V87" s="222"/>
      <c r="W87" s="222"/>
      <c r="X87" s="222"/>
      <c r="Y87" s="222"/>
      <c r="Z87" s="222"/>
      <c r="AA87" s="222"/>
      <c r="AB87" s="222"/>
      <c r="AH87" s="735"/>
      <c r="AI87" s="735"/>
      <c r="AJ87" s="735"/>
      <c r="AK87" s="735"/>
      <c r="AL87" s="735"/>
      <c r="AM87" s="735"/>
      <c r="AN87" s="735"/>
      <c r="AO87" s="735"/>
      <c r="AP87" s="735"/>
      <c r="AQ87" s="735"/>
      <c r="AR87" s="735"/>
      <c r="AS87" s="735"/>
      <c r="AT87" s="735"/>
      <c r="AU87" s="735"/>
      <c r="AV87" s="735"/>
      <c r="AW87" s="735"/>
      <c r="AX87" s="735"/>
      <c r="AY87" s="735"/>
      <c r="AZ87" s="735"/>
      <c r="BA87" s="735"/>
      <c r="BB87" s="735"/>
      <c r="BC87" s="735"/>
      <c r="BD87" s="735"/>
      <c r="BE87" s="735"/>
      <c r="BF87" s="735"/>
      <c r="BG87" s="735"/>
    </row>
    <row r="88" spans="3:59" x14ac:dyDescent="0.35">
      <c r="C88" s="222"/>
      <c r="D88" s="222"/>
      <c r="E88" s="222"/>
      <c r="F88" s="222"/>
      <c r="G88" s="222"/>
      <c r="H88" s="222"/>
      <c r="I88" s="222"/>
      <c r="J88" s="222"/>
      <c r="K88" s="222"/>
      <c r="L88" s="222"/>
      <c r="M88" s="222"/>
      <c r="N88" s="222"/>
      <c r="O88" s="222"/>
      <c r="P88" s="222"/>
      <c r="Q88" s="222"/>
      <c r="R88" s="222"/>
      <c r="S88" s="222"/>
      <c r="T88" s="222"/>
      <c r="U88" s="222"/>
      <c r="V88" s="222"/>
      <c r="W88" s="222"/>
      <c r="X88" s="222"/>
      <c r="Y88" s="222"/>
      <c r="Z88" s="222"/>
      <c r="AA88" s="222"/>
      <c r="AB88" s="222"/>
      <c r="AH88" s="735"/>
      <c r="AI88" s="735"/>
      <c r="AJ88" s="735"/>
      <c r="AK88" s="735"/>
      <c r="AL88" s="735"/>
      <c r="AM88" s="735"/>
      <c r="AN88" s="735"/>
      <c r="AO88" s="735"/>
      <c r="AP88" s="735"/>
      <c r="AQ88" s="735"/>
      <c r="AR88" s="735"/>
      <c r="AS88" s="735"/>
      <c r="AT88" s="735"/>
      <c r="AU88" s="735"/>
      <c r="AV88" s="735"/>
      <c r="AW88" s="735"/>
      <c r="AX88" s="735"/>
      <c r="AY88" s="735"/>
      <c r="AZ88" s="735"/>
      <c r="BA88" s="735"/>
      <c r="BB88" s="735"/>
      <c r="BC88" s="735"/>
      <c r="BD88" s="735"/>
      <c r="BE88" s="735"/>
      <c r="BF88" s="735"/>
      <c r="BG88" s="735"/>
    </row>
    <row r="89" spans="3:59" x14ac:dyDescent="0.35">
      <c r="C89" s="222"/>
      <c r="D89" s="222"/>
      <c r="E89" s="222"/>
      <c r="F89" s="222"/>
      <c r="G89" s="222"/>
      <c r="H89" s="222"/>
      <c r="I89" s="222"/>
      <c r="J89" s="222"/>
      <c r="K89" s="222"/>
      <c r="L89" s="222"/>
      <c r="M89" s="222"/>
      <c r="N89" s="222"/>
      <c r="O89" s="222"/>
      <c r="P89" s="222"/>
      <c r="Q89" s="222"/>
      <c r="R89" s="222"/>
      <c r="S89" s="222"/>
      <c r="T89" s="222"/>
      <c r="U89" s="222"/>
      <c r="V89" s="222"/>
      <c r="W89" s="222"/>
      <c r="X89" s="222"/>
      <c r="Y89" s="222"/>
      <c r="Z89" s="222"/>
      <c r="AA89" s="222"/>
      <c r="AB89" s="222"/>
      <c r="AH89" s="735"/>
      <c r="AI89" s="735"/>
      <c r="AJ89" s="735"/>
      <c r="AK89" s="735"/>
      <c r="AL89" s="735"/>
      <c r="AM89" s="735"/>
      <c r="AN89" s="735"/>
      <c r="AO89" s="735"/>
      <c r="AP89" s="735"/>
      <c r="AQ89" s="735"/>
      <c r="AR89" s="735"/>
      <c r="AS89" s="735"/>
      <c r="AT89" s="735"/>
      <c r="AU89" s="735"/>
      <c r="AV89" s="735"/>
      <c r="AW89" s="735"/>
      <c r="AX89" s="735"/>
      <c r="AY89" s="735"/>
      <c r="AZ89" s="735"/>
      <c r="BA89" s="735"/>
      <c r="BB89" s="735"/>
      <c r="BC89" s="735"/>
      <c r="BD89" s="735"/>
      <c r="BE89" s="735"/>
      <c r="BF89" s="735"/>
      <c r="BG89" s="735"/>
    </row>
    <row r="90" spans="3:59" x14ac:dyDescent="0.35">
      <c r="C90" s="222"/>
      <c r="D90" s="222"/>
      <c r="E90" s="222"/>
      <c r="F90" s="222"/>
      <c r="G90" s="222"/>
      <c r="H90" s="222"/>
      <c r="I90" s="222"/>
      <c r="J90" s="222"/>
      <c r="K90" s="222"/>
      <c r="L90" s="222"/>
      <c r="M90" s="222"/>
      <c r="N90" s="222"/>
      <c r="O90" s="222"/>
      <c r="P90" s="222"/>
      <c r="Q90" s="222"/>
      <c r="R90" s="222"/>
      <c r="S90" s="222"/>
      <c r="T90" s="222"/>
      <c r="U90" s="222"/>
      <c r="V90" s="222"/>
      <c r="W90" s="222"/>
      <c r="X90" s="222"/>
      <c r="Y90" s="222"/>
      <c r="Z90" s="222"/>
      <c r="AA90" s="222"/>
      <c r="AB90" s="222"/>
      <c r="AH90" s="735"/>
      <c r="AI90" s="735"/>
      <c r="AJ90" s="735"/>
      <c r="AK90" s="735"/>
      <c r="AL90" s="735"/>
      <c r="AM90" s="735"/>
      <c r="AN90" s="735"/>
      <c r="AO90" s="735"/>
      <c r="AP90" s="735"/>
      <c r="AQ90" s="735"/>
      <c r="AR90" s="735"/>
      <c r="AS90" s="735"/>
      <c r="AT90" s="735"/>
      <c r="AU90" s="735"/>
      <c r="AV90" s="735"/>
      <c r="AW90" s="735"/>
      <c r="AX90" s="735"/>
      <c r="AY90" s="735"/>
      <c r="AZ90" s="735"/>
      <c r="BA90" s="735"/>
      <c r="BB90" s="735"/>
      <c r="BC90" s="735"/>
      <c r="BD90" s="735"/>
      <c r="BE90" s="735"/>
      <c r="BF90" s="735"/>
      <c r="BG90" s="735"/>
    </row>
    <row r="91" spans="3:59" x14ac:dyDescent="0.35">
      <c r="C91" s="222"/>
      <c r="D91" s="222"/>
      <c r="E91" s="222"/>
      <c r="F91" s="222"/>
      <c r="G91" s="222"/>
      <c r="H91" s="222"/>
      <c r="I91" s="222"/>
      <c r="J91" s="222"/>
      <c r="K91" s="222"/>
      <c r="L91" s="222"/>
      <c r="M91" s="222"/>
      <c r="N91" s="222"/>
      <c r="O91" s="222"/>
      <c r="P91" s="222"/>
      <c r="Q91" s="222"/>
      <c r="R91" s="222"/>
      <c r="S91" s="222"/>
      <c r="T91" s="222"/>
      <c r="U91" s="222"/>
      <c r="V91" s="222"/>
      <c r="W91" s="222"/>
      <c r="X91" s="222"/>
      <c r="Y91" s="222"/>
      <c r="Z91" s="222"/>
      <c r="AA91" s="222"/>
      <c r="AB91" s="222"/>
      <c r="AH91" s="735"/>
      <c r="AI91" s="735"/>
      <c r="AJ91" s="735"/>
      <c r="AK91" s="735"/>
      <c r="AL91" s="735"/>
      <c r="AM91" s="735"/>
      <c r="AN91" s="735"/>
      <c r="AO91" s="735"/>
      <c r="AP91" s="735"/>
      <c r="AQ91" s="735"/>
      <c r="AR91" s="735"/>
      <c r="AS91" s="735"/>
      <c r="AT91" s="735"/>
      <c r="AU91" s="735"/>
      <c r="AV91" s="735"/>
      <c r="AW91" s="735"/>
      <c r="AX91" s="735"/>
      <c r="AY91" s="735"/>
      <c r="AZ91" s="735"/>
      <c r="BA91" s="735"/>
      <c r="BB91" s="735"/>
      <c r="BC91" s="735"/>
      <c r="BD91" s="735"/>
      <c r="BE91" s="735"/>
      <c r="BF91" s="735"/>
      <c r="BG91" s="735"/>
    </row>
    <row r="92" spans="3:59" x14ac:dyDescent="0.35">
      <c r="C92" s="222"/>
      <c r="D92" s="222"/>
      <c r="E92" s="222"/>
      <c r="F92" s="222"/>
      <c r="G92" s="222"/>
      <c r="H92" s="222"/>
      <c r="I92" s="222"/>
      <c r="J92" s="222"/>
      <c r="K92" s="222"/>
      <c r="L92" s="222"/>
      <c r="M92" s="222"/>
      <c r="N92" s="222"/>
      <c r="O92" s="222"/>
      <c r="P92" s="222"/>
      <c r="Q92" s="222"/>
      <c r="R92" s="222"/>
      <c r="S92" s="222"/>
      <c r="T92" s="222"/>
      <c r="U92" s="222"/>
      <c r="V92" s="222"/>
      <c r="W92" s="222"/>
      <c r="X92" s="222"/>
      <c r="Y92" s="222"/>
      <c r="Z92" s="222"/>
      <c r="AA92" s="222"/>
      <c r="AB92" s="222"/>
      <c r="AH92" s="735"/>
      <c r="AI92" s="735"/>
      <c r="AJ92" s="735"/>
      <c r="AK92" s="735"/>
      <c r="AL92" s="735"/>
      <c r="AM92" s="735"/>
      <c r="AN92" s="735"/>
      <c r="AO92" s="735"/>
      <c r="AP92" s="735"/>
      <c r="AQ92" s="735"/>
      <c r="AR92" s="735"/>
      <c r="AS92" s="735"/>
      <c r="AT92" s="735"/>
      <c r="AU92" s="735"/>
      <c r="AV92" s="735"/>
      <c r="AW92" s="735"/>
      <c r="AX92" s="735"/>
      <c r="AY92" s="735"/>
      <c r="AZ92" s="735"/>
      <c r="BA92" s="735"/>
      <c r="BB92" s="735"/>
      <c r="BC92" s="735"/>
      <c r="BD92" s="735"/>
      <c r="BE92" s="735"/>
      <c r="BF92" s="735"/>
      <c r="BG92" s="735"/>
    </row>
    <row r="93" spans="3:59" x14ac:dyDescent="0.35">
      <c r="C93" s="222"/>
      <c r="D93" s="222"/>
      <c r="E93" s="222"/>
      <c r="F93" s="222"/>
      <c r="G93" s="222"/>
      <c r="H93" s="222"/>
      <c r="I93" s="222"/>
      <c r="J93" s="222"/>
      <c r="K93" s="222"/>
      <c r="L93" s="222"/>
      <c r="M93" s="222"/>
      <c r="N93" s="222"/>
      <c r="O93" s="222"/>
      <c r="P93" s="222"/>
      <c r="Q93" s="222"/>
      <c r="R93" s="222"/>
      <c r="S93" s="222"/>
      <c r="T93" s="222"/>
      <c r="U93" s="222"/>
      <c r="V93" s="222"/>
      <c r="W93" s="222"/>
      <c r="X93" s="222"/>
      <c r="Y93" s="222"/>
      <c r="Z93" s="222"/>
      <c r="AA93" s="222"/>
      <c r="AB93" s="222"/>
      <c r="AH93" s="735"/>
      <c r="AI93" s="735"/>
      <c r="AJ93" s="735"/>
      <c r="AK93" s="735"/>
      <c r="AL93" s="735"/>
      <c r="AM93" s="735"/>
      <c r="AN93" s="735"/>
      <c r="AO93" s="735"/>
      <c r="AP93" s="735"/>
      <c r="AQ93" s="735"/>
      <c r="AR93" s="735"/>
      <c r="AS93" s="735"/>
      <c r="AT93" s="735"/>
      <c r="AU93" s="735"/>
      <c r="AV93" s="735"/>
      <c r="AW93" s="735"/>
      <c r="AX93" s="735"/>
      <c r="AY93" s="735"/>
      <c r="AZ93" s="735"/>
      <c r="BA93" s="735"/>
      <c r="BB93" s="735"/>
      <c r="BC93" s="735"/>
      <c r="BD93" s="735"/>
      <c r="BE93" s="735"/>
      <c r="BF93" s="735"/>
      <c r="BG93" s="735"/>
    </row>
    <row r="94" spans="3:59" x14ac:dyDescent="0.35">
      <c r="C94" s="222"/>
      <c r="D94" s="222"/>
      <c r="E94" s="222"/>
      <c r="F94" s="222"/>
      <c r="G94" s="222"/>
      <c r="H94" s="222"/>
      <c r="I94" s="222"/>
      <c r="J94" s="222"/>
      <c r="K94" s="222"/>
      <c r="L94" s="222"/>
      <c r="M94" s="222"/>
      <c r="N94" s="222"/>
      <c r="O94" s="222"/>
      <c r="P94" s="222"/>
      <c r="Q94" s="222"/>
      <c r="R94" s="222"/>
      <c r="S94" s="222"/>
      <c r="T94" s="222"/>
      <c r="U94" s="222"/>
      <c r="V94" s="222"/>
      <c r="W94" s="222"/>
      <c r="X94" s="222"/>
      <c r="Y94" s="222"/>
      <c r="Z94" s="222"/>
      <c r="AA94" s="222"/>
      <c r="AB94" s="222"/>
    </row>
    <row r="95" spans="3:59" x14ac:dyDescent="0.35">
      <c r="C95" s="222"/>
      <c r="D95" s="222"/>
      <c r="E95" s="222"/>
      <c r="F95" s="222"/>
      <c r="G95" s="222"/>
      <c r="H95" s="222"/>
      <c r="I95" s="222"/>
      <c r="J95" s="222"/>
      <c r="K95" s="222"/>
      <c r="L95" s="222"/>
      <c r="M95" s="222"/>
      <c r="N95" s="222"/>
      <c r="O95" s="222"/>
      <c r="P95" s="222"/>
      <c r="Q95" s="222"/>
      <c r="R95" s="222"/>
      <c r="S95" s="222"/>
      <c r="T95" s="222"/>
      <c r="U95" s="222"/>
      <c r="V95" s="222"/>
      <c r="W95" s="222"/>
      <c r="X95" s="222"/>
      <c r="Y95" s="222"/>
      <c r="Z95" s="222"/>
      <c r="AA95" s="222"/>
      <c r="AB95" s="222"/>
    </row>
    <row r="96" spans="3:59" x14ac:dyDescent="0.35">
      <c r="C96" s="222"/>
      <c r="D96" s="222"/>
      <c r="E96" s="222"/>
      <c r="F96" s="222"/>
      <c r="G96" s="222"/>
      <c r="H96" s="222"/>
      <c r="I96" s="222"/>
      <c r="J96" s="222"/>
      <c r="K96" s="222"/>
      <c r="L96" s="222"/>
      <c r="M96" s="222"/>
      <c r="N96" s="222"/>
      <c r="O96" s="222"/>
      <c r="P96" s="222"/>
      <c r="Q96" s="222"/>
      <c r="R96" s="222"/>
      <c r="S96" s="222"/>
      <c r="T96" s="222"/>
      <c r="U96" s="222"/>
      <c r="V96" s="222"/>
      <c r="W96" s="222"/>
      <c r="X96" s="222"/>
      <c r="Y96" s="222"/>
      <c r="Z96" s="222"/>
      <c r="AA96" s="222"/>
      <c r="AB96" s="222"/>
    </row>
    <row r="97" spans="3:28" x14ac:dyDescent="0.35">
      <c r="C97" s="222"/>
      <c r="D97" s="222"/>
      <c r="E97" s="222"/>
      <c r="F97" s="222"/>
      <c r="G97" s="222"/>
      <c r="H97" s="222"/>
      <c r="I97" s="222"/>
      <c r="J97" s="222"/>
      <c r="K97" s="222"/>
      <c r="L97" s="222"/>
      <c r="M97" s="222"/>
      <c r="N97" s="222"/>
      <c r="O97" s="222"/>
      <c r="P97" s="222"/>
      <c r="Q97" s="222"/>
      <c r="R97" s="222"/>
      <c r="S97" s="222"/>
      <c r="T97" s="222"/>
      <c r="U97" s="222"/>
      <c r="V97" s="222"/>
      <c r="W97" s="222"/>
      <c r="X97" s="222"/>
      <c r="Y97" s="222"/>
      <c r="Z97" s="222"/>
      <c r="AA97" s="222"/>
      <c r="AB97" s="222"/>
    </row>
    <row r="98" spans="3:28" x14ac:dyDescent="0.35">
      <c r="C98" s="222"/>
      <c r="D98" s="222"/>
      <c r="E98" s="222"/>
      <c r="F98" s="222"/>
      <c r="G98" s="222"/>
      <c r="H98" s="222"/>
      <c r="I98" s="222"/>
      <c r="J98" s="222"/>
      <c r="K98" s="222"/>
      <c r="L98" s="222"/>
      <c r="M98" s="222"/>
      <c r="N98" s="222"/>
      <c r="O98" s="222"/>
      <c r="P98" s="222"/>
      <c r="Q98" s="222"/>
      <c r="R98" s="222"/>
      <c r="S98" s="222"/>
      <c r="T98" s="222"/>
      <c r="U98" s="222"/>
      <c r="V98" s="222"/>
      <c r="W98" s="222"/>
      <c r="X98" s="222"/>
      <c r="Y98" s="222"/>
      <c r="Z98" s="222"/>
      <c r="AA98" s="222"/>
      <c r="AB98" s="222"/>
    </row>
    <row r="99" spans="3:28" x14ac:dyDescent="0.35">
      <c r="C99" s="222"/>
      <c r="D99" s="222"/>
      <c r="E99" s="222"/>
      <c r="F99" s="222"/>
      <c r="G99" s="222"/>
      <c r="H99" s="222"/>
      <c r="I99" s="222"/>
      <c r="J99" s="222"/>
      <c r="K99" s="222"/>
      <c r="L99" s="222"/>
      <c r="M99" s="222"/>
      <c r="N99" s="222"/>
      <c r="O99" s="222"/>
      <c r="P99" s="222"/>
      <c r="Q99" s="222"/>
      <c r="R99" s="222"/>
      <c r="S99" s="222"/>
      <c r="T99" s="222"/>
      <c r="U99" s="222"/>
      <c r="V99" s="222"/>
      <c r="W99" s="222"/>
      <c r="X99" s="222"/>
      <c r="Y99" s="222"/>
      <c r="Z99" s="222"/>
      <c r="AA99" s="222"/>
      <c r="AB99" s="222"/>
    </row>
    <row r="100" spans="3:28" x14ac:dyDescent="0.35">
      <c r="C100" s="222"/>
      <c r="D100" s="222"/>
      <c r="E100" s="222"/>
      <c r="F100" s="222"/>
      <c r="G100" s="222"/>
      <c r="H100" s="222"/>
      <c r="I100" s="222"/>
      <c r="J100" s="222"/>
      <c r="K100" s="222"/>
      <c r="L100" s="222"/>
      <c r="M100" s="222"/>
      <c r="N100" s="222"/>
      <c r="O100" s="222"/>
      <c r="P100" s="222"/>
      <c r="Q100" s="222"/>
      <c r="R100" s="222"/>
      <c r="S100" s="222"/>
      <c r="T100" s="222"/>
      <c r="U100" s="222"/>
      <c r="V100" s="222"/>
      <c r="W100" s="222"/>
      <c r="X100" s="222"/>
      <c r="Y100" s="222"/>
      <c r="Z100" s="222"/>
      <c r="AA100" s="222"/>
      <c r="AB100" s="222"/>
    </row>
  </sheetData>
  <mergeCells count="6">
    <mergeCell ref="AH52:AV55"/>
    <mergeCell ref="AH48:AV51"/>
    <mergeCell ref="BJ2:BJ3"/>
    <mergeCell ref="D3:X3"/>
    <mergeCell ref="AI3:BG3"/>
    <mergeCell ref="AI4:AV4"/>
  </mergeCells>
  <pageMargins left="0.7" right="0.7" top="0.75" bottom="0.75" header="0.3" footer="0.3"/>
  <pageSetup scale="60"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BI86"/>
  <sheetViews>
    <sheetView zoomScaleNormal="100" workbookViewId="0">
      <pane xSplit="2" ySplit="6" topLeftCell="C28" activePane="bottomRight" state="frozen"/>
      <selection pane="topRight"/>
      <selection pane="bottomLeft"/>
      <selection pane="bottomRight"/>
    </sheetView>
  </sheetViews>
  <sheetFormatPr defaultColWidth="9.1328125" defaultRowHeight="12.75" x14ac:dyDescent="0.35"/>
  <cols>
    <col min="1" max="1" width="9.1328125" style="218"/>
    <col min="2" max="2" width="6.59765625" style="218" customWidth="1"/>
    <col min="3" max="3" width="7.73046875" style="218" customWidth="1"/>
    <col min="4" max="4" width="7.3984375" style="218" customWidth="1"/>
    <col min="5" max="5" width="7.1328125" style="218" customWidth="1"/>
    <col min="6" max="6" width="6.86328125" style="218" customWidth="1"/>
    <col min="7" max="8" width="6.265625" style="218" customWidth="1"/>
    <col min="9" max="9" width="6.73046875" style="218" customWidth="1"/>
    <col min="10" max="15" width="6.265625" style="218" customWidth="1"/>
    <col min="16" max="16" width="6.73046875" style="218" customWidth="1"/>
    <col min="17" max="17" width="8" style="218" customWidth="1"/>
    <col min="18" max="20" width="6.265625" style="218" customWidth="1"/>
    <col min="21" max="27" width="6.73046875" style="218" customWidth="1"/>
    <col min="28" max="28" width="9.59765625" style="218" customWidth="1"/>
    <col min="29" max="29" width="13.73046875" style="218" bestFit="1" customWidth="1"/>
    <col min="30" max="30" width="10" style="218" bestFit="1" customWidth="1"/>
    <col min="31" max="32" width="9.1328125" style="218"/>
    <col min="33" max="33" width="6.59765625" style="218" customWidth="1"/>
    <col min="34" max="58" width="5.73046875" style="218" customWidth="1"/>
    <col min="59" max="59" width="7.3984375" style="218" customWidth="1"/>
    <col min="60" max="16384" width="9.1328125" style="218"/>
  </cols>
  <sheetData>
    <row r="1" spans="1:61" ht="15" x14ac:dyDescent="0.4">
      <c r="A1" s="11" t="s">
        <v>31</v>
      </c>
      <c r="B1" s="417"/>
      <c r="C1" s="417"/>
      <c r="D1" s="417"/>
      <c r="E1" s="417"/>
      <c r="F1" s="417"/>
      <c r="G1" s="418"/>
      <c r="H1" s="418"/>
      <c r="I1" s="417"/>
      <c r="J1" s="417"/>
      <c r="K1" s="417"/>
      <c r="L1" s="417"/>
      <c r="M1" s="417"/>
      <c r="N1" s="417"/>
      <c r="O1" s="419" t="s">
        <v>31</v>
      </c>
      <c r="P1" s="419" t="s">
        <v>31</v>
      </c>
      <c r="Q1" s="417"/>
      <c r="R1" s="418"/>
      <c r="S1" s="417"/>
      <c r="T1" s="417"/>
      <c r="U1" s="418"/>
      <c r="V1" s="417"/>
      <c r="W1" s="417"/>
      <c r="X1" s="417"/>
      <c r="Y1" s="417"/>
      <c r="Z1" s="417"/>
      <c r="AA1" s="417"/>
      <c r="AB1" s="417"/>
      <c r="AC1" s="419" t="s">
        <v>31</v>
      </c>
      <c r="AD1" s="417"/>
      <c r="AE1" s="419"/>
      <c r="AF1" s="417"/>
      <c r="AG1" s="416"/>
      <c r="AH1" s="416" t="s">
        <v>31</v>
      </c>
      <c r="AI1" s="417"/>
      <c r="AJ1" s="417"/>
      <c r="AK1" s="417"/>
      <c r="AL1" s="417"/>
      <c r="AM1" s="417"/>
      <c r="AN1" s="417"/>
      <c r="AO1" s="418"/>
      <c r="AP1" s="417"/>
      <c r="AQ1" s="417"/>
      <c r="AR1" s="417"/>
      <c r="AS1" s="417"/>
      <c r="AT1" s="419" t="s">
        <v>31</v>
      </c>
      <c r="AU1" s="420" t="s">
        <v>31</v>
      </c>
      <c r="AV1" s="417"/>
      <c r="AW1" s="417"/>
      <c r="AX1" s="417"/>
      <c r="AY1" s="417"/>
      <c r="AZ1" s="418"/>
      <c r="BA1" s="417"/>
      <c r="BB1" s="417"/>
      <c r="BC1" s="417"/>
      <c r="BD1" s="417"/>
      <c r="BE1" s="417"/>
      <c r="BF1" s="417"/>
      <c r="BG1" s="417"/>
      <c r="BH1" s="419" t="s">
        <v>31</v>
      </c>
      <c r="BI1" s="419"/>
    </row>
    <row r="2" spans="1:61" ht="15" x14ac:dyDescent="0.4">
      <c r="A2" s="305"/>
      <c r="B2" s="306"/>
      <c r="C2" s="306"/>
      <c r="D2" s="304"/>
      <c r="E2" s="304"/>
      <c r="F2" s="304"/>
      <c r="G2" s="304"/>
      <c r="H2" s="304"/>
      <c r="I2" s="304"/>
      <c r="J2" s="304"/>
      <c r="K2" s="304"/>
      <c r="L2" s="304"/>
      <c r="M2" s="304"/>
      <c r="N2" s="304"/>
      <c r="O2" s="304"/>
      <c r="P2" s="304"/>
      <c r="Q2" s="306"/>
      <c r="R2" s="321"/>
      <c r="S2" s="306"/>
      <c r="T2" s="306"/>
      <c r="U2" s="306"/>
      <c r="V2" s="306"/>
      <c r="W2" s="306"/>
      <c r="X2" s="306"/>
      <c r="Y2" s="306"/>
      <c r="Z2" s="306"/>
      <c r="AA2" s="306"/>
      <c r="AB2" s="306"/>
      <c r="AC2" s="306"/>
      <c r="AD2" s="306"/>
      <c r="AE2" s="306"/>
      <c r="AF2" s="306"/>
      <c r="AG2" s="305"/>
      <c r="AH2" s="305"/>
      <c r="AI2" s="306"/>
      <c r="AJ2" s="304"/>
      <c r="AK2" s="304"/>
      <c r="AL2" s="304"/>
      <c r="AM2" s="304"/>
      <c r="AN2" s="304"/>
      <c r="AO2" s="304"/>
      <c r="AP2" s="304"/>
      <c r="AQ2" s="304"/>
      <c r="AR2" s="304"/>
      <c r="AS2" s="306"/>
      <c r="AT2" s="306"/>
      <c r="AU2" s="306"/>
      <c r="AV2" s="306"/>
      <c r="AW2" s="306"/>
      <c r="AX2" s="306"/>
      <c r="AY2" s="306"/>
      <c r="AZ2" s="303"/>
      <c r="BA2" s="306"/>
      <c r="BB2" s="306"/>
      <c r="BC2" s="306"/>
      <c r="BD2" s="306"/>
      <c r="BE2" s="306"/>
      <c r="BF2" s="306"/>
      <c r="BG2" s="306"/>
      <c r="BH2" s="306"/>
      <c r="BI2" s="306"/>
    </row>
    <row r="3" spans="1:61" ht="17.25" x14ac:dyDescent="0.4">
      <c r="A3" s="305"/>
      <c r="B3" s="304"/>
      <c r="C3" s="304"/>
      <c r="D3" s="1012" t="s">
        <v>473</v>
      </c>
      <c r="E3" s="1013"/>
      <c r="F3" s="1013"/>
      <c r="G3" s="1013"/>
      <c r="H3" s="1013"/>
      <c r="I3" s="1013"/>
      <c r="J3" s="1013"/>
      <c r="K3" s="1013"/>
      <c r="L3" s="1013"/>
      <c r="M3" s="1013"/>
      <c r="N3" s="1013"/>
      <c r="O3" s="1013"/>
      <c r="P3" s="1013"/>
      <c r="Q3" s="1013"/>
      <c r="R3" s="1013"/>
      <c r="S3" s="1013"/>
      <c r="T3" s="1013"/>
      <c r="U3" s="315"/>
      <c r="V3" s="315"/>
      <c r="W3" s="315"/>
      <c r="X3" s="315"/>
      <c r="Y3" s="315"/>
      <c r="Z3" s="315"/>
      <c r="AA3" s="315"/>
      <c r="AB3" s="315"/>
      <c r="AC3" s="315"/>
      <c r="AD3" s="315"/>
      <c r="AE3" s="316"/>
      <c r="AF3" s="316"/>
      <c r="AG3" s="305"/>
      <c r="AH3" s="305"/>
      <c r="AI3" s="1012" t="s">
        <v>473</v>
      </c>
      <c r="AJ3" s="1014"/>
      <c r="AK3" s="1014"/>
      <c r="AL3" s="1014"/>
      <c r="AM3" s="1014"/>
      <c r="AN3" s="1014"/>
      <c r="AO3" s="1014"/>
      <c r="AP3" s="1014"/>
      <c r="AQ3" s="1014"/>
      <c r="AR3" s="1014"/>
      <c r="AS3" s="1014"/>
      <c r="AT3" s="1014"/>
      <c r="AU3" s="1014"/>
      <c r="AV3" s="1014"/>
      <c r="AW3" s="316"/>
      <c r="AX3" s="316"/>
      <c r="AY3" s="316"/>
      <c r="AZ3" s="316"/>
      <c r="BA3" s="316"/>
      <c r="BB3" s="316"/>
      <c r="BC3" s="316"/>
      <c r="BD3" s="316"/>
      <c r="BE3" s="316"/>
      <c r="BF3" s="316"/>
      <c r="BG3" s="316"/>
      <c r="BH3" s="304"/>
      <c r="BI3" s="304"/>
    </row>
    <row r="4" spans="1:61" ht="13.15" x14ac:dyDescent="0.35">
      <c r="A4" s="305"/>
      <c r="B4" s="304"/>
      <c r="C4" s="304"/>
      <c r="D4" s="317" t="s">
        <v>303</v>
      </c>
      <c r="E4" s="303"/>
      <c r="F4" s="318"/>
      <c r="G4" s="318"/>
      <c r="H4" s="318"/>
      <c r="I4" s="318"/>
      <c r="J4" s="318"/>
      <c r="K4" s="318"/>
      <c r="L4" s="318"/>
      <c r="M4" s="318"/>
      <c r="N4" s="318"/>
      <c r="O4" s="318"/>
      <c r="P4" s="318"/>
      <c r="Q4" s="318"/>
      <c r="R4" s="318"/>
      <c r="S4" s="318"/>
      <c r="T4" s="318"/>
      <c r="U4" s="318"/>
      <c r="V4" s="318"/>
      <c r="W4" s="318"/>
      <c r="X4" s="318"/>
      <c r="Y4" s="318"/>
      <c r="Z4" s="318"/>
      <c r="AA4" s="318"/>
      <c r="AB4" s="318"/>
      <c r="AC4" s="318"/>
      <c r="AD4" s="318"/>
      <c r="AE4" s="315"/>
      <c r="AF4" s="315"/>
      <c r="AG4" s="305"/>
      <c r="AH4" s="305"/>
      <c r="AI4" s="1010" t="s">
        <v>279</v>
      </c>
      <c r="AJ4" s="1011"/>
      <c r="AK4" s="1011"/>
      <c r="AL4" s="1011"/>
      <c r="AM4" s="1011"/>
      <c r="AN4" s="1011"/>
      <c r="AO4" s="1011"/>
      <c r="AP4" s="1011"/>
      <c r="AQ4" s="1011"/>
      <c r="AR4" s="1011"/>
      <c r="AS4" s="1011"/>
      <c r="AT4" s="1011"/>
      <c r="AU4" s="1011"/>
      <c r="AV4" s="303"/>
      <c r="AW4" s="315"/>
      <c r="AX4" s="315"/>
      <c r="AY4" s="315"/>
      <c r="AZ4" s="315"/>
      <c r="BA4" s="315"/>
      <c r="BB4" s="315"/>
      <c r="BC4" s="315"/>
      <c r="BD4" s="315"/>
      <c r="BE4" s="315"/>
      <c r="BF4" s="315"/>
      <c r="BG4" s="315"/>
      <c r="BH4" s="315"/>
      <c r="BI4" s="307"/>
    </row>
    <row r="5" spans="1:61" ht="13.15" thickBot="1" x14ac:dyDescent="0.4">
      <c r="A5" s="305"/>
      <c r="B5" s="304"/>
      <c r="C5" s="381"/>
      <c r="D5" s="381"/>
      <c r="E5" s="381"/>
      <c r="F5" s="381"/>
      <c r="G5" s="381"/>
      <c r="H5" s="381"/>
      <c r="I5" s="381"/>
      <c r="J5" s="381"/>
      <c r="K5" s="381"/>
      <c r="L5" s="381"/>
      <c r="M5" s="381"/>
      <c r="N5" s="381"/>
      <c r="O5" s="381"/>
      <c r="P5" s="381"/>
      <c r="Q5" s="381"/>
      <c r="R5" s="381"/>
      <c r="S5" s="381"/>
      <c r="T5" s="381"/>
      <c r="U5" s="381"/>
      <c r="V5" s="381"/>
      <c r="W5" s="381"/>
      <c r="X5" s="381"/>
      <c r="Y5" s="381"/>
      <c r="Z5" s="381"/>
      <c r="AA5" s="381"/>
      <c r="AB5" s="381"/>
      <c r="AC5" s="303"/>
      <c r="AD5" s="327"/>
      <c r="AE5" s="307"/>
      <c r="AF5" s="307"/>
      <c r="AG5" s="305"/>
      <c r="AH5" s="382"/>
      <c r="AI5" s="382"/>
      <c r="AJ5" s="382"/>
      <c r="AK5" s="382"/>
      <c r="AL5" s="382"/>
      <c r="AM5" s="382"/>
      <c r="AN5" s="382"/>
      <c r="AO5" s="382"/>
      <c r="AP5" s="382"/>
      <c r="AQ5" s="382"/>
      <c r="AR5" s="382"/>
      <c r="AS5" s="382"/>
      <c r="AT5" s="382"/>
      <c r="AU5" s="382"/>
      <c r="AV5" s="382"/>
      <c r="AW5" s="382"/>
      <c r="AX5" s="382"/>
      <c r="AY5" s="382"/>
      <c r="AZ5" s="382"/>
      <c r="BA5" s="382"/>
      <c r="BB5" s="382"/>
      <c r="BC5" s="382"/>
      <c r="BD5" s="382"/>
      <c r="BE5" s="382"/>
      <c r="BF5" s="382"/>
      <c r="BG5" s="382"/>
      <c r="BH5" s="303"/>
      <c r="BI5" s="326"/>
    </row>
    <row r="6" spans="1:61" ht="124.9" customHeight="1" x14ac:dyDescent="0.35">
      <c r="A6" s="305"/>
      <c r="B6" s="304"/>
      <c r="C6" s="408" t="s">
        <v>304</v>
      </c>
      <c r="D6" s="398" t="s">
        <v>280</v>
      </c>
      <c r="E6" s="846" t="s">
        <v>444</v>
      </c>
      <c r="F6" s="847" t="s">
        <v>445</v>
      </c>
      <c r="G6" s="847" t="s">
        <v>446</v>
      </c>
      <c r="H6" s="848" t="s">
        <v>447</v>
      </c>
      <c r="I6" s="846" t="s">
        <v>449</v>
      </c>
      <c r="J6" s="847" t="s">
        <v>448</v>
      </c>
      <c r="K6" s="847" t="s">
        <v>450</v>
      </c>
      <c r="L6" s="847" t="s">
        <v>451</v>
      </c>
      <c r="M6" s="847" t="s">
        <v>452</v>
      </c>
      <c r="N6" s="847" t="s">
        <v>453</v>
      </c>
      <c r="O6" s="849" t="s">
        <v>454</v>
      </c>
      <c r="P6" s="850" t="s">
        <v>455</v>
      </c>
      <c r="Q6" s="846" t="s">
        <v>456</v>
      </c>
      <c r="R6" s="847" t="s">
        <v>457</v>
      </c>
      <c r="S6" s="847" t="s">
        <v>458</v>
      </c>
      <c r="T6" s="848" t="s">
        <v>459</v>
      </c>
      <c r="U6" s="851" t="s">
        <v>460</v>
      </c>
      <c r="V6" s="399" t="s">
        <v>297</v>
      </c>
      <c r="W6" s="328" t="s">
        <v>330</v>
      </c>
      <c r="X6" s="329" t="s">
        <v>298</v>
      </c>
      <c r="Y6" s="329" t="s">
        <v>299</v>
      </c>
      <c r="Z6" s="329" t="s">
        <v>300</v>
      </c>
      <c r="AA6" s="329" t="s">
        <v>331</v>
      </c>
      <c r="AB6" s="414" t="s">
        <v>301</v>
      </c>
      <c r="AC6" s="304"/>
      <c r="AD6" s="308"/>
      <c r="AE6" s="308"/>
      <c r="AF6" s="305"/>
      <c r="AG6" s="304"/>
      <c r="AH6" s="408" t="s">
        <v>304</v>
      </c>
      <c r="AI6" s="398" t="s">
        <v>280</v>
      </c>
      <c r="AJ6" s="846" t="s">
        <v>444</v>
      </c>
      <c r="AK6" s="847" t="s">
        <v>445</v>
      </c>
      <c r="AL6" s="847" t="s">
        <v>446</v>
      </c>
      <c r="AM6" s="848" t="s">
        <v>447</v>
      </c>
      <c r="AN6" s="846" t="s">
        <v>449</v>
      </c>
      <c r="AO6" s="847" t="s">
        <v>448</v>
      </c>
      <c r="AP6" s="847" t="s">
        <v>450</v>
      </c>
      <c r="AQ6" s="847" t="s">
        <v>451</v>
      </c>
      <c r="AR6" s="847" t="s">
        <v>452</v>
      </c>
      <c r="AS6" s="847" t="s">
        <v>453</v>
      </c>
      <c r="AT6" s="849" t="s">
        <v>454</v>
      </c>
      <c r="AU6" s="850" t="s">
        <v>455</v>
      </c>
      <c r="AV6" s="846" t="s">
        <v>456</v>
      </c>
      <c r="AW6" s="847" t="s">
        <v>457</v>
      </c>
      <c r="AX6" s="847" t="s">
        <v>458</v>
      </c>
      <c r="AY6" s="848" t="s">
        <v>459</v>
      </c>
      <c r="AZ6" s="851" t="s">
        <v>460</v>
      </c>
      <c r="BA6" s="399" t="s">
        <v>297</v>
      </c>
      <c r="BB6" s="328" t="s">
        <v>330</v>
      </c>
      <c r="BC6" s="329" t="s">
        <v>298</v>
      </c>
      <c r="BD6" s="329" t="s">
        <v>299</v>
      </c>
      <c r="BE6" s="329" t="s">
        <v>300</v>
      </c>
      <c r="BF6" s="329" t="s">
        <v>331</v>
      </c>
      <c r="BG6" s="330" t="s">
        <v>301</v>
      </c>
      <c r="BH6" s="304"/>
      <c r="BI6" s="304"/>
    </row>
    <row r="7" spans="1:61" x14ac:dyDescent="0.35">
      <c r="A7" s="305"/>
      <c r="B7" s="350" t="s">
        <v>341</v>
      </c>
      <c r="C7" s="512">
        <v>2732.5004108399999</v>
      </c>
      <c r="D7" s="513">
        <v>2671.3223063199998</v>
      </c>
      <c r="E7" s="514">
        <v>840.44660987000009</v>
      </c>
      <c r="F7" s="515">
        <v>716.98300136</v>
      </c>
      <c r="G7" s="515">
        <v>92.828537539999999</v>
      </c>
      <c r="H7" s="516">
        <v>30.635070970000001</v>
      </c>
      <c r="I7" s="517">
        <v>439.54013246</v>
      </c>
      <c r="J7" s="515">
        <v>79.592434909999994</v>
      </c>
      <c r="K7" s="515">
        <v>9.4965355799999998</v>
      </c>
      <c r="L7" s="515">
        <v>71.819845449999988</v>
      </c>
      <c r="M7" s="515">
        <v>23.774576369999998</v>
      </c>
      <c r="N7" s="515">
        <v>36.843584530000001</v>
      </c>
      <c r="O7" s="515">
        <v>218.01315560999998</v>
      </c>
      <c r="P7" s="518">
        <v>851.85502559999998</v>
      </c>
      <c r="Q7" s="517">
        <v>532.53388709000001</v>
      </c>
      <c r="R7" s="515">
        <v>129.90279770000001</v>
      </c>
      <c r="S7" s="515">
        <v>324.73676140999999</v>
      </c>
      <c r="T7" s="516">
        <v>77.894327990000008</v>
      </c>
      <c r="U7" s="519">
        <v>6.9466512900000001</v>
      </c>
      <c r="V7" s="520">
        <v>61.178104519999998</v>
      </c>
      <c r="W7" s="521">
        <v>317.93396134</v>
      </c>
      <c r="X7" s="522">
        <v>378.43047322000001</v>
      </c>
      <c r="Y7" s="522">
        <v>109.28357215999999</v>
      </c>
      <c r="Z7" s="522" t="s">
        <v>276</v>
      </c>
      <c r="AA7" s="522">
        <v>3.3062271500000002</v>
      </c>
      <c r="AB7" s="522">
        <v>3541.4546447000002</v>
      </c>
      <c r="AC7" s="324"/>
      <c r="AD7" s="936"/>
      <c r="AE7" s="309"/>
      <c r="AF7" s="305"/>
      <c r="AG7" s="350" t="s">
        <v>341</v>
      </c>
      <c r="AH7" s="512">
        <f>IF(ISERROR(  (C7/$AB7)*100 ),"",(C7/$AB7)  *100 )</f>
        <v>77.157571816692638</v>
      </c>
      <c r="AI7" s="513">
        <f t="shared" ref="AI7:AI38" si="0">IF(ISERROR(  (D7/$AB7)*100 ),"",(D7/$AB7)  *100 )</f>
        <v>75.430086626064636</v>
      </c>
      <c r="AJ7" s="514">
        <f t="shared" ref="AJ7:AJ38" si="1">IF(ISERROR(  (E7/$AB7)*100 ),"",(E7/$AB7)  *100 )</f>
        <v>23.731677917371581</v>
      </c>
      <c r="AK7" s="515">
        <f t="shared" ref="AK7:AK38" si="2">IF(ISERROR(  (F7/$AB7)*100 ),"",(F7/$AB7)  *100 )</f>
        <v>20.245437914417685</v>
      </c>
      <c r="AL7" s="515">
        <f t="shared" ref="AL7:AL38" si="3">IF(ISERROR(  (G7/$AB7)*100 ),"",(G7/$AB7)  *100 )</f>
        <v>2.6211979780377392</v>
      </c>
      <c r="AM7" s="516">
        <f t="shared" ref="AM7:AM38" si="4">IF(ISERROR(  (H7/$AB7)*100 ),"",(H7/$AB7)  *100 )</f>
        <v>0.86504202491615201</v>
      </c>
      <c r="AN7" s="517">
        <f t="shared" ref="AN7:AN38" si="5">IF(ISERROR(  (I7/$AB7)*100 ),"",(I7/$AB7)  *100 )</f>
        <v>12.411287918590126</v>
      </c>
      <c r="AO7" s="515">
        <f t="shared" ref="AO7:AO38" si="6">IF(ISERROR(  (J7/$AB7)*100 ),"",(J7/$AB7)  *100 )</f>
        <v>2.2474503528970744</v>
      </c>
      <c r="AP7" s="515">
        <f t="shared" ref="AP7:AP38" si="7">IF(ISERROR(  (K7/$AB7)*100 ),"",(K7/$AB7)  *100 )</f>
        <v>0.26815352821790717</v>
      </c>
      <c r="AQ7" s="515">
        <f t="shared" ref="AQ7:AQ38" si="8">IF(ISERROR(  (L7/$AB7)*100 ),"",(L7/$AB7)  *100 )</f>
        <v>2.027975864592328</v>
      </c>
      <c r="AR7" s="515">
        <f t="shared" ref="AR7:AR38" si="9">IF(ISERROR(  (M7/$AB7)*100 ),"",(M7/$AB7)  *100 )</f>
        <v>0.67132234505897403</v>
      </c>
      <c r="AS7" s="515">
        <f t="shared" ref="AS7:AS38" si="10">IF(ISERROR(  (N7/$AB7)*100 ),"",(N7/$AB7)  *100 )</f>
        <v>1.040351726235959</v>
      </c>
      <c r="AT7" s="515">
        <f t="shared" ref="AT7:AT38" si="11">IF(ISERROR(  (O7/$AB7)*100 ),"",(O7/$AB7)  *100 )</f>
        <v>6.1560341013055124</v>
      </c>
      <c r="AU7" s="518">
        <f t="shared" ref="AU7:AU38" si="12">IF(ISERROR(  (P7/$AB7)*100 ),"",(P7/$AB7)  *100 )</f>
        <v>24.053817175799562</v>
      </c>
      <c r="AV7" s="517">
        <f t="shared" ref="AV7:AV38" si="13">IF(ISERROR(  (Q7/$AB7)*100 ),"",(Q7/$AB7)  *100 )</f>
        <v>15.037151129041536</v>
      </c>
      <c r="AW7" s="515">
        <f t="shared" ref="AW7:AW38" si="14">IF(ISERROR(  (R7/$AB7)*100 ),"",(R7/$AB7)  *100 )</f>
        <v>3.6680632884684079</v>
      </c>
      <c r="AX7" s="515">
        <f t="shared" ref="AX7:AX38" si="15">IF(ISERROR(  (S7/$AB7)*100 ),"",(S7/$AB7)  *100 )</f>
        <v>9.1695869067810332</v>
      </c>
      <c r="AY7" s="516">
        <f t="shared" ref="AY7:AY38" si="16">IF(ISERROR(  (T7/$AB7)*100 ),"",(T7/$AB7)  *100 )</f>
        <v>2.1995009340744645</v>
      </c>
      <c r="AZ7" s="519">
        <f t="shared" ref="AZ7:AZ38" si="17">IF(ISERROR(  (U7/$AB7)*100 ),"",(U7/$AB7)  *100 )</f>
        <v>0.19615248497947252</v>
      </c>
      <c r="BA7" s="520">
        <f t="shared" ref="BA7:BA38" si="18">IF(ISERROR(  (V7/$AB7)*100 ),"",(V7/$AB7)  *100 )</f>
        <v>1.7274851906280011</v>
      </c>
      <c r="BB7" s="521">
        <f t="shared" ref="BB7:BB38" si="19">IF(ISERROR(  (W7/$AB7)*100 ),"",(W7/$AB7)  *100 )</f>
        <v>8.977496346474668</v>
      </c>
      <c r="BC7" s="522">
        <f t="shared" ref="BC7:BC38" si="20">IF(ISERROR(  (X7/$AB7)*100 ),"",(X7/$AB7)  *100 )</f>
        <v>10.685735416274325</v>
      </c>
      <c r="BD7" s="522">
        <f t="shared" ref="BD7:BD38" si="21">IF(ISERROR(  (Y7/$AB7)*100 ),"",(Y7/$AB7)  *100 )</f>
        <v>3.0858385359685303</v>
      </c>
      <c r="BE7" s="522" t="str">
        <f t="shared" ref="BE7:BE38" si="22">IF(ISERROR(  (Z7/$AB7)*100 ),"",(Z7/$AB7)  *100 )</f>
        <v/>
      </c>
      <c r="BF7" s="522">
        <f t="shared" ref="BF7:BF38" si="23">IF(ISERROR(  (AA7/$AB7)*100 ),"",(AA7/$AB7)  *100 )</f>
        <v>9.3357884872194194E-2</v>
      </c>
      <c r="BG7" s="522">
        <f>SUM(AH7)+SUM(BB7:BF7)</f>
        <v>100.00000000028236</v>
      </c>
      <c r="BH7" s="324"/>
      <c r="BI7" s="852"/>
    </row>
    <row r="8" spans="1:61" ht="5.25" customHeight="1" x14ac:dyDescent="0.35">
      <c r="A8" s="305"/>
      <c r="B8" s="351"/>
      <c r="C8" s="523"/>
      <c r="D8" s="524"/>
      <c r="E8" s="525"/>
      <c r="F8" s="526"/>
      <c r="G8" s="526"/>
      <c r="H8" s="527"/>
      <c r="I8" s="528"/>
      <c r="J8" s="529"/>
      <c r="K8" s="529"/>
      <c r="L8" s="529"/>
      <c r="M8" s="529"/>
      <c r="N8" s="529"/>
      <c r="O8" s="529"/>
      <c r="P8" s="530"/>
      <c r="Q8" s="528"/>
      <c r="R8" s="529"/>
      <c r="S8" s="529"/>
      <c r="T8" s="531"/>
      <c r="U8" s="532"/>
      <c r="V8" s="533"/>
      <c r="W8" s="534"/>
      <c r="X8" s="535"/>
      <c r="Y8" s="535"/>
      <c r="Z8" s="535"/>
      <c r="AA8" s="535"/>
      <c r="AB8" s="536"/>
      <c r="AC8" s="324"/>
      <c r="AD8" s="936"/>
      <c r="AE8" s="319"/>
      <c r="AF8" s="305"/>
      <c r="AG8" s="351"/>
      <c r="AH8" s="523"/>
      <c r="AI8" s="524"/>
      <c r="AJ8" s="525"/>
      <c r="AK8" s="526"/>
      <c r="AL8" s="526"/>
      <c r="AM8" s="527"/>
      <c r="AN8" s="528"/>
      <c r="AO8" s="529"/>
      <c r="AP8" s="529"/>
      <c r="AQ8" s="529"/>
      <c r="AR8" s="529"/>
      <c r="AS8" s="529"/>
      <c r="AT8" s="529"/>
      <c r="AU8" s="530"/>
      <c r="AV8" s="528"/>
      <c r="AW8" s="529"/>
      <c r="AX8" s="529"/>
      <c r="AY8" s="531"/>
      <c r="AZ8" s="532"/>
      <c r="BA8" s="533"/>
      <c r="BB8" s="534"/>
      <c r="BC8" s="535"/>
      <c r="BD8" s="535"/>
      <c r="BE8" s="535"/>
      <c r="BF8" s="535"/>
      <c r="BG8" s="536"/>
      <c r="BH8" s="324"/>
      <c r="BI8" s="852"/>
    </row>
    <row r="9" spans="1:61" x14ac:dyDescent="0.35">
      <c r="A9" s="662"/>
      <c r="B9" s="361" t="s">
        <v>156</v>
      </c>
      <c r="C9" s="537">
        <v>86.680091929999989</v>
      </c>
      <c r="D9" s="538">
        <v>86.021895549999996</v>
      </c>
      <c r="E9" s="539">
        <v>18.19119748</v>
      </c>
      <c r="F9" s="540">
        <v>12.904845289999999</v>
      </c>
      <c r="G9" s="540">
        <v>5.1209266700000002</v>
      </c>
      <c r="H9" s="541">
        <v>0.16542551999999999</v>
      </c>
      <c r="I9" s="542">
        <v>13.99497062</v>
      </c>
      <c r="J9" s="540">
        <v>1.2526515999999999</v>
      </c>
      <c r="K9" s="540">
        <v>0.41936856</v>
      </c>
      <c r="L9" s="540">
        <v>4.17711875</v>
      </c>
      <c r="M9" s="540">
        <v>0.57632092000000001</v>
      </c>
      <c r="N9" s="540">
        <v>2.48165909</v>
      </c>
      <c r="O9" s="540">
        <v>5.0878517099999998</v>
      </c>
      <c r="P9" s="543">
        <v>28.436651580000003</v>
      </c>
      <c r="Q9" s="542">
        <v>25.293574540000002</v>
      </c>
      <c r="R9" s="540">
        <v>5.8673021399999996</v>
      </c>
      <c r="S9" s="540">
        <v>16.568605309999999</v>
      </c>
      <c r="T9" s="541">
        <v>2.8576670800000001</v>
      </c>
      <c r="U9" s="544">
        <v>0.10550132999999999</v>
      </c>
      <c r="V9" s="545">
        <v>0.65819638000000003</v>
      </c>
      <c r="W9" s="546">
        <v>18.182548690000001</v>
      </c>
      <c r="X9" s="547">
        <v>9.4141865400000011</v>
      </c>
      <c r="Y9" s="547">
        <v>1.25082512</v>
      </c>
      <c r="Z9" s="547" t="s">
        <v>276</v>
      </c>
      <c r="AA9" s="547" t="s">
        <v>276</v>
      </c>
      <c r="AB9" s="547">
        <v>115.52765228999999</v>
      </c>
      <c r="AC9" s="324"/>
      <c r="AD9" s="936"/>
      <c r="AE9" s="309"/>
      <c r="AF9" s="305"/>
      <c r="AG9" s="361" t="s">
        <v>156</v>
      </c>
      <c r="AH9" s="537">
        <f t="shared" ref="AH9:AH38" si="24">IF(ISERROR(  (C9/$AB9)*100 ),"",(C9/$AB9)  *100 )</f>
        <v>75.029735489139654</v>
      </c>
      <c r="AI9" s="538">
        <f t="shared" si="0"/>
        <v>74.460004894815995</v>
      </c>
      <c r="AJ9" s="539">
        <f t="shared" si="1"/>
        <v>15.746184674761732</v>
      </c>
      <c r="AK9" s="540">
        <f t="shared" si="2"/>
        <v>11.1703518890923</v>
      </c>
      <c r="AL9" s="540">
        <f t="shared" si="3"/>
        <v>4.4326415091906659</v>
      </c>
      <c r="AM9" s="541">
        <f t="shared" si="4"/>
        <v>0.14319127647876484</v>
      </c>
      <c r="AN9" s="542">
        <f t="shared" si="5"/>
        <v>12.113957431481014</v>
      </c>
      <c r="AO9" s="540">
        <f t="shared" si="6"/>
        <v>1.0842872465334681</v>
      </c>
      <c r="AP9" s="540">
        <f t="shared" si="7"/>
        <v>0.36300275448105884</v>
      </c>
      <c r="AQ9" s="540">
        <f t="shared" si="8"/>
        <v>3.6156873849686715</v>
      </c>
      <c r="AR9" s="540">
        <f t="shared" si="9"/>
        <v>0.49885971763133113</v>
      </c>
      <c r="AS9" s="540">
        <f t="shared" si="10"/>
        <v>2.1481083020457179</v>
      </c>
      <c r="AT9" s="540">
        <f t="shared" si="11"/>
        <v>4.4040120344767031</v>
      </c>
      <c r="AU9" s="543">
        <f t="shared" si="12"/>
        <v>24.614584488064999</v>
      </c>
      <c r="AV9" s="542">
        <f t="shared" si="13"/>
        <v>21.893957021222526</v>
      </c>
      <c r="AW9" s="540">
        <f t="shared" si="14"/>
        <v>5.0786993621854029</v>
      </c>
      <c r="AX9" s="540">
        <f t="shared" si="15"/>
        <v>14.341679227072953</v>
      </c>
      <c r="AY9" s="541">
        <f t="shared" si="16"/>
        <v>2.4735784233082336</v>
      </c>
      <c r="AZ9" s="544">
        <f t="shared" si="17"/>
        <v>9.1321279285731777E-2</v>
      </c>
      <c r="BA9" s="545">
        <f t="shared" si="18"/>
        <v>0.56973059432367013</v>
      </c>
      <c r="BB9" s="546">
        <f t="shared" si="19"/>
        <v>15.73869833722387</v>
      </c>
      <c r="BC9" s="547">
        <f t="shared" si="20"/>
        <v>8.1488599079017963</v>
      </c>
      <c r="BD9" s="547">
        <f t="shared" si="21"/>
        <v>1.0827062570787398</v>
      </c>
      <c r="BE9" s="547" t="str">
        <f t="shared" si="22"/>
        <v/>
      </c>
      <c r="BF9" s="547" t="str">
        <f t="shared" si="23"/>
        <v/>
      </c>
      <c r="BG9" s="547">
        <f t="shared" ref="BG9:BG38" si="25">SUM(AH9)+SUM(BB9:BF9)</f>
        <v>99.999999991344055</v>
      </c>
      <c r="BH9" s="324"/>
      <c r="BI9" s="852"/>
    </row>
    <row r="10" spans="1:61" x14ac:dyDescent="0.35">
      <c r="A10" s="662"/>
      <c r="B10" s="351" t="s">
        <v>157</v>
      </c>
      <c r="C10" s="523">
        <v>40.938415389999996</v>
      </c>
      <c r="D10" s="548">
        <v>39.188295349999997</v>
      </c>
      <c r="E10" s="525">
        <v>22.100570390000001</v>
      </c>
      <c r="F10" s="526">
        <v>21.36866702</v>
      </c>
      <c r="G10" s="526">
        <v>0.72942866000000006</v>
      </c>
      <c r="H10" s="527">
        <v>2.4747099999999998E-3</v>
      </c>
      <c r="I10" s="549">
        <v>4.5733307199999995</v>
      </c>
      <c r="J10" s="526">
        <v>0.12354859</v>
      </c>
      <c r="K10" s="526">
        <v>0.24652273</v>
      </c>
      <c r="L10" s="526">
        <v>1.5614666800000001</v>
      </c>
      <c r="M10" s="526">
        <v>0.11789087999999999</v>
      </c>
      <c r="N10" s="526">
        <v>0.32032109000000003</v>
      </c>
      <c r="O10" s="526">
        <v>2.20358075</v>
      </c>
      <c r="P10" s="530">
        <v>10.415535530000001</v>
      </c>
      <c r="Q10" s="549">
        <v>2.0979268900000001</v>
      </c>
      <c r="R10" s="526">
        <v>0.41179995000000003</v>
      </c>
      <c r="S10" s="526">
        <v>1.18682014</v>
      </c>
      <c r="T10" s="527">
        <v>0.4993068</v>
      </c>
      <c r="U10" s="550">
        <v>9.3181999999999998E-4</v>
      </c>
      <c r="V10" s="551">
        <v>1.7501200400000001</v>
      </c>
      <c r="W10" s="534">
        <v>4.5338568800000001</v>
      </c>
      <c r="X10" s="535">
        <v>6.1063394600000001</v>
      </c>
      <c r="Y10" s="535">
        <v>2.8329376100000001</v>
      </c>
      <c r="Z10" s="535" t="s">
        <v>276</v>
      </c>
      <c r="AA10" s="535">
        <v>6.8073439999999999E-2</v>
      </c>
      <c r="AB10" s="535">
        <v>54.47962278</v>
      </c>
      <c r="AC10" s="324"/>
      <c r="AD10" s="936"/>
      <c r="AE10" s="309"/>
      <c r="AF10" s="305"/>
      <c r="AG10" s="351" t="s">
        <v>157</v>
      </c>
      <c r="AH10" s="523">
        <f t="shared" si="24"/>
        <v>75.144454570322182</v>
      </c>
      <c r="AI10" s="548">
        <f t="shared" si="0"/>
        <v>71.932024030802211</v>
      </c>
      <c r="AJ10" s="525">
        <f t="shared" si="1"/>
        <v>40.566672936130047</v>
      </c>
      <c r="AK10" s="526">
        <f t="shared" si="2"/>
        <v>39.223228667149741</v>
      </c>
      <c r="AL10" s="526">
        <f t="shared" si="3"/>
        <v>1.3389018182919219</v>
      </c>
      <c r="AM10" s="527">
        <f t="shared" si="4"/>
        <v>4.5424506883856219E-3</v>
      </c>
      <c r="AN10" s="549">
        <f t="shared" si="5"/>
        <v>8.3945711931010543</v>
      </c>
      <c r="AO10" s="526">
        <f t="shared" si="6"/>
        <v>0.22677945201440694</v>
      </c>
      <c r="AP10" s="526">
        <f t="shared" si="7"/>
        <v>0.45250447308622133</v>
      </c>
      <c r="AQ10" s="526">
        <f t="shared" si="8"/>
        <v>2.8661481124888217</v>
      </c>
      <c r="AR10" s="526">
        <f t="shared" si="9"/>
        <v>0.21639444985892758</v>
      </c>
      <c r="AS10" s="526">
        <f t="shared" si="10"/>
        <v>0.58796495580287511</v>
      </c>
      <c r="AT10" s="526">
        <f t="shared" si="11"/>
        <v>4.0447797498498019</v>
      </c>
      <c r="AU10" s="530">
        <f t="shared" si="12"/>
        <v>19.118222554623941</v>
      </c>
      <c r="AV10" s="549">
        <f t="shared" si="13"/>
        <v>3.8508469459707229</v>
      </c>
      <c r="AW10" s="526">
        <f t="shared" si="14"/>
        <v>0.75587885705988367</v>
      </c>
      <c r="AX10" s="526">
        <f t="shared" si="15"/>
        <v>2.178466148329671</v>
      </c>
      <c r="AY10" s="527">
        <f t="shared" si="16"/>
        <v>0.91650194058116796</v>
      </c>
      <c r="AZ10" s="550">
        <f t="shared" si="17"/>
        <v>1.7104009764584496E-3</v>
      </c>
      <c r="BA10" s="551">
        <f t="shared" si="18"/>
        <v>3.2124305395199735</v>
      </c>
      <c r="BB10" s="534">
        <f t="shared" si="19"/>
        <v>8.3221150379631901</v>
      </c>
      <c r="BC10" s="535">
        <f t="shared" si="20"/>
        <v>11.208483371220582</v>
      </c>
      <c r="BD10" s="535">
        <f t="shared" si="21"/>
        <v>5.199994907160038</v>
      </c>
      <c r="BE10" s="535" t="str">
        <f t="shared" si="22"/>
        <v/>
      </c>
      <c r="BF10" s="535">
        <f t="shared" si="23"/>
        <v>0.12495211333399764</v>
      </c>
      <c r="BG10" s="535">
        <f t="shared" si="25"/>
        <v>100</v>
      </c>
      <c r="BH10" s="324"/>
      <c r="BI10" s="852"/>
    </row>
    <row r="11" spans="1:61" x14ac:dyDescent="0.35">
      <c r="A11" s="662"/>
      <c r="B11" s="350" t="s">
        <v>158</v>
      </c>
      <c r="C11" s="512">
        <v>89.039654990000017</v>
      </c>
      <c r="D11" s="513">
        <v>86.424379259999995</v>
      </c>
      <c r="E11" s="514">
        <v>41.053534880000001</v>
      </c>
      <c r="F11" s="515">
        <v>39.309322610000002</v>
      </c>
      <c r="G11" s="515">
        <v>0.47981956999999997</v>
      </c>
      <c r="H11" s="516">
        <v>1.26439269</v>
      </c>
      <c r="I11" s="517">
        <v>12.892673559999999</v>
      </c>
      <c r="J11" s="515">
        <v>2.1199755799999997</v>
      </c>
      <c r="K11" s="515">
        <v>0.28217719000000002</v>
      </c>
      <c r="L11" s="515">
        <v>3.2673164499999996</v>
      </c>
      <c r="M11" s="515">
        <v>0.82366695000000001</v>
      </c>
      <c r="N11" s="515">
        <v>1.18499329</v>
      </c>
      <c r="O11" s="515">
        <v>5.2145441000000003</v>
      </c>
      <c r="P11" s="518">
        <v>19.31490333</v>
      </c>
      <c r="Q11" s="517">
        <v>12.84444111</v>
      </c>
      <c r="R11" s="515">
        <v>2.57617085</v>
      </c>
      <c r="S11" s="515">
        <v>9.0405946400000001</v>
      </c>
      <c r="T11" s="516">
        <v>1.2276756200000001</v>
      </c>
      <c r="U11" s="519">
        <v>0.31882639000000002</v>
      </c>
      <c r="V11" s="520">
        <v>2.61527573</v>
      </c>
      <c r="W11" s="521">
        <v>16.173006770000001</v>
      </c>
      <c r="X11" s="522">
        <v>7.8445428899999996</v>
      </c>
      <c r="Y11" s="522">
        <v>5.7021074799999996</v>
      </c>
      <c r="Z11" s="522" t="s">
        <v>276</v>
      </c>
      <c r="AA11" s="522">
        <v>0.65394811000000008</v>
      </c>
      <c r="AB11" s="522">
        <v>119.41326025000001</v>
      </c>
      <c r="AC11" s="324"/>
      <c r="AD11" s="936"/>
      <c r="AE11" s="309"/>
      <c r="AF11" s="305"/>
      <c r="AG11" s="350" t="s">
        <v>158</v>
      </c>
      <c r="AH11" s="512">
        <f t="shared" si="24"/>
        <v>74.564294454057517</v>
      </c>
      <c r="AI11" s="513">
        <f t="shared" si="0"/>
        <v>72.374189498774683</v>
      </c>
      <c r="AJ11" s="514">
        <f t="shared" si="1"/>
        <v>34.379376958682442</v>
      </c>
      <c r="AK11" s="515">
        <f t="shared" si="2"/>
        <v>32.918724878378825</v>
      </c>
      <c r="AL11" s="515">
        <f t="shared" si="3"/>
        <v>0.40181431190762584</v>
      </c>
      <c r="AM11" s="516">
        <f t="shared" si="4"/>
        <v>1.058837760021714</v>
      </c>
      <c r="AN11" s="517">
        <f t="shared" si="5"/>
        <v>10.796685002158291</v>
      </c>
      <c r="AO11" s="515">
        <f t="shared" si="6"/>
        <v>1.7753267732257563</v>
      </c>
      <c r="AP11" s="515">
        <f t="shared" si="7"/>
        <v>0.23630306166102688</v>
      </c>
      <c r="AQ11" s="515">
        <f t="shared" si="8"/>
        <v>2.7361420692807852</v>
      </c>
      <c r="AR11" s="515">
        <f t="shared" si="9"/>
        <v>0.68976171346096371</v>
      </c>
      <c r="AS11" s="515">
        <f t="shared" si="10"/>
        <v>0.99234648440142559</v>
      </c>
      <c r="AT11" s="515">
        <f t="shared" si="11"/>
        <v>4.3668049001283338</v>
      </c>
      <c r="AU11" s="518">
        <f t="shared" si="12"/>
        <v>16.17483961962256</v>
      </c>
      <c r="AV11" s="517">
        <f t="shared" si="13"/>
        <v>10.756293801131687</v>
      </c>
      <c r="AW11" s="515">
        <f t="shared" si="14"/>
        <v>2.1573574363572408</v>
      </c>
      <c r="AX11" s="515">
        <f t="shared" si="15"/>
        <v>7.5708465048796789</v>
      </c>
      <c r="AY11" s="516">
        <f t="shared" si="16"/>
        <v>1.0280898598947683</v>
      </c>
      <c r="AZ11" s="519">
        <f t="shared" si="17"/>
        <v>0.26699412555399182</v>
      </c>
      <c r="BA11" s="520">
        <f t="shared" si="18"/>
        <v>2.1901049552828034</v>
      </c>
      <c r="BB11" s="521">
        <f t="shared" si="19"/>
        <v>13.543727669892505</v>
      </c>
      <c r="BC11" s="522">
        <f t="shared" si="20"/>
        <v>6.5692393571508729</v>
      </c>
      <c r="BD11" s="522">
        <f t="shared" si="21"/>
        <v>4.775104094857002</v>
      </c>
      <c r="BE11" s="522" t="str">
        <f t="shared" si="22"/>
        <v/>
      </c>
      <c r="BF11" s="522">
        <f t="shared" si="23"/>
        <v>0.54763441566783622</v>
      </c>
      <c r="BG11" s="522">
        <f t="shared" si="25"/>
        <v>99.999999991625742</v>
      </c>
      <c r="BH11" s="324"/>
      <c r="BI11" s="852"/>
    </row>
    <row r="12" spans="1:61" x14ac:dyDescent="0.35">
      <c r="A12" s="662"/>
      <c r="B12" s="351" t="s">
        <v>159</v>
      </c>
      <c r="C12" s="523">
        <v>29.715544259999998</v>
      </c>
      <c r="D12" s="548">
        <v>29.543109879999999</v>
      </c>
      <c r="E12" s="525">
        <v>8.3147827500000009</v>
      </c>
      <c r="F12" s="526">
        <v>6.47665018</v>
      </c>
      <c r="G12" s="526">
        <v>0.93977999999999995</v>
      </c>
      <c r="H12" s="527">
        <v>0.89835257999999996</v>
      </c>
      <c r="I12" s="549">
        <v>3.8121008400000003</v>
      </c>
      <c r="J12" s="526">
        <v>9.5844399999999996E-2</v>
      </c>
      <c r="K12" s="526" t="s">
        <v>276</v>
      </c>
      <c r="L12" s="526">
        <v>0.22275745</v>
      </c>
      <c r="M12" s="526">
        <v>5.9653939999999996E-2</v>
      </c>
      <c r="N12" s="526">
        <v>0.92898844999999997</v>
      </c>
      <c r="O12" s="526">
        <v>2.50485661</v>
      </c>
      <c r="P12" s="530">
        <v>13.471324129999999</v>
      </c>
      <c r="Q12" s="549">
        <v>3.7238648699999999</v>
      </c>
      <c r="R12" s="526">
        <v>0.77252824999999992</v>
      </c>
      <c r="S12" s="526">
        <v>1.5555355899999999</v>
      </c>
      <c r="T12" s="527">
        <v>1.3958010200000002</v>
      </c>
      <c r="U12" s="550">
        <v>0.22103728</v>
      </c>
      <c r="V12" s="551">
        <v>0.17243439000000002</v>
      </c>
      <c r="W12" s="534">
        <v>1.85059811</v>
      </c>
      <c r="X12" s="535">
        <v>12.074393019999999</v>
      </c>
      <c r="Y12" s="535">
        <v>1.2344381</v>
      </c>
      <c r="Z12" s="535" t="s">
        <v>276</v>
      </c>
      <c r="AA12" s="535">
        <v>0.24542226</v>
      </c>
      <c r="AB12" s="535">
        <v>45.120395760000001</v>
      </c>
      <c r="AC12" s="324"/>
      <c r="AD12" s="936"/>
      <c r="AE12" s="309"/>
      <c r="AF12" s="305"/>
      <c r="AG12" s="351" t="s">
        <v>159</v>
      </c>
      <c r="AH12" s="523">
        <f t="shared" si="24"/>
        <v>65.858341354229282</v>
      </c>
      <c r="AI12" s="548">
        <f t="shared" si="0"/>
        <v>65.476176310914511</v>
      </c>
      <c r="AJ12" s="525">
        <f t="shared" si="1"/>
        <v>18.427991620967113</v>
      </c>
      <c r="AK12" s="526">
        <f t="shared" si="2"/>
        <v>14.354151976968385</v>
      </c>
      <c r="AL12" s="526">
        <f t="shared" si="3"/>
        <v>2.0828274756249607</v>
      </c>
      <c r="AM12" s="527">
        <f t="shared" si="4"/>
        <v>1.9910121905366902</v>
      </c>
      <c r="AN12" s="549">
        <f t="shared" si="5"/>
        <v>8.4487309470354699</v>
      </c>
      <c r="AO12" s="526">
        <f t="shared" si="6"/>
        <v>0.212419236102906</v>
      </c>
      <c r="AP12" s="526" t="str">
        <f t="shared" si="7"/>
        <v/>
      </c>
      <c r="AQ12" s="526">
        <f t="shared" si="8"/>
        <v>0.4936956918216534</v>
      </c>
      <c r="AR12" s="526">
        <f t="shared" si="9"/>
        <v>0.13221058679827499</v>
      </c>
      <c r="AS12" s="526">
        <f t="shared" si="10"/>
        <v>2.0589102430337367</v>
      </c>
      <c r="AT12" s="526">
        <f t="shared" si="11"/>
        <v>5.5514952114418241</v>
      </c>
      <c r="AU12" s="530">
        <f t="shared" si="12"/>
        <v>29.85639621082969</v>
      </c>
      <c r="AV12" s="549">
        <f t="shared" si="13"/>
        <v>8.2531742181686916</v>
      </c>
      <c r="AW12" s="526">
        <f t="shared" si="14"/>
        <v>1.7121486569159472</v>
      </c>
      <c r="AX12" s="526">
        <f t="shared" si="15"/>
        <v>3.4475220436320035</v>
      </c>
      <c r="AY12" s="527">
        <f t="shared" si="16"/>
        <v>3.0935034954578158</v>
      </c>
      <c r="AZ12" s="550">
        <f t="shared" si="17"/>
        <v>0.48988329175063067</v>
      </c>
      <c r="BA12" s="551">
        <f t="shared" si="18"/>
        <v>0.38216506547769696</v>
      </c>
      <c r="BB12" s="534">
        <f t="shared" si="19"/>
        <v>4.1014669282679179</v>
      </c>
      <c r="BC12" s="535">
        <f t="shared" si="20"/>
        <v>26.7603881052483</v>
      </c>
      <c r="BD12" s="535">
        <f t="shared" si="21"/>
        <v>2.7358760472006995</v>
      </c>
      <c r="BE12" s="535" t="str">
        <f t="shared" si="22"/>
        <v/>
      </c>
      <c r="BF12" s="535">
        <f t="shared" si="23"/>
        <v>0.54392754289086054</v>
      </c>
      <c r="BG12" s="535">
        <f t="shared" si="25"/>
        <v>99.999999977837064</v>
      </c>
      <c r="BH12" s="324"/>
      <c r="BI12" s="852"/>
    </row>
    <row r="13" spans="1:61" x14ac:dyDescent="0.35">
      <c r="A13" s="662"/>
      <c r="B13" s="350" t="s">
        <v>160</v>
      </c>
      <c r="C13" s="512">
        <v>660.64886036999997</v>
      </c>
      <c r="D13" s="513">
        <v>656.82356070000003</v>
      </c>
      <c r="E13" s="514">
        <v>240.46060933999999</v>
      </c>
      <c r="F13" s="515">
        <v>211.51474103000001</v>
      </c>
      <c r="G13" s="515">
        <v>20.046564409999998</v>
      </c>
      <c r="H13" s="516">
        <v>8.8993039000000014</v>
      </c>
      <c r="I13" s="517">
        <v>126.07176630000001</v>
      </c>
      <c r="J13" s="515">
        <v>38.015067300000005</v>
      </c>
      <c r="K13" s="515">
        <v>0.11788488</v>
      </c>
      <c r="L13" s="515" t="s">
        <v>276</v>
      </c>
      <c r="M13" s="515">
        <v>2.2652789999999999E-2</v>
      </c>
      <c r="N13" s="515">
        <v>0.15138713999999998</v>
      </c>
      <c r="O13" s="515">
        <v>87.764774200000019</v>
      </c>
      <c r="P13" s="518">
        <v>165.93166936</v>
      </c>
      <c r="Q13" s="517">
        <v>123.37324418</v>
      </c>
      <c r="R13" s="515">
        <v>33.49590603</v>
      </c>
      <c r="S13" s="515">
        <v>83.543875270000001</v>
      </c>
      <c r="T13" s="516">
        <v>6.3334628799999999</v>
      </c>
      <c r="U13" s="519">
        <v>0.98627153000000001</v>
      </c>
      <c r="V13" s="520">
        <v>3.8252996699999997</v>
      </c>
      <c r="W13" s="521">
        <v>57.180434009999999</v>
      </c>
      <c r="X13" s="522">
        <v>56.33288933</v>
      </c>
      <c r="Y13" s="522">
        <v>4.4940475399999995</v>
      </c>
      <c r="Z13" s="522" t="s">
        <v>276</v>
      </c>
      <c r="AA13" s="522" t="s">
        <v>276</v>
      </c>
      <c r="AB13" s="522">
        <v>778.65623126000003</v>
      </c>
      <c r="AC13" s="324"/>
      <c r="AD13" s="936"/>
      <c r="AE13" s="309"/>
      <c r="AF13" s="305"/>
      <c r="AG13" s="350" t="s">
        <v>160</v>
      </c>
      <c r="AH13" s="512">
        <f t="shared" si="24"/>
        <v>84.844740701677324</v>
      </c>
      <c r="AI13" s="513">
        <f t="shared" si="0"/>
        <v>84.353471317778613</v>
      </c>
      <c r="AJ13" s="514">
        <f t="shared" si="1"/>
        <v>30.881485267368024</v>
      </c>
      <c r="AK13" s="515">
        <f t="shared" si="2"/>
        <v>27.164072223211093</v>
      </c>
      <c r="AL13" s="515">
        <f t="shared" si="3"/>
        <v>2.5745076717052915</v>
      </c>
      <c r="AM13" s="516">
        <f t="shared" si="4"/>
        <v>1.1429053724516394</v>
      </c>
      <c r="AN13" s="517">
        <f t="shared" si="5"/>
        <v>16.190940396893012</v>
      </c>
      <c r="AO13" s="515">
        <f t="shared" si="6"/>
        <v>4.8821374277689999</v>
      </c>
      <c r="AP13" s="515">
        <f t="shared" si="7"/>
        <v>1.5139528236901404E-2</v>
      </c>
      <c r="AQ13" s="515" t="str">
        <f t="shared" si="8"/>
        <v/>
      </c>
      <c r="AR13" s="515">
        <f t="shared" si="9"/>
        <v>2.9092157861941052E-3</v>
      </c>
      <c r="AS13" s="515">
        <f t="shared" si="10"/>
        <v>1.9442102165551221E-2</v>
      </c>
      <c r="AT13" s="515">
        <f t="shared" si="11"/>
        <v>11.271312124219628</v>
      </c>
      <c r="AU13" s="518">
        <f t="shared" si="12"/>
        <v>21.310003400537095</v>
      </c>
      <c r="AV13" s="517">
        <f t="shared" si="13"/>
        <v>15.844378973293621</v>
      </c>
      <c r="AW13" s="515">
        <f t="shared" si="14"/>
        <v>4.3017579112926185</v>
      </c>
      <c r="AX13" s="515">
        <f t="shared" si="15"/>
        <v>10.729237359959427</v>
      </c>
      <c r="AY13" s="516">
        <f t="shared" si="16"/>
        <v>0.81338370204157551</v>
      </c>
      <c r="AZ13" s="519">
        <f t="shared" si="17"/>
        <v>0.12666328097112159</v>
      </c>
      <c r="BA13" s="520">
        <f t="shared" si="18"/>
        <v>0.49126938389872071</v>
      </c>
      <c r="BB13" s="521">
        <f t="shared" si="19"/>
        <v>7.3434760699817678</v>
      </c>
      <c r="BC13" s="522">
        <f t="shared" si="20"/>
        <v>7.2346289759787403</v>
      </c>
      <c r="BD13" s="522">
        <f t="shared" si="21"/>
        <v>0.57715425107789298</v>
      </c>
      <c r="BE13" s="522" t="str">
        <f t="shared" si="22"/>
        <v/>
      </c>
      <c r="BF13" s="522" t="str">
        <f t="shared" si="23"/>
        <v/>
      </c>
      <c r="BG13" s="522">
        <f t="shared" si="25"/>
        <v>99.999999998715722</v>
      </c>
      <c r="BH13" s="324"/>
      <c r="BI13" s="852"/>
    </row>
    <row r="14" spans="1:61" x14ac:dyDescent="0.35">
      <c r="A14" s="662"/>
      <c r="B14" s="351" t="s">
        <v>161</v>
      </c>
      <c r="C14" s="523">
        <v>10.54831392</v>
      </c>
      <c r="D14" s="548">
        <v>10.5251562</v>
      </c>
      <c r="E14" s="525">
        <v>6.9946815500000001</v>
      </c>
      <c r="F14" s="526">
        <v>5.4460535700000001</v>
      </c>
      <c r="G14" s="526" t="s">
        <v>276</v>
      </c>
      <c r="H14" s="527">
        <v>1.54862798</v>
      </c>
      <c r="I14" s="549">
        <v>0.39881916000000001</v>
      </c>
      <c r="J14" s="526">
        <v>7.2670999999999999E-4</v>
      </c>
      <c r="K14" s="526">
        <v>4.9761E-4</v>
      </c>
      <c r="L14" s="526">
        <v>1.465237E-2</v>
      </c>
      <c r="M14" s="526">
        <v>5.6436320000000005E-2</v>
      </c>
      <c r="N14" s="526">
        <v>8.2424020000000001E-2</v>
      </c>
      <c r="O14" s="526">
        <v>0.24408214</v>
      </c>
      <c r="P14" s="530">
        <v>2.4808250800000002</v>
      </c>
      <c r="Q14" s="549">
        <v>0.65083041000000008</v>
      </c>
      <c r="R14" s="526">
        <v>0.25394397000000002</v>
      </c>
      <c r="S14" s="526">
        <v>0.18305466000000001</v>
      </c>
      <c r="T14" s="527">
        <v>0.21383178</v>
      </c>
      <c r="U14" s="550" t="s">
        <v>276</v>
      </c>
      <c r="V14" s="551">
        <v>2.3157710000000001E-2</v>
      </c>
      <c r="W14" s="534">
        <v>0.29593936000000004</v>
      </c>
      <c r="X14" s="535">
        <v>1.58393976</v>
      </c>
      <c r="Y14" s="535">
        <v>0.31715791999999998</v>
      </c>
      <c r="Z14" s="535" t="s">
        <v>276</v>
      </c>
      <c r="AA14" s="535" t="s">
        <v>276</v>
      </c>
      <c r="AB14" s="535">
        <v>12.74535096</v>
      </c>
      <c r="AC14" s="324"/>
      <c r="AD14" s="936"/>
      <c r="AE14" s="309"/>
      <c r="AF14" s="305"/>
      <c r="AG14" s="351" t="s">
        <v>161</v>
      </c>
      <c r="AH14" s="523">
        <f t="shared" si="24"/>
        <v>82.762051457859585</v>
      </c>
      <c r="AI14" s="548">
        <f t="shared" si="0"/>
        <v>82.580356029678143</v>
      </c>
      <c r="AJ14" s="525">
        <f t="shared" si="1"/>
        <v>54.880258471909514</v>
      </c>
      <c r="AK14" s="526">
        <f t="shared" si="2"/>
        <v>42.729726212262733</v>
      </c>
      <c r="AL14" s="526" t="str">
        <f t="shared" si="3"/>
        <v/>
      </c>
      <c r="AM14" s="527">
        <f t="shared" si="4"/>
        <v>12.150532259646777</v>
      </c>
      <c r="AN14" s="549">
        <f t="shared" si="5"/>
        <v>3.1291343898779544</v>
      </c>
      <c r="AO14" s="526">
        <f t="shared" si="6"/>
        <v>5.7017653125496981E-3</v>
      </c>
      <c r="AP14" s="526">
        <f t="shared" si="7"/>
        <v>3.90424713734207E-3</v>
      </c>
      <c r="AQ14" s="526">
        <f t="shared" si="8"/>
        <v>0.11496246785188564</v>
      </c>
      <c r="AR14" s="526">
        <f t="shared" si="9"/>
        <v>0.44279926207697001</v>
      </c>
      <c r="AS14" s="526">
        <f t="shared" si="10"/>
        <v>0.64669870809112662</v>
      </c>
      <c r="AT14" s="526">
        <f t="shared" si="11"/>
        <v>1.9150680178680619</v>
      </c>
      <c r="AU14" s="530">
        <f t="shared" si="12"/>
        <v>19.464548977786645</v>
      </c>
      <c r="AV14" s="549">
        <f t="shared" si="13"/>
        <v>5.1064141901040294</v>
      </c>
      <c r="AW14" s="526">
        <f t="shared" si="14"/>
        <v>1.9924439177624658</v>
      </c>
      <c r="AX14" s="526">
        <f t="shared" si="15"/>
        <v>1.4362465229439239</v>
      </c>
      <c r="AY14" s="527">
        <f t="shared" si="16"/>
        <v>1.6777237493976391</v>
      </c>
      <c r="AZ14" s="550" t="str">
        <f t="shared" si="17"/>
        <v/>
      </c>
      <c r="BA14" s="551">
        <f t="shared" si="18"/>
        <v>0.18169534972146426</v>
      </c>
      <c r="BB14" s="534">
        <f t="shared" si="19"/>
        <v>2.3219396698355026</v>
      </c>
      <c r="BC14" s="535">
        <f t="shared" si="20"/>
        <v>12.427588420052421</v>
      </c>
      <c r="BD14" s="535">
        <f t="shared" si="21"/>
        <v>2.4884204522524973</v>
      </c>
      <c r="BE14" s="535" t="str">
        <f t="shared" si="22"/>
        <v/>
      </c>
      <c r="BF14" s="535" t="str">
        <f t="shared" si="23"/>
        <v/>
      </c>
      <c r="BG14" s="535">
        <f t="shared" si="25"/>
        <v>100</v>
      </c>
      <c r="BH14" s="324"/>
      <c r="BI14" s="852"/>
    </row>
    <row r="15" spans="1:61" x14ac:dyDescent="0.35">
      <c r="A15" s="662"/>
      <c r="B15" s="350" t="s">
        <v>162</v>
      </c>
      <c r="C15" s="512">
        <v>36.295425879999996</v>
      </c>
      <c r="D15" s="513">
        <v>36.193787749999998</v>
      </c>
      <c r="E15" s="514">
        <v>10.17020239</v>
      </c>
      <c r="F15" s="515">
        <v>9.7950518300000002</v>
      </c>
      <c r="G15" s="515">
        <v>0.29436592</v>
      </c>
      <c r="H15" s="516">
        <v>8.0784639999999991E-2</v>
      </c>
      <c r="I15" s="517">
        <v>4.6244736800000004</v>
      </c>
      <c r="J15" s="515">
        <v>2.36184E-3</v>
      </c>
      <c r="K15" s="515">
        <v>1.3230815299999998</v>
      </c>
      <c r="L15" s="515">
        <v>0.39638351999999999</v>
      </c>
      <c r="M15" s="515">
        <v>1.7152850000000001E-2</v>
      </c>
      <c r="N15" s="515">
        <v>1.0717761299999999</v>
      </c>
      <c r="O15" s="515">
        <v>1.8137178100000002</v>
      </c>
      <c r="P15" s="518">
        <v>12.3147056</v>
      </c>
      <c r="Q15" s="517">
        <v>9.0844060700000018</v>
      </c>
      <c r="R15" s="515">
        <v>1.49430134</v>
      </c>
      <c r="S15" s="515">
        <v>6.9174831299999999</v>
      </c>
      <c r="T15" s="516">
        <v>0.67262160999999998</v>
      </c>
      <c r="U15" s="519" t="s">
        <v>276</v>
      </c>
      <c r="V15" s="520">
        <v>0.10163813000000001</v>
      </c>
      <c r="W15" s="521">
        <v>3.2428271899999999</v>
      </c>
      <c r="X15" s="522">
        <v>22.953527310000002</v>
      </c>
      <c r="Y15" s="522">
        <v>0.94336154999999999</v>
      </c>
      <c r="Z15" s="522" t="s">
        <v>276</v>
      </c>
      <c r="AA15" s="522" t="s">
        <v>276</v>
      </c>
      <c r="AB15" s="522">
        <v>63.43514193</v>
      </c>
      <c r="AC15" s="324"/>
      <c r="AD15" s="936"/>
      <c r="AE15" s="309"/>
      <c r="AF15" s="305"/>
      <c r="AG15" s="350" t="s">
        <v>162</v>
      </c>
      <c r="AH15" s="512">
        <f t="shared" si="24"/>
        <v>57.216591270579343</v>
      </c>
      <c r="AI15" s="513">
        <f t="shared" si="0"/>
        <v>57.056367572944758</v>
      </c>
      <c r="AJ15" s="514">
        <f t="shared" si="1"/>
        <v>16.032442082690867</v>
      </c>
      <c r="AK15" s="515">
        <f t="shared" si="2"/>
        <v>15.441049758836725</v>
      </c>
      <c r="AL15" s="515">
        <f t="shared" si="3"/>
        <v>0.46404234473823613</v>
      </c>
      <c r="AM15" s="516">
        <f t="shared" si="4"/>
        <v>0.12734997911590548</v>
      </c>
      <c r="AN15" s="517">
        <f t="shared" si="5"/>
        <v>7.2900817107070681</v>
      </c>
      <c r="AO15" s="515">
        <f t="shared" si="6"/>
        <v>3.7232359353846253E-3</v>
      </c>
      <c r="AP15" s="515">
        <f t="shared" si="7"/>
        <v>2.0857232911372785</v>
      </c>
      <c r="AQ15" s="515">
        <f t="shared" si="8"/>
        <v>0.62486424391925366</v>
      </c>
      <c r="AR15" s="515">
        <f t="shared" si="9"/>
        <v>2.7039980487358232E-2</v>
      </c>
      <c r="AS15" s="515">
        <f t="shared" si="10"/>
        <v>1.6895621218640819</v>
      </c>
      <c r="AT15" s="515">
        <f t="shared" si="11"/>
        <v>2.8591688373637099</v>
      </c>
      <c r="AU15" s="518">
        <f t="shared" si="12"/>
        <v>19.41306541662529</v>
      </c>
      <c r="AV15" s="517">
        <f t="shared" si="13"/>
        <v>14.320778347157395</v>
      </c>
      <c r="AW15" s="515">
        <f t="shared" si="14"/>
        <v>2.3556364729962227</v>
      </c>
      <c r="AX15" s="515">
        <f t="shared" si="15"/>
        <v>10.904812253172489</v>
      </c>
      <c r="AY15" s="516">
        <f t="shared" si="16"/>
        <v>1.0603296367528123</v>
      </c>
      <c r="AZ15" s="519" t="str">
        <f t="shared" si="17"/>
        <v/>
      </c>
      <c r="BA15" s="520">
        <f t="shared" si="18"/>
        <v>0.16022369763459599</v>
      </c>
      <c r="BB15" s="521">
        <f t="shared" si="19"/>
        <v>5.1120358390281915</v>
      </c>
      <c r="BC15" s="522">
        <f t="shared" si="20"/>
        <v>36.184245217467904</v>
      </c>
      <c r="BD15" s="522">
        <f t="shared" si="21"/>
        <v>1.4871276729245586</v>
      </c>
      <c r="BE15" s="522" t="str">
        <f t="shared" si="22"/>
        <v/>
      </c>
      <c r="BF15" s="522" t="str">
        <f t="shared" si="23"/>
        <v/>
      </c>
      <c r="BG15" s="522">
        <f t="shared" si="25"/>
        <v>100</v>
      </c>
      <c r="BH15" s="324"/>
      <c r="BI15" s="852"/>
    </row>
    <row r="16" spans="1:61" x14ac:dyDescent="0.35">
      <c r="A16" s="662"/>
      <c r="B16" s="351" t="s">
        <v>163</v>
      </c>
      <c r="C16" s="523">
        <v>56.129667490000003</v>
      </c>
      <c r="D16" s="548">
        <v>55.664620849999999</v>
      </c>
      <c r="E16" s="525">
        <v>25.473023909999998</v>
      </c>
      <c r="F16" s="526">
        <v>20.163373119999999</v>
      </c>
      <c r="G16" s="526">
        <v>5.28361912</v>
      </c>
      <c r="H16" s="527">
        <v>2.6031659999999998E-2</v>
      </c>
      <c r="I16" s="549">
        <v>4.8254357600000004</v>
      </c>
      <c r="J16" s="526">
        <v>0.11626415</v>
      </c>
      <c r="K16" s="526">
        <v>0.67458237999999993</v>
      </c>
      <c r="L16" s="526">
        <v>0.64593274000000001</v>
      </c>
      <c r="M16" s="526">
        <v>8.6862120000000001E-2</v>
      </c>
      <c r="N16" s="526">
        <v>0.61919398000000003</v>
      </c>
      <c r="O16" s="526">
        <v>2.6826003900000002</v>
      </c>
      <c r="P16" s="530">
        <v>19.282488350000001</v>
      </c>
      <c r="Q16" s="549">
        <v>6.0477324000000001</v>
      </c>
      <c r="R16" s="526">
        <v>0.62512872000000008</v>
      </c>
      <c r="S16" s="526">
        <v>4.8128241300000001</v>
      </c>
      <c r="T16" s="527">
        <v>0.60977954000000001</v>
      </c>
      <c r="U16" s="550">
        <v>3.5940430000000002E-2</v>
      </c>
      <c r="V16" s="551">
        <v>0.46504664000000001</v>
      </c>
      <c r="W16" s="534">
        <v>9.99175185</v>
      </c>
      <c r="X16" s="535">
        <v>8.0459879000000001</v>
      </c>
      <c r="Y16" s="535">
        <v>5.8521923300000003</v>
      </c>
      <c r="Z16" s="535" t="s">
        <v>276</v>
      </c>
      <c r="AA16" s="535" t="s">
        <v>276</v>
      </c>
      <c r="AB16" s="535">
        <v>80.019599570000011</v>
      </c>
      <c r="AC16" s="324"/>
      <c r="AD16" s="936"/>
      <c r="AE16" s="309"/>
      <c r="AF16" s="305"/>
      <c r="AG16" s="351" t="s">
        <v>163</v>
      </c>
      <c r="AH16" s="523">
        <f t="shared" si="24"/>
        <v>70.144899239215221</v>
      </c>
      <c r="AI16" s="548">
        <f t="shared" si="0"/>
        <v>69.563733321741225</v>
      </c>
      <c r="AJ16" s="525">
        <f t="shared" si="1"/>
        <v>31.833480855795283</v>
      </c>
      <c r="AK16" s="526">
        <f t="shared" si="2"/>
        <v>25.198043014900829</v>
      </c>
      <c r="AL16" s="526">
        <f t="shared" si="3"/>
        <v>6.6029062234658706</v>
      </c>
      <c r="AM16" s="527">
        <f t="shared" si="4"/>
        <v>3.2531604931649111E-2</v>
      </c>
      <c r="AN16" s="549">
        <f t="shared" si="5"/>
        <v>6.0303173046733107</v>
      </c>
      <c r="AO16" s="526">
        <f t="shared" si="6"/>
        <v>0.14529459110613738</v>
      </c>
      <c r="AP16" s="526">
        <f t="shared" si="7"/>
        <v>0.84302143927861684</v>
      </c>
      <c r="AQ16" s="526">
        <f t="shared" si="8"/>
        <v>0.80721816088937959</v>
      </c>
      <c r="AR16" s="526">
        <f t="shared" si="9"/>
        <v>0.10855105557484607</v>
      </c>
      <c r="AS16" s="526">
        <f t="shared" si="10"/>
        <v>0.77380289744931552</v>
      </c>
      <c r="AT16" s="526">
        <f t="shared" si="11"/>
        <v>3.3524291603750145</v>
      </c>
      <c r="AU16" s="530">
        <f t="shared" si="12"/>
        <v>24.0972067513684</v>
      </c>
      <c r="AV16" s="549">
        <f t="shared" si="13"/>
        <v>7.5578138762235731</v>
      </c>
      <c r="AW16" s="526">
        <f t="shared" si="14"/>
        <v>0.78121950542022689</v>
      </c>
      <c r="AX16" s="526">
        <f t="shared" si="15"/>
        <v>6.0145566284542697</v>
      </c>
      <c r="AY16" s="527">
        <f t="shared" si="16"/>
        <v>0.76203772985213891</v>
      </c>
      <c r="AZ16" s="550">
        <f t="shared" si="17"/>
        <v>4.4914533680663851E-2</v>
      </c>
      <c r="BA16" s="551">
        <f t="shared" si="18"/>
        <v>0.5811659174739856</v>
      </c>
      <c r="BB16" s="534">
        <f t="shared" si="19"/>
        <v>12.486630655105136</v>
      </c>
      <c r="BC16" s="535">
        <f t="shared" si="20"/>
        <v>10.055021448790786</v>
      </c>
      <c r="BD16" s="535">
        <f t="shared" si="21"/>
        <v>7.3134486568888475</v>
      </c>
      <c r="BE16" s="535" t="str">
        <f t="shared" si="22"/>
        <v/>
      </c>
      <c r="BF16" s="535" t="str">
        <f t="shared" si="23"/>
        <v/>
      </c>
      <c r="BG16" s="535">
        <f t="shared" si="25"/>
        <v>99.999999999999986</v>
      </c>
      <c r="BH16" s="324"/>
      <c r="BI16" s="852"/>
    </row>
    <row r="17" spans="1:61" x14ac:dyDescent="0.35">
      <c r="A17" s="662"/>
      <c r="B17" s="350" t="s">
        <v>164</v>
      </c>
      <c r="C17" s="512">
        <v>224.36815302999997</v>
      </c>
      <c r="D17" s="513">
        <v>220.64146216</v>
      </c>
      <c r="E17" s="514">
        <v>41.246851079999999</v>
      </c>
      <c r="F17" s="515">
        <v>31.270947159999999</v>
      </c>
      <c r="G17" s="515">
        <v>9.0534011499999991</v>
      </c>
      <c r="H17" s="516">
        <v>0.92250278000000008</v>
      </c>
      <c r="I17" s="517">
        <v>46.696837890000005</v>
      </c>
      <c r="J17" s="515">
        <v>6.5705365599999999</v>
      </c>
      <c r="K17" s="515">
        <v>1.89491641</v>
      </c>
      <c r="L17" s="515">
        <v>9.2670224700000006</v>
      </c>
      <c r="M17" s="515">
        <v>4.3974566999999993</v>
      </c>
      <c r="N17" s="515">
        <v>5.1611937000000001</v>
      </c>
      <c r="O17" s="515">
        <v>19.405712050000002</v>
      </c>
      <c r="P17" s="518">
        <v>93.821743679999983</v>
      </c>
      <c r="Q17" s="517">
        <v>38.475844210000005</v>
      </c>
      <c r="R17" s="515">
        <v>9.9430491799999992</v>
      </c>
      <c r="S17" s="515">
        <v>16.113251259999998</v>
      </c>
      <c r="T17" s="516">
        <v>12.41954376</v>
      </c>
      <c r="U17" s="519">
        <v>0.40018529000000003</v>
      </c>
      <c r="V17" s="520">
        <v>3.7266908700000001</v>
      </c>
      <c r="W17" s="521">
        <v>24.126533350000003</v>
      </c>
      <c r="X17" s="522">
        <v>34.369391350000001</v>
      </c>
      <c r="Y17" s="522">
        <v>14.30343957</v>
      </c>
      <c r="Z17" s="522" t="s">
        <v>276</v>
      </c>
      <c r="AA17" s="522" t="s">
        <v>276</v>
      </c>
      <c r="AB17" s="522">
        <v>297.16751729999999</v>
      </c>
      <c r="AC17" s="324"/>
      <c r="AD17" s="936"/>
      <c r="AE17" s="309"/>
      <c r="AF17" s="305"/>
      <c r="AG17" s="350" t="s">
        <v>164</v>
      </c>
      <c r="AH17" s="512">
        <f t="shared" si="24"/>
        <v>75.502247038492172</v>
      </c>
      <c r="AI17" s="513">
        <f t="shared" si="0"/>
        <v>74.248176302948849</v>
      </c>
      <c r="AJ17" s="514">
        <f t="shared" si="1"/>
        <v>13.879999891899356</v>
      </c>
      <c r="AK17" s="515">
        <f t="shared" si="2"/>
        <v>10.523003134434438</v>
      </c>
      <c r="AL17" s="515">
        <f t="shared" si="3"/>
        <v>3.0465648575110937</v>
      </c>
      <c r="AM17" s="516">
        <f t="shared" si="4"/>
        <v>0.31043190331892984</v>
      </c>
      <c r="AN17" s="517">
        <f t="shared" si="5"/>
        <v>15.713977864834424</v>
      </c>
      <c r="AO17" s="515">
        <f t="shared" si="6"/>
        <v>2.2110547679297117</v>
      </c>
      <c r="AP17" s="515">
        <f t="shared" si="7"/>
        <v>0.63765933343482561</v>
      </c>
      <c r="AQ17" s="515">
        <f t="shared" si="8"/>
        <v>3.1184506820254683</v>
      </c>
      <c r="AR17" s="515">
        <f t="shared" si="9"/>
        <v>1.4797905033343965</v>
      </c>
      <c r="AS17" s="515">
        <f t="shared" si="10"/>
        <v>1.7367960492093797</v>
      </c>
      <c r="AT17" s="515">
        <f t="shared" si="11"/>
        <v>6.5302265289006414</v>
      </c>
      <c r="AU17" s="518">
        <f t="shared" si="12"/>
        <v>31.572005087381061</v>
      </c>
      <c r="AV17" s="517">
        <f t="shared" si="13"/>
        <v>12.947526889743276</v>
      </c>
      <c r="AW17" s="515">
        <f t="shared" si="14"/>
        <v>3.3459407913557984</v>
      </c>
      <c r="AX17" s="515">
        <f t="shared" si="15"/>
        <v>5.4222787895532889</v>
      </c>
      <c r="AY17" s="516">
        <f t="shared" si="16"/>
        <v>4.1793073054690826</v>
      </c>
      <c r="AZ17" s="519">
        <f t="shared" si="17"/>
        <v>0.1346665657256208</v>
      </c>
      <c r="BA17" s="520">
        <f t="shared" si="18"/>
        <v>1.2540707355433427</v>
      </c>
      <c r="BB17" s="521">
        <f t="shared" si="19"/>
        <v>8.1188326265294695</v>
      </c>
      <c r="BC17" s="522">
        <f t="shared" si="20"/>
        <v>11.565662244067886</v>
      </c>
      <c r="BD17" s="522">
        <f t="shared" si="21"/>
        <v>4.8132580909104634</v>
      </c>
      <c r="BE17" s="522" t="str">
        <f t="shared" si="22"/>
        <v/>
      </c>
      <c r="BF17" s="522" t="str">
        <f t="shared" si="23"/>
        <v/>
      </c>
      <c r="BG17" s="522">
        <f t="shared" si="25"/>
        <v>99.999999999999986</v>
      </c>
      <c r="BH17" s="324"/>
      <c r="BI17" s="852"/>
    </row>
    <row r="18" spans="1:61" x14ac:dyDescent="0.35">
      <c r="A18" s="662"/>
      <c r="B18" s="351" t="s">
        <v>165</v>
      </c>
      <c r="C18" s="523">
        <v>296.49231998000005</v>
      </c>
      <c r="D18" s="548">
        <v>293.80126631999997</v>
      </c>
      <c r="E18" s="525">
        <v>39.356583100000002</v>
      </c>
      <c r="F18" s="526">
        <v>32.295979000000003</v>
      </c>
      <c r="G18" s="526">
        <v>4.8986734100000007</v>
      </c>
      <c r="H18" s="527">
        <v>2.1619306900000002</v>
      </c>
      <c r="I18" s="549">
        <v>44.254806040000005</v>
      </c>
      <c r="J18" s="526">
        <v>4.2307710100000007</v>
      </c>
      <c r="K18" s="526">
        <v>0.90502558</v>
      </c>
      <c r="L18" s="526">
        <v>10.7650065</v>
      </c>
      <c r="M18" s="526">
        <v>2.4857417099999997</v>
      </c>
      <c r="N18" s="526">
        <v>8.2709900600000008</v>
      </c>
      <c r="O18" s="526">
        <v>17.597271190000001</v>
      </c>
      <c r="P18" s="530">
        <v>132.49697415</v>
      </c>
      <c r="Q18" s="549">
        <v>75.548090299999998</v>
      </c>
      <c r="R18" s="526">
        <v>21.509215260000001</v>
      </c>
      <c r="S18" s="526">
        <v>42.627039629999999</v>
      </c>
      <c r="T18" s="527">
        <v>11.41183541</v>
      </c>
      <c r="U18" s="550">
        <v>2.1448127299999999</v>
      </c>
      <c r="V18" s="551">
        <v>2.6910536600000001</v>
      </c>
      <c r="W18" s="534">
        <v>41.411917189999997</v>
      </c>
      <c r="X18" s="535">
        <v>66.213862630000008</v>
      </c>
      <c r="Y18" s="535">
        <v>18.085897260000003</v>
      </c>
      <c r="Z18" s="535" t="s">
        <v>276</v>
      </c>
      <c r="AA18" s="535">
        <v>1.0140505399999999</v>
      </c>
      <c r="AB18" s="535">
        <v>423.21804759999998</v>
      </c>
      <c r="AC18" s="324"/>
      <c r="AD18" s="936"/>
      <c r="AE18" s="309"/>
      <c r="AF18" s="305"/>
      <c r="AG18" s="351" t="s">
        <v>165</v>
      </c>
      <c r="AH18" s="523">
        <f t="shared" si="24"/>
        <v>70.056634319202431</v>
      </c>
      <c r="AI18" s="548">
        <f t="shared" si="0"/>
        <v>69.420779190797433</v>
      </c>
      <c r="AJ18" s="525">
        <f t="shared" si="1"/>
        <v>9.2993631351934827</v>
      </c>
      <c r="AK18" s="526">
        <f t="shared" si="2"/>
        <v>7.6310495696356035</v>
      </c>
      <c r="AL18" s="526">
        <f t="shared" si="3"/>
        <v>1.1574821626297775</v>
      </c>
      <c r="AM18" s="527">
        <f t="shared" si="4"/>
        <v>0.51083140292810147</v>
      </c>
      <c r="AN18" s="549">
        <f t="shared" si="5"/>
        <v>10.456738858600605</v>
      </c>
      <c r="AO18" s="526">
        <f t="shared" si="6"/>
        <v>0.99966696458055315</v>
      </c>
      <c r="AP18" s="526">
        <f t="shared" si="7"/>
        <v>0.21384380584246143</v>
      </c>
      <c r="AQ18" s="526">
        <f t="shared" si="8"/>
        <v>2.543607618117087</v>
      </c>
      <c r="AR18" s="526">
        <f t="shared" si="9"/>
        <v>0.58734303135138788</v>
      </c>
      <c r="AS18" s="526">
        <f t="shared" si="10"/>
        <v>1.9543093936809703</v>
      </c>
      <c r="AT18" s="526">
        <f t="shared" si="11"/>
        <v>4.1579680473909928</v>
      </c>
      <c r="AU18" s="530">
        <f t="shared" si="12"/>
        <v>31.307023625615351</v>
      </c>
      <c r="AV18" s="549">
        <f t="shared" si="13"/>
        <v>17.850866882549269</v>
      </c>
      <c r="AW18" s="526">
        <f t="shared" si="14"/>
        <v>5.0823010459915938</v>
      </c>
      <c r="AX18" s="526">
        <f t="shared" si="15"/>
        <v>10.07212236617293</v>
      </c>
      <c r="AY18" s="527">
        <f t="shared" si="16"/>
        <v>2.6964434703847449</v>
      </c>
      <c r="AZ18" s="550">
        <f t="shared" si="17"/>
        <v>0.50678668883873934</v>
      </c>
      <c r="BA18" s="551">
        <f t="shared" si="18"/>
        <v>0.63585512840497316</v>
      </c>
      <c r="BB18" s="534">
        <f t="shared" si="19"/>
        <v>9.7850073797278192</v>
      </c>
      <c r="BC18" s="535">
        <f t="shared" si="20"/>
        <v>15.645330582069441</v>
      </c>
      <c r="BD18" s="535">
        <f t="shared" si="21"/>
        <v>4.2734229701597455</v>
      </c>
      <c r="BE18" s="535" t="str">
        <f t="shared" si="22"/>
        <v/>
      </c>
      <c r="BF18" s="535">
        <f t="shared" si="23"/>
        <v>0.23960474884058325</v>
      </c>
      <c r="BG18" s="535">
        <f t="shared" si="25"/>
        <v>100.00000000000003</v>
      </c>
      <c r="BH18" s="324"/>
      <c r="BI18" s="852"/>
    </row>
    <row r="19" spans="1:61" x14ac:dyDescent="0.35">
      <c r="A19" s="662"/>
      <c r="B19" s="350" t="s">
        <v>183</v>
      </c>
      <c r="C19" s="512">
        <v>16.572855530000002</v>
      </c>
      <c r="D19" s="513">
        <v>16.12390152</v>
      </c>
      <c r="E19" s="514">
        <v>3.7566851200000002</v>
      </c>
      <c r="F19" s="515">
        <v>2.7729937700000002</v>
      </c>
      <c r="G19" s="515">
        <v>0.74646445000000006</v>
      </c>
      <c r="H19" s="516">
        <v>0.23722689999999999</v>
      </c>
      <c r="I19" s="517">
        <v>2.43035573</v>
      </c>
      <c r="J19" s="515">
        <v>5.6616649999999998E-2</v>
      </c>
      <c r="K19" s="515">
        <v>3.0323250000000003E-2</v>
      </c>
      <c r="L19" s="515">
        <v>0.23451588000000001</v>
      </c>
      <c r="M19" s="515">
        <v>0.12168058000000001</v>
      </c>
      <c r="N19" s="515">
        <v>0.24309909999999998</v>
      </c>
      <c r="O19" s="515">
        <v>1.7441202599999999</v>
      </c>
      <c r="P19" s="518">
        <v>6.5624483500000004</v>
      </c>
      <c r="Q19" s="517">
        <v>3.3744123100000003</v>
      </c>
      <c r="R19" s="515">
        <v>0.66113520000000003</v>
      </c>
      <c r="S19" s="515">
        <v>1.9629606799999999</v>
      </c>
      <c r="T19" s="516">
        <v>0.75031642999999992</v>
      </c>
      <c r="U19" s="519" t="s">
        <v>276</v>
      </c>
      <c r="V19" s="520">
        <v>0.44895400999999996</v>
      </c>
      <c r="W19" s="521">
        <v>3.59593198</v>
      </c>
      <c r="X19" s="522">
        <v>2.7009384799999996</v>
      </c>
      <c r="Y19" s="522">
        <v>1.87724318</v>
      </c>
      <c r="Z19" s="522" t="s">
        <v>276</v>
      </c>
      <c r="AA19" s="522" t="s">
        <v>276</v>
      </c>
      <c r="AB19" s="522">
        <v>24.746969159999999</v>
      </c>
      <c r="AC19" s="324"/>
      <c r="AD19" s="936"/>
      <c r="AE19" s="309"/>
      <c r="AF19" s="305"/>
      <c r="AG19" s="350" t="s">
        <v>183</v>
      </c>
      <c r="AH19" s="512">
        <f t="shared" si="24"/>
        <v>66.969233375001309</v>
      </c>
      <c r="AI19" s="513">
        <f t="shared" si="0"/>
        <v>65.15505561813211</v>
      </c>
      <c r="AJ19" s="514">
        <f t="shared" si="1"/>
        <v>15.180384699683364</v>
      </c>
      <c r="AK19" s="515">
        <f t="shared" si="2"/>
        <v>11.205387423693708</v>
      </c>
      <c r="AL19" s="515">
        <f t="shared" si="3"/>
        <v>3.016387361109881</v>
      </c>
      <c r="AM19" s="516">
        <f t="shared" si="4"/>
        <v>0.95860991487977443</v>
      </c>
      <c r="AN19" s="517">
        <f t="shared" si="5"/>
        <v>9.8208217510867097</v>
      </c>
      <c r="AO19" s="515">
        <f t="shared" si="6"/>
        <v>0.22878215766120105</v>
      </c>
      <c r="AP19" s="515">
        <f t="shared" si="7"/>
        <v>0.12253318700947541</v>
      </c>
      <c r="AQ19" s="515">
        <f t="shared" si="8"/>
        <v>0.9476549571939582</v>
      </c>
      <c r="AR19" s="515">
        <f t="shared" si="9"/>
        <v>0.49169891962640661</v>
      </c>
      <c r="AS19" s="515">
        <f t="shared" si="10"/>
        <v>0.98233888129191826</v>
      </c>
      <c r="AT19" s="515">
        <f t="shared" si="11"/>
        <v>7.0478136078947609</v>
      </c>
      <c r="AU19" s="518">
        <f t="shared" si="12"/>
        <v>26.518190197639541</v>
      </c>
      <c r="AV19" s="517">
        <f t="shared" si="13"/>
        <v>13.635658929313511</v>
      </c>
      <c r="AW19" s="515">
        <f t="shared" si="14"/>
        <v>2.6715804902227474</v>
      </c>
      <c r="AX19" s="515">
        <f t="shared" si="15"/>
        <v>7.9321256163071894</v>
      </c>
      <c r="AY19" s="516">
        <f t="shared" si="16"/>
        <v>3.0319528227835719</v>
      </c>
      <c r="AZ19" s="519" t="str">
        <f t="shared" si="17"/>
        <v/>
      </c>
      <c r="BA19" s="520">
        <f t="shared" si="18"/>
        <v>1.814177756869197</v>
      </c>
      <c r="BB19" s="521">
        <f t="shared" si="19"/>
        <v>14.530797516054287</v>
      </c>
      <c r="BC19" s="522">
        <f t="shared" si="20"/>
        <v>10.914219282924098</v>
      </c>
      <c r="BD19" s="522">
        <f t="shared" si="21"/>
        <v>7.5857498664293006</v>
      </c>
      <c r="BE19" s="522" t="str">
        <f t="shared" si="22"/>
        <v/>
      </c>
      <c r="BF19" s="522" t="str">
        <f t="shared" si="23"/>
        <v/>
      </c>
      <c r="BG19" s="522">
        <f t="shared" si="25"/>
        <v>100.00000004040899</v>
      </c>
      <c r="BH19" s="324"/>
      <c r="BI19" s="852"/>
    </row>
    <row r="20" spans="1:61" x14ac:dyDescent="0.35">
      <c r="A20" s="662"/>
      <c r="B20" s="351" t="s">
        <v>166</v>
      </c>
      <c r="C20" s="523">
        <v>337.83192041999996</v>
      </c>
      <c r="D20" s="548">
        <v>332.12397027999998</v>
      </c>
      <c r="E20" s="525">
        <v>86.427962489999999</v>
      </c>
      <c r="F20" s="526">
        <v>65.093183069999995</v>
      </c>
      <c r="G20" s="526">
        <v>16.664754369999997</v>
      </c>
      <c r="H20" s="527">
        <v>4.6700250500000005</v>
      </c>
      <c r="I20" s="549">
        <v>53.863409910000001</v>
      </c>
      <c r="J20" s="526">
        <v>9.6834797100000003</v>
      </c>
      <c r="K20" s="526">
        <v>0.97261224000000002</v>
      </c>
      <c r="L20" s="526">
        <v>11.35770218</v>
      </c>
      <c r="M20" s="526">
        <v>5.3356814899999998</v>
      </c>
      <c r="N20" s="526">
        <v>4.09848211</v>
      </c>
      <c r="O20" s="526">
        <v>22.415452170000002</v>
      </c>
      <c r="P20" s="530">
        <v>108.27959988000001</v>
      </c>
      <c r="Q20" s="549">
        <v>83.245932780000004</v>
      </c>
      <c r="R20" s="526">
        <v>25.031417789999999</v>
      </c>
      <c r="S20" s="526">
        <v>50.43744727</v>
      </c>
      <c r="T20" s="527">
        <v>7.7770677199999998</v>
      </c>
      <c r="U20" s="550">
        <v>0.30706522000000003</v>
      </c>
      <c r="V20" s="551">
        <v>5.7079501300000004</v>
      </c>
      <c r="W20" s="534">
        <v>31.852113580000001</v>
      </c>
      <c r="X20" s="535">
        <v>32.717215449999998</v>
      </c>
      <c r="Y20" s="535">
        <v>20.189972210000001</v>
      </c>
      <c r="Z20" s="535" t="s">
        <v>276</v>
      </c>
      <c r="AA20" s="535" t="s">
        <v>276</v>
      </c>
      <c r="AB20" s="535">
        <v>422.59122165999997</v>
      </c>
      <c r="AC20" s="324"/>
      <c r="AD20" s="936"/>
      <c r="AE20" s="309"/>
      <c r="AF20" s="305"/>
      <c r="AG20" s="351" t="s">
        <v>166</v>
      </c>
      <c r="AH20" s="523">
        <f t="shared" si="24"/>
        <v>79.942957426552042</v>
      </c>
      <c r="AI20" s="548">
        <f t="shared" si="0"/>
        <v>78.592254939742617</v>
      </c>
      <c r="AJ20" s="525">
        <f t="shared" si="1"/>
        <v>20.451906726906998</v>
      </c>
      <c r="AK20" s="526">
        <f t="shared" si="2"/>
        <v>15.403344824415537</v>
      </c>
      <c r="AL20" s="526">
        <f t="shared" si="3"/>
        <v>3.9434691294671032</v>
      </c>
      <c r="AM20" s="527">
        <f t="shared" si="4"/>
        <v>1.1050927730243569</v>
      </c>
      <c r="AN20" s="549">
        <f t="shared" si="5"/>
        <v>12.745984097449226</v>
      </c>
      <c r="AO20" s="526">
        <f t="shared" si="6"/>
        <v>2.2914531144215156</v>
      </c>
      <c r="AP20" s="526">
        <f t="shared" si="7"/>
        <v>0.2301543880110517</v>
      </c>
      <c r="AQ20" s="526">
        <f t="shared" si="8"/>
        <v>2.6876332488368524</v>
      </c>
      <c r="AR20" s="526">
        <f t="shared" si="9"/>
        <v>1.2626105835896602</v>
      </c>
      <c r="AS20" s="526">
        <f t="shared" si="10"/>
        <v>0.96984553865093659</v>
      </c>
      <c r="AT20" s="526">
        <f t="shared" si="11"/>
        <v>5.3042872215728556</v>
      </c>
      <c r="AU20" s="530">
        <f t="shared" si="12"/>
        <v>25.62277546955707</v>
      </c>
      <c r="AV20" s="549">
        <f t="shared" si="13"/>
        <v>19.698926175749186</v>
      </c>
      <c r="AW20" s="526">
        <f t="shared" si="14"/>
        <v>5.9233170276639768</v>
      </c>
      <c r="AX20" s="526">
        <f t="shared" si="15"/>
        <v>11.935280404518188</v>
      </c>
      <c r="AY20" s="527">
        <f t="shared" si="16"/>
        <v>1.8403287435670206</v>
      </c>
      <c r="AZ20" s="550">
        <f t="shared" si="17"/>
        <v>7.2662470080141053E-2</v>
      </c>
      <c r="BA20" s="551">
        <f t="shared" si="18"/>
        <v>1.3507024844430842</v>
      </c>
      <c r="BB20" s="534">
        <f t="shared" si="19"/>
        <v>7.537334413829103</v>
      </c>
      <c r="BC20" s="535">
        <f t="shared" si="20"/>
        <v>7.7420480533130815</v>
      </c>
      <c r="BD20" s="535">
        <f t="shared" si="21"/>
        <v>4.7776601063057687</v>
      </c>
      <c r="BE20" s="535" t="str">
        <f t="shared" si="22"/>
        <v/>
      </c>
      <c r="BF20" s="535" t="str">
        <f t="shared" si="23"/>
        <v/>
      </c>
      <c r="BG20" s="535">
        <f t="shared" si="25"/>
        <v>100</v>
      </c>
      <c r="BH20" s="324"/>
      <c r="BI20" s="852"/>
    </row>
    <row r="21" spans="1:61" x14ac:dyDescent="0.35">
      <c r="A21" s="662"/>
      <c r="B21" s="350" t="s">
        <v>167</v>
      </c>
      <c r="C21" s="512">
        <v>6.7315383799999999</v>
      </c>
      <c r="D21" s="513">
        <v>6.7315383799999999</v>
      </c>
      <c r="E21" s="514">
        <v>3.0875599699999996</v>
      </c>
      <c r="F21" s="515">
        <v>3.0873878299999999</v>
      </c>
      <c r="G21" s="515" t="s">
        <v>276</v>
      </c>
      <c r="H21" s="516">
        <v>1.7213999999999999E-4</v>
      </c>
      <c r="I21" s="517">
        <v>0.53062288999999996</v>
      </c>
      <c r="J21" s="515" t="s">
        <v>276</v>
      </c>
      <c r="K21" s="515">
        <v>2.7505799999999999E-3</v>
      </c>
      <c r="L21" s="515">
        <v>6.7736900000000006E-3</v>
      </c>
      <c r="M21" s="515">
        <v>3.4963000000000004E-3</v>
      </c>
      <c r="N21" s="515">
        <v>6.4227599999999996E-2</v>
      </c>
      <c r="O21" s="515">
        <v>0.45337473</v>
      </c>
      <c r="P21" s="518">
        <v>2.6103002699999998</v>
      </c>
      <c r="Q21" s="517">
        <v>0.47999349999999996</v>
      </c>
      <c r="R21" s="515">
        <v>9.2451690000000003E-2</v>
      </c>
      <c r="S21" s="515">
        <v>0.30233098999999997</v>
      </c>
      <c r="T21" s="516">
        <v>8.5210819999999993E-2</v>
      </c>
      <c r="U21" s="519">
        <v>2.3061740000000001E-2</v>
      </c>
      <c r="V21" s="520" t="s">
        <v>276</v>
      </c>
      <c r="W21" s="521">
        <v>1.2778053899999999</v>
      </c>
      <c r="X21" s="522">
        <v>0.62619910000000001</v>
      </c>
      <c r="Y21" s="522">
        <v>0.66255931999999995</v>
      </c>
      <c r="Z21" s="522" t="s">
        <v>276</v>
      </c>
      <c r="AA21" s="522">
        <v>5.2152000000000006E-3</v>
      </c>
      <c r="AB21" s="522">
        <v>9.3033173900000001</v>
      </c>
      <c r="AC21" s="324"/>
      <c r="AD21" s="936"/>
      <c r="AE21" s="309"/>
      <c r="AF21" s="305"/>
      <c r="AG21" s="350" t="s">
        <v>167</v>
      </c>
      <c r="AH21" s="512">
        <f t="shared" si="24"/>
        <v>72.356322995447115</v>
      </c>
      <c r="AI21" s="513">
        <f t="shared" si="0"/>
        <v>72.356322995447115</v>
      </c>
      <c r="AJ21" s="514">
        <f t="shared" si="1"/>
        <v>33.187731220680192</v>
      </c>
      <c r="AK21" s="515">
        <f t="shared" si="2"/>
        <v>33.185880912958943</v>
      </c>
      <c r="AL21" s="515" t="str">
        <f t="shared" si="3"/>
        <v/>
      </c>
      <c r="AM21" s="516">
        <f t="shared" si="4"/>
        <v>1.8503077212546864E-3</v>
      </c>
      <c r="AN21" s="517">
        <f t="shared" si="5"/>
        <v>5.7035879542318826</v>
      </c>
      <c r="AO21" s="515" t="str">
        <f t="shared" si="6"/>
        <v/>
      </c>
      <c r="AP21" s="515">
        <f t="shared" si="7"/>
        <v>2.9565582734569048E-2</v>
      </c>
      <c r="AQ21" s="515">
        <f t="shared" si="8"/>
        <v>7.2809404603146624E-2</v>
      </c>
      <c r="AR21" s="515">
        <f t="shared" si="9"/>
        <v>3.7581218112134093E-2</v>
      </c>
      <c r="AS21" s="515">
        <f t="shared" si="10"/>
        <v>0.69037309281780823</v>
      </c>
      <c r="AT21" s="515">
        <f t="shared" si="11"/>
        <v>4.8732587634527649</v>
      </c>
      <c r="AU21" s="518">
        <f t="shared" si="12"/>
        <v>28.057736402777934</v>
      </c>
      <c r="AV21" s="517">
        <f t="shared" si="13"/>
        <v>5.1593800348673255</v>
      </c>
      <c r="AW21" s="515">
        <f t="shared" si="14"/>
        <v>0.99374971447684857</v>
      </c>
      <c r="AX21" s="515">
        <f t="shared" si="15"/>
        <v>3.2497116601113825</v>
      </c>
      <c r="AY21" s="516">
        <f t="shared" si="16"/>
        <v>0.91591866027909419</v>
      </c>
      <c r="AZ21" s="519">
        <f t="shared" si="17"/>
        <v>0.24788727540123193</v>
      </c>
      <c r="BA21" s="520" t="str">
        <f t="shared" si="18"/>
        <v/>
      </c>
      <c r="BB21" s="521">
        <f t="shared" si="19"/>
        <v>13.734943530718347</v>
      </c>
      <c r="BC21" s="522">
        <f t="shared" si="20"/>
        <v>6.7309226778943634</v>
      </c>
      <c r="BD21" s="522">
        <f t="shared" si="21"/>
        <v>7.1217533727504039</v>
      </c>
      <c r="BE21" s="522" t="str">
        <f t="shared" si="22"/>
        <v/>
      </c>
      <c r="BF21" s="522">
        <f t="shared" si="23"/>
        <v>5.6057423189772526E-2</v>
      </c>
      <c r="BG21" s="522">
        <f t="shared" si="25"/>
        <v>100</v>
      </c>
      <c r="BH21" s="324"/>
      <c r="BI21" s="852"/>
    </row>
    <row r="22" spans="1:61" x14ac:dyDescent="0.35">
      <c r="A22" s="662"/>
      <c r="B22" s="351" t="s">
        <v>168</v>
      </c>
      <c r="C22" s="523">
        <v>7.2794368400000007</v>
      </c>
      <c r="D22" s="548">
        <v>7.16930216</v>
      </c>
      <c r="E22" s="525">
        <v>1.4366367900000001</v>
      </c>
      <c r="F22" s="526">
        <v>1.3828443099999999</v>
      </c>
      <c r="G22" s="526" t="s">
        <v>276</v>
      </c>
      <c r="H22" s="527">
        <v>5.3792479999999997E-2</v>
      </c>
      <c r="I22" s="549">
        <v>0.65560003</v>
      </c>
      <c r="J22" s="526">
        <v>4.4457999999999998E-4</v>
      </c>
      <c r="K22" s="526">
        <v>1.20867E-3</v>
      </c>
      <c r="L22" s="526">
        <v>3.0445759999999999E-2</v>
      </c>
      <c r="M22" s="526">
        <v>5.8018999999999996E-3</v>
      </c>
      <c r="N22" s="526">
        <v>9.4125829999999994E-2</v>
      </c>
      <c r="O22" s="526">
        <v>0.52357330000000002</v>
      </c>
      <c r="P22" s="530">
        <v>3.4687486599999997</v>
      </c>
      <c r="Q22" s="549">
        <v>1.58419077</v>
      </c>
      <c r="R22" s="526">
        <v>0.48420603999999995</v>
      </c>
      <c r="S22" s="526">
        <v>0.57715038000000007</v>
      </c>
      <c r="T22" s="527">
        <v>0.52283433999999995</v>
      </c>
      <c r="U22" s="550">
        <v>2.412591E-2</v>
      </c>
      <c r="V22" s="551">
        <v>0.11013468</v>
      </c>
      <c r="W22" s="534">
        <v>0.86874985000000005</v>
      </c>
      <c r="X22" s="535">
        <v>2.2529560099999997</v>
      </c>
      <c r="Y22" s="535">
        <v>0.56499411999999993</v>
      </c>
      <c r="Z22" s="535" t="s">
        <v>276</v>
      </c>
      <c r="AA22" s="535">
        <v>1.282672E-2</v>
      </c>
      <c r="AB22" s="535">
        <v>10.978963540000001</v>
      </c>
      <c r="AC22" s="324"/>
      <c r="AD22" s="936"/>
      <c r="AE22" s="309"/>
      <c r="AF22" s="305"/>
      <c r="AG22" s="351" t="s">
        <v>168</v>
      </c>
      <c r="AH22" s="523">
        <f t="shared" si="24"/>
        <v>66.303497716142346</v>
      </c>
      <c r="AI22" s="548">
        <f t="shared" si="0"/>
        <v>65.300354936783037</v>
      </c>
      <c r="AJ22" s="525">
        <f t="shared" si="1"/>
        <v>13.085358966407497</v>
      </c>
      <c r="AK22" s="526">
        <f t="shared" si="2"/>
        <v>12.595399419643211</v>
      </c>
      <c r="AL22" s="526" t="str">
        <f t="shared" si="3"/>
        <v/>
      </c>
      <c r="AM22" s="527">
        <f t="shared" si="4"/>
        <v>0.4899595467642841</v>
      </c>
      <c r="AN22" s="549">
        <f t="shared" si="5"/>
        <v>5.9714200490003631</v>
      </c>
      <c r="AO22" s="526">
        <f t="shared" si="6"/>
        <v>4.0493804208407086E-3</v>
      </c>
      <c r="AP22" s="526">
        <f t="shared" si="7"/>
        <v>1.1008962691208645E-2</v>
      </c>
      <c r="AQ22" s="526">
        <f t="shared" si="8"/>
        <v>0.27730996545417069</v>
      </c>
      <c r="AR22" s="526">
        <f t="shared" si="9"/>
        <v>5.2845607682927044E-2</v>
      </c>
      <c r="AS22" s="526">
        <f t="shared" si="10"/>
        <v>0.85732892414724238</v>
      </c>
      <c r="AT22" s="526">
        <f t="shared" si="11"/>
        <v>4.7688772996872526</v>
      </c>
      <c r="AU22" s="530">
        <f t="shared" si="12"/>
        <v>31.594500221830589</v>
      </c>
      <c r="AV22" s="549">
        <f t="shared" si="13"/>
        <v>14.429329000212709</v>
      </c>
      <c r="AW22" s="526">
        <f t="shared" si="14"/>
        <v>4.4103073868118514</v>
      </c>
      <c r="AX22" s="526">
        <f t="shared" si="15"/>
        <v>5.2568749126203951</v>
      </c>
      <c r="AY22" s="527">
        <f t="shared" si="16"/>
        <v>4.7621466096971838</v>
      </c>
      <c r="AZ22" s="550">
        <f t="shared" si="17"/>
        <v>0.21974669933187518</v>
      </c>
      <c r="BA22" s="551">
        <f t="shared" si="18"/>
        <v>1.0031427793592982</v>
      </c>
      <c r="BB22" s="534">
        <f t="shared" si="19"/>
        <v>7.9128585028528109</v>
      </c>
      <c r="BC22" s="535">
        <f t="shared" si="20"/>
        <v>20.520662098856004</v>
      </c>
      <c r="BD22" s="535">
        <f t="shared" si="21"/>
        <v>5.1461517104191046</v>
      </c>
      <c r="BE22" s="535" t="str">
        <f t="shared" si="22"/>
        <v/>
      </c>
      <c r="BF22" s="535">
        <f t="shared" si="23"/>
        <v>0.11682997172973578</v>
      </c>
      <c r="BG22" s="535">
        <f t="shared" si="25"/>
        <v>100</v>
      </c>
      <c r="BH22" s="324"/>
      <c r="BI22" s="852"/>
    </row>
    <row r="23" spans="1:61" x14ac:dyDescent="0.35">
      <c r="A23" s="662"/>
      <c r="B23" s="350" t="s">
        <v>169</v>
      </c>
      <c r="C23" s="512">
        <v>12.46110534</v>
      </c>
      <c r="D23" s="513">
        <v>11.97288874</v>
      </c>
      <c r="E23" s="514">
        <v>2.78411505</v>
      </c>
      <c r="F23" s="515">
        <v>1.5289844700000002</v>
      </c>
      <c r="G23" s="515">
        <v>1.21198272</v>
      </c>
      <c r="H23" s="516">
        <v>4.3147860000000003E-2</v>
      </c>
      <c r="I23" s="517">
        <v>1.2750044</v>
      </c>
      <c r="J23" s="515" t="s">
        <v>276</v>
      </c>
      <c r="K23" s="515" t="s">
        <v>276</v>
      </c>
      <c r="L23" s="515">
        <v>0.28154992000000001</v>
      </c>
      <c r="M23" s="515">
        <v>3.1624329999999999E-2</v>
      </c>
      <c r="N23" s="515">
        <v>0.23712793999999998</v>
      </c>
      <c r="O23" s="515">
        <v>0.72470221000000001</v>
      </c>
      <c r="P23" s="518">
        <v>6.3119576300000002</v>
      </c>
      <c r="Q23" s="517">
        <v>1.5744425499999999</v>
      </c>
      <c r="R23" s="515">
        <v>0.30329163999999997</v>
      </c>
      <c r="S23" s="515">
        <v>1.0152420100000001</v>
      </c>
      <c r="T23" s="516">
        <v>0.25590889999999999</v>
      </c>
      <c r="U23" s="519">
        <v>2.7369109999999999E-2</v>
      </c>
      <c r="V23" s="520">
        <v>0.48821661</v>
      </c>
      <c r="W23" s="521">
        <v>2.75592492</v>
      </c>
      <c r="X23" s="522">
        <v>4.3277173700000002</v>
      </c>
      <c r="Y23" s="522">
        <v>0.89365345000000007</v>
      </c>
      <c r="Z23" s="522" t="s">
        <v>276</v>
      </c>
      <c r="AA23" s="522">
        <v>4.0265590000000004E-2</v>
      </c>
      <c r="AB23" s="522">
        <v>20.478666669999999</v>
      </c>
      <c r="AC23" s="324"/>
      <c r="AD23" s="936"/>
      <c r="AE23" s="309"/>
      <c r="AF23" s="305"/>
      <c r="AG23" s="350" t="s">
        <v>169</v>
      </c>
      <c r="AH23" s="512">
        <f t="shared" si="24"/>
        <v>60.849202444682405</v>
      </c>
      <c r="AI23" s="513">
        <f t="shared" si="0"/>
        <v>58.465177117900716</v>
      </c>
      <c r="AJ23" s="514">
        <f t="shared" si="1"/>
        <v>13.595196869328213</v>
      </c>
      <c r="AK23" s="515">
        <f t="shared" si="2"/>
        <v>7.4662305639256745</v>
      </c>
      <c r="AL23" s="515">
        <f t="shared" si="3"/>
        <v>5.9182696780522379</v>
      </c>
      <c r="AM23" s="516">
        <f t="shared" si="4"/>
        <v>0.21069662735030006</v>
      </c>
      <c r="AN23" s="517">
        <f t="shared" si="5"/>
        <v>6.2260127602340631</v>
      </c>
      <c r="AO23" s="515" t="str">
        <f t="shared" si="6"/>
        <v/>
      </c>
      <c r="AP23" s="515" t="str">
        <f t="shared" si="7"/>
        <v/>
      </c>
      <c r="AQ23" s="515">
        <f t="shared" si="8"/>
        <v>1.3748449766627313</v>
      </c>
      <c r="AR23" s="515">
        <f t="shared" si="9"/>
        <v>0.15442572756129538</v>
      </c>
      <c r="AS23" s="515">
        <f t="shared" si="10"/>
        <v>1.1579266551927327</v>
      </c>
      <c r="AT23" s="515">
        <f t="shared" si="11"/>
        <v>3.5388154008173038</v>
      </c>
      <c r="AU23" s="518">
        <f t="shared" si="12"/>
        <v>30.822112258151229</v>
      </c>
      <c r="AV23" s="517">
        <f t="shared" si="13"/>
        <v>7.688208296814862</v>
      </c>
      <c r="AW23" s="515">
        <f t="shared" si="14"/>
        <v>1.4810126307896001</v>
      </c>
      <c r="AX23" s="515">
        <f t="shared" si="15"/>
        <v>4.957559133902345</v>
      </c>
      <c r="AY23" s="516">
        <f t="shared" si="16"/>
        <v>1.2496365321229188</v>
      </c>
      <c r="AZ23" s="519">
        <f t="shared" si="17"/>
        <v>0.13364693337234734</v>
      </c>
      <c r="BA23" s="520">
        <f t="shared" si="18"/>
        <v>2.3840253756129917</v>
      </c>
      <c r="BB23" s="521">
        <f t="shared" si="19"/>
        <v>13.457540788225547</v>
      </c>
      <c r="BC23" s="522">
        <f t="shared" si="20"/>
        <v>21.132808301137317</v>
      </c>
      <c r="BD23" s="522">
        <f t="shared" si="21"/>
        <v>4.363826338895139</v>
      </c>
      <c r="BE23" s="522" t="str">
        <f t="shared" si="22"/>
        <v/>
      </c>
      <c r="BF23" s="522">
        <f t="shared" si="23"/>
        <v>0.19662212705960319</v>
      </c>
      <c r="BG23" s="522">
        <f t="shared" si="25"/>
        <v>100</v>
      </c>
      <c r="BH23" s="324"/>
      <c r="BI23" s="852"/>
    </row>
    <row r="24" spans="1:61" x14ac:dyDescent="0.35">
      <c r="A24" s="662"/>
      <c r="B24" s="351" t="s">
        <v>170</v>
      </c>
      <c r="C24" s="523">
        <v>9.9202084999999993</v>
      </c>
      <c r="D24" s="548">
        <v>9.8863059500000006</v>
      </c>
      <c r="E24" s="525">
        <v>0.22200491</v>
      </c>
      <c r="F24" s="526">
        <v>0.22200491</v>
      </c>
      <c r="G24" s="526" t="s">
        <v>276</v>
      </c>
      <c r="H24" s="527" t="s">
        <v>276</v>
      </c>
      <c r="I24" s="549">
        <v>1.1939012600000001</v>
      </c>
      <c r="J24" s="526">
        <v>0.30864322999999999</v>
      </c>
      <c r="K24" s="526">
        <v>4.8787629999999998E-2</v>
      </c>
      <c r="L24" s="526">
        <v>0.12778028999999999</v>
      </c>
      <c r="M24" s="526">
        <v>5.3047999999999995E-4</v>
      </c>
      <c r="N24" s="526">
        <v>1.388118E-2</v>
      </c>
      <c r="O24" s="526">
        <v>0.69427844999999999</v>
      </c>
      <c r="P24" s="530">
        <v>6.8000637500000005</v>
      </c>
      <c r="Q24" s="549">
        <v>1.6702214899999999</v>
      </c>
      <c r="R24" s="526">
        <v>0.65044371000000001</v>
      </c>
      <c r="S24" s="526">
        <v>0.99702937000000003</v>
      </c>
      <c r="T24" s="527">
        <v>2.2748419999999998E-2</v>
      </c>
      <c r="U24" s="550">
        <v>1.1454E-4</v>
      </c>
      <c r="V24" s="551">
        <v>3.3902559999999998E-2</v>
      </c>
      <c r="W24" s="534">
        <v>0.56594182999999998</v>
      </c>
      <c r="X24" s="535">
        <v>0.69734610999999991</v>
      </c>
      <c r="Y24" s="535">
        <v>8.8258110000000001E-2</v>
      </c>
      <c r="Z24" s="535" t="s">
        <v>276</v>
      </c>
      <c r="AA24" s="535" t="s">
        <v>276</v>
      </c>
      <c r="AB24" s="535">
        <v>11.271754549999999</v>
      </c>
      <c r="AC24" s="324"/>
      <c r="AD24" s="936"/>
      <c r="AE24" s="309"/>
      <c r="AF24" s="305"/>
      <c r="AG24" s="351" t="s">
        <v>170</v>
      </c>
      <c r="AH24" s="523">
        <f t="shared" si="24"/>
        <v>88.009443924592915</v>
      </c>
      <c r="AI24" s="548">
        <f t="shared" si="0"/>
        <v>87.708669543376473</v>
      </c>
      <c r="AJ24" s="525">
        <f t="shared" si="1"/>
        <v>1.9695683490552944</v>
      </c>
      <c r="AK24" s="526">
        <f t="shared" si="2"/>
        <v>1.9695683490552944</v>
      </c>
      <c r="AL24" s="526" t="str">
        <f t="shared" si="3"/>
        <v/>
      </c>
      <c r="AM24" s="527" t="str">
        <f t="shared" si="4"/>
        <v/>
      </c>
      <c r="AN24" s="549">
        <f t="shared" si="5"/>
        <v>10.591973545059142</v>
      </c>
      <c r="AO24" s="526">
        <f t="shared" si="6"/>
        <v>2.7382004161898648</v>
      </c>
      <c r="AP24" s="526">
        <f t="shared" si="7"/>
        <v>0.43283084087383716</v>
      </c>
      <c r="AQ24" s="526">
        <f t="shared" si="8"/>
        <v>1.1336326517152557</v>
      </c>
      <c r="AR24" s="526">
        <f t="shared" si="9"/>
        <v>4.7062770720109406E-3</v>
      </c>
      <c r="AS24" s="526">
        <f t="shared" si="10"/>
        <v>0.12315012661449412</v>
      </c>
      <c r="AT24" s="526">
        <f t="shared" si="11"/>
        <v>6.1594532325936786</v>
      </c>
      <c r="AU24" s="530">
        <f t="shared" si="12"/>
        <v>60.32835189797494</v>
      </c>
      <c r="AV24" s="549">
        <f t="shared" si="13"/>
        <v>14.817759582956851</v>
      </c>
      <c r="AW24" s="526">
        <f t="shared" si="14"/>
        <v>5.7705631107803006</v>
      </c>
      <c r="AX24" s="526">
        <f t="shared" si="15"/>
        <v>8.8453786460422883</v>
      </c>
      <c r="AY24" s="527">
        <f t="shared" si="16"/>
        <v>0.20181791485159692</v>
      </c>
      <c r="AZ24" s="550">
        <f t="shared" si="17"/>
        <v>1.0161683302445583E-3</v>
      </c>
      <c r="BA24" s="551">
        <f t="shared" si="18"/>
        <v>0.30077446993378687</v>
      </c>
      <c r="BB24" s="534">
        <f t="shared" si="19"/>
        <v>5.0208849695010436</v>
      </c>
      <c r="BC24" s="535">
        <f t="shared" si="20"/>
        <v>6.1866686939168662</v>
      </c>
      <c r="BD24" s="535">
        <f t="shared" si="21"/>
        <v>0.78300241198917886</v>
      </c>
      <c r="BE24" s="535" t="str">
        <f t="shared" si="22"/>
        <v/>
      </c>
      <c r="BF24" s="535" t="str">
        <f t="shared" si="23"/>
        <v/>
      </c>
      <c r="BG24" s="535">
        <f t="shared" si="25"/>
        <v>100</v>
      </c>
      <c r="BH24" s="324"/>
      <c r="BI24" s="852"/>
    </row>
    <row r="25" spans="1:61" x14ac:dyDescent="0.35">
      <c r="A25" s="662"/>
      <c r="B25" s="350" t="s">
        <v>171</v>
      </c>
      <c r="C25" s="512">
        <v>46.51027062</v>
      </c>
      <c r="D25" s="513">
        <v>44.551013500000003</v>
      </c>
      <c r="E25" s="514">
        <v>11.49735332</v>
      </c>
      <c r="F25" s="515">
        <v>9.7142243500000003</v>
      </c>
      <c r="G25" s="515">
        <v>1.5178403699999998</v>
      </c>
      <c r="H25" s="516">
        <v>0.26528858999999999</v>
      </c>
      <c r="I25" s="517">
        <v>5.2107795900000005</v>
      </c>
      <c r="J25" s="515">
        <v>0.14640855</v>
      </c>
      <c r="K25" s="515">
        <v>0.1646657</v>
      </c>
      <c r="L25" s="515">
        <v>0.39694995999999999</v>
      </c>
      <c r="M25" s="515">
        <v>0.38823883999999997</v>
      </c>
      <c r="N25" s="515">
        <v>0.87533265999999998</v>
      </c>
      <c r="O25" s="515">
        <v>3.2391838800000006</v>
      </c>
      <c r="P25" s="518">
        <v>14.373364540000001</v>
      </c>
      <c r="Q25" s="517">
        <v>13.36339248</v>
      </c>
      <c r="R25" s="515">
        <v>2.9129619299999998</v>
      </c>
      <c r="S25" s="515">
        <v>8.8789564800000012</v>
      </c>
      <c r="T25" s="516">
        <v>1.5714740700000001</v>
      </c>
      <c r="U25" s="519">
        <v>0.10612358000000001</v>
      </c>
      <c r="V25" s="520">
        <v>1.95925712</v>
      </c>
      <c r="W25" s="521">
        <v>7.1497712099999999</v>
      </c>
      <c r="X25" s="522">
        <v>7.2019764899999998</v>
      </c>
      <c r="Y25" s="522">
        <v>3.7333726600000001</v>
      </c>
      <c r="Z25" s="522" t="s">
        <v>276</v>
      </c>
      <c r="AA25" s="522" t="s">
        <v>276</v>
      </c>
      <c r="AB25" s="522">
        <v>64.595390979999991</v>
      </c>
      <c r="AC25" s="324"/>
      <c r="AD25" s="936"/>
      <c r="AE25" s="309"/>
      <c r="AF25" s="305"/>
      <c r="AG25" s="350" t="s">
        <v>171</v>
      </c>
      <c r="AH25" s="512">
        <f t="shared" si="24"/>
        <v>72.002460104933036</v>
      </c>
      <c r="AI25" s="513">
        <f t="shared" si="0"/>
        <v>68.969337942073722</v>
      </c>
      <c r="AJ25" s="514">
        <f t="shared" si="1"/>
        <v>17.799030465749187</v>
      </c>
      <c r="AK25" s="515">
        <f t="shared" si="2"/>
        <v>15.038571951685711</v>
      </c>
      <c r="AL25" s="515">
        <f t="shared" si="3"/>
        <v>2.3497657448500515</v>
      </c>
      <c r="AM25" s="516">
        <f t="shared" si="4"/>
        <v>0.41069275373244285</v>
      </c>
      <c r="AN25" s="517">
        <f t="shared" si="5"/>
        <v>8.0667978178402233</v>
      </c>
      <c r="AO25" s="515">
        <f t="shared" si="6"/>
        <v>0.22665479344390216</v>
      </c>
      <c r="AP25" s="515">
        <f t="shared" si="7"/>
        <v>0.25491865209235087</v>
      </c>
      <c r="AQ25" s="515">
        <f t="shared" si="8"/>
        <v>0.61451746630483828</v>
      </c>
      <c r="AR25" s="515">
        <f t="shared" si="9"/>
        <v>0.60103179825973407</v>
      </c>
      <c r="AS25" s="515">
        <f t="shared" si="10"/>
        <v>1.3551008001035558</v>
      </c>
      <c r="AT25" s="515">
        <f t="shared" si="11"/>
        <v>5.0145743076358436</v>
      </c>
      <c r="AU25" s="518">
        <f t="shared" si="12"/>
        <v>22.251377879964036</v>
      </c>
      <c r="AV25" s="517">
        <f t="shared" si="13"/>
        <v>20.687842084797616</v>
      </c>
      <c r="AW25" s="515">
        <f t="shared" si="14"/>
        <v>4.5095507369897492</v>
      </c>
      <c r="AX25" s="515">
        <f t="shared" si="15"/>
        <v>13.745495375589725</v>
      </c>
      <c r="AY25" s="516">
        <f t="shared" si="16"/>
        <v>2.4327959722181407</v>
      </c>
      <c r="AZ25" s="519">
        <f t="shared" si="17"/>
        <v>0.16428970920364577</v>
      </c>
      <c r="BA25" s="520">
        <f t="shared" si="18"/>
        <v>3.0331221628593048</v>
      </c>
      <c r="BB25" s="521">
        <f t="shared" si="19"/>
        <v>11.068546999295522</v>
      </c>
      <c r="BC25" s="522">
        <f t="shared" si="20"/>
        <v>11.149365892420828</v>
      </c>
      <c r="BD25" s="522">
        <f t="shared" si="21"/>
        <v>5.7796270033506358</v>
      </c>
      <c r="BE25" s="522" t="str">
        <f t="shared" si="22"/>
        <v/>
      </c>
      <c r="BF25" s="522" t="str">
        <f t="shared" si="23"/>
        <v/>
      </c>
      <c r="BG25" s="522">
        <f t="shared" si="25"/>
        <v>100.00000000000003</v>
      </c>
      <c r="BH25" s="324"/>
      <c r="BI25" s="852"/>
    </row>
    <row r="26" spans="1:61" x14ac:dyDescent="0.35">
      <c r="A26" s="662"/>
      <c r="B26" s="351" t="s">
        <v>172</v>
      </c>
      <c r="C26" s="523">
        <v>1.8584936000000001</v>
      </c>
      <c r="D26" s="548">
        <v>1.8584936000000001</v>
      </c>
      <c r="E26" s="525">
        <v>0.77250116000000002</v>
      </c>
      <c r="F26" s="526">
        <v>0.77250116000000002</v>
      </c>
      <c r="G26" s="526" t="s">
        <v>276</v>
      </c>
      <c r="H26" s="527" t="s">
        <v>276</v>
      </c>
      <c r="I26" s="549">
        <v>5.4411879999999996E-2</v>
      </c>
      <c r="J26" s="526" t="s">
        <v>276</v>
      </c>
      <c r="K26" s="526" t="s">
        <v>276</v>
      </c>
      <c r="L26" s="526" t="s">
        <v>276</v>
      </c>
      <c r="M26" s="526" t="s">
        <v>276</v>
      </c>
      <c r="N26" s="526" t="s">
        <v>276</v>
      </c>
      <c r="O26" s="526">
        <v>5.4411879999999996E-2</v>
      </c>
      <c r="P26" s="530">
        <v>0.87574773000000006</v>
      </c>
      <c r="Q26" s="549">
        <v>0.15261806000000003</v>
      </c>
      <c r="R26" s="526">
        <v>8.979173E-2</v>
      </c>
      <c r="S26" s="526">
        <v>3.9959310000000005E-2</v>
      </c>
      <c r="T26" s="527">
        <v>2.2867020000000002E-2</v>
      </c>
      <c r="U26" s="550">
        <v>3.21477E-3</v>
      </c>
      <c r="V26" s="551" t="s">
        <v>276</v>
      </c>
      <c r="W26" s="534">
        <v>0.23582575</v>
      </c>
      <c r="X26" s="535">
        <v>8.7708770000000005E-2</v>
      </c>
      <c r="Y26" s="535">
        <v>0.20094183000000002</v>
      </c>
      <c r="Z26" s="535" t="s">
        <v>276</v>
      </c>
      <c r="AA26" s="535" t="s">
        <v>276</v>
      </c>
      <c r="AB26" s="535">
        <v>2.3829699399999997</v>
      </c>
      <c r="AC26" s="324"/>
      <c r="AD26" s="936"/>
      <c r="AE26" s="309"/>
      <c r="AF26" s="305"/>
      <c r="AG26" s="351" t="s">
        <v>172</v>
      </c>
      <c r="AH26" s="523">
        <f t="shared" si="24"/>
        <v>77.990643893728702</v>
      </c>
      <c r="AI26" s="548">
        <f t="shared" si="0"/>
        <v>77.990643893728702</v>
      </c>
      <c r="AJ26" s="525">
        <f t="shared" si="1"/>
        <v>32.41757888057959</v>
      </c>
      <c r="AK26" s="526">
        <f t="shared" si="2"/>
        <v>32.41757888057959</v>
      </c>
      <c r="AL26" s="526" t="str">
        <f t="shared" si="3"/>
        <v/>
      </c>
      <c r="AM26" s="527" t="str">
        <f t="shared" si="4"/>
        <v/>
      </c>
      <c r="AN26" s="549">
        <f t="shared" si="5"/>
        <v>2.2833640948068359</v>
      </c>
      <c r="AO26" s="526" t="str">
        <f t="shared" si="6"/>
        <v/>
      </c>
      <c r="AP26" s="526" t="str">
        <f t="shared" si="7"/>
        <v/>
      </c>
      <c r="AQ26" s="526" t="str">
        <f t="shared" si="8"/>
        <v/>
      </c>
      <c r="AR26" s="526" t="str">
        <f t="shared" si="9"/>
        <v/>
      </c>
      <c r="AS26" s="526" t="str">
        <f t="shared" si="10"/>
        <v/>
      </c>
      <c r="AT26" s="526">
        <f t="shared" si="11"/>
        <v>2.2833640948068359</v>
      </c>
      <c r="AU26" s="530">
        <f t="shared" si="12"/>
        <v>36.750263412890561</v>
      </c>
      <c r="AV26" s="549">
        <f t="shared" si="13"/>
        <v>6.4045314814168419</v>
      </c>
      <c r="AW26" s="526">
        <f t="shared" si="14"/>
        <v>3.7680597011643382</v>
      </c>
      <c r="AX26" s="526">
        <f t="shared" si="15"/>
        <v>1.6768700825491742</v>
      </c>
      <c r="AY26" s="527">
        <f t="shared" si="16"/>
        <v>0.95960169770332915</v>
      </c>
      <c r="AZ26" s="550">
        <f t="shared" si="17"/>
        <v>0.13490602403486468</v>
      </c>
      <c r="BA26" s="551" t="str">
        <f t="shared" si="18"/>
        <v/>
      </c>
      <c r="BB26" s="534">
        <f t="shared" si="19"/>
        <v>9.8962956284710835</v>
      </c>
      <c r="BC26" s="535">
        <f t="shared" si="20"/>
        <v>3.6806494504080911</v>
      </c>
      <c r="BD26" s="535">
        <f t="shared" si="21"/>
        <v>8.4324114470365519</v>
      </c>
      <c r="BE26" s="535" t="str">
        <f t="shared" si="22"/>
        <v/>
      </c>
      <c r="BF26" s="535" t="str">
        <f t="shared" si="23"/>
        <v/>
      </c>
      <c r="BG26" s="535">
        <f t="shared" si="25"/>
        <v>100.00000041964444</v>
      </c>
      <c r="BH26" s="324"/>
      <c r="BI26" s="852"/>
    </row>
    <row r="27" spans="1:61" x14ac:dyDescent="0.35">
      <c r="A27" s="662"/>
      <c r="B27" s="350" t="s">
        <v>173</v>
      </c>
      <c r="C27" s="512">
        <v>144.74515257000002</v>
      </c>
      <c r="D27" s="513">
        <v>143.2043046</v>
      </c>
      <c r="E27" s="514">
        <v>47.387306879999997</v>
      </c>
      <c r="F27" s="515">
        <v>35.409419479999997</v>
      </c>
      <c r="G27" s="515">
        <v>9.4965306500000004</v>
      </c>
      <c r="H27" s="516">
        <v>2.4813567499999998</v>
      </c>
      <c r="I27" s="517">
        <v>27.830430059999998</v>
      </c>
      <c r="J27" s="515">
        <v>4.40907772</v>
      </c>
      <c r="K27" s="515">
        <v>0.15095048</v>
      </c>
      <c r="L27" s="515">
        <v>14.621723319999999</v>
      </c>
      <c r="M27" s="515">
        <v>0.92176069999999999</v>
      </c>
      <c r="N27" s="515">
        <v>3.5431234199999997</v>
      </c>
      <c r="O27" s="515">
        <v>4.1837944100000009</v>
      </c>
      <c r="P27" s="518">
        <v>32.835875979999997</v>
      </c>
      <c r="Q27" s="517">
        <v>34.983423009999996</v>
      </c>
      <c r="R27" s="515">
        <v>6.8299322499999997</v>
      </c>
      <c r="S27" s="515">
        <v>17.538111990000001</v>
      </c>
      <c r="T27" s="516">
        <v>10.61537877</v>
      </c>
      <c r="U27" s="519">
        <v>0.16726868</v>
      </c>
      <c r="V27" s="520">
        <v>1.54084797</v>
      </c>
      <c r="W27" s="521">
        <v>8.2710816499999993</v>
      </c>
      <c r="X27" s="522">
        <v>17.974704880000001</v>
      </c>
      <c r="Y27" s="522">
        <v>3.5102342900000001</v>
      </c>
      <c r="Z27" s="522" t="s">
        <v>276</v>
      </c>
      <c r="AA27" s="522">
        <v>0.50265612000000004</v>
      </c>
      <c r="AB27" s="522">
        <v>175.00382951</v>
      </c>
      <c r="AC27" s="324"/>
      <c r="AD27" s="936"/>
      <c r="AE27" s="309"/>
      <c r="AF27" s="305"/>
      <c r="AG27" s="350" t="s">
        <v>173</v>
      </c>
      <c r="AH27" s="512">
        <f t="shared" si="24"/>
        <v>82.709705824882562</v>
      </c>
      <c r="AI27" s="513">
        <f t="shared" si="0"/>
        <v>81.829240537743246</v>
      </c>
      <c r="AJ27" s="514">
        <f t="shared" si="1"/>
        <v>27.077868531609596</v>
      </c>
      <c r="AK27" s="515">
        <f t="shared" si="2"/>
        <v>20.23351122037969</v>
      </c>
      <c r="AL27" s="515">
        <f t="shared" si="3"/>
        <v>5.4264701958749724</v>
      </c>
      <c r="AM27" s="516">
        <f t="shared" si="4"/>
        <v>1.4178871153549306</v>
      </c>
      <c r="AN27" s="517">
        <f t="shared" si="5"/>
        <v>15.902754892806344</v>
      </c>
      <c r="AO27" s="515">
        <f t="shared" si="6"/>
        <v>2.5194178506522671</v>
      </c>
      <c r="AP27" s="515">
        <f t="shared" si="7"/>
        <v>8.6255529620495791E-2</v>
      </c>
      <c r="AQ27" s="515">
        <f t="shared" si="8"/>
        <v>8.3550876349048639</v>
      </c>
      <c r="AR27" s="515">
        <f t="shared" si="9"/>
        <v>0.52670887407485512</v>
      </c>
      <c r="AS27" s="515">
        <f t="shared" si="10"/>
        <v>2.0245976501888721</v>
      </c>
      <c r="AT27" s="515">
        <f t="shared" si="11"/>
        <v>2.3906873476508306</v>
      </c>
      <c r="AU27" s="518">
        <f t="shared" si="12"/>
        <v>18.762947114893677</v>
      </c>
      <c r="AV27" s="517">
        <f t="shared" si="13"/>
        <v>19.990089992859833</v>
      </c>
      <c r="AW27" s="515">
        <f t="shared" si="14"/>
        <v>3.9027330253991535</v>
      </c>
      <c r="AX27" s="515">
        <f t="shared" si="15"/>
        <v>10.021558979083851</v>
      </c>
      <c r="AY27" s="516">
        <f t="shared" si="16"/>
        <v>6.0657979883768309</v>
      </c>
      <c r="AZ27" s="519">
        <f t="shared" si="17"/>
        <v>9.5580011287948408E-2</v>
      </c>
      <c r="BA27" s="520">
        <f t="shared" si="18"/>
        <v>0.88046528713930428</v>
      </c>
      <c r="BB27" s="521">
        <f t="shared" si="19"/>
        <v>4.7262289477656125</v>
      </c>
      <c r="BC27" s="522">
        <f t="shared" si="20"/>
        <v>10.271035171246295</v>
      </c>
      <c r="BD27" s="522">
        <f t="shared" si="21"/>
        <v>2.0058042728713086</v>
      </c>
      <c r="BE27" s="522" t="str">
        <f t="shared" si="22"/>
        <v/>
      </c>
      <c r="BF27" s="522">
        <f t="shared" si="23"/>
        <v>0.28722578323423342</v>
      </c>
      <c r="BG27" s="522">
        <f t="shared" si="25"/>
        <v>100.00000000000001</v>
      </c>
      <c r="BH27" s="324"/>
      <c r="BI27" s="852"/>
    </row>
    <row r="28" spans="1:61" x14ac:dyDescent="0.35">
      <c r="A28" s="415"/>
      <c r="B28" s="351" t="s">
        <v>174</v>
      </c>
      <c r="C28" s="523">
        <v>53.379229349999996</v>
      </c>
      <c r="D28" s="548">
        <v>53.047875980000001</v>
      </c>
      <c r="E28" s="525">
        <v>8.8545864000000005</v>
      </c>
      <c r="F28" s="526">
        <v>5.7440127099999998</v>
      </c>
      <c r="G28" s="526">
        <v>2.7554921100000001</v>
      </c>
      <c r="H28" s="527">
        <v>0.35508157999999995</v>
      </c>
      <c r="I28" s="549">
        <v>10.92318704</v>
      </c>
      <c r="J28" s="526">
        <v>1.77564056</v>
      </c>
      <c r="K28" s="526">
        <v>0.2943596</v>
      </c>
      <c r="L28" s="526">
        <v>1.5930541499999999</v>
      </c>
      <c r="M28" s="526">
        <v>1.8413807200000001</v>
      </c>
      <c r="N28" s="526">
        <v>0.79555918999999997</v>
      </c>
      <c r="O28" s="526">
        <v>4.6231928299999998</v>
      </c>
      <c r="P28" s="530">
        <v>23.169455200000002</v>
      </c>
      <c r="Q28" s="549">
        <v>10.07035505</v>
      </c>
      <c r="R28" s="526">
        <v>1.56790702</v>
      </c>
      <c r="S28" s="526">
        <v>7.5354470199999994</v>
      </c>
      <c r="T28" s="527">
        <v>0.96700100999999994</v>
      </c>
      <c r="U28" s="550">
        <v>3.0292280000000001E-2</v>
      </c>
      <c r="V28" s="551">
        <v>0.33135336999999998</v>
      </c>
      <c r="W28" s="534">
        <v>16.958648320000002</v>
      </c>
      <c r="X28" s="535">
        <v>7.2211634199999999</v>
      </c>
      <c r="Y28" s="535">
        <v>1.21057576</v>
      </c>
      <c r="Z28" s="535" t="s">
        <v>276</v>
      </c>
      <c r="AA28" s="535" t="s">
        <v>276</v>
      </c>
      <c r="AB28" s="535">
        <v>78.769616859999999</v>
      </c>
      <c r="AC28" s="324"/>
      <c r="AD28" s="936"/>
      <c r="AE28" s="309"/>
      <c r="AF28" s="310"/>
      <c r="AG28" s="351" t="s">
        <v>174</v>
      </c>
      <c r="AH28" s="523">
        <f t="shared" si="24"/>
        <v>67.766267601469693</v>
      </c>
      <c r="AI28" s="548">
        <f t="shared" si="0"/>
        <v>67.3456062053518</v>
      </c>
      <c r="AJ28" s="525">
        <f t="shared" si="1"/>
        <v>11.241119041797001</v>
      </c>
      <c r="AK28" s="526">
        <f t="shared" si="2"/>
        <v>7.2921678928679246</v>
      </c>
      <c r="AL28" s="526">
        <f t="shared" si="3"/>
        <v>3.4981661963615145</v>
      </c>
      <c r="AM28" s="527">
        <f t="shared" si="4"/>
        <v>0.45078495256756024</v>
      </c>
      <c r="AN28" s="549">
        <f t="shared" si="5"/>
        <v>13.867259325907554</v>
      </c>
      <c r="AO28" s="526">
        <f t="shared" si="6"/>
        <v>2.2542201305306691</v>
      </c>
      <c r="AP28" s="526">
        <f t="shared" si="7"/>
        <v>0.37369687924618911</v>
      </c>
      <c r="AQ28" s="526">
        <f t="shared" si="8"/>
        <v>2.022422113378298</v>
      </c>
      <c r="AR28" s="526">
        <f t="shared" si="9"/>
        <v>2.337678908953881</v>
      </c>
      <c r="AS28" s="526">
        <f t="shared" si="10"/>
        <v>1.0099823024580343</v>
      </c>
      <c r="AT28" s="526">
        <f t="shared" si="11"/>
        <v>5.8692590040357349</v>
      </c>
      <c r="AU28" s="530">
        <f t="shared" si="12"/>
        <v>29.414203246893894</v>
      </c>
      <c r="AV28" s="549">
        <f t="shared" si="13"/>
        <v>12.784567770462049</v>
      </c>
      <c r="AW28" s="526">
        <f t="shared" si="14"/>
        <v>1.9904972024768079</v>
      </c>
      <c r="AX28" s="526">
        <f t="shared" si="15"/>
        <v>9.5664385842995951</v>
      </c>
      <c r="AY28" s="527">
        <f t="shared" si="16"/>
        <v>1.2276319836856446</v>
      </c>
      <c r="AZ28" s="550">
        <f t="shared" si="17"/>
        <v>3.8456807596055131E-2</v>
      </c>
      <c r="BA28" s="551">
        <f t="shared" si="18"/>
        <v>0.42066139611790415</v>
      </c>
      <c r="BB28" s="534">
        <f t="shared" si="19"/>
        <v>21.529428472581252</v>
      </c>
      <c r="BC28" s="535">
        <f t="shared" si="20"/>
        <v>9.1674476884081155</v>
      </c>
      <c r="BD28" s="535">
        <f t="shared" si="21"/>
        <v>1.5368562248456772</v>
      </c>
      <c r="BE28" s="535" t="str">
        <f t="shared" si="22"/>
        <v/>
      </c>
      <c r="BF28" s="535" t="str">
        <f t="shared" si="23"/>
        <v/>
      </c>
      <c r="BG28" s="535">
        <f t="shared" si="25"/>
        <v>99.999999987304733</v>
      </c>
      <c r="BH28" s="324"/>
      <c r="BI28" s="852"/>
    </row>
    <row r="29" spans="1:61" x14ac:dyDescent="0.35">
      <c r="A29" s="415"/>
      <c r="B29" s="350" t="s">
        <v>175</v>
      </c>
      <c r="C29" s="512">
        <v>338.62354210000001</v>
      </c>
      <c r="D29" s="513">
        <v>315.55406629999999</v>
      </c>
      <c r="E29" s="514">
        <v>160.22307806999999</v>
      </c>
      <c r="F29" s="515">
        <v>152.23332102000001</v>
      </c>
      <c r="G29" s="515">
        <v>4.4109771699999998</v>
      </c>
      <c r="H29" s="516">
        <v>3.5787798799999999</v>
      </c>
      <c r="I29" s="517">
        <v>30.10635108</v>
      </c>
      <c r="J29" s="515">
        <v>4.1074018900000002</v>
      </c>
      <c r="K29" s="515">
        <v>1.09948285</v>
      </c>
      <c r="L29" s="515">
        <v>6.8805817899999999</v>
      </c>
      <c r="M29" s="515">
        <v>1.4882365500000001</v>
      </c>
      <c r="N29" s="515">
        <v>4.1664239100000007</v>
      </c>
      <c r="O29" s="515">
        <v>12.364224100000001</v>
      </c>
      <c r="P29" s="518">
        <v>70.803932400000008</v>
      </c>
      <c r="Q29" s="517">
        <v>54.420704749999999</v>
      </c>
      <c r="R29" s="515">
        <v>7.7353723300000006</v>
      </c>
      <c r="S29" s="515">
        <v>35.248996829999996</v>
      </c>
      <c r="T29" s="516">
        <v>11.436335590000001</v>
      </c>
      <c r="U29" s="519" t="s">
        <v>276</v>
      </c>
      <c r="V29" s="520">
        <v>23.069475799999999</v>
      </c>
      <c r="W29" s="521">
        <v>24.557988819999998</v>
      </c>
      <c r="X29" s="522">
        <v>34.035260209999997</v>
      </c>
      <c r="Y29" s="522">
        <v>4.6747241400000004</v>
      </c>
      <c r="Z29" s="522" t="s">
        <v>276</v>
      </c>
      <c r="AA29" s="522">
        <v>0.49911855999999999</v>
      </c>
      <c r="AB29" s="522">
        <v>402.39063383000001</v>
      </c>
      <c r="AC29" s="324"/>
      <c r="AD29" s="936"/>
      <c r="AE29" s="309"/>
      <c r="AF29" s="310"/>
      <c r="AG29" s="350" t="s">
        <v>175</v>
      </c>
      <c r="AH29" s="512">
        <f t="shared" si="24"/>
        <v>84.152938371587453</v>
      </c>
      <c r="AI29" s="513">
        <f t="shared" si="0"/>
        <v>78.41983380590159</v>
      </c>
      <c r="AJ29" s="514">
        <f t="shared" si="1"/>
        <v>39.817795097509709</v>
      </c>
      <c r="AK29" s="515">
        <f t="shared" si="2"/>
        <v>37.832222775919476</v>
      </c>
      <c r="AL29" s="515">
        <f t="shared" si="3"/>
        <v>1.0961928034993795</v>
      </c>
      <c r="AM29" s="516">
        <f t="shared" si="4"/>
        <v>0.88937951809085725</v>
      </c>
      <c r="AN29" s="517">
        <f t="shared" si="5"/>
        <v>7.4818717308214433</v>
      </c>
      <c r="AO29" s="515">
        <f t="shared" si="6"/>
        <v>1.020749874544862</v>
      </c>
      <c r="AP29" s="515">
        <f t="shared" si="7"/>
        <v>0.27323768437028384</v>
      </c>
      <c r="AQ29" s="515">
        <f t="shared" si="8"/>
        <v>1.7099259305590284</v>
      </c>
      <c r="AR29" s="515">
        <f t="shared" si="9"/>
        <v>0.36984870543203119</v>
      </c>
      <c r="AS29" s="515">
        <f t="shared" si="10"/>
        <v>1.0354177159501705</v>
      </c>
      <c r="AT29" s="515">
        <f t="shared" si="11"/>
        <v>3.0726918224502153</v>
      </c>
      <c r="AU29" s="518">
        <f t="shared" si="12"/>
        <v>17.595820192453314</v>
      </c>
      <c r="AV29" s="517">
        <f t="shared" si="13"/>
        <v>13.524346785117118</v>
      </c>
      <c r="AW29" s="515">
        <f t="shared" si="14"/>
        <v>1.9223539714068001</v>
      </c>
      <c r="AX29" s="515">
        <f t="shared" si="15"/>
        <v>8.7598949544366924</v>
      </c>
      <c r="AY29" s="516">
        <f t="shared" si="16"/>
        <v>2.842097859273625</v>
      </c>
      <c r="AZ29" s="519" t="str">
        <f t="shared" si="17"/>
        <v/>
      </c>
      <c r="BA29" s="520">
        <f t="shared" si="18"/>
        <v>5.733104565685859</v>
      </c>
      <c r="BB29" s="521">
        <f t="shared" si="19"/>
        <v>6.1030219779854855</v>
      </c>
      <c r="BC29" s="522">
        <f t="shared" si="20"/>
        <v>8.4582635251840976</v>
      </c>
      <c r="BD29" s="522">
        <f t="shared" si="21"/>
        <v>1.1617378107202552</v>
      </c>
      <c r="BE29" s="522" t="str">
        <f t="shared" si="22"/>
        <v/>
      </c>
      <c r="BF29" s="522">
        <f t="shared" si="23"/>
        <v>0.12403831452271455</v>
      </c>
      <c r="BG29" s="522">
        <f t="shared" si="25"/>
        <v>100</v>
      </c>
      <c r="BH29" s="324"/>
      <c r="BI29" s="852"/>
    </row>
    <row r="30" spans="1:61" x14ac:dyDescent="0.35">
      <c r="A30" s="415"/>
      <c r="B30" s="351" t="s">
        <v>176</v>
      </c>
      <c r="C30" s="523">
        <v>38.9732889</v>
      </c>
      <c r="D30" s="548">
        <v>37.947913930000006</v>
      </c>
      <c r="E30" s="525">
        <v>8.2058887699999996</v>
      </c>
      <c r="F30" s="526">
        <v>6.4432455099999997</v>
      </c>
      <c r="G30" s="526">
        <v>1.7626432600000002</v>
      </c>
      <c r="H30" s="527" t="s">
        <v>276</v>
      </c>
      <c r="I30" s="549">
        <v>7.3352540799999995</v>
      </c>
      <c r="J30" s="526">
        <v>8.5295140000000005E-2</v>
      </c>
      <c r="K30" s="526" t="s">
        <v>276</v>
      </c>
      <c r="L30" s="526">
        <v>1.2019356299999999</v>
      </c>
      <c r="M30" s="526">
        <v>1.0382539799999999</v>
      </c>
      <c r="N30" s="526">
        <v>0.71243947000000007</v>
      </c>
      <c r="O30" s="526">
        <v>4.2973298599999996</v>
      </c>
      <c r="P30" s="530">
        <v>17.926468029999999</v>
      </c>
      <c r="Q30" s="549">
        <v>4.4068461699999997</v>
      </c>
      <c r="R30" s="526">
        <v>0.99033277999999991</v>
      </c>
      <c r="S30" s="526">
        <v>2.0537235799999998</v>
      </c>
      <c r="T30" s="527">
        <v>1.3627898000000001</v>
      </c>
      <c r="U30" s="550">
        <v>7.3456880000000002E-2</v>
      </c>
      <c r="V30" s="551">
        <v>1.0253749700000001</v>
      </c>
      <c r="W30" s="534">
        <v>7.13210386</v>
      </c>
      <c r="X30" s="535">
        <v>7.2581809599999998</v>
      </c>
      <c r="Y30" s="535">
        <v>5.0078961200000007</v>
      </c>
      <c r="Z30" s="535" t="s">
        <v>276</v>
      </c>
      <c r="AA30" s="535">
        <v>0.16442250000000003</v>
      </c>
      <c r="AB30" s="535">
        <v>58.535892339999997</v>
      </c>
      <c r="AC30" s="324"/>
      <c r="AD30" s="936"/>
      <c r="AE30" s="309"/>
      <c r="AF30" s="310"/>
      <c r="AG30" s="351" t="s">
        <v>176</v>
      </c>
      <c r="AH30" s="523">
        <f t="shared" si="24"/>
        <v>66.580156792737469</v>
      </c>
      <c r="AI30" s="548">
        <f t="shared" si="0"/>
        <v>64.828453813573489</v>
      </c>
      <c r="AJ30" s="525">
        <f t="shared" si="1"/>
        <v>14.018559283826917</v>
      </c>
      <c r="AK30" s="526">
        <f t="shared" si="2"/>
        <v>11.007341397607879</v>
      </c>
      <c r="AL30" s="526">
        <f t="shared" si="3"/>
        <v>3.0112178862190389</v>
      </c>
      <c r="AM30" s="527" t="str">
        <f t="shared" si="4"/>
        <v/>
      </c>
      <c r="AN30" s="549">
        <f t="shared" si="5"/>
        <v>12.531207412699708</v>
      </c>
      <c r="AO30" s="526">
        <f t="shared" si="6"/>
        <v>0.14571425597233839</v>
      </c>
      <c r="AP30" s="526" t="str">
        <f t="shared" si="7"/>
        <v/>
      </c>
      <c r="AQ30" s="526">
        <f t="shared" si="8"/>
        <v>2.0533310110293947</v>
      </c>
      <c r="AR30" s="526">
        <f t="shared" si="9"/>
        <v>1.7737048817320549</v>
      </c>
      <c r="AS30" s="526">
        <f t="shared" si="10"/>
        <v>1.2170985040458002</v>
      </c>
      <c r="AT30" s="526">
        <f t="shared" si="11"/>
        <v>7.3413587599201193</v>
      </c>
      <c r="AU30" s="530">
        <f t="shared" si="12"/>
        <v>30.624745456814541</v>
      </c>
      <c r="AV30" s="549">
        <f t="shared" si="13"/>
        <v>7.5284513378616751</v>
      </c>
      <c r="AW30" s="526">
        <f t="shared" si="14"/>
        <v>1.6918385291672826</v>
      </c>
      <c r="AX30" s="526">
        <f t="shared" si="15"/>
        <v>3.508485986804724</v>
      </c>
      <c r="AY30" s="527">
        <f t="shared" si="16"/>
        <v>2.3281268048061334</v>
      </c>
      <c r="AZ30" s="550">
        <f t="shared" si="17"/>
        <v>0.12549032237064553</v>
      </c>
      <c r="BA30" s="551">
        <f t="shared" si="18"/>
        <v>1.7517029791639802</v>
      </c>
      <c r="BB30" s="534">
        <f t="shared" si="19"/>
        <v>12.18415501137981</v>
      </c>
      <c r="BC30" s="535">
        <f t="shared" si="20"/>
        <v>12.399539273855375</v>
      </c>
      <c r="BD30" s="535">
        <f t="shared" si="21"/>
        <v>8.5552571589959303</v>
      </c>
      <c r="BE30" s="535" t="str">
        <f t="shared" si="22"/>
        <v/>
      </c>
      <c r="BF30" s="535">
        <f t="shared" si="23"/>
        <v>0.28089176303142016</v>
      </c>
      <c r="BG30" s="535">
        <f t="shared" si="25"/>
        <v>100</v>
      </c>
      <c r="BH30" s="324"/>
      <c r="BI30" s="852"/>
    </row>
    <row r="31" spans="1:61" x14ac:dyDescent="0.35">
      <c r="A31" s="415"/>
      <c r="B31" s="350" t="s">
        <v>177</v>
      </c>
      <c r="C31" s="512">
        <v>77.158973020000005</v>
      </c>
      <c r="D31" s="513">
        <v>67.71922223</v>
      </c>
      <c r="E31" s="514">
        <v>18.887531060000001</v>
      </c>
      <c r="F31" s="515">
        <v>15.72296888</v>
      </c>
      <c r="G31" s="515">
        <v>1.9254590900000002</v>
      </c>
      <c r="H31" s="516">
        <v>1.23910309</v>
      </c>
      <c r="I31" s="517">
        <v>14.51148222</v>
      </c>
      <c r="J31" s="515">
        <v>0.87227986000000002</v>
      </c>
      <c r="K31" s="515">
        <v>0.41360358000000003</v>
      </c>
      <c r="L31" s="515">
        <v>3.0352183799999999</v>
      </c>
      <c r="M31" s="515">
        <v>0.34748456</v>
      </c>
      <c r="N31" s="515">
        <v>0.93985883000000003</v>
      </c>
      <c r="O31" s="515">
        <v>8.9030369999999994</v>
      </c>
      <c r="P31" s="518">
        <v>19.80633632</v>
      </c>
      <c r="Q31" s="517">
        <v>13.41072168</v>
      </c>
      <c r="R31" s="515">
        <v>2.0504292899999998</v>
      </c>
      <c r="S31" s="515">
        <v>9.6563674299999995</v>
      </c>
      <c r="T31" s="516">
        <v>1.70392495</v>
      </c>
      <c r="U31" s="519">
        <v>1.1031509500000001</v>
      </c>
      <c r="V31" s="520">
        <v>9.4397508000000006</v>
      </c>
      <c r="W31" s="521">
        <v>12.794855030000001</v>
      </c>
      <c r="X31" s="522">
        <v>19.169303970000001</v>
      </c>
      <c r="Y31" s="522">
        <v>6.5290736200000001</v>
      </c>
      <c r="Z31" s="522" t="s">
        <v>276</v>
      </c>
      <c r="AA31" s="522" t="s">
        <v>276</v>
      </c>
      <c r="AB31" s="522">
        <v>115.65220564000001</v>
      </c>
      <c r="AC31" s="324"/>
      <c r="AD31" s="936"/>
      <c r="AE31" s="309"/>
      <c r="AF31" s="310"/>
      <c r="AG31" s="350" t="s">
        <v>177</v>
      </c>
      <c r="AH31" s="512">
        <f t="shared" si="24"/>
        <v>66.716386940495525</v>
      </c>
      <c r="AI31" s="513">
        <f t="shared" si="0"/>
        <v>58.554198646928633</v>
      </c>
      <c r="AJ31" s="514">
        <f t="shared" si="1"/>
        <v>16.331319368687829</v>
      </c>
      <c r="AK31" s="515">
        <f t="shared" si="2"/>
        <v>13.595044550159432</v>
      </c>
      <c r="AL31" s="515">
        <f t="shared" si="3"/>
        <v>1.6648701850041085</v>
      </c>
      <c r="AM31" s="516">
        <f t="shared" si="4"/>
        <v>1.0714046335242897</v>
      </c>
      <c r="AN31" s="517">
        <f t="shared" si="5"/>
        <v>12.547518778129547</v>
      </c>
      <c r="AO31" s="515">
        <f t="shared" si="6"/>
        <v>0.75422673970889609</v>
      </c>
      <c r="AP31" s="515">
        <f t="shared" si="7"/>
        <v>0.35762705753097129</v>
      </c>
      <c r="AQ31" s="515">
        <f t="shared" si="8"/>
        <v>2.6244362251490214</v>
      </c>
      <c r="AR31" s="515">
        <f t="shared" si="9"/>
        <v>0.30045649201161223</v>
      </c>
      <c r="AS31" s="515">
        <f t="shared" si="10"/>
        <v>0.81265966766390507</v>
      </c>
      <c r="AT31" s="515">
        <f t="shared" si="11"/>
        <v>7.6981125874185263</v>
      </c>
      <c r="AU31" s="518">
        <f t="shared" si="12"/>
        <v>17.125774826684058</v>
      </c>
      <c r="AV31" s="517">
        <f t="shared" si="13"/>
        <v>11.595733609910251</v>
      </c>
      <c r="AW31" s="515">
        <f t="shared" si="14"/>
        <v>1.7729270952103908</v>
      </c>
      <c r="AX31" s="515">
        <f t="shared" si="15"/>
        <v>8.3494883444403616</v>
      </c>
      <c r="AY31" s="516">
        <f t="shared" si="16"/>
        <v>1.4733181616128839</v>
      </c>
      <c r="AZ31" s="519">
        <f t="shared" si="17"/>
        <v>0.95385206351694451</v>
      </c>
      <c r="BA31" s="520">
        <f t="shared" si="18"/>
        <v>8.1621883022135169</v>
      </c>
      <c r="BB31" s="521">
        <f t="shared" si="19"/>
        <v>11.063217479680052</v>
      </c>
      <c r="BC31" s="522">
        <f t="shared" si="20"/>
        <v>16.5749575323015</v>
      </c>
      <c r="BD31" s="522">
        <f t="shared" si="21"/>
        <v>5.6454380475229122</v>
      </c>
      <c r="BE31" s="522" t="str">
        <f t="shared" si="22"/>
        <v/>
      </c>
      <c r="BF31" s="522" t="str">
        <f t="shared" si="23"/>
        <v/>
      </c>
      <c r="BG31" s="522">
        <f t="shared" si="25"/>
        <v>99.999999999999986</v>
      </c>
      <c r="BH31" s="324"/>
      <c r="BI31" s="852"/>
    </row>
    <row r="32" spans="1:61" x14ac:dyDescent="0.35">
      <c r="A32" s="415"/>
      <c r="B32" s="351" t="s">
        <v>178</v>
      </c>
      <c r="C32" s="552">
        <v>12.77987897</v>
      </c>
      <c r="D32" s="553">
        <v>12.421185520000002</v>
      </c>
      <c r="E32" s="554">
        <v>4.1983720800000004</v>
      </c>
      <c r="F32" s="555">
        <v>4.1981108299999992</v>
      </c>
      <c r="G32" s="555" t="s">
        <v>276</v>
      </c>
      <c r="H32" s="556">
        <v>2.6124999999999998E-4</v>
      </c>
      <c r="I32" s="557">
        <v>1.73255504</v>
      </c>
      <c r="J32" s="555">
        <v>0.21266148000000001</v>
      </c>
      <c r="K32" s="555">
        <v>0.13850715</v>
      </c>
      <c r="L32" s="555">
        <v>7.4609610000000007E-2</v>
      </c>
      <c r="M32" s="555">
        <v>0.24486337</v>
      </c>
      <c r="N32" s="555">
        <v>9.5308959999999998E-2</v>
      </c>
      <c r="O32" s="555">
        <v>0.96660446</v>
      </c>
      <c r="P32" s="558">
        <v>5.2322350599999998</v>
      </c>
      <c r="Q32" s="557">
        <v>1.25343304</v>
      </c>
      <c r="R32" s="555">
        <v>0.25146676000000001</v>
      </c>
      <c r="S32" s="555">
        <v>0.76919030999999993</v>
      </c>
      <c r="T32" s="556">
        <v>0.23277597</v>
      </c>
      <c r="U32" s="559">
        <v>4.5902900000000003E-3</v>
      </c>
      <c r="V32" s="560">
        <v>0.35869344999999997</v>
      </c>
      <c r="W32" s="561">
        <v>1.1111354899999999</v>
      </c>
      <c r="X32" s="562">
        <v>1.8134704799999999</v>
      </c>
      <c r="Y32" s="562">
        <v>0.42877044000000003</v>
      </c>
      <c r="Z32" s="562" t="s">
        <v>276</v>
      </c>
      <c r="AA32" s="562" t="s">
        <v>276</v>
      </c>
      <c r="AB32" s="562">
        <v>16.133255380000001</v>
      </c>
      <c r="AC32" s="324"/>
      <c r="AD32" s="936"/>
      <c r="AE32" s="309"/>
      <c r="AF32" s="310"/>
      <c r="AG32" s="351" t="s">
        <v>178</v>
      </c>
      <c r="AH32" s="552">
        <f t="shared" si="24"/>
        <v>79.21450859721034</v>
      </c>
      <c r="AI32" s="553">
        <f t="shared" si="0"/>
        <v>76.99119134628117</v>
      </c>
      <c r="AJ32" s="554">
        <f t="shared" si="1"/>
        <v>26.023093176871289</v>
      </c>
      <c r="AK32" s="555">
        <f t="shared" si="2"/>
        <v>26.021473850865174</v>
      </c>
      <c r="AL32" s="555" t="str">
        <f t="shared" si="3"/>
        <v/>
      </c>
      <c r="AM32" s="556">
        <f t="shared" si="4"/>
        <v>1.6193260061070202E-3</v>
      </c>
      <c r="AN32" s="557">
        <f t="shared" si="5"/>
        <v>10.739029409698714</v>
      </c>
      <c r="AO32" s="555">
        <f t="shared" si="6"/>
        <v>1.318156038511801</v>
      </c>
      <c r="AP32" s="555">
        <f t="shared" si="7"/>
        <v>0.85851954077230985</v>
      </c>
      <c r="AQ32" s="555">
        <f t="shared" si="8"/>
        <v>0.4624584948459422</v>
      </c>
      <c r="AR32" s="555">
        <f t="shared" si="9"/>
        <v>1.5177554946756193</v>
      </c>
      <c r="AS32" s="555">
        <f t="shared" si="10"/>
        <v>0.59076087097804308</v>
      </c>
      <c r="AT32" s="555">
        <f t="shared" si="11"/>
        <v>5.9913789079312263</v>
      </c>
      <c r="AU32" s="558">
        <f t="shared" si="12"/>
        <v>32.431365752049473</v>
      </c>
      <c r="AV32" s="557">
        <f t="shared" si="13"/>
        <v>7.7692505974575345</v>
      </c>
      <c r="AW32" s="555">
        <f t="shared" si="14"/>
        <v>1.5586857957491773</v>
      </c>
      <c r="AX32" s="555">
        <f t="shared" si="15"/>
        <v>4.7677315698699356</v>
      </c>
      <c r="AY32" s="556">
        <f t="shared" si="16"/>
        <v>1.4428332318384214</v>
      </c>
      <c r="AZ32" s="559">
        <f t="shared" si="17"/>
        <v>2.8452348220375102E-2</v>
      </c>
      <c r="BA32" s="560">
        <f t="shared" si="18"/>
        <v>2.2233172509291794</v>
      </c>
      <c r="BB32" s="561">
        <f t="shared" si="19"/>
        <v>6.8872367282888671</v>
      </c>
      <c r="BC32" s="562">
        <f t="shared" si="20"/>
        <v>11.24057381654117</v>
      </c>
      <c r="BD32" s="562">
        <f t="shared" si="21"/>
        <v>2.6576808579596167</v>
      </c>
      <c r="BE32" s="562" t="str">
        <f t="shared" si="22"/>
        <v/>
      </c>
      <c r="BF32" s="562" t="str">
        <f t="shared" si="23"/>
        <v/>
      </c>
      <c r="BG32" s="562">
        <f t="shared" si="25"/>
        <v>100</v>
      </c>
      <c r="BH32" s="324"/>
      <c r="BI32" s="852"/>
    </row>
    <row r="33" spans="1:61" x14ac:dyDescent="0.35">
      <c r="A33" s="415"/>
      <c r="B33" s="350" t="s">
        <v>179</v>
      </c>
      <c r="C33" s="563">
        <v>27.483088309999999</v>
      </c>
      <c r="D33" s="564">
        <v>26.99404161</v>
      </c>
      <c r="E33" s="565">
        <v>6.9926746899999994</v>
      </c>
      <c r="F33" s="566">
        <v>4.3827134299999999</v>
      </c>
      <c r="G33" s="566">
        <v>1.5258471</v>
      </c>
      <c r="H33" s="567">
        <v>1.0841141600000002</v>
      </c>
      <c r="I33" s="568">
        <v>7.0323162199999993</v>
      </c>
      <c r="J33" s="566">
        <v>3.17055044</v>
      </c>
      <c r="K33" s="566">
        <v>0.11665365</v>
      </c>
      <c r="L33" s="566">
        <v>0.47670458999999998</v>
      </c>
      <c r="M33" s="566">
        <v>0.31309751000000002</v>
      </c>
      <c r="N33" s="566">
        <v>0.32178361</v>
      </c>
      <c r="O33" s="566">
        <v>2.6335264400000002</v>
      </c>
      <c r="P33" s="569">
        <v>7.5883557799999997</v>
      </c>
      <c r="Q33" s="568">
        <v>5.3166306500000005</v>
      </c>
      <c r="R33" s="566">
        <v>1.4642636099999999</v>
      </c>
      <c r="S33" s="566">
        <v>3.4758365199999997</v>
      </c>
      <c r="T33" s="567">
        <v>0.37653052000000004</v>
      </c>
      <c r="U33" s="570">
        <v>6.4064269999999993E-2</v>
      </c>
      <c r="V33" s="571">
        <v>0.4890467</v>
      </c>
      <c r="W33" s="572">
        <v>9.4938096299999994</v>
      </c>
      <c r="X33" s="573">
        <v>2.43056954</v>
      </c>
      <c r="Y33" s="573">
        <v>1.8846988899999999</v>
      </c>
      <c r="Z33" s="573" t="s">
        <v>276</v>
      </c>
      <c r="AA33" s="573">
        <v>4.3665999999999996E-2</v>
      </c>
      <c r="AB33" s="573">
        <v>41.335832379999999</v>
      </c>
      <c r="AC33" s="324"/>
      <c r="AD33" s="936"/>
      <c r="AE33" s="309"/>
      <c r="AF33" s="310"/>
      <c r="AG33" s="350" t="s">
        <v>179</v>
      </c>
      <c r="AH33" s="563">
        <f t="shared" si="24"/>
        <v>66.487322808328074</v>
      </c>
      <c r="AI33" s="564">
        <f t="shared" si="0"/>
        <v>65.304216839869042</v>
      </c>
      <c r="AJ33" s="565">
        <f t="shared" si="1"/>
        <v>16.916738547119103</v>
      </c>
      <c r="AK33" s="566">
        <f t="shared" si="2"/>
        <v>10.60269789588304</v>
      </c>
      <c r="AL33" s="566">
        <f t="shared" si="3"/>
        <v>3.6913423829787648</v>
      </c>
      <c r="AM33" s="567">
        <f t="shared" si="4"/>
        <v>2.6226982682572997</v>
      </c>
      <c r="AN33" s="568">
        <f t="shared" si="5"/>
        <v>17.012639676278848</v>
      </c>
      <c r="AO33" s="566">
        <f t="shared" si="6"/>
        <v>7.6702228005309125</v>
      </c>
      <c r="AP33" s="566">
        <f t="shared" si="7"/>
        <v>0.28220950996608429</v>
      </c>
      <c r="AQ33" s="566">
        <f t="shared" si="8"/>
        <v>1.1532478301577629</v>
      </c>
      <c r="AR33" s="566">
        <f t="shared" si="9"/>
        <v>0.75744817987865087</v>
      </c>
      <c r="AS33" s="566">
        <f t="shared" si="10"/>
        <v>0.77846166745076206</v>
      </c>
      <c r="AT33" s="566">
        <f t="shared" si="11"/>
        <v>6.3710497366788497</v>
      </c>
      <c r="AU33" s="569">
        <f t="shared" si="12"/>
        <v>18.357815345873046</v>
      </c>
      <c r="AV33" s="568">
        <f t="shared" si="13"/>
        <v>12.862038439493015</v>
      </c>
      <c r="AW33" s="566">
        <f t="shared" si="14"/>
        <v>3.5423590761135166</v>
      </c>
      <c r="AX33" s="566">
        <f t="shared" si="15"/>
        <v>8.4087735019986063</v>
      </c>
      <c r="AY33" s="567">
        <f t="shared" si="16"/>
        <v>0.91090586138089047</v>
      </c>
      <c r="AZ33" s="570">
        <f t="shared" si="17"/>
        <v>0.15498483110502684</v>
      </c>
      <c r="BA33" s="571">
        <f t="shared" si="18"/>
        <v>1.1831059684590293</v>
      </c>
      <c r="BB33" s="572">
        <f t="shared" si="19"/>
        <v>22.967505632216326</v>
      </c>
      <c r="BC33" s="573">
        <f t="shared" si="20"/>
        <v>5.8800546645723557</v>
      </c>
      <c r="BD33" s="573">
        <f t="shared" si="21"/>
        <v>4.5594797092120398</v>
      </c>
      <c r="BE33" s="573" t="str">
        <f t="shared" si="22"/>
        <v/>
      </c>
      <c r="BF33" s="573">
        <f t="shared" si="23"/>
        <v>0.10563716147912248</v>
      </c>
      <c r="BG33" s="573">
        <f t="shared" si="25"/>
        <v>99.999999975807924</v>
      </c>
      <c r="BH33" s="324"/>
      <c r="BI33" s="852"/>
    </row>
    <row r="34" spans="1:61" x14ac:dyDescent="0.35">
      <c r="A34" s="415"/>
      <c r="B34" s="351" t="s">
        <v>180</v>
      </c>
      <c r="C34" s="552">
        <v>35.161636569999999</v>
      </c>
      <c r="D34" s="553">
        <v>35.06648363</v>
      </c>
      <c r="E34" s="554">
        <v>13.38960499</v>
      </c>
      <c r="F34" s="555">
        <v>11.875474910000001</v>
      </c>
      <c r="G34" s="555">
        <v>1.1843791000000001</v>
      </c>
      <c r="H34" s="556">
        <v>0.32975098000000003</v>
      </c>
      <c r="I34" s="557">
        <v>6.4086056999999998</v>
      </c>
      <c r="J34" s="555">
        <v>0.89403299000000003</v>
      </c>
      <c r="K34" s="555">
        <v>8.1199359999999998E-2</v>
      </c>
      <c r="L34" s="555">
        <v>0.73704746999999993</v>
      </c>
      <c r="M34" s="555">
        <v>2.32002913</v>
      </c>
      <c r="N34" s="555">
        <v>0.10336575000000001</v>
      </c>
      <c r="O34" s="555">
        <v>2.2729310000000003</v>
      </c>
      <c r="P34" s="558">
        <v>10.80548162</v>
      </c>
      <c r="Q34" s="557">
        <v>3.6635450700000001</v>
      </c>
      <c r="R34" s="555">
        <v>1.18224036</v>
      </c>
      <c r="S34" s="555">
        <v>1.07560995</v>
      </c>
      <c r="T34" s="556">
        <v>1.4056947500000001</v>
      </c>
      <c r="U34" s="559">
        <v>0.79924625999999999</v>
      </c>
      <c r="V34" s="560">
        <v>9.5152940000000005E-2</v>
      </c>
      <c r="W34" s="561">
        <v>5.3468580299999999</v>
      </c>
      <c r="X34" s="562">
        <v>6.3031074699999996</v>
      </c>
      <c r="Y34" s="562">
        <v>1.8180345299999998</v>
      </c>
      <c r="Z34" s="562" t="s">
        <v>276</v>
      </c>
      <c r="AA34" s="562">
        <v>5.6562109999999999E-2</v>
      </c>
      <c r="AB34" s="562">
        <v>48.686198699999998</v>
      </c>
      <c r="AC34" s="324"/>
      <c r="AD34" s="936"/>
      <c r="AE34" s="309"/>
      <c r="AF34" s="415"/>
      <c r="AG34" s="351" t="s">
        <v>180</v>
      </c>
      <c r="AH34" s="552">
        <f t="shared" si="24"/>
        <v>72.220952772802931</v>
      </c>
      <c r="AI34" s="553">
        <f t="shared" si="0"/>
        <v>72.025511472104313</v>
      </c>
      <c r="AJ34" s="554">
        <f t="shared" si="1"/>
        <v>27.501849286910957</v>
      </c>
      <c r="AK34" s="555">
        <f t="shared" si="2"/>
        <v>24.391871263508609</v>
      </c>
      <c r="AL34" s="555">
        <f t="shared" si="3"/>
        <v>2.4326793457382827</v>
      </c>
      <c r="AM34" s="556">
        <f t="shared" si="4"/>
        <v>0.67729867766406671</v>
      </c>
      <c r="AN34" s="557">
        <f t="shared" si="5"/>
        <v>13.163084962720657</v>
      </c>
      <c r="AO34" s="555">
        <f t="shared" si="6"/>
        <v>1.8363170957522303</v>
      </c>
      <c r="AP34" s="555">
        <f t="shared" si="7"/>
        <v>0.16678106356247524</v>
      </c>
      <c r="AQ34" s="555">
        <f t="shared" si="8"/>
        <v>1.5138735199714821</v>
      </c>
      <c r="AR34" s="555">
        <f t="shared" si="9"/>
        <v>4.7652706351050576</v>
      </c>
      <c r="AS34" s="555">
        <f t="shared" si="10"/>
        <v>0.21231016748078957</v>
      </c>
      <c r="AT34" s="555">
        <f t="shared" si="11"/>
        <v>4.6685324808486239</v>
      </c>
      <c r="AU34" s="558">
        <f t="shared" si="12"/>
        <v>22.194136959803355</v>
      </c>
      <c r="AV34" s="557">
        <f t="shared" si="13"/>
        <v>7.5248123037381429</v>
      </c>
      <c r="AW34" s="555">
        <f t="shared" si="14"/>
        <v>2.4282864375690107</v>
      </c>
      <c r="AX34" s="555">
        <f t="shared" si="15"/>
        <v>2.2092707558209921</v>
      </c>
      <c r="AY34" s="556">
        <f t="shared" si="16"/>
        <v>2.887255089808439</v>
      </c>
      <c r="AZ34" s="559">
        <f t="shared" si="17"/>
        <v>1.641627979470905</v>
      </c>
      <c r="BA34" s="560">
        <f t="shared" si="18"/>
        <v>0.19544130069863108</v>
      </c>
      <c r="BB34" s="561">
        <f t="shared" si="19"/>
        <v>10.982286916558962</v>
      </c>
      <c r="BC34" s="562">
        <f t="shared" si="20"/>
        <v>12.946394744923884</v>
      </c>
      <c r="BD34" s="562">
        <f t="shared" si="21"/>
        <v>3.7341886993531084</v>
      </c>
      <c r="BE34" s="562" t="str">
        <f t="shared" si="22"/>
        <v/>
      </c>
      <c r="BF34" s="562">
        <f t="shared" si="23"/>
        <v>0.11617688690080459</v>
      </c>
      <c r="BG34" s="562">
        <f t="shared" si="25"/>
        <v>100.00000002053969</v>
      </c>
      <c r="BH34" s="324"/>
      <c r="BI34" s="852"/>
    </row>
    <row r="35" spans="1:61" x14ac:dyDescent="0.35">
      <c r="A35" s="415"/>
      <c r="B35" s="808" t="s">
        <v>181</v>
      </c>
      <c r="C35" s="809">
        <v>34.173344539999995</v>
      </c>
      <c r="D35" s="810">
        <v>34.122264360000003</v>
      </c>
      <c r="E35" s="811">
        <v>8.960711250000001</v>
      </c>
      <c r="F35" s="812">
        <v>5.8539799199999996</v>
      </c>
      <c r="G35" s="812">
        <v>2.7795882299999999</v>
      </c>
      <c r="H35" s="812">
        <v>0.32714310000000002</v>
      </c>
      <c r="I35" s="813">
        <v>6.3006507600000008</v>
      </c>
      <c r="J35" s="812">
        <v>1.3421543899999999</v>
      </c>
      <c r="K35" s="812">
        <v>0.11737398</v>
      </c>
      <c r="L35" s="812">
        <v>0.44559589999999999</v>
      </c>
      <c r="M35" s="812">
        <v>0.72858076999999999</v>
      </c>
      <c r="N35" s="812">
        <v>0.26651801999999997</v>
      </c>
      <c r="O35" s="812">
        <v>3.4004277099999998</v>
      </c>
      <c r="P35" s="814">
        <v>16.437833589999997</v>
      </c>
      <c r="Q35" s="813">
        <v>2.42306877</v>
      </c>
      <c r="R35" s="812">
        <v>0.65580786000000002</v>
      </c>
      <c r="S35" s="812">
        <v>0.62331753000000001</v>
      </c>
      <c r="T35" s="815">
        <v>1.1439433799999998</v>
      </c>
      <c r="U35" s="816" t="s">
        <v>276</v>
      </c>
      <c r="V35" s="817">
        <v>5.1080179999999996E-2</v>
      </c>
      <c r="W35" s="818">
        <v>6.9760026000000002</v>
      </c>
      <c r="X35" s="819">
        <v>6.6735943100000004</v>
      </c>
      <c r="Y35" s="819">
        <v>0.99216499999999996</v>
      </c>
      <c r="Z35" s="819" t="s">
        <v>276</v>
      </c>
      <c r="AA35" s="819" t="s">
        <v>276</v>
      </c>
      <c r="AB35" s="820">
        <v>48.815106460000003</v>
      </c>
      <c r="AC35" s="324"/>
      <c r="AD35" s="936"/>
      <c r="AE35" s="309"/>
      <c r="AF35" s="415"/>
      <c r="AG35" s="808" t="s">
        <v>181</v>
      </c>
      <c r="AH35" s="809">
        <f t="shared" si="24"/>
        <v>70.005674509800087</v>
      </c>
      <c r="AI35" s="810">
        <f t="shared" si="0"/>
        <v>69.901034402046051</v>
      </c>
      <c r="AJ35" s="811">
        <f t="shared" si="1"/>
        <v>18.356430826065232</v>
      </c>
      <c r="AK35" s="812">
        <f t="shared" si="2"/>
        <v>11.992148219110939</v>
      </c>
      <c r="AL35" s="812">
        <f t="shared" si="3"/>
        <v>5.6941148582307113</v>
      </c>
      <c r="AM35" s="812">
        <f t="shared" si="4"/>
        <v>0.6701677487235782</v>
      </c>
      <c r="AN35" s="813">
        <f t="shared" si="5"/>
        <v>12.907174063346291</v>
      </c>
      <c r="AO35" s="812">
        <f t="shared" si="6"/>
        <v>2.7494652523185339</v>
      </c>
      <c r="AP35" s="812">
        <f t="shared" si="7"/>
        <v>0.24044601868517568</v>
      </c>
      <c r="AQ35" s="812">
        <f t="shared" si="8"/>
        <v>0.91282378000164655</v>
      </c>
      <c r="AR35" s="812">
        <f t="shared" si="9"/>
        <v>1.4925313552209754</v>
      </c>
      <c r="AS35" s="812">
        <f t="shared" si="10"/>
        <v>0.54597447250963127</v>
      </c>
      <c r="AT35" s="812">
        <f t="shared" si="11"/>
        <v>6.9659332050957898</v>
      </c>
      <c r="AU35" s="814">
        <f t="shared" si="12"/>
        <v>33.673661253754425</v>
      </c>
      <c r="AV35" s="813">
        <f t="shared" si="13"/>
        <v>4.9637682793655431</v>
      </c>
      <c r="AW35" s="812">
        <f t="shared" si="14"/>
        <v>1.3434526882316258</v>
      </c>
      <c r="AX35" s="812">
        <f t="shared" si="15"/>
        <v>1.2768947467332841</v>
      </c>
      <c r="AY35" s="815">
        <f t="shared" si="16"/>
        <v>2.3434208444006326</v>
      </c>
      <c r="AZ35" s="816" t="str">
        <f t="shared" si="17"/>
        <v/>
      </c>
      <c r="BA35" s="817">
        <f t="shared" si="18"/>
        <v>0.10464010775405362</v>
      </c>
      <c r="BB35" s="818">
        <f t="shared" si="19"/>
        <v>14.290663497202994</v>
      </c>
      <c r="BC35" s="819">
        <f t="shared" si="20"/>
        <v>13.671166149086384</v>
      </c>
      <c r="BD35" s="819">
        <f t="shared" si="21"/>
        <v>2.0324958234250667</v>
      </c>
      <c r="BE35" s="819" t="str">
        <f t="shared" si="22"/>
        <v/>
      </c>
      <c r="BF35" s="819" t="str">
        <f t="shared" si="23"/>
        <v/>
      </c>
      <c r="BG35" s="820">
        <f t="shared" si="25"/>
        <v>99.999999979514527</v>
      </c>
      <c r="BH35" s="324"/>
      <c r="BI35" s="852"/>
    </row>
    <row r="36" spans="1:61" x14ac:dyDescent="0.35">
      <c r="A36" s="415"/>
      <c r="B36" s="351" t="s">
        <v>186</v>
      </c>
      <c r="C36" s="552">
        <v>2.1822396799999995</v>
      </c>
      <c r="D36" s="553">
        <v>2.0019887999999999</v>
      </c>
      <c r="E36" s="554">
        <v>2.56755E-3</v>
      </c>
      <c r="F36" s="555">
        <v>2.56755E-3</v>
      </c>
      <c r="G36" s="555" t="s">
        <v>276</v>
      </c>
      <c r="H36" s="556" t="s">
        <v>276</v>
      </c>
      <c r="I36" s="557">
        <v>7.6640330000000007E-2</v>
      </c>
      <c r="J36" s="555">
        <v>1.1829099999999999E-3</v>
      </c>
      <c r="K36" s="555">
        <v>9.1982299999999999E-3</v>
      </c>
      <c r="L36" s="555" t="s">
        <v>276</v>
      </c>
      <c r="M36" s="555" t="s">
        <v>276</v>
      </c>
      <c r="N36" s="555">
        <v>2.2468699999999998E-2</v>
      </c>
      <c r="O36" s="555">
        <v>4.3790500000000003E-2</v>
      </c>
      <c r="P36" s="558">
        <v>1.31648016</v>
      </c>
      <c r="Q36" s="557">
        <v>0.60376009999999991</v>
      </c>
      <c r="R36" s="555">
        <v>1.74216E-3</v>
      </c>
      <c r="S36" s="555">
        <v>5.2176699999999998E-3</v>
      </c>
      <c r="T36" s="556">
        <v>0.59680028000000007</v>
      </c>
      <c r="U36" s="559">
        <v>2.5406599999999997E-3</v>
      </c>
      <c r="V36" s="560">
        <v>0.18025088</v>
      </c>
      <c r="W36" s="561">
        <v>2.0068040200000001</v>
      </c>
      <c r="X36" s="562">
        <v>0.62007140999999999</v>
      </c>
      <c r="Y36" s="562">
        <v>0.26847833000000004</v>
      </c>
      <c r="Z36" s="562" t="s">
        <v>276</v>
      </c>
      <c r="AA36" s="562" t="s">
        <v>276</v>
      </c>
      <c r="AB36" s="562">
        <v>5.0775934300000003</v>
      </c>
      <c r="AC36" s="324"/>
      <c r="AD36" s="936"/>
      <c r="AE36" s="309"/>
      <c r="AF36" s="310"/>
      <c r="AG36" s="351" t="s">
        <v>186</v>
      </c>
      <c r="AH36" s="552">
        <f t="shared" si="24"/>
        <v>42.977834087830843</v>
      </c>
      <c r="AI36" s="553">
        <f t="shared" si="0"/>
        <v>39.427906696342163</v>
      </c>
      <c r="AJ36" s="554">
        <f t="shared" si="1"/>
        <v>5.0566277812439969E-2</v>
      </c>
      <c r="AK36" s="555">
        <f t="shared" si="2"/>
        <v>5.0566277812439969E-2</v>
      </c>
      <c r="AL36" s="555" t="str">
        <f t="shared" si="3"/>
        <v/>
      </c>
      <c r="AM36" s="556" t="str">
        <f t="shared" si="4"/>
        <v/>
      </c>
      <c r="AN36" s="557">
        <f t="shared" si="5"/>
        <v>1.5093829597932185</v>
      </c>
      <c r="AO36" s="555">
        <f t="shared" si="6"/>
        <v>2.3296666350066546E-2</v>
      </c>
      <c r="AP36" s="555">
        <f t="shared" si="7"/>
        <v>0.18115333822621554</v>
      </c>
      <c r="AQ36" s="555" t="str">
        <f t="shared" si="8"/>
        <v/>
      </c>
      <c r="AR36" s="555" t="str">
        <f t="shared" si="9"/>
        <v/>
      </c>
      <c r="AS36" s="555">
        <f t="shared" si="10"/>
        <v>0.44250687475779238</v>
      </c>
      <c r="AT36" s="555">
        <f t="shared" si="11"/>
        <v>0.86242627740283651</v>
      </c>
      <c r="AU36" s="558">
        <f t="shared" si="12"/>
        <v>25.927246404208461</v>
      </c>
      <c r="AV36" s="557">
        <f t="shared" si="13"/>
        <v>11.890674358305207</v>
      </c>
      <c r="AW36" s="555">
        <f t="shared" si="14"/>
        <v>3.4310742362844121E-2</v>
      </c>
      <c r="AX36" s="555">
        <f t="shared" si="15"/>
        <v>0.10275871969528683</v>
      </c>
      <c r="AY36" s="556">
        <f t="shared" si="16"/>
        <v>11.753605093190773</v>
      </c>
      <c r="AZ36" s="559">
        <f t="shared" si="17"/>
        <v>5.0036696222840342E-2</v>
      </c>
      <c r="BA36" s="560">
        <f t="shared" si="18"/>
        <v>3.549927391488688</v>
      </c>
      <c r="BB36" s="561">
        <f t="shared" si="19"/>
        <v>39.522739417125798</v>
      </c>
      <c r="BC36" s="562">
        <f t="shared" si="20"/>
        <v>12.211915320679781</v>
      </c>
      <c r="BD36" s="562">
        <f t="shared" si="21"/>
        <v>5.2875113713072537</v>
      </c>
      <c r="BE36" s="562" t="str">
        <f t="shared" si="22"/>
        <v/>
      </c>
      <c r="BF36" s="562" t="str">
        <f t="shared" si="23"/>
        <v/>
      </c>
      <c r="BG36" s="562">
        <f t="shared" si="25"/>
        <v>100.00000019694367</v>
      </c>
      <c r="BH36" s="324"/>
      <c r="BI36" s="852"/>
    </row>
    <row r="37" spans="1:61" x14ac:dyDescent="0.35">
      <c r="A37" s="415"/>
      <c r="B37" s="350" t="s">
        <v>187</v>
      </c>
      <c r="C37" s="563">
        <v>34.261954960000004</v>
      </c>
      <c r="D37" s="564">
        <v>32.14992711</v>
      </c>
      <c r="E37" s="565">
        <v>13.26991192</v>
      </c>
      <c r="F37" s="566">
        <v>1.4856338200000001</v>
      </c>
      <c r="G37" s="566">
        <v>0.74841809000000004</v>
      </c>
      <c r="H37" s="567">
        <v>11.03586001</v>
      </c>
      <c r="I37" s="568">
        <v>2.85316766</v>
      </c>
      <c r="J37" s="566">
        <v>6.376975E-2</v>
      </c>
      <c r="K37" s="566">
        <v>0.21986433999999999</v>
      </c>
      <c r="L37" s="566">
        <v>0.16438605000000001</v>
      </c>
      <c r="M37" s="566">
        <v>0.11437515999999999</v>
      </c>
      <c r="N37" s="566">
        <v>0.31475439999999999</v>
      </c>
      <c r="O37" s="566">
        <v>1.9760179600000001</v>
      </c>
      <c r="P37" s="569">
        <v>12.796445599999998</v>
      </c>
      <c r="Q37" s="568">
        <v>3.1198721799999998</v>
      </c>
      <c r="R37" s="566">
        <v>1.1411135300000002</v>
      </c>
      <c r="S37" s="566">
        <v>0.60621502999999999</v>
      </c>
      <c r="T37" s="567">
        <v>1.3725436199999999</v>
      </c>
      <c r="U37" s="570">
        <v>0.11052975000000001</v>
      </c>
      <c r="V37" s="571">
        <v>2.1089536299999998</v>
      </c>
      <c r="W37" s="572">
        <v>9.0145614700000003</v>
      </c>
      <c r="X37" s="573">
        <v>4.7017061099999999</v>
      </c>
      <c r="Y37" s="573">
        <v>1.44454777</v>
      </c>
      <c r="Z37" s="573" t="s">
        <v>276</v>
      </c>
      <c r="AA37" s="573">
        <v>0.25686229999999999</v>
      </c>
      <c r="AB37" s="573">
        <v>49.679632599999998</v>
      </c>
      <c r="AC37" s="324"/>
      <c r="AD37" s="936"/>
      <c r="AE37" s="309"/>
      <c r="AF37" s="310"/>
      <c r="AG37" s="350" t="s">
        <v>187</v>
      </c>
      <c r="AH37" s="563">
        <f t="shared" si="24"/>
        <v>68.96579778651585</v>
      </c>
      <c r="AI37" s="564">
        <f t="shared" si="0"/>
        <v>64.714502558539451</v>
      </c>
      <c r="AJ37" s="565">
        <f t="shared" si="1"/>
        <v>26.710970322272477</v>
      </c>
      <c r="AK37" s="566">
        <f t="shared" si="2"/>
        <v>2.9904283551404527</v>
      </c>
      <c r="AL37" s="566">
        <f t="shared" si="3"/>
        <v>1.50648877785783</v>
      </c>
      <c r="AM37" s="567">
        <f t="shared" si="4"/>
        <v>22.214053189274193</v>
      </c>
      <c r="AN37" s="568">
        <f t="shared" si="5"/>
        <v>5.7431335754282529</v>
      </c>
      <c r="AO37" s="566">
        <f t="shared" si="6"/>
        <v>0.12836195974605497</v>
      </c>
      <c r="AP37" s="566">
        <f t="shared" si="7"/>
        <v>0.4425643437628804</v>
      </c>
      <c r="AQ37" s="566">
        <f t="shared" si="8"/>
        <v>0.3308922417433498</v>
      </c>
      <c r="AR37" s="566">
        <f t="shared" si="9"/>
        <v>0.2302254546061196</v>
      </c>
      <c r="AS37" s="566">
        <f t="shared" si="10"/>
        <v>0.63356829253201852</v>
      </c>
      <c r="AT37" s="566">
        <f t="shared" si="11"/>
        <v>3.9775212830378304</v>
      </c>
      <c r="AU37" s="569">
        <f t="shared" si="12"/>
        <v>25.757931229145196</v>
      </c>
      <c r="AV37" s="568">
        <f t="shared" si="13"/>
        <v>6.2799823926234106</v>
      </c>
      <c r="AW37" s="566">
        <f t="shared" si="14"/>
        <v>2.2969443819920685</v>
      </c>
      <c r="AX37" s="566">
        <f t="shared" si="15"/>
        <v>1.2202486175390919</v>
      </c>
      <c r="AY37" s="567">
        <f t="shared" si="16"/>
        <v>2.7627893930922505</v>
      </c>
      <c r="AZ37" s="570">
        <f t="shared" si="17"/>
        <v>0.22248503907011585</v>
      </c>
      <c r="BA37" s="571">
        <f t="shared" si="18"/>
        <v>4.2451071387351602</v>
      </c>
      <c r="BB37" s="572">
        <f t="shared" si="19"/>
        <v>18.14538674748573</v>
      </c>
      <c r="BC37" s="573">
        <f t="shared" si="20"/>
        <v>9.4640516926850236</v>
      </c>
      <c r="BD37" s="573">
        <f t="shared" si="21"/>
        <v>2.907726354642969</v>
      </c>
      <c r="BE37" s="573" t="str">
        <f t="shared" si="22"/>
        <v/>
      </c>
      <c r="BF37" s="573">
        <f t="shared" si="23"/>
        <v>0.51703743879941655</v>
      </c>
      <c r="BG37" s="573">
        <f t="shared" si="25"/>
        <v>100.00000002012899</v>
      </c>
      <c r="BH37" s="324"/>
      <c r="BI37" s="852"/>
    </row>
    <row r="38" spans="1:61" x14ac:dyDescent="0.35">
      <c r="A38" s="415"/>
      <c r="B38" s="871" t="s">
        <v>188</v>
      </c>
      <c r="C38" s="872">
        <v>36.483716720000004</v>
      </c>
      <c r="D38" s="873">
        <v>36.254563220000001</v>
      </c>
      <c r="E38" s="874">
        <v>3.2210198700000001</v>
      </c>
      <c r="F38" s="875">
        <v>2.9388866400000002</v>
      </c>
      <c r="G38" s="875">
        <v>0.28203088999999998</v>
      </c>
      <c r="H38" s="876">
        <v>1.0234E-4</v>
      </c>
      <c r="I38" s="877">
        <v>4.5939090900000004</v>
      </c>
      <c r="J38" s="875">
        <v>0.26004430000000001</v>
      </c>
      <c r="K38" s="875">
        <v>0.11427368</v>
      </c>
      <c r="L38" s="875">
        <v>0.61588085000000004</v>
      </c>
      <c r="M38" s="875">
        <v>0.13568108000000001</v>
      </c>
      <c r="N38" s="875">
        <v>0.72358370000000005</v>
      </c>
      <c r="O38" s="875">
        <v>2.7444454699999996</v>
      </c>
      <c r="P38" s="878">
        <v>16.087979050000001</v>
      </c>
      <c r="Q38" s="877">
        <v>12.23702759</v>
      </c>
      <c r="R38" s="875">
        <v>3.7115721499999998</v>
      </c>
      <c r="S38" s="875">
        <v>7.9356273699999997</v>
      </c>
      <c r="T38" s="876">
        <v>0.58982807999999998</v>
      </c>
      <c r="U38" s="879">
        <v>0.11462762999999999</v>
      </c>
      <c r="V38" s="880">
        <v>0.22915349000000002</v>
      </c>
      <c r="W38" s="881">
        <v>3.9333611299999998</v>
      </c>
      <c r="X38" s="882">
        <v>5.8977274699999995</v>
      </c>
      <c r="Y38" s="882">
        <v>1.1421265599999999</v>
      </c>
      <c r="Z38" s="882">
        <v>1.434732E-2</v>
      </c>
      <c r="AA38" s="882">
        <v>0.11286125</v>
      </c>
      <c r="AB38" s="883">
        <v>47.58414045</v>
      </c>
      <c r="AC38" s="324"/>
      <c r="AD38" s="936"/>
      <c r="AE38" s="309"/>
      <c r="AF38" s="310"/>
      <c r="AG38" s="871" t="s">
        <v>188</v>
      </c>
      <c r="AH38" s="872">
        <f t="shared" si="24"/>
        <v>76.672009570785477</v>
      </c>
      <c r="AI38" s="873">
        <f t="shared" si="0"/>
        <v>76.190434201696306</v>
      </c>
      <c r="AJ38" s="874">
        <f t="shared" si="1"/>
        <v>6.7691038222799298</v>
      </c>
      <c r="AK38" s="875">
        <f t="shared" si="2"/>
        <v>6.1761894030388023</v>
      </c>
      <c r="AL38" s="875">
        <f t="shared" si="3"/>
        <v>0.59269934758273013</v>
      </c>
      <c r="AM38" s="876">
        <f t="shared" si="4"/>
        <v>2.1507165839747765E-4</v>
      </c>
      <c r="AN38" s="877">
        <f t="shared" si="5"/>
        <v>9.6542861687858856</v>
      </c>
      <c r="AO38" s="875">
        <f t="shared" si="6"/>
        <v>0.54649363746151269</v>
      </c>
      <c r="AP38" s="875">
        <f t="shared" si="7"/>
        <v>0.24015077065451121</v>
      </c>
      <c r="AQ38" s="875">
        <f t="shared" si="8"/>
        <v>1.2942985712795407</v>
      </c>
      <c r="AR38" s="875">
        <f t="shared" si="9"/>
        <v>0.28513928951300416</v>
      </c>
      <c r="AS38" s="875">
        <f t="shared" si="10"/>
        <v>1.5206404763375316</v>
      </c>
      <c r="AT38" s="875">
        <f t="shared" si="11"/>
        <v>5.76756340252438</v>
      </c>
      <c r="AU38" s="878">
        <f t="shared" si="12"/>
        <v>33.809540106970665</v>
      </c>
      <c r="AV38" s="877">
        <f t="shared" si="13"/>
        <v>25.716609513748189</v>
      </c>
      <c r="AW38" s="875">
        <f t="shared" si="14"/>
        <v>7.8000193234550697</v>
      </c>
      <c r="AX38" s="875">
        <f t="shared" si="15"/>
        <v>16.677042592244618</v>
      </c>
      <c r="AY38" s="876">
        <f t="shared" si="16"/>
        <v>1.2395476190639059</v>
      </c>
      <c r="AZ38" s="879">
        <f t="shared" si="17"/>
        <v>0.2408946109270321</v>
      </c>
      <c r="BA38" s="880">
        <f t="shared" si="18"/>
        <v>0.48157534807377195</v>
      </c>
      <c r="BB38" s="881">
        <f t="shared" si="19"/>
        <v>8.2661178552401484</v>
      </c>
      <c r="BC38" s="882">
        <f t="shared" si="20"/>
        <v>12.394313345214581</v>
      </c>
      <c r="BD38" s="882">
        <f t="shared" si="21"/>
        <v>2.4002252624487617</v>
      </c>
      <c r="BE38" s="882">
        <f t="shared" si="22"/>
        <v>3.0151474555005862E-2</v>
      </c>
      <c r="BF38" s="882">
        <f t="shared" si="23"/>
        <v>0.23718249175603215</v>
      </c>
      <c r="BG38" s="883">
        <f t="shared" si="25"/>
        <v>100</v>
      </c>
      <c r="BH38" s="324"/>
      <c r="BI38" s="852"/>
    </row>
    <row r="39" spans="1:61" hidden="1" x14ac:dyDescent="0.35">
      <c r="A39" s="415"/>
      <c r="B39" s="361" t="s">
        <v>184</v>
      </c>
      <c r="C39" s="860" t="s">
        <v>276</v>
      </c>
      <c r="D39" s="861" t="s">
        <v>276</v>
      </c>
      <c r="E39" s="862" t="s">
        <v>276</v>
      </c>
      <c r="F39" s="863" t="s">
        <v>276</v>
      </c>
      <c r="G39" s="863" t="s">
        <v>276</v>
      </c>
      <c r="H39" s="864" t="s">
        <v>276</v>
      </c>
      <c r="I39" s="865" t="s">
        <v>276</v>
      </c>
      <c r="J39" s="863" t="s">
        <v>276</v>
      </c>
      <c r="K39" s="863" t="s">
        <v>276</v>
      </c>
      <c r="L39" s="863" t="s">
        <v>276</v>
      </c>
      <c r="M39" s="863" t="s">
        <v>276</v>
      </c>
      <c r="N39" s="863" t="s">
        <v>276</v>
      </c>
      <c r="O39" s="863" t="s">
        <v>276</v>
      </c>
      <c r="P39" s="866" t="s">
        <v>276</v>
      </c>
      <c r="Q39" s="865" t="s">
        <v>276</v>
      </c>
      <c r="R39" s="863" t="s">
        <v>276</v>
      </c>
      <c r="S39" s="863" t="s">
        <v>276</v>
      </c>
      <c r="T39" s="864" t="s">
        <v>276</v>
      </c>
      <c r="U39" s="867" t="s">
        <v>276</v>
      </c>
      <c r="V39" s="868" t="s">
        <v>276</v>
      </c>
      <c r="W39" s="869" t="s">
        <v>276</v>
      </c>
      <c r="X39" s="870" t="s">
        <v>276</v>
      </c>
      <c r="Y39" s="870" t="s">
        <v>276</v>
      </c>
      <c r="Z39" s="870" t="s">
        <v>276</v>
      </c>
      <c r="AA39" s="870" t="s">
        <v>276</v>
      </c>
      <c r="AB39" s="870" t="s">
        <v>276</v>
      </c>
      <c r="AC39" s="324"/>
      <c r="AD39" s="674"/>
      <c r="AE39" s="309"/>
      <c r="AF39" s="310"/>
      <c r="AG39" s="361" t="s">
        <v>184</v>
      </c>
      <c r="AH39" s="860" t="str">
        <f t="shared" ref="AH39:AQ41" si="26">IF(ISERROR(  (C39/$AB39)*100 ),"",(C39/$AB39)  *100 )</f>
        <v/>
      </c>
      <c r="AI39" s="861" t="str">
        <f t="shared" si="26"/>
        <v/>
      </c>
      <c r="AJ39" s="862" t="str">
        <f t="shared" si="26"/>
        <v/>
      </c>
      <c r="AK39" s="863" t="str">
        <f t="shared" si="26"/>
        <v/>
      </c>
      <c r="AL39" s="863" t="str">
        <f t="shared" si="26"/>
        <v/>
      </c>
      <c r="AM39" s="864" t="str">
        <f t="shared" si="26"/>
        <v/>
      </c>
      <c r="AN39" s="865" t="str">
        <f t="shared" si="26"/>
        <v/>
      </c>
      <c r="AO39" s="863" t="str">
        <f t="shared" si="26"/>
        <v/>
      </c>
      <c r="AP39" s="863" t="str">
        <f t="shared" si="26"/>
        <v/>
      </c>
      <c r="AQ39" s="863" t="str">
        <f t="shared" si="26"/>
        <v/>
      </c>
      <c r="AR39" s="863" t="str">
        <f t="shared" ref="AR39:BA41" si="27">IF(ISERROR(  (M39/$AB39)*100 ),"",(M39/$AB39)  *100 )</f>
        <v/>
      </c>
      <c r="AS39" s="863" t="str">
        <f t="shared" si="27"/>
        <v/>
      </c>
      <c r="AT39" s="863" t="str">
        <f t="shared" si="27"/>
        <v/>
      </c>
      <c r="AU39" s="866" t="str">
        <f t="shared" si="27"/>
        <v/>
      </c>
      <c r="AV39" s="865" t="str">
        <f t="shared" si="27"/>
        <v/>
      </c>
      <c r="AW39" s="863" t="str">
        <f t="shared" si="27"/>
        <v/>
      </c>
      <c r="AX39" s="863" t="str">
        <f t="shared" si="27"/>
        <v/>
      </c>
      <c r="AY39" s="864" t="str">
        <f t="shared" si="27"/>
        <v/>
      </c>
      <c r="AZ39" s="867" t="str">
        <f t="shared" si="27"/>
        <v/>
      </c>
      <c r="BA39" s="868" t="str">
        <f t="shared" si="27"/>
        <v/>
      </c>
      <c r="BB39" s="869" t="str">
        <f t="shared" ref="BB39:BF41" si="28">IF(ISERROR(  (W39/$AB39)*100 ),"",(W39/$AB39)  *100 )</f>
        <v/>
      </c>
      <c r="BC39" s="870" t="str">
        <f t="shared" si="28"/>
        <v/>
      </c>
      <c r="BD39" s="870" t="str">
        <f t="shared" si="28"/>
        <v/>
      </c>
      <c r="BE39" s="870" t="str">
        <f t="shared" si="28"/>
        <v/>
      </c>
      <c r="BF39" s="870" t="str">
        <f t="shared" si="28"/>
        <v/>
      </c>
      <c r="BG39" s="870"/>
      <c r="BH39" s="324"/>
      <c r="BI39" s="852"/>
    </row>
    <row r="40" spans="1:61" hidden="1" x14ac:dyDescent="0.35">
      <c r="A40" s="415"/>
      <c r="B40" s="376" t="s">
        <v>185</v>
      </c>
      <c r="C40" s="574" t="s">
        <v>276</v>
      </c>
      <c r="D40" s="575" t="s">
        <v>276</v>
      </c>
      <c r="E40" s="576" t="s">
        <v>276</v>
      </c>
      <c r="F40" s="577" t="s">
        <v>276</v>
      </c>
      <c r="G40" s="577" t="s">
        <v>276</v>
      </c>
      <c r="H40" s="578" t="s">
        <v>276</v>
      </c>
      <c r="I40" s="579" t="s">
        <v>276</v>
      </c>
      <c r="J40" s="577" t="s">
        <v>276</v>
      </c>
      <c r="K40" s="577" t="s">
        <v>276</v>
      </c>
      <c r="L40" s="577" t="s">
        <v>276</v>
      </c>
      <c r="M40" s="577" t="s">
        <v>276</v>
      </c>
      <c r="N40" s="577" t="s">
        <v>276</v>
      </c>
      <c r="O40" s="577" t="s">
        <v>276</v>
      </c>
      <c r="P40" s="580" t="s">
        <v>276</v>
      </c>
      <c r="Q40" s="579" t="s">
        <v>276</v>
      </c>
      <c r="R40" s="577" t="s">
        <v>276</v>
      </c>
      <c r="S40" s="577" t="s">
        <v>276</v>
      </c>
      <c r="T40" s="578" t="s">
        <v>276</v>
      </c>
      <c r="U40" s="581" t="s">
        <v>276</v>
      </c>
      <c r="V40" s="582" t="s">
        <v>276</v>
      </c>
      <c r="W40" s="583" t="s">
        <v>276</v>
      </c>
      <c r="X40" s="584" t="s">
        <v>276</v>
      </c>
      <c r="Y40" s="584" t="s">
        <v>276</v>
      </c>
      <c r="Z40" s="584" t="s">
        <v>276</v>
      </c>
      <c r="AA40" s="584" t="s">
        <v>276</v>
      </c>
      <c r="AB40" s="584" t="s">
        <v>276</v>
      </c>
      <c r="AC40" s="324"/>
      <c r="AD40" s="674"/>
      <c r="AE40" s="319"/>
      <c r="AF40" s="310"/>
      <c r="AG40" s="376" t="s">
        <v>185</v>
      </c>
      <c r="AH40" s="574" t="str">
        <f t="shared" si="26"/>
        <v/>
      </c>
      <c r="AI40" s="575" t="str">
        <f t="shared" si="26"/>
        <v/>
      </c>
      <c r="AJ40" s="576" t="str">
        <f t="shared" si="26"/>
        <v/>
      </c>
      <c r="AK40" s="577" t="str">
        <f t="shared" si="26"/>
        <v/>
      </c>
      <c r="AL40" s="577" t="str">
        <f t="shared" si="26"/>
        <v/>
      </c>
      <c r="AM40" s="578" t="str">
        <f t="shared" si="26"/>
        <v/>
      </c>
      <c r="AN40" s="579" t="str">
        <f t="shared" si="26"/>
        <v/>
      </c>
      <c r="AO40" s="577" t="str">
        <f t="shared" si="26"/>
        <v/>
      </c>
      <c r="AP40" s="577" t="str">
        <f t="shared" si="26"/>
        <v/>
      </c>
      <c r="AQ40" s="577" t="str">
        <f t="shared" si="26"/>
        <v/>
      </c>
      <c r="AR40" s="577" t="str">
        <f t="shared" si="27"/>
        <v/>
      </c>
      <c r="AS40" s="577" t="str">
        <f t="shared" si="27"/>
        <v/>
      </c>
      <c r="AT40" s="577" t="str">
        <f t="shared" si="27"/>
        <v/>
      </c>
      <c r="AU40" s="580" t="str">
        <f t="shared" si="27"/>
        <v/>
      </c>
      <c r="AV40" s="579" t="str">
        <f t="shared" si="27"/>
        <v/>
      </c>
      <c r="AW40" s="577" t="str">
        <f t="shared" si="27"/>
        <v/>
      </c>
      <c r="AX40" s="577" t="str">
        <f t="shared" si="27"/>
        <v/>
      </c>
      <c r="AY40" s="578" t="str">
        <f t="shared" si="27"/>
        <v/>
      </c>
      <c r="AZ40" s="581" t="str">
        <f t="shared" si="27"/>
        <v/>
      </c>
      <c r="BA40" s="582" t="str">
        <f t="shared" si="27"/>
        <v/>
      </c>
      <c r="BB40" s="583" t="str">
        <f t="shared" si="28"/>
        <v/>
      </c>
      <c r="BC40" s="584" t="str">
        <f t="shared" si="28"/>
        <v/>
      </c>
      <c r="BD40" s="584" t="str">
        <f t="shared" si="28"/>
        <v/>
      </c>
      <c r="BE40" s="584" t="str">
        <f t="shared" si="28"/>
        <v/>
      </c>
      <c r="BF40" s="584" t="str">
        <f t="shared" si="28"/>
        <v/>
      </c>
      <c r="BG40" s="584">
        <f>SUM(AH40)+SUM(BB40:BF40)</f>
        <v>0</v>
      </c>
      <c r="BH40" s="324"/>
      <c r="BI40" s="852"/>
    </row>
    <row r="41" spans="1:61" ht="13.15" hidden="1" thickBot="1" x14ac:dyDescent="0.4">
      <c r="A41" s="310"/>
      <c r="B41" s="350" t="s">
        <v>182</v>
      </c>
      <c r="C41" s="585" t="s">
        <v>276</v>
      </c>
      <c r="D41" s="586" t="s">
        <v>276</v>
      </c>
      <c r="E41" s="587" t="s">
        <v>276</v>
      </c>
      <c r="F41" s="588" t="s">
        <v>276</v>
      </c>
      <c r="G41" s="588" t="s">
        <v>276</v>
      </c>
      <c r="H41" s="589" t="s">
        <v>276</v>
      </c>
      <c r="I41" s="590" t="s">
        <v>276</v>
      </c>
      <c r="J41" s="588" t="s">
        <v>276</v>
      </c>
      <c r="K41" s="588" t="s">
        <v>276</v>
      </c>
      <c r="L41" s="588" t="s">
        <v>276</v>
      </c>
      <c r="M41" s="588" t="s">
        <v>276</v>
      </c>
      <c r="N41" s="588" t="s">
        <v>276</v>
      </c>
      <c r="O41" s="588" t="s">
        <v>276</v>
      </c>
      <c r="P41" s="591" t="s">
        <v>276</v>
      </c>
      <c r="Q41" s="590" t="s">
        <v>276</v>
      </c>
      <c r="R41" s="588" t="s">
        <v>276</v>
      </c>
      <c r="S41" s="588" t="s">
        <v>276</v>
      </c>
      <c r="T41" s="589" t="s">
        <v>276</v>
      </c>
      <c r="U41" s="592" t="s">
        <v>276</v>
      </c>
      <c r="V41" s="593" t="s">
        <v>276</v>
      </c>
      <c r="W41" s="521" t="s">
        <v>276</v>
      </c>
      <c r="X41" s="522" t="s">
        <v>276</v>
      </c>
      <c r="Y41" s="522" t="s">
        <v>276</v>
      </c>
      <c r="Z41" s="522" t="s">
        <v>276</v>
      </c>
      <c r="AA41" s="649" t="s">
        <v>276</v>
      </c>
      <c r="AB41" s="522" t="s">
        <v>276</v>
      </c>
      <c r="AC41" s="324"/>
      <c r="AD41" s="674"/>
      <c r="AE41" s="319"/>
      <c r="AF41" s="310"/>
      <c r="AG41" s="350" t="s">
        <v>182</v>
      </c>
      <c r="AH41" s="585" t="str">
        <f t="shared" si="26"/>
        <v/>
      </c>
      <c r="AI41" s="586" t="str">
        <f t="shared" si="26"/>
        <v/>
      </c>
      <c r="AJ41" s="587" t="str">
        <f t="shared" si="26"/>
        <v/>
      </c>
      <c r="AK41" s="588" t="str">
        <f t="shared" si="26"/>
        <v/>
      </c>
      <c r="AL41" s="588" t="str">
        <f t="shared" si="26"/>
        <v/>
      </c>
      <c r="AM41" s="589" t="str">
        <f t="shared" si="26"/>
        <v/>
      </c>
      <c r="AN41" s="590" t="str">
        <f t="shared" si="26"/>
        <v/>
      </c>
      <c r="AO41" s="588" t="str">
        <f t="shared" si="26"/>
        <v/>
      </c>
      <c r="AP41" s="588" t="str">
        <f t="shared" si="26"/>
        <v/>
      </c>
      <c r="AQ41" s="588" t="str">
        <f t="shared" si="26"/>
        <v/>
      </c>
      <c r="AR41" s="588" t="str">
        <f t="shared" si="27"/>
        <v/>
      </c>
      <c r="AS41" s="588" t="str">
        <f t="shared" si="27"/>
        <v/>
      </c>
      <c r="AT41" s="588" t="str">
        <f t="shared" si="27"/>
        <v/>
      </c>
      <c r="AU41" s="591" t="str">
        <f t="shared" si="27"/>
        <v/>
      </c>
      <c r="AV41" s="590" t="str">
        <f t="shared" si="27"/>
        <v/>
      </c>
      <c r="AW41" s="588" t="str">
        <f t="shared" si="27"/>
        <v/>
      </c>
      <c r="AX41" s="588" t="str">
        <f t="shared" si="27"/>
        <v/>
      </c>
      <c r="AY41" s="589" t="str">
        <f t="shared" si="27"/>
        <v/>
      </c>
      <c r="AZ41" s="592" t="str">
        <f t="shared" si="27"/>
        <v/>
      </c>
      <c r="BA41" s="593" t="str">
        <f t="shared" si="27"/>
        <v/>
      </c>
      <c r="BB41" s="521" t="str">
        <f t="shared" si="28"/>
        <v/>
      </c>
      <c r="BC41" s="522" t="str">
        <f t="shared" si="28"/>
        <v/>
      </c>
      <c r="BD41" s="522" t="str">
        <f t="shared" si="28"/>
        <v/>
      </c>
      <c r="BE41" s="522" t="str">
        <f t="shared" si="28"/>
        <v/>
      </c>
      <c r="BF41" s="649" t="str">
        <f t="shared" si="28"/>
        <v/>
      </c>
      <c r="BG41" s="522">
        <f>SUM(AH41)+SUM(BB41:BF41)</f>
        <v>0</v>
      </c>
      <c r="BH41" s="324"/>
      <c r="BI41" s="852"/>
    </row>
    <row r="42" spans="1:61" x14ac:dyDescent="0.35">
      <c r="A42" s="310"/>
      <c r="B42" s="311"/>
      <c r="C42" s="325"/>
      <c r="D42" s="309"/>
      <c r="E42" s="309"/>
      <c r="F42" s="309"/>
      <c r="G42" s="309"/>
      <c r="H42" s="309"/>
      <c r="I42" s="309"/>
      <c r="J42" s="309"/>
      <c r="K42" s="309"/>
      <c r="L42" s="309"/>
      <c r="M42" s="309"/>
      <c r="N42" s="309"/>
      <c r="O42" s="309"/>
      <c r="P42" s="309"/>
      <c r="Q42" s="309"/>
      <c r="R42" s="309"/>
      <c r="S42" s="309"/>
      <c r="T42" s="309"/>
      <c r="U42" s="309"/>
      <c r="V42" s="309"/>
      <c r="W42" s="309"/>
      <c r="X42" s="309"/>
      <c r="Y42" s="309"/>
      <c r="Z42" s="309"/>
      <c r="AA42" s="309"/>
      <c r="AB42" s="309"/>
      <c r="AC42" s="309"/>
      <c r="AD42" s="674"/>
      <c r="AE42" s="309"/>
      <c r="AF42" s="309"/>
      <c r="AG42" s="310"/>
      <c r="AH42" s="310"/>
      <c r="AI42" s="325"/>
      <c r="AJ42" s="309"/>
      <c r="AK42" s="309"/>
      <c r="AL42" s="309"/>
      <c r="AM42" s="309"/>
      <c r="AN42" s="309"/>
      <c r="AO42" s="309"/>
      <c r="AP42" s="309"/>
      <c r="AQ42" s="309"/>
      <c r="AR42" s="309"/>
      <c r="AS42" s="309"/>
      <c r="AT42" s="309"/>
      <c r="AU42" s="309"/>
      <c r="AV42" s="309"/>
      <c r="AW42" s="309"/>
      <c r="AX42" s="309"/>
      <c r="AY42" s="309"/>
      <c r="AZ42" s="309"/>
      <c r="BA42" s="309"/>
      <c r="BB42" s="309"/>
      <c r="BC42" s="309"/>
      <c r="BD42" s="309"/>
      <c r="BE42" s="309"/>
      <c r="BF42" s="309"/>
      <c r="BG42" s="309"/>
      <c r="BH42" s="309"/>
      <c r="BI42" s="309"/>
    </row>
    <row r="43" spans="1:61" x14ac:dyDescent="0.35">
      <c r="A43" s="304"/>
      <c r="B43" s="314" t="s">
        <v>488</v>
      </c>
      <c r="C43" s="314"/>
      <c r="D43" s="304"/>
      <c r="E43" s="304"/>
      <c r="F43" s="304"/>
      <c r="G43" s="304"/>
      <c r="H43" s="304"/>
      <c r="I43" s="304"/>
      <c r="J43" s="304"/>
      <c r="K43" s="304"/>
      <c r="L43" s="304"/>
      <c r="M43" s="304"/>
      <c r="N43" s="314"/>
      <c r="O43" s="304"/>
      <c r="P43" s="304"/>
      <c r="Q43" s="304"/>
      <c r="R43" s="304"/>
      <c r="S43" s="304"/>
      <c r="T43" s="304"/>
      <c r="U43" s="304"/>
      <c r="V43" s="304"/>
      <c r="W43" s="304"/>
      <c r="X43" s="304"/>
      <c r="Y43" s="304"/>
      <c r="Z43" s="304"/>
      <c r="AA43" s="304"/>
      <c r="AB43" s="304"/>
      <c r="AC43" s="304"/>
      <c r="AD43" s="304"/>
      <c r="AE43" s="304"/>
      <c r="AF43" s="304"/>
      <c r="AG43" s="304"/>
      <c r="AH43" s="304"/>
      <c r="AI43" s="314" t="s">
        <v>488</v>
      </c>
      <c r="AJ43" s="304"/>
      <c r="AK43" s="304"/>
      <c r="AL43" s="304"/>
      <c r="AM43" s="304"/>
      <c r="AN43" s="304"/>
      <c r="AO43" s="304"/>
      <c r="AP43" s="304"/>
      <c r="AQ43" s="314"/>
      <c r="AR43" s="304"/>
      <c r="AS43" s="304"/>
      <c r="AT43" s="304"/>
      <c r="AU43" s="304"/>
      <c r="AV43" s="304"/>
      <c r="AW43" s="304"/>
      <c r="AX43" s="304"/>
      <c r="AY43" s="304"/>
      <c r="AZ43" s="304"/>
      <c r="BA43" s="304"/>
      <c r="BB43" s="304"/>
      <c r="BC43" s="304"/>
      <c r="BD43" s="304"/>
      <c r="BE43" s="304"/>
      <c r="BF43" s="304"/>
      <c r="BG43" s="304"/>
      <c r="BH43" s="304"/>
      <c r="BI43" s="304"/>
    </row>
    <row r="44" spans="1:61" x14ac:dyDescent="0.35">
      <c r="A44" s="304"/>
      <c r="B44" s="320" t="s">
        <v>490</v>
      </c>
      <c r="C44" s="320"/>
      <c r="D44" s="312"/>
      <c r="E44" s="312"/>
      <c r="F44" s="312"/>
      <c r="G44" s="312"/>
      <c r="H44" s="312"/>
      <c r="I44" s="312"/>
      <c r="J44" s="312"/>
      <c r="K44" s="312"/>
      <c r="L44" s="312"/>
      <c r="M44" s="312"/>
      <c r="N44" s="312"/>
      <c r="O44" s="312"/>
      <c r="P44" s="312"/>
      <c r="Q44" s="312"/>
      <c r="R44" s="313"/>
      <c r="S44" s="313"/>
      <c r="T44" s="312"/>
      <c r="U44" s="312"/>
      <c r="V44" s="312"/>
      <c r="W44" s="312"/>
      <c r="X44" s="312"/>
      <c r="Y44" s="312"/>
      <c r="Z44" s="312"/>
      <c r="AA44" s="312"/>
      <c r="AB44" s="312"/>
      <c r="AC44" s="312"/>
      <c r="AD44" s="312"/>
      <c r="AE44" s="312"/>
      <c r="AF44" s="312"/>
      <c r="AG44" s="304"/>
      <c r="AH44" s="304"/>
      <c r="AI44" s="320" t="s">
        <v>490</v>
      </c>
      <c r="AJ44" s="312"/>
      <c r="AK44" s="312"/>
      <c r="AL44" s="312"/>
      <c r="AM44" s="312"/>
      <c r="AN44" s="312"/>
      <c r="AO44" s="312"/>
      <c r="AP44" s="312"/>
      <c r="AQ44" s="312"/>
      <c r="AR44" s="312"/>
      <c r="AS44" s="312"/>
      <c r="AT44" s="313"/>
      <c r="AU44" s="313"/>
      <c r="AV44" s="312"/>
      <c r="AW44" s="312"/>
      <c r="AX44" s="312"/>
      <c r="AY44" s="312"/>
      <c r="AZ44" s="312"/>
      <c r="BA44" s="312"/>
      <c r="BB44" s="312"/>
      <c r="BC44" s="312"/>
      <c r="BD44" s="312"/>
      <c r="BE44" s="312"/>
      <c r="BF44" s="312"/>
      <c r="BG44" s="312"/>
      <c r="BH44" s="312"/>
      <c r="BI44" s="304"/>
    </row>
    <row r="45" spans="1:61" x14ac:dyDescent="0.35">
      <c r="A45" s="304"/>
      <c r="B45" s="320" t="s">
        <v>491</v>
      </c>
      <c r="C45" s="320"/>
      <c r="D45" s="312"/>
      <c r="E45" s="312"/>
      <c r="F45" s="312"/>
      <c r="G45" s="312"/>
      <c r="H45" s="312"/>
      <c r="I45" s="312"/>
      <c r="J45" s="312"/>
      <c r="K45" s="312"/>
      <c r="L45" s="312"/>
      <c r="M45" s="312"/>
      <c r="N45" s="312"/>
      <c r="O45" s="312"/>
      <c r="P45" s="312"/>
      <c r="Q45" s="312"/>
      <c r="R45" s="313"/>
      <c r="S45" s="313"/>
      <c r="T45" s="312"/>
      <c r="U45" s="312"/>
      <c r="V45" s="312"/>
      <c r="W45" s="312"/>
      <c r="X45" s="312"/>
      <c r="Y45" s="312"/>
      <c r="Z45" s="312"/>
      <c r="AA45" s="312"/>
      <c r="AB45" s="312"/>
      <c r="AC45" s="312"/>
      <c r="AD45" s="312"/>
      <c r="AE45" s="312"/>
      <c r="AF45" s="312"/>
      <c r="AG45" s="304"/>
      <c r="AH45" s="304"/>
      <c r="AI45" s="320" t="s">
        <v>491</v>
      </c>
      <c r="AJ45" s="312"/>
      <c r="AK45" s="312"/>
      <c r="AL45" s="312"/>
      <c r="AM45" s="312"/>
      <c r="AN45" s="312"/>
      <c r="AO45" s="312"/>
      <c r="AP45" s="312"/>
      <c r="AQ45" s="312"/>
      <c r="AR45" s="312"/>
      <c r="AS45" s="312"/>
      <c r="AT45" s="313"/>
      <c r="AU45" s="313"/>
      <c r="AV45" s="312"/>
      <c r="AW45" s="312"/>
      <c r="AX45" s="312"/>
      <c r="AY45" s="312"/>
      <c r="AZ45" s="312"/>
      <c r="BA45" s="312"/>
      <c r="BB45" s="312"/>
      <c r="BC45" s="312"/>
      <c r="BD45" s="312"/>
      <c r="BE45" s="312"/>
      <c r="BF45" s="312"/>
      <c r="BG45" s="312"/>
      <c r="BH45" s="312"/>
      <c r="BI45" s="304"/>
    </row>
    <row r="46" spans="1:61" x14ac:dyDescent="0.35">
      <c r="A46" s="304"/>
      <c r="B46" s="320"/>
      <c r="C46" s="320"/>
      <c r="D46" s="312"/>
      <c r="E46" s="312"/>
      <c r="F46" s="312"/>
      <c r="G46" s="312"/>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20"/>
      <c r="AJ46" s="312"/>
      <c r="AK46" s="312"/>
      <c r="AL46" s="312"/>
      <c r="AM46" s="312"/>
      <c r="AN46" s="312"/>
      <c r="AO46" s="312"/>
      <c r="AP46" s="312"/>
      <c r="AQ46" s="312"/>
      <c r="AR46" s="312"/>
      <c r="AS46" s="312"/>
      <c r="AT46" s="312"/>
      <c r="AU46" s="312"/>
      <c r="AV46" s="312"/>
      <c r="AW46" s="312"/>
      <c r="AX46" s="312"/>
      <c r="AY46" s="312"/>
      <c r="AZ46" s="312"/>
      <c r="BA46" s="312"/>
      <c r="BB46" s="312"/>
      <c r="BC46" s="312"/>
      <c r="BD46" s="312"/>
      <c r="BE46" s="312"/>
      <c r="BF46" s="312"/>
      <c r="BG46" s="312"/>
      <c r="BH46" s="312"/>
      <c r="BI46" s="304"/>
    </row>
    <row r="47" spans="1:61" x14ac:dyDescent="0.35">
      <c r="A47" s="304"/>
      <c r="B47" s="320"/>
      <c r="C47" s="678"/>
      <c r="D47" s="678"/>
      <c r="E47" s="678"/>
      <c r="F47" s="678"/>
      <c r="G47" s="678"/>
      <c r="H47" s="678"/>
      <c r="I47" s="678"/>
      <c r="J47" s="678"/>
      <c r="K47" s="678"/>
      <c r="L47" s="678"/>
      <c r="M47" s="678"/>
      <c r="N47" s="678"/>
      <c r="O47" s="678"/>
      <c r="P47" s="678"/>
      <c r="Q47" s="678"/>
      <c r="R47" s="678"/>
      <c r="S47" s="678"/>
      <c r="T47" s="678"/>
      <c r="U47" s="678"/>
      <c r="V47" s="678"/>
      <c r="W47" s="678"/>
      <c r="X47" s="678"/>
      <c r="Y47" s="678"/>
      <c r="Z47" s="678"/>
      <c r="AA47" s="678"/>
      <c r="AB47" s="678"/>
      <c r="AC47" s="312"/>
      <c r="AD47" s="312"/>
      <c r="AE47" s="312"/>
      <c r="AF47" s="312"/>
      <c r="AG47" s="312"/>
      <c r="AH47" s="312"/>
      <c r="AI47" s="320"/>
      <c r="AJ47" s="312"/>
      <c r="AK47" s="312"/>
      <c r="AL47" s="312"/>
      <c r="AM47" s="312"/>
      <c r="AN47" s="312"/>
      <c r="AO47" s="312"/>
      <c r="AP47" s="312"/>
      <c r="AQ47" s="312"/>
      <c r="AR47" s="312"/>
      <c r="AS47" s="312"/>
      <c r="AT47" s="312"/>
      <c r="AU47" s="312"/>
      <c r="AV47" s="312"/>
      <c r="AW47" s="312"/>
      <c r="AX47" s="312"/>
      <c r="AY47" s="312"/>
      <c r="AZ47" s="312"/>
      <c r="BA47" s="312"/>
      <c r="BB47" s="312"/>
      <c r="BC47" s="312"/>
      <c r="BD47" s="312"/>
      <c r="BE47" s="312"/>
      <c r="BF47" s="312"/>
      <c r="BG47" s="312"/>
      <c r="BH47" s="312"/>
      <c r="BI47" s="304"/>
    </row>
    <row r="48" spans="1:61" x14ac:dyDescent="0.35">
      <c r="C48" s="937"/>
      <c r="D48" s="937"/>
      <c r="E48" s="937"/>
      <c r="F48" s="937"/>
      <c r="G48" s="937"/>
      <c r="H48" s="937"/>
      <c r="I48" s="937"/>
      <c r="J48" s="937"/>
      <c r="K48" s="937"/>
      <c r="L48" s="937"/>
      <c r="M48" s="937"/>
      <c r="N48" s="937"/>
      <c r="O48" s="937"/>
      <c r="P48" s="937"/>
      <c r="Q48" s="937"/>
      <c r="R48" s="937"/>
      <c r="S48" s="937"/>
      <c r="T48" s="937"/>
      <c r="U48" s="937"/>
      <c r="V48" s="937"/>
      <c r="W48" s="937"/>
      <c r="X48" s="937"/>
      <c r="Y48" s="937"/>
      <c r="Z48" s="937"/>
      <c r="AA48" s="937"/>
      <c r="AB48" s="937"/>
      <c r="AH48" s="660"/>
      <c r="AI48" s="660"/>
      <c r="AJ48" s="660"/>
      <c r="AK48" s="660"/>
      <c r="AL48" s="660"/>
      <c r="AM48" s="660"/>
      <c r="AN48" s="660"/>
      <c r="AO48" s="660"/>
      <c r="AP48" s="660"/>
      <c r="AQ48" s="660"/>
      <c r="AR48" s="660"/>
      <c r="AS48" s="660"/>
      <c r="AT48" s="660"/>
      <c r="AU48" s="660"/>
      <c r="AV48" s="660"/>
      <c r="AW48" s="660"/>
      <c r="AX48" s="660"/>
      <c r="AY48" s="660"/>
      <c r="AZ48" s="660"/>
      <c r="BA48" s="660"/>
      <c r="BB48" s="660"/>
      <c r="BC48" s="660"/>
      <c r="BD48" s="660"/>
      <c r="BE48" s="660"/>
      <c r="BF48" s="660"/>
      <c r="BG48" s="660"/>
    </row>
    <row r="49" spans="3:29" x14ac:dyDescent="0.35">
      <c r="C49" s="660"/>
      <c r="D49" s="660"/>
      <c r="E49" s="660"/>
      <c r="F49" s="660"/>
      <c r="G49" s="660"/>
      <c r="H49" s="660"/>
      <c r="I49" s="660"/>
      <c r="J49" s="660"/>
      <c r="K49" s="660"/>
      <c r="L49" s="660"/>
      <c r="M49" s="660"/>
      <c r="N49" s="660"/>
      <c r="O49" s="660"/>
      <c r="P49" s="660"/>
      <c r="Q49" s="660"/>
      <c r="R49" s="660"/>
      <c r="S49" s="660"/>
      <c r="T49" s="660"/>
      <c r="U49" s="660"/>
      <c r="V49" s="660"/>
      <c r="W49" s="660"/>
      <c r="X49" s="660"/>
      <c r="Y49" s="660"/>
      <c r="Z49" s="660"/>
      <c r="AA49" s="660"/>
      <c r="AB49" s="660"/>
    </row>
    <row r="50" spans="3:29" x14ac:dyDescent="0.35">
      <c r="C50" s="222"/>
      <c r="D50" s="222"/>
      <c r="E50" s="222"/>
      <c r="F50" s="222"/>
      <c r="G50" s="222"/>
      <c r="H50" s="222"/>
      <c r="I50" s="222"/>
      <c r="J50" s="222"/>
      <c r="K50" s="222"/>
      <c r="L50" s="222"/>
      <c r="M50" s="222"/>
      <c r="N50" s="222"/>
      <c r="O50" s="222"/>
      <c r="P50" s="222"/>
      <c r="Q50" s="222"/>
      <c r="R50" s="222"/>
      <c r="S50" s="222"/>
      <c r="T50" s="222"/>
      <c r="U50" s="222"/>
      <c r="V50" s="222"/>
      <c r="W50" s="222"/>
      <c r="X50" s="222"/>
      <c r="Y50" s="222"/>
      <c r="Z50" s="222"/>
      <c r="AA50" s="222"/>
      <c r="AB50" s="222"/>
    </row>
    <row r="52" spans="3:29" x14ac:dyDescent="0.35">
      <c r="C52" s="222"/>
      <c r="D52" s="222"/>
      <c r="E52" s="222"/>
      <c r="F52" s="222"/>
      <c r="G52" s="222"/>
      <c r="H52" s="222"/>
      <c r="I52" s="222"/>
      <c r="J52" s="222"/>
      <c r="K52" s="222"/>
      <c r="L52" s="222"/>
      <c r="M52" s="222"/>
      <c r="N52" s="222"/>
      <c r="O52" s="222"/>
      <c r="P52" s="222"/>
      <c r="Q52" s="222"/>
      <c r="R52" s="222"/>
      <c r="S52" s="222"/>
      <c r="T52" s="222"/>
      <c r="U52" s="222"/>
      <c r="V52" s="222"/>
      <c r="W52" s="222"/>
      <c r="X52" s="222"/>
      <c r="Y52" s="222"/>
      <c r="Z52" s="222"/>
      <c r="AA52" s="222"/>
      <c r="AB52" s="222"/>
      <c r="AC52" s="660"/>
    </row>
    <row r="53" spans="3:29" x14ac:dyDescent="0.35">
      <c r="C53" s="222"/>
      <c r="D53" s="222"/>
      <c r="E53" s="222"/>
      <c r="F53" s="222"/>
      <c r="G53" s="222"/>
      <c r="H53" s="222"/>
      <c r="I53" s="222"/>
      <c r="J53" s="222"/>
      <c r="K53" s="222"/>
      <c r="L53" s="222"/>
      <c r="M53" s="222"/>
      <c r="N53" s="222"/>
      <c r="O53" s="222"/>
      <c r="P53" s="222"/>
      <c r="Q53" s="222"/>
      <c r="R53" s="222"/>
      <c r="S53" s="222"/>
      <c r="T53" s="222"/>
      <c r="U53" s="222"/>
      <c r="V53" s="222"/>
      <c r="W53" s="222"/>
      <c r="X53" s="222"/>
      <c r="Y53" s="222"/>
      <c r="Z53" s="222"/>
      <c r="AA53" s="222"/>
      <c r="AB53" s="222"/>
    </row>
    <row r="54" spans="3:29" x14ac:dyDescent="0.35">
      <c r="C54" s="222"/>
      <c r="D54" s="222"/>
      <c r="E54" s="222"/>
      <c r="F54" s="222"/>
      <c r="G54" s="222"/>
      <c r="H54" s="222"/>
      <c r="I54" s="222"/>
      <c r="J54" s="222"/>
      <c r="K54" s="222"/>
      <c r="L54" s="222"/>
      <c r="M54" s="222"/>
      <c r="N54" s="222"/>
      <c r="O54" s="222"/>
      <c r="P54" s="222"/>
      <c r="Q54" s="222"/>
      <c r="R54" s="222"/>
      <c r="S54" s="222"/>
      <c r="T54" s="222"/>
      <c r="U54" s="222"/>
      <c r="V54" s="222"/>
      <c r="W54" s="222"/>
      <c r="X54" s="222"/>
      <c r="Y54" s="222"/>
      <c r="Z54" s="222"/>
      <c r="AA54" s="222"/>
      <c r="AB54" s="222"/>
    </row>
    <row r="55" spans="3:29" x14ac:dyDescent="0.35">
      <c r="C55" s="222"/>
      <c r="D55" s="222"/>
      <c r="E55" s="222"/>
      <c r="F55" s="222"/>
      <c r="G55" s="222"/>
      <c r="H55" s="222"/>
      <c r="I55" s="222"/>
      <c r="J55" s="222"/>
      <c r="K55" s="222"/>
      <c r="L55" s="222"/>
      <c r="M55" s="222"/>
      <c r="N55" s="222"/>
      <c r="O55" s="222"/>
      <c r="P55" s="222"/>
      <c r="Q55" s="222"/>
      <c r="R55" s="222"/>
      <c r="S55" s="222"/>
      <c r="T55" s="222"/>
      <c r="U55" s="222"/>
      <c r="V55" s="222"/>
      <c r="W55" s="222"/>
      <c r="X55" s="222"/>
      <c r="Y55" s="222"/>
      <c r="Z55" s="222"/>
      <c r="AA55" s="222"/>
      <c r="AB55" s="222"/>
    </row>
    <row r="56" spans="3:29" x14ac:dyDescent="0.35">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row>
    <row r="57" spans="3:29" x14ac:dyDescent="0.35">
      <c r="C57" s="222"/>
      <c r="D57" s="222"/>
      <c r="E57" s="222"/>
      <c r="F57" s="222"/>
      <c r="G57" s="222"/>
      <c r="H57" s="222"/>
      <c r="I57" s="222"/>
      <c r="J57" s="222"/>
      <c r="K57" s="222"/>
      <c r="L57" s="222"/>
      <c r="M57" s="222"/>
      <c r="N57" s="222"/>
      <c r="O57" s="222"/>
      <c r="P57" s="222"/>
      <c r="Q57" s="222"/>
      <c r="R57" s="222"/>
      <c r="S57" s="222"/>
      <c r="T57" s="222"/>
      <c r="U57" s="222"/>
      <c r="V57" s="222"/>
      <c r="W57" s="222"/>
      <c r="X57" s="222"/>
      <c r="Y57" s="222"/>
      <c r="Z57" s="222"/>
      <c r="AA57" s="222"/>
      <c r="AB57" s="222"/>
    </row>
    <row r="58" spans="3:29" x14ac:dyDescent="0.35">
      <c r="C58" s="222"/>
      <c r="D58" s="222"/>
      <c r="E58" s="222"/>
      <c r="F58" s="222"/>
      <c r="G58" s="222"/>
      <c r="H58" s="222"/>
      <c r="I58" s="222"/>
      <c r="J58" s="222"/>
      <c r="K58" s="222"/>
      <c r="L58" s="222"/>
      <c r="M58" s="222"/>
      <c r="N58" s="222"/>
      <c r="O58" s="222"/>
      <c r="P58" s="222"/>
      <c r="Q58" s="222"/>
      <c r="R58" s="222"/>
      <c r="S58" s="222"/>
      <c r="T58" s="222"/>
      <c r="U58" s="222"/>
      <c r="V58" s="222"/>
      <c r="W58" s="222"/>
      <c r="X58" s="222"/>
      <c r="Y58" s="222"/>
      <c r="Z58" s="222"/>
      <c r="AA58" s="222"/>
      <c r="AB58" s="222"/>
    </row>
    <row r="59" spans="3:29" x14ac:dyDescent="0.35">
      <c r="C59" s="222"/>
      <c r="D59" s="222"/>
      <c r="E59" s="222"/>
      <c r="F59" s="222"/>
      <c r="G59" s="222"/>
      <c r="H59" s="222"/>
      <c r="I59" s="222"/>
      <c r="J59" s="222"/>
      <c r="K59" s="222"/>
      <c r="L59" s="222"/>
      <c r="M59" s="222"/>
      <c r="N59" s="222"/>
      <c r="O59" s="222"/>
      <c r="P59" s="222"/>
      <c r="Q59" s="222"/>
      <c r="R59" s="222"/>
      <c r="S59" s="222"/>
      <c r="T59" s="222"/>
      <c r="U59" s="222"/>
      <c r="V59" s="222"/>
      <c r="W59" s="222"/>
      <c r="X59" s="222"/>
      <c r="Y59" s="222"/>
      <c r="Z59" s="222"/>
      <c r="AA59" s="222"/>
      <c r="AB59" s="222"/>
    </row>
    <row r="60" spans="3:29" x14ac:dyDescent="0.35">
      <c r="C60" s="222"/>
      <c r="D60" s="222"/>
      <c r="E60" s="222"/>
      <c r="F60" s="222"/>
      <c r="G60" s="222"/>
      <c r="H60" s="222"/>
      <c r="I60" s="222"/>
      <c r="J60" s="222"/>
      <c r="K60" s="222"/>
      <c r="L60" s="222"/>
      <c r="M60" s="222"/>
      <c r="N60" s="222"/>
      <c r="O60" s="222"/>
      <c r="P60" s="222"/>
      <c r="Q60" s="222"/>
      <c r="R60" s="222"/>
      <c r="S60" s="222"/>
      <c r="T60" s="222"/>
      <c r="U60" s="222"/>
      <c r="V60" s="222"/>
      <c r="W60" s="222"/>
      <c r="X60" s="222"/>
      <c r="Y60" s="222"/>
      <c r="Z60" s="222"/>
      <c r="AA60" s="222"/>
      <c r="AB60" s="222"/>
    </row>
    <row r="61" spans="3:29" x14ac:dyDescent="0.35">
      <c r="C61" s="222"/>
      <c r="D61" s="222"/>
      <c r="E61" s="222"/>
      <c r="F61" s="222"/>
      <c r="G61" s="222"/>
      <c r="H61" s="222"/>
      <c r="I61" s="222"/>
      <c r="J61" s="222"/>
      <c r="K61" s="222"/>
      <c r="L61" s="222"/>
      <c r="M61" s="222"/>
      <c r="N61" s="222"/>
      <c r="O61" s="222"/>
      <c r="P61" s="222"/>
      <c r="Q61" s="222"/>
      <c r="R61" s="222"/>
      <c r="S61" s="222"/>
      <c r="T61" s="222"/>
      <c r="U61" s="222"/>
      <c r="V61" s="222"/>
      <c r="W61" s="222"/>
      <c r="X61" s="222"/>
      <c r="Y61" s="222"/>
      <c r="Z61" s="222"/>
      <c r="AA61" s="222"/>
      <c r="AB61" s="222"/>
    </row>
    <row r="62" spans="3:29" x14ac:dyDescent="0.35">
      <c r="C62" s="222"/>
      <c r="D62" s="222"/>
      <c r="E62" s="222"/>
      <c r="F62" s="222"/>
      <c r="G62" s="222"/>
      <c r="H62" s="222"/>
      <c r="I62" s="222"/>
      <c r="J62" s="222"/>
      <c r="K62" s="222"/>
      <c r="L62" s="222"/>
      <c r="M62" s="222"/>
      <c r="N62" s="222"/>
      <c r="O62" s="222"/>
      <c r="P62" s="222"/>
      <c r="Q62" s="222"/>
      <c r="R62" s="222"/>
      <c r="S62" s="222"/>
      <c r="T62" s="222"/>
      <c r="U62" s="222"/>
      <c r="V62" s="222"/>
      <c r="W62" s="222"/>
      <c r="X62" s="222"/>
      <c r="Y62" s="222"/>
      <c r="Z62" s="222"/>
      <c r="AA62" s="222"/>
      <c r="AB62" s="222"/>
    </row>
    <row r="63" spans="3:29" x14ac:dyDescent="0.35">
      <c r="C63" s="222"/>
      <c r="D63" s="222"/>
      <c r="E63" s="222"/>
      <c r="F63" s="222"/>
      <c r="G63" s="222"/>
      <c r="H63" s="222"/>
      <c r="I63" s="222"/>
      <c r="J63" s="222"/>
      <c r="K63" s="222"/>
      <c r="L63" s="222"/>
      <c r="M63" s="222"/>
      <c r="N63" s="222"/>
      <c r="O63" s="222"/>
      <c r="P63" s="222"/>
      <c r="Q63" s="222"/>
      <c r="R63" s="222"/>
      <c r="S63" s="222"/>
      <c r="T63" s="222"/>
      <c r="U63" s="222"/>
      <c r="V63" s="222"/>
      <c r="W63" s="222"/>
      <c r="X63" s="222"/>
      <c r="Y63" s="222"/>
      <c r="Z63" s="222"/>
      <c r="AA63" s="222"/>
      <c r="AB63" s="222"/>
    </row>
    <row r="64" spans="3:29" x14ac:dyDescent="0.35">
      <c r="C64" s="222"/>
      <c r="D64" s="222"/>
      <c r="E64" s="222"/>
      <c r="F64" s="222"/>
      <c r="G64" s="222"/>
      <c r="H64" s="222"/>
      <c r="I64" s="222"/>
      <c r="J64" s="222"/>
      <c r="K64" s="222"/>
      <c r="L64" s="222"/>
      <c r="M64" s="222"/>
      <c r="N64" s="222"/>
      <c r="O64" s="222"/>
      <c r="P64" s="222"/>
      <c r="Q64" s="222"/>
      <c r="R64" s="222"/>
      <c r="S64" s="222"/>
      <c r="T64" s="222"/>
      <c r="U64" s="222"/>
      <c r="V64" s="222"/>
      <c r="W64" s="222"/>
      <c r="X64" s="222"/>
      <c r="Y64" s="222"/>
      <c r="Z64" s="222"/>
      <c r="AA64" s="222"/>
      <c r="AB64" s="222"/>
    </row>
    <row r="65" spans="3:28" x14ac:dyDescent="0.35">
      <c r="C65" s="222"/>
      <c r="D65" s="222"/>
      <c r="E65" s="222"/>
      <c r="F65" s="222"/>
      <c r="G65" s="222"/>
      <c r="H65" s="222"/>
      <c r="I65" s="222"/>
      <c r="J65" s="222"/>
      <c r="K65" s="222"/>
      <c r="L65" s="222"/>
      <c r="M65" s="222"/>
      <c r="N65" s="222"/>
      <c r="O65" s="222"/>
      <c r="P65" s="222"/>
      <c r="Q65" s="222"/>
      <c r="R65" s="222"/>
      <c r="S65" s="222"/>
      <c r="T65" s="222"/>
      <c r="U65" s="222"/>
      <c r="V65" s="222"/>
      <c r="W65" s="222"/>
      <c r="X65" s="222"/>
      <c r="Y65" s="222"/>
      <c r="Z65" s="222"/>
      <c r="AA65" s="222"/>
      <c r="AB65" s="222"/>
    </row>
    <row r="66" spans="3:28" x14ac:dyDescent="0.35">
      <c r="C66" s="222"/>
      <c r="D66" s="222"/>
      <c r="E66" s="222"/>
      <c r="F66" s="222"/>
      <c r="G66" s="222"/>
      <c r="H66" s="222"/>
      <c r="I66" s="222"/>
      <c r="J66" s="222"/>
      <c r="K66" s="222"/>
      <c r="L66" s="222"/>
      <c r="M66" s="222"/>
      <c r="N66" s="222"/>
      <c r="O66" s="222"/>
      <c r="P66" s="222"/>
      <c r="Q66" s="222"/>
      <c r="R66" s="222"/>
      <c r="S66" s="222"/>
      <c r="T66" s="222"/>
      <c r="U66" s="222"/>
      <c r="V66" s="222"/>
      <c r="W66" s="222"/>
      <c r="X66" s="222"/>
      <c r="Y66" s="222"/>
      <c r="Z66" s="222"/>
      <c r="AA66" s="222"/>
      <c r="AB66" s="222"/>
    </row>
    <row r="67" spans="3:28" x14ac:dyDescent="0.35">
      <c r="C67" s="222"/>
      <c r="D67" s="222"/>
      <c r="E67" s="222"/>
      <c r="F67" s="222"/>
      <c r="G67" s="222"/>
      <c r="H67" s="222"/>
      <c r="I67" s="222"/>
      <c r="J67" s="222"/>
      <c r="K67" s="222"/>
      <c r="L67" s="222"/>
      <c r="M67" s="222"/>
      <c r="N67" s="222"/>
      <c r="O67" s="222"/>
      <c r="P67" s="222"/>
      <c r="Q67" s="222"/>
      <c r="R67" s="222"/>
      <c r="S67" s="222"/>
      <c r="T67" s="222"/>
      <c r="U67" s="222"/>
      <c r="V67" s="222"/>
      <c r="W67" s="222"/>
      <c r="X67" s="222"/>
      <c r="Y67" s="222"/>
      <c r="Z67" s="222"/>
      <c r="AA67" s="222"/>
      <c r="AB67" s="222"/>
    </row>
    <row r="68" spans="3:28" x14ac:dyDescent="0.35">
      <c r="C68" s="222"/>
      <c r="D68" s="222"/>
      <c r="E68" s="222"/>
      <c r="F68" s="222"/>
      <c r="G68" s="222"/>
      <c r="H68" s="222"/>
      <c r="I68" s="222"/>
      <c r="J68" s="222"/>
      <c r="K68" s="222"/>
      <c r="L68" s="222"/>
      <c r="M68" s="222"/>
      <c r="N68" s="222"/>
      <c r="O68" s="222"/>
      <c r="P68" s="222"/>
      <c r="Q68" s="222"/>
      <c r="R68" s="222"/>
      <c r="S68" s="222"/>
      <c r="T68" s="222"/>
      <c r="U68" s="222"/>
      <c r="V68" s="222"/>
      <c r="W68" s="222"/>
      <c r="X68" s="222"/>
      <c r="Y68" s="222"/>
      <c r="Z68" s="222"/>
      <c r="AA68" s="222"/>
      <c r="AB68" s="222"/>
    </row>
    <row r="69" spans="3:28" x14ac:dyDescent="0.35">
      <c r="C69" s="222"/>
      <c r="D69" s="222"/>
      <c r="E69" s="222"/>
      <c r="F69" s="222"/>
      <c r="G69" s="222"/>
      <c r="H69" s="222"/>
      <c r="I69" s="222"/>
      <c r="J69" s="222"/>
      <c r="K69" s="222"/>
      <c r="L69" s="222"/>
      <c r="M69" s="222"/>
      <c r="N69" s="222"/>
      <c r="O69" s="222"/>
      <c r="P69" s="222"/>
      <c r="Q69" s="222"/>
      <c r="R69" s="222"/>
      <c r="S69" s="222"/>
      <c r="T69" s="222"/>
      <c r="U69" s="222"/>
      <c r="V69" s="222"/>
      <c r="W69" s="222"/>
      <c r="X69" s="222"/>
      <c r="Y69" s="222"/>
      <c r="Z69" s="222"/>
      <c r="AA69" s="222"/>
      <c r="AB69" s="222"/>
    </row>
    <row r="70" spans="3:28" x14ac:dyDescent="0.35">
      <c r="C70" s="222"/>
      <c r="D70" s="222"/>
      <c r="E70" s="222"/>
      <c r="F70" s="222"/>
      <c r="G70" s="222"/>
      <c r="H70" s="222"/>
      <c r="I70" s="222"/>
      <c r="J70" s="222"/>
      <c r="K70" s="222"/>
      <c r="L70" s="222"/>
      <c r="M70" s="222"/>
      <c r="N70" s="222"/>
      <c r="O70" s="222"/>
      <c r="P70" s="222"/>
      <c r="Q70" s="222"/>
      <c r="R70" s="222"/>
      <c r="S70" s="222"/>
      <c r="T70" s="222"/>
      <c r="U70" s="222"/>
      <c r="V70" s="222"/>
      <c r="W70" s="222"/>
      <c r="X70" s="222"/>
      <c r="Y70" s="222"/>
      <c r="Z70" s="222"/>
      <c r="AA70" s="222"/>
      <c r="AB70" s="222"/>
    </row>
    <row r="71" spans="3:28" x14ac:dyDescent="0.35">
      <c r="C71" s="222"/>
      <c r="D71" s="222"/>
      <c r="E71" s="222"/>
      <c r="F71" s="222"/>
      <c r="G71" s="222"/>
      <c r="H71" s="222"/>
      <c r="I71" s="222"/>
      <c r="J71" s="222"/>
      <c r="K71" s="222"/>
      <c r="L71" s="222"/>
      <c r="M71" s="222"/>
      <c r="N71" s="222"/>
      <c r="O71" s="222"/>
      <c r="P71" s="222"/>
      <c r="Q71" s="222"/>
      <c r="R71" s="222"/>
      <c r="S71" s="222"/>
      <c r="T71" s="222"/>
      <c r="U71" s="222"/>
      <c r="V71" s="222"/>
      <c r="W71" s="222"/>
      <c r="X71" s="222"/>
      <c r="Y71" s="222"/>
      <c r="Z71" s="222"/>
      <c r="AA71" s="222"/>
      <c r="AB71" s="222"/>
    </row>
    <row r="72" spans="3:28" x14ac:dyDescent="0.35">
      <c r="C72" s="222"/>
      <c r="D72" s="222"/>
      <c r="E72" s="222"/>
      <c r="F72" s="222"/>
      <c r="G72" s="222"/>
      <c r="H72" s="222"/>
      <c r="I72" s="222"/>
      <c r="J72" s="222"/>
      <c r="K72" s="222"/>
      <c r="L72" s="222"/>
      <c r="M72" s="222"/>
      <c r="N72" s="222"/>
      <c r="O72" s="222"/>
      <c r="P72" s="222"/>
      <c r="Q72" s="222"/>
      <c r="R72" s="222"/>
      <c r="S72" s="222"/>
      <c r="T72" s="222"/>
      <c r="U72" s="222"/>
      <c r="V72" s="222"/>
      <c r="W72" s="222"/>
      <c r="X72" s="222"/>
      <c r="Y72" s="222"/>
      <c r="Z72" s="222"/>
      <c r="AA72" s="222"/>
      <c r="AB72" s="222"/>
    </row>
    <row r="73" spans="3:28" x14ac:dyDescent="0.35">
      <c r="C73" s="222"/>
      <c r="D73" s="222"/>
      <c r="E73" s="222"/>
      <c r="F73" s="222"/>
      <c r="G73" s="222"/>
      <c r="H73" s="222"/>
      <c r="I73" s="222"/>
      <c r="J73" s="222"/>
      <c r="K73" s="222"/>
      <c r="L73" s="222"/>
      <c r="M73" s="222"/>
      <c r="N73" s="222"/>
      <c r="O73" s="222"/>
      <c r="P73" s="222"/>
      <c r="Q73" s="222"/>
      <c r="R73" s="222"/>
      <c r="S73" s="222"/>
      <c r="T73" s="222"/>
      <c r="U73" s="222"/>
      <c r="V73" s="222"/>
      <c r="W73" s="222"/>
      <c r="X73" s="222"/>
      <c r="Y73" s="222"/>
      <c r="Z73" s="222"/>
      <c r="AA73" s="222"/>
      <c r="AB73" s="222"/>
    </row>
    <row r="74" spans="3:28" x14ac:dyDescent="0.35">
      <c r="C74" s="222"/>
      <c r="D74" s="222"/>
      <c r="E74" s="222"/>
      <c r="F74" s="222"/>
      <c r="G74" s="222"/>
      <c r="H74" s="222"/>
      <c r="I74" s="222"/>
      <c r="J74" s="222"/>
      <c r="K74" s="222"/>
      <c r="L74" s="222"/>
      <c r="M74" s="222"/>
      <c r="N74" s="222"/>
      <c r="O74" s="222"/>
      <c r="P74" s="222"/>
      <c r="Q74" s="222"/>
      <c r="R74" s="222"/>
      <c r="S74" s="222"/>
      <c r="T74" s="222"/>
      <c r="U74" s="222"/>
      <c r="V74" s="222"/>
      <c r="W74" s="222"/>
      <c r="X74" s="222"/>
      <c r="Y74" s="222"/>
      <c r="Z74" s="222"/>
      <c r="AA74" s="222"/>
      <c r="AB74" s="222"/>
    </row>
    <row r="75" spans="3:28" x14ac:dyDescent="0.35">
      <c r="C75" s="222"/>
      <c r="D75" s="222"/>
      <c r="E75" s="222"/>
      <c r="F75" s="222"/>
      <c r="G75" s="222"/>
      <c r="H75" s="222"/>
      <c r="I75" s="222"/>
      <c r="J75" s="222"/>
      <c r="K75" s="222"/>
      <c r="L75" s="222"/>
      <c r="M75" s="222"/>
      <c r="N75" s="222"/>
      <c r="O75" s="222"/>
      <c r="P75" s="222"/>
      <c r="Q75" s="222"/>
      <c r="R75" s="222"/>
      <c r="S75" s="222"/>
      <c r="T75" s="222"/>
      <c r="U75" s="222"/>
      <c r="V75" s="222"/>
      <c r="W75" s="222"/>
      <c r="X75" s="222"/>
      <c r="Y75" s="222"/>
      <c r="Z75" s="222"/>
      <c r="AA75" s="222"/>
      <c r="AB75" s="222"/>
    </row>
    <row r="76" spans="3:28" x14ac:dyDescent="0.35">
      <c r="C76" s="222"/>
      <c r="D76" s="222"/>
      <c r="E76" s="222"/>
      <c r="F76" s="222"/>
      <c r="G76" s="222"/>
      <c r="H76" s="222"/>
      <c r="I76" s="222"/>
      <c r="J76" s="222"/>
      <c r="K76" s="222"/>
      <c r="L76" s="222"/>
      <c r="M76" s="222"/>
      <c r="N76" s="222"/>
      <c r="O76" s="222"/>
      <c r="P76" s="222"/>
      <c r="Q76" s="222"/>
      <c r="R76" s="222"/>
      <c r="S76" s="222"/>
      <c r="T76" s="222"/>
      <c r="U76" s="222"/>
      <c r="V76" s="222"/>
      <c r="W76" s="222"/>
      <c r="X76" s="222"/>
      <c r="Y76" s="222"/>
      <c r="Z76" s="222"/>
      <c r="AA76" s="222"/>
      <c r="AB76" s="222"/>
    </row>
    <row r="77" spans="3:28" x14ac:dyDescent="0.35">
      <c r="C77" s="222"/>
      <c r="D77" s="222"/>
      <c r="E77" s="222"/>
      <c r="F77" s="222"/>
      <c r="G77" s="222"/>
      <c r="H77" s="222"/>
      <c r="I77" s="222"/>
      <c r="J77" s="222"/>
      <c r="K77" s="222"/>
      <c r="L77" s="222"/>
      <c r="M77" s="222"/>
      <c r="N77" s="222"/>
      <c r="O77" s="222"/>
      <c r="P77" s="222"/>
      <c r="Q77" s="222"/>
      <c r="R77" s="222"/>
      <c r="S77" s="222"/>
      <c r="T77" s="222"/>
      <c r="U77" s="222"/>
      <c r="V77" s="222"/>
      <c r="W77" s="222"/>
      <c r="X77" s="222"/>
      <c r="Y77" s="222"/>
      <c r="Z77" s="222"/>
      <c r="AA77" s="222"/>
      <c r="AB77" s="222"/>
    </row>
    <row r="78" spans="3:28" x14ac:dyDescent="0.35">
      <c r="C78" s="222"/>
      <c r="D78" s="222"/>
      <c r="E78" s="222"/>
      <c r="F78" s="222"/>
      <c r="G78" s="222"/>
      <c r="H78" s="222"/>
      <c r="I78" s="222"/>
      <c r="J78" s="222"/>
      <c r="K78" s="222"/>
      <c r="L78" s="222"/>
      <c r="M78" s="222"/>
      <c r="N78" s="222"/>
      <c r="O78" s="222"/>
      <c r="P78" s="222"/>
      <c r="Q78" s="222"/>
      <c r="R78" s="222"/>
      <c r="S78" s="222"/>
      <c r="T78" s="222"/>
      <c r="U78" s="222"/>
      <c r="V78" s="222"/>
      <c r="W78" s="222"/>
      <c r="X78" s="222"/>
      <c r="Y78" s="222"/>
      <c r="Z78" s="222"/>
      <c r="AA78" s="222"/>
      <c r="AB78" s="222"/>
    </row>
    <row r="79" spans="3:28" x14ac:dyDescent="0.35">
      <c r="C79" s="222"/>
      <c r="D79" s="222"/>
      <c r="E79" s="222"/>
      <c r="F79" s="222"/>
      <c r="G79" s="222"/>
      <c r="H79" s="222"/>
      <c r="I79" s="222"/>
      <c r="J79" s="222"/>
      <c r="K79" s="222"/>
      <c r="L79" s="222"/>
      <c r="M79" s="222"/>
      <c r="N79" s="222"/>
      <c r="O79" s="222"/>
      <c r="P79" s="222"/>
      <c r="Q79" s="222"/>
      <c r="R79" s="222"/>
      <c r="S79" s="222"/>
      <c r="T79" s="222"/>
      <c r="U79" s="222"/>
      <c r="V79" s="222"/>
      <c r="W79" s="222"/>
      <c r="X79" s="222"/>
      <c r="Y79" s="222"/>
      <c r="Z79" s="222"/>
      <c r="AA79" s="222"/>
      <c r="AB79" s="222"/>
    </row>
    <row r="80" spans="3:28" x14ac:dyDescent="0.35">
      <c r="C80" s="222"/>
      <c r="D80" s="222"/>
      <c r="E80" s="222"/>
      <c r="F80" s="222"/>
      <c r="G80" s="222"/>
      <c r="H80" s="222"/>
      <c r="I80" s="222"/>
      <c r="J80" s="222"/>
      <c r="K80" s="222"/>
      <c r="L80" s="222"/>
      <c r="M80" s="222"/>
      <c r="N80" s="222"/>
      <c r="O80" s="222"/>
      <c r="P80" s="222"/>
      <c r="Q80" s="222"/>
      <c r="R80" s="222"/>
      <c r="S80" s="222"/>
      <c r="T80" s="222"/>
      <c r="U80" s="222"/>
      <c r="V80" s="222"/>
      <c r="W80" s="222"/>
      <c r="X80" s="222"/>
      <c r="Y80" s="222"/>
      <c r="Z80" s="222"/>
      <c r="AA80" s="222"/>
      <c r="AB80" s="222"/>
    </row>
    <row r="81" spans="3:28" x14ac:dyDescent="0.35">
      <c r="C81" s="222"/>
      <c r="D81" s="222"/>
      <c r="E81" s="222"/>
      <c r="F81" s="222"/>
      <c r="G81" s="222"/>
      <c r="H81" s="222"/>
      <c r="I81" s="222"/>
      <c r="J81" s="222"/>
      <c r="K81" s="222"/>
      <c r="L81" s="222"/>
      <c r="M81" s="222"/>
      <c r="N81" s="222"/>
      <c r="O81" s="222"/>
      <c r="P81" s="222"/>
      <c r="Q81" s="222"/>
      <c r="R81" s="222"/>
      <c r="S81" s="222"/>
      <c r="T81" s="222"/>
      <c r="U81" s="222"/>
      <c r="V81" s="222"/>
      <c r="W81" s="222"/>
      <c r="X81" s="222"/>
      <c r="Y81" s="222"/>
      <c r="Z81" s="222"/>
      <c r="AA81" s="222"/>
      <c r="AB81" s="222"/>
    </row>
    <row r="82" spans="3:28" x14ac:dyDescent="0.35">
      <c r="C82" s="222"/>
      <c r="D82" s="222"/>
      <c r="E82" s="222"/>
      <c r="F82" s="222"/>
      <c r="G82" s="222"/>
      <c r="H82" s="222"/>
      <c r="I82" s="222"/>
      <c r="J82" s="222"/>
      <c r="K82" s="222"/>
      <c r="L82" s="222"/>
      <c r="M82" s="222"/>
      <c r="N82" s="222"/>
      <c r="O82" s="222"/>
      <c r="P82" s="222"/>
      <c r="Q82" s="222"/>
      <c r="R82" s="222"/>
      <c r="S82" s="222"/>
      <c r="T82" s="222"/>
      <c r="U82" s="222"/>
      <c r="V82" s="222"/>
      <c r="W82" s="222"/>
      <c r="X82" s="222"/>
      <c r="Y82" s="222"/>
      <c r="Z82" s="222"/>
      <c r="AA82" s="222"/>
      <c r="AB82" s="222"/>
    </row>
    <row r="83" spans="3:28" x14ac:dyDescent="0.35">
      <c r="C83" s="222"/>
      <c r="D83" s="222"/>
      <c r="E83" s="222"/>
      <c r="F83" s="222"/>
      <c r="G83" s="222"/>
      <c r="H83" s="222"/>
      <c r="I83" s="222"/>
      <c r="J83" s="222"/>
      <c r="K83" s="222"/>
      <c r="L83" s="222"/>
      <c r="M83" s="222"/>
      <c r="N83" s="222"/>
      <c r="O83" s="222"/>
      <c r="P83" s="222"/>
      <c r="Q83" s="222"/>
      <c r="R83" s="222"/>
      <c r="S83" s="222"/>
      <c r="T83" s="222"/>
      <c r="U83" s="222"/>
      <c r="V83" s="222"/>
      <c r="W83" s="222"/>
      <c r="X83" s="222"/>
      <c r="Y83" s="222"/>
      <c r="Z83" s="222"/>
      <c r="AA83" s="222"/>
      <c r="AB83" s="222"/>
    </row>
    <row r="84" spans="3:28" x14ac:dyDescent="0.35">
      <c r="C84" s="222"/>
      <c r="D84" s="222"/>
      <c r="E84" s="222"/>
      <c r="F84" s="222"/>
      <c r="G84" s="222"/>
      <c r="H84" s="222"/>
      <c r="I84" s="222"/>
      <c r="J84" s="222"/>
      <c r="K84" s="222"/>
      <c r="L84" s="222"/>
      <c r="M84" s="222"/>
      <c r="N84" s="222"/>
      <c r="O84" s="222"/>
      <c r="P84" s="222"/>
      <c r="Q84" s="222"/>
      <c r="R84" s="222"/>
      <c r="S84" s="222"/>
      <c r="T84" s="222"/>
      <c r="U84" s="222"/>
      <c r="V84" s="222"/>
      <c r="W84" s="222"/>
      <c r="X84" s="222"/>
      <c r="Y84" s="222"/>
      <c r="Z84" s="222"/>
      <c r="AA84" s="222"/>
      <c r="AB84" s="222"/>
    </row>
    <row r="85" spans="3:28" x14ac:dyDescent="0.35">
      <c r="C85" s="222"/>
      <c r="D85" s="222"/>
      <c r="E85" s="222"/>
      <c r="F85" s="222"/>
      <c r="G85" s="222"/>
      <c r="H85" s="222"/>
      <c r="I85" s="222"/>
      <c r="J85" s="222"/>
      <c r="K85" s="222"/>
      <c r="L85" s="222"/>
      <c r="M85" s="222"/>
      <c r="N85" s="222"/>
      <c r="O85" s="222"/>
      <c r="P85" s="222"/>
      <c r="Q85" s="222"/>
      <c r="R85" s="222"/>
      <c r="S85" s="222"/>
      <c r="T85" s="222"/>
      <c r="U85" s="222"/>
      <c r="V85" s="222"/>
      <c r="W85" s="222"/>
      <c r="X85" s="222"/>
      <c r="Y85" s="222"/>
      <c r="Z85" s="222"/>
      <c r="AA85" s="222"/>
      <c r="AB85" s="222"/>
    </row>
    <row r="86" spans="3:28" x14ac:dyDescent="0.35">
      <c r="C86" s="222"/>
      <c r="D86" s="222"/>
      <c r="E86" s="222"/>
      <c r="F86" s="222"/>
      <c r="G86" s="222"/>
      <c r="H86" s="222"/>
      <c r="I86" s="222"/>
      <c r="J86" s="222"/>
      <c r="K86" s="222"/>
      <c r="L86" s="222"/>
      <c r="M86" s="222"/>
      <c r="N86" s="222"/>
      <c r="O86" s="222"/>
      <c r="P86" s="222"/>
      <c r="Q86" s="222"/>
      <c r="R86" s="222"/>
      <c r="S86" s="222"/>
      <c r="T86" s="222"/>
      <c r="U86" s="222"/>
      <c r="V86" s="222"/>
      <c r="W86" s="222"/>
      <c r="X86" s="222"/>
      <c r="Y86" s="222"/>
      <c r="Z86" s="222"/>
      <c r="AA86" s="222"/>
      <c r="AB86" s="222"/>
    </row>
  </sheetData>
  <mergeCells count="3">
    <mergeCell ref="AI4:AU4"/>
    <mergeCell ref="D3:T3"/>
    <mergeCell ref="AI3:AV3"/>
  </mergeCells>
  <phoneticPr fontId="5" type="noConversion"/>
  <pageMargins left="0.7" right="0.7" top="0.75" bottom="0.75" header="0.3" footer="0.3"/>
  <pageSetup scale="6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BR223"/>
  <sheetViews>
    <sheetView zoomScaleNormal="100" workbookViewId="0">
      <pane xSplit="2" ySplit="6" topLeftCell="C49" activePane="bottomRight" state="frozen"/>
      <selection pane="topRight"/>
      <selection pane="bottomLeft"/>
      <selection pane="bottomRight" activeCell="C52" sqref="C52"/>
    </sheetView>
  </sheetViews>
  <sheetFormatPr defaultColWidth="9.1328125" defaultRowHeight="10.15" x14ac:dyDescent="0.3"/>
  <cols>
    <col min="1" max="1" width="2.59765625" style="42" customWidth="1"/>
    <col min="2" max="2" width="6.86328125" style="42" customWidth="1"/>
    <col min="3" max="3" width="8.265625" style="42" customWidth="1"/>
    <col min="4" max="5" width="6.73046875" style="42" customWidth="1"/>
    <col min="6" max="6" width="8.3984375" style="42" customWidth="1"/>
    <col min="7" max="7" width="6.73046875" style="42" customWidth="1"/>
    <col min="8" max="8" width="8.59765625" style="42" customWidth="1"/>
    <col min="9" max="11" width="6.73046875" style="42" customWidth="1"/>
    <col min="12" max="12" width="9.1328125" style="42" customWidth="1"/>
    <col min="13" max="13" width="10" style="42" customWidth="1"/>
    <col min="14" max="14" width="1.3984375" style="42" customWidth="1"/>
    <col min="15" max="15" width="6.59765625" style="42" customWidth="1"/>
    <col min="16" max="16" width="5.59765625" style="42" customWidth="1"/>
    <col min="17" max="17" width="4.59765625" style="42" customWidth="1"/>
    <col min="18" max="20" width="5" style="42" customWidth="1"/>
    <col min="21" max="21" width="5.86328125" style="42" customWidth="1"/>
    <col min="22" max="22" width="5.73046875" style="42" customWidth="1"/>
    <col min="23" max="23" width="5.3984375" style="42" customWidth="1"/>
    <col min="24" max="24" width="5" style="42" customWidth="1"/>
    <col min="25" max="25" width="5.265625" style="42" customWidth="1"/>
    <col min="26" max="26" width="4.73046875" style="42" customWidth="1"/>
    <col min="27" max="27" width="4.59765625" style="42" customWidth="1"/>
    <col min="28" max="28" width="11.3984375" style="42" bestFit="1" customWidth="1"/>
    <col min="29" max="29" width="9.73046875" style="42" bestFit="1" customWidth="1"/>
    <col min="30" max="30" width="9.1328125" style="42"/>
    <col min="31" max="31" width="11.1328125" style="42" bestFit="1" customWidth="1"/>
    <col min="32" max="34" width="9.1328125" style="42"/>
    <col min="35" max="70" width="9.1328125" style="229"/>
    <col min="71" max="16384" width="9.1328125" style="42"/>
  </cols>
  <sheetData>
    <row r="1" spans="1:64" s="42" customFormat="1" ht="15" x14ac:dyDescent="0.4">
      <c r="A1" s="11" t="s">
        <v>32</v>
      </c>
      <c r="B1" s="10"/>
      <c r="C1" s="10"/>
      <c r="D1" s="10"/>
      <c r="E1" s="10"/>
      <c r="F1" s="63"/>
      <c r="G1" s="63"/>
      <c r="H1" s="10"/>
      <c r="I1" s="10"/>
      <c r="J1" s="10"/>
      <c r="K1" s="10"/>
      <c r="L1" s="10"/>
      <c r="M1" s="10"/>
      <c r="N1" s="13" t="s">
        <v>32</v>
      </c>
      <c r="O1" s="11" t="s">
        <v>32</v>
      </c>
      <c r="P1" s="63"/>
      <c r="Q1"/>
      <c r="R1" s="10"/>
      <c r="S1" s="10"/>
      <c r="T1" s="53"/>
      <c r="U1" s="10"/>
      <c r="V1" s="10"/>
      <c r="W1" s="10"/>
      <c r="X1" s="10"/>
      <c r="Y1" s="10"/>
      <c r="Z1" s="13" t="s">
        <v>32</v>
      </c>
      <c r="AA1" s="10"/>
      <c r="AB1" s="14"/>
      <c r="AC1" s="14"/>
      <c r="AD1" s="14"/>
      <c r="AE1" s="14"/>
      <c r="AF1" s="14"/>
      <c r="AG1" s="14"/>
      <c r="AH1" s="14"/>
      <c r="AI1" s="229"/>
      <c r="AJ1" s="229"/>
      <c r="AK1" s="229"/>
      <c r="AL1" s="229"/>
      <c r="AM1" s="229"/>
      <c r="AN1" s="229"/>
      <c r="AO1" s="229"/>
      <c r="AP1" s="229"/>
      <c r="AQ1" s="229"/>
      <c r="AR1" s="229"/>
      <c r="AS1" s="229"/>
      <c r="AT1" s="229"/>
      <c r="AU1" s="229"/>
      <c r="AV1" s="229"/>
      <c r="AW1" s="229"/>
      <c r="AX1" s="229"/>
      <c r="AY1" s="229"/>
      <c r="AZ1" s="229"/>
      <c r="BA1" s="229"/>
      <c r="BB1" s="229"/>
      <c r="BC1" s="229"/>
      <c r="BD1" s="229"/>
      <c r="BE1" s="229"/>
      <c r="BF1" s="229"/>
      <c r="BG1" s="229"/>
      <c r="BH1" s="229"/>
      <c r="BI1" s="229"/>
      <c r="BJ1" s="229"/>
      <c r="BK1" s="229"/>
      <c r="BL1" s="229"/>
    </row>
    <row r="2" spans="1:64" s="42" customFormat="1" ht="5.25" customHeight="1" x14ac:dyDescent="0.35">
      <c r="A2" s="14"/>
      <c r="B2" s="16"/>
      <c r="C2" s="10"/>
      <c r="D2" s="10"/>
      <c r="E2" s="10"/>
      <c r="F2" s="10"/>
      <c r="G2" s="10"/>
      <c r="H2" s="10"/>
      <c r="I2" s="10"/>
      <c r="J2" s="10"/>
      <c r="K2" s="10"/>
      <c r="L2" s="10"/>
      <c r="M2" s="10"/>
      <c r="N2" s="10"/>
      <c r="O2" s="10"/>
      <c r="P2" s="16"/>
      <c r="Q2" s="16"/>
      <c r="R2" s="16"/>
      <c r="S2" s="16"/>
      <c r="T2" s="16"/>
      <c r="U2" s="16"/>
      <c r="V2" s="16"/>
      <c r="W2" s="16"/>
      <c r="X2" s="16"/>
      <c r="Y2" s="16"/>
      <c r="Z2" s="16"/>
      <c r="AA2" s="16"/>
      <c r="AB2" s="14"/>
      <c r="AC2" s="14"/>
      <c r="AD2" s="14"/>
      <c r="AE2" s="14"/>
      <c r="AF2" s="14"/>
      <c r="AG2" s="14"/>
      <c r="AH2" s="14"/>
      <c r="AI2" s="229"/>
      <c r="AJ2" s="229"/>
      <c r="AK2" s="229"/>
      <c r="AL2" s="229"/>
      <c r="AM2" s="229"/>
      <c r="AN2" s="229"/>
      <c r="AO2" s="229"/>
      <c r="AP2" s="229"/>
      <c r="AQ2" s="229"/>
      <c r="AR2" s="229"/>
      <c r="AS2" s="229"/>
      <c r="AT2" s="229"/>
      <c r="AU2" s="229"/>
      <c r="AV2" s="229"/>
      <c r="AW2" s="229"/>
      <c r="AX2" s="229"/>
      <c r="AY2" s="229"/>
      <c r="AZ2" s="229"/>
      <c r="BA2" s="229"/>
      <c r="BB2" s="229"/>
      <c r="BC2" s="229"/>
      <c r="BD2" s="229"/>
      <c r="BE2" s="229"/>
      <c r="BF2" s="229"/>
      <c r="BG2" s="229"/>
      <c r="BH2" s="229"/>
      <c r="BI2" s="229"/>
      <c r="BJ2" s="229"/>
      <c r="BK2" s="229"/>
      <c r="BL2" s="229"/>
    </row>
    <row r="3" spans="1:64" s="42" customFormat="1" ht="15" customHeight="1" x14ac:dyDescent="0.35">
      <c r="A3" s="14"/>
      <c r="B3" s="10"/>
      <c r="C3" s="999" t="s">
        <v>345</v>
      </c>
      <c r="D3" s="997"/>
      <c r="E3" s="997"/>
      <c r="F3" s="997"/>
      <c r="G3" s="997"/>
      <c r="H3" s="997"/>
      <c r="I3" s="997"/>
      <c r="J3" s="997"/>
      <c r="K3" s="997"/>
      <c r="L3" s="997"/>
      <c r="M3" s="997"/>
      <c r="N3" s="997"/>
      <c r="O3" s="997"/>
      <c r="P3" s="997"/>
      <c r="Q3" s="997"/>
      <c r="R3" s="997"/>
      <c r="S3" s="997"/>
      <c r="T3" s="997"/>
      <c r="U3" s="997"/>
      <c r="V3" s="997"/>
      <c r="W3" s="997"/>
      <c r="X3" s="997"/>
      <c r="Y3" s="997"/>
      <c r="Z3" s="997"/>
      <c r="AA3" s="17"/>
      <c r="AB3" s="14"/>
      <c r="AC3" s="14"/>
      <c r="AD3" s="14"/>
      <c r="AE3" s="14"/>
      <c r="AF3" s="14"/>
      <c r="AG3" s="14"/>
      <c r="AH3" s="14"/>
      <c r="AI3" s="229"/>
      <c r="AJ3" s="229"/>
      <c r="AK3" s="229"/>
      <c r="AL3" s="229"/>
      <c r="AM3" s="229"/>
      <c r="AN3" s="229"/>
      <c r="AO3" s="229"/>
      <c r="AP3" s="229"/>
      <c r="AQ3" s="229"/>
      <c r="AR3" s="229"/>
      <c r="AS3" s="229"/>
      <c r="AT3" s="229"/>
      <c r="AU3" s="229"/>
      <c r="AV3" s="229"/>
      <c r="AW3" s="229"/>
      <c r="AX3" s="229"/>
      <c r="AY3" s="229"/>
      <c r="AZ3" s="229"/>
      <c r="BA3" s="229"/>
      <c r="BB3" s="229"/>
      <c r="BC3" s="229"/>
      <c r="BD3" s="229"/>
      <c r="BE3" s="229"/>
      <c r="BF3" s="229"/>
      <c r="BG3" s="229"/>
      <c r="BH3" s="229"/>
      <c r="BI3" s="229"/>
      <c r="BJ3" s="229"/>
      <c r="BK3" s="229"/>
      <c r="BL3" s="229"/>
    </row>
    <row r="4" spans="1:64" s="42" customFormat="1" ht="13.15" x14ac:dyDescent="0.35">
      <c r="A4" s="14"/>
      <c r="B4" s="10"/>
      <c r="C4" s="44" t="s">
        <v>303</v>
      </c>
      <c r="D4"/>
      <c r="E4" s="45"/>
      <c r="F4" s="45"/>
      <c r="G4" s="45"/>
      <c r="H4" s="45"/>
      <c r="I4" s="45"/>
      <c r="J4"/>
      <c r="K4" s="45"/>
      <c r="L4" s="45"/>
      <c r="M4" s="45"/>
      <c r="N4" s="45"/>
      <c r="O4" s="10"/>
      <c r="P4" s="1009" t="s">
        <v>279</v>
      </c>
      <c r="Q4" s="1016"/>
      <c r="R4" s="1016"/>
      <c r="S4" s="1016"/>
      <c r="T4" s="1016"/>
      <c r="U4" s="1016"/>
      <c r="V4" s="1016"/>
      <c r="W4" s="1016"/>
      <c r="X4" s="1016"/>
      <c r="Y4" s="1016"/>
      <c r="Z4" s="1016"/>
      <c r="AA4" s="1016"/>
      <c r="AB4" s="14"/>
      <c r="AC4" s="14"/>
      <c r="AD4" s="14"/>
      <c r="AE4" s="14"/>
      <c r="AF4" s="14"/>
      <c r="AG4" s="14"/>
      <c r="AH4" s="14"/>
      <c r="AI4" s="229"/>
      <c r="AJ4" s="229"/>
      <c r="AK4" s="229"/>
      <c r="AL4" s="229"/>
      <c r="AM4" s="229"/>
      <c r="AN4" s="229"/>
      <c r="AO4" s="229"/>
      <c r="AP4" s="229"/>
      <c r="AQ4" s="229"/>
      <c r="AR4" s="229"/>
      <c r="AS4" s="229"/>
      <c r="AT4" s="229"/>
      <c r="AU4" s="229"/>
      <c r="AV4" s="229"/>
      <c r="AW4" s="229"/>
      <c r="AX4" s="229"/>
      <c r="AY4" s="229"/>
      <c r="AZ4" s="229"/>
      <c r="BA4" s="229"/>
      <c r="BB4" s="229"/>
      <c r="BC4" s="229"/>
      <c r="BD4" s="229"/>
      <c r="BE4" s="229"/>
      <c r="BF4" s="229"/>
      <c r="BG4" s="229"/>
      <c r="BH4" s="229"/>
      <c r="BI4" s="229"/>
      <c r="BJ4" s="229"/>
      <c r="BK4" s="229"/>
      <c r="BL4" s="229"/>
    </row>
    <row r="5" spans="1:64" s="42" customFormat="1" ht="2.25" customHeight="1" thickBot="1" x14ac:dyDescent="0.4">
      <c r="A5" s="14"/>
      <c r="B5" s="10"/>
      <c r="C5" s="55"/>
      <c r="D5" s="56"/>
      <c r="E5" s="56"/>
      <c r="F5" s="56"/>
      <c r="G5" s="56"/>
      <c r="H5" s="56"/>
      <c r="I5" s="56"/>
      <c r="J5" s="56"/>
      <c r="K5" s="56"/>
      <c r="L5" s="56"/>
      <c r="M5" s="56"/>
      <c r="N5" s="56"/>
      <c r="O5" s="56"/>
      <c r="P5" s="55"/>
      <c r="Q5" s="55"/>
      <c r="R5" s="55"/>
      <c r="S5" s="55"/>
      <c r="T5" s="55"/>
      <c r="U5" s="55"/>
      <c r="V5" s="55"/>
      <c r="W5" s="55"/>
      <c r="X5" s="55"/>
      <c r="Y5" s="55"/>
      <c r="Z5" s="55"/>
      <c r="AA5" s="19"/>
      <c r="AB5" s="14"/>
      <c r="AC5" s="14"/>
      <c r="AD5" s="14"/>
      <c r="AE5" s="14"/>
      <c r="AF5" s="14"/>
      <c r="AG5" s="14"/>
      <c r="AH5" s="14"/>
      <c r="AI5" s="229"/>
      <c r="AJ5" s="229"/>
      <c r="AK5" s="229"/>
      <c r="AL5" s="229"/>
      <c r="AM5" s="229"/>
      <c r="AN5" s="229"/>
      <c r="AO5" s="229"/>
      <c r="AP5" s="229"/>
      <c r="AQ5" s="229"/>
      <c r="AR5" s="229"/>
      <c r="AS5" s="229"/>
      <c r="AT5" s="229"/>
      <c r="AU5" s="229"/>
      <c r="AV5" s="229"/>
      <c r="AW5" s="229"/>
      <c r="AX5" s="229"/>
      <c r="AY5" s="229"/>
      <c r="AZ5" s="229"/>
      <c r="BA5" s="229"/>
      <c r="BB5" s="229"/>
      <c r="BC5" s="229"/>
      <c r="BD5" s="229"/>
      <c r="BE5" s="229"/>
      <c r="BF5" s="229"/>
      <c r="BG5" s="229"/>
      <c r="BH5" s="229"/>
      <c r="BI5" s="229"/>
      <c r="BJ5" s="229"/>
      <c r="BK5" s="229"/>
      <c r="BL5" s="229"/>
    </row>
    <row r="6" spans="1:64" s="42" customFormat="1" ht="138.75" customHeight="1" x14ac:dyDescent="0.35">
      <c r="A6" s="14"/>
      <c r="B6" s="10"/>
      <c r="C6" s="64" t="s">
        <v>306</v>
      </c>
      <c r="D6" s="65" t="s">
        <v>307</v>
      </c>
      <c r="E6" s="65" t="s">
        <v>308</v>
      </c>
      <c r="F6" s="66" t="s">
        <v>309</v>
      </c>
      <c r="G6" s="67" t="s">
        <v>310</v>
      </c>
      <c r="H6" s="68" t="s">
        <v>311</v>
      </c>
      <c r="I6" s="65" t="s">
        <v>312</v>
      </c>
      <c r="J6" s="69" t="s">
        <v>313</v>
      </c>
      <c r="K6" s="70" t="s">
        <v>314</v>
      </c>
      <c r="L6" s="71" t="s">
        <v>315</v>
      </c>
      <c r="M6" s="72" t="s">
        <v>316</v>
      </c>
      <c r="N6" s="73"/>
      <c r="O6" s="10"/>
      <c r="P6" s="64" t="s">
        <v>306</v>
      </c>
      <c r="Q6" s="65" t="s">
        <v>307</v>
      </c>
      <c r="R6" s="65" t="s">
        <v>308</v>
      </c>
      <c r="S6" s="66" t="s">
        <v>309</v>
      </c>
      <c r="T6" s="67" t="s">
        <v>310</v>
      </c>
      <c r="U6" s="68" t="s">
        <v>311</v>
      </c>
      <c r="V6" s="65" t="s">
        <v>312</v>
      </c>
      <c r="W6" s="69" t="s">
        <v>313</v>
      </c>
      <c r="X6" s="70" t="s">
        <v>314</v>
      </c>
      <c r="Y6" s="71" t="s">
        <v>317</v>
      </c>
      <c r="Z6" s="72" t="s">
        <v>316</v>
      </c>
      <c r="AA6" s="73"/>
      <c r="AB6" s="14"/>
      <c r="AC6" s="14"/>
      <c r="AD6" s="14"/>
      <c r="AE6" s="14"/>
      <c r="AF6" s="14"/>
      <c r="AG6" s="14"/>
      <c r="AH6" s="14"/>
      <c r="AI6" s="229"/>
      <c r="AJ6" s="229"/>
      <c r="AK6" s="229"/>
      <c r="AL6" s="229"/>
      <c r="AM6" s="229"/>
      <c r="AN6" s="229"/>
      <c r="AO6" s="229"/>
      <c r="AP6" s="229"/>
      <c r="AQ6" s="229"/>
      <c r="AR6" s="229"/>
      <c r="AS6" s="229"/>
      <c r="AT6" s="229"/>
      <c r="AU6" s="229"/>
      <c r="AV6" s="229"/>
      <c r="AW6" s="229"/>
      <c r="AX6" s="229"/>
      <c r="AY6" s="229"/>
      <c r="AZ6" s="229"/>
      <c r="BA6" s="229"/>
      <c r="BB6" s="229"/>
      <c r="BC6" s="229"/>
      <c r="BD6" s="229"/>
      <c r="BE6" s="229"/>
      <c r="BF6" s="229"/>
      <c r="BG6" s="229"/>
      <c r="BH6" s="229"/>
      <c r="BI6" s="229"/>
      <c r="BJ6" s="229"/>
      <c r="BK6" s="229"/>
      <c r="BL6" s="229"/>
    </row>
    <row r="7" spans="1:64" s="42" customFormat="1" ht="14.1" customHeight="1" x14ac:dyDescent="0.3">
      <c r="A7" s="14"/>
      <c r="B7" s="57">
        <v>1990</v>
      </c>
      <c r="C7" s="594">
        <v>65.925431709999998</v>
      </c>
      <c r="D7" s="595">
        <v>11.82771037</v>
      </c>
      <c r="E7" s="595">
        <v>54.09772134</v>
      </c>
      <c r="F7" s="596">
        <v>620.04210294999996</v>
      </c>
      <c r="G7" s="597">
        <v>12.83158753</v>
      </c>
      <c r="H7" s="596">
        <v>123.83779351</v>
      </c>
      <c r="I7" s="595">
        <v>21.722818950000001</v>
      </c>
      <c r="J7" s="598">
        <v>102.11497456000001</v>
      </c>
      <c r="K7" s="599">
        <v>6.0513487899999996</v>
      </c>
      <c r="L7" s="476">
        <v>828.68826450999984</v>
      </c>
      <c r="M7" s="600">
        <v>5023.2102936500005</v>
      </c>
      <c r="N7" s="29"/>
      <c r="O7" s="58">
        <v>1990</v>
      </c>
      <c r="P7" s="74">
        <f>IF(ISERROR((C7/$L7)*100),"",(C7/$L7)*100)</f>
        <v>7.9553958386247263</v>
      </c>
      <c r="Q7" s="75">
        <f t="shared" ref="Q7:Q35" si="0">IF(ISERROR((D7/$L7)*100),"",(D7/$L7)*100)</f>
        <v>1.4272810267192186</v>
      </c>
      <c r="R7" s="75">
        <f t="shared" ref="R7:R35" si="1">IF(ISERROR((E7/$L7)*100),"",(E7/$L7)*100)</f>
        <v>6.5281148119055086</v>
      </c>
      <c r="S7" s="76">
        <f t="shared" ref="S7:S35" si="2">IF(ISERROR((F7/$L7)*100),"",(F7/$L7)*100)</f>
        <v>74.822117013643052</v>
      </c>
      <c r="T7" s="77">
        <f t="shared" ref="T7:T35" si="3">IF(ISERROR((G7/$L7)*100),"",(G7/$L7)*100)</f>
        <v>1.548421533106574</v>
      </c>
      <c r="U7" s="76">
        <f t="shared" ref="U7:U35" si="4">IF(ISERROR((H7/$L7)*100),"",(H7/$L7)*100)</f>
        <v>14.943833382656241</v>
      </c>
      <c r="V7" s="75">
        <f t="shared" ref="V7:V35" si="5">IF(ISERROR((I7/$L7)*100),"",(I7/$L7)*100)</f>
        <v>2.6213498948056926</v>
      </c>
      <c r="W7" s="78">
        <f t="shared" ref="W7:W35" si="6">IF(ISERROR((J7/$L7)*100),"",(J7/$L7)*100)</f>
        <v>12.322483487850548</v>
      </c>
      <c r="X7" s="79">
        <f t="shared" ref="X7:X35" si="7">IF(ISERROR((K7/$L7)*100),"",(K7/$L7)*100)</f>
        <v>0.73023222955596445</v>
      </c>
      <c r="Y7" s="80">
        <v>16.49718439137559</v>
      </c>
      <c r="Z7" s="81">
        <v>100</v>
      </c>
      <c r="AA7" s="29"/>
      <c r="AB7" s="643"/>
      <c r="AC7" s="938"/>
      <c r="AD7" s="938"/>
      <c r="AE7" s="643"/>
      <c r="AF7" s="14"/>
      <c r="AG7" s="14"/>
      <c r="AH7" s="14"/>
      <c r="AI7" s="229"/>
      <c r="AJ7" s="229"/>
      <c r="AK7" s="229"/>
      <c r="AL7" s="229"/>
      <c r="AM7" s="229"/>
      <c r="AN7" s="229"/>
      <c r="AO7" s="229"/>
      <c r="AP7" s="229"/>
      <c r="AQ7" s="229"/>
      <c r="AR7" s="229"/>
      <c r="AS7" s="229"/>
      <c r="AT7" s="229"/>
      <c r="AU7" s="229"/>
      <c r="AV7" s="229"/>
      <c r="AW7" s="229"/>
      <c r="AX7" s="229"/>
      <c r="AY7" s="229"/>
      <c r="AZ7" s="229"/>
      <c r="BA7" s="229"/>
      <c r="BB7" s="229"/>
      <c r="BC7" s="229"/>
      <c r="BD7" s="229"/>
      <c r="BE7" s="229"/>
      <c r="BF7" s="229"/>
      <c r="BG7" s="229"/>
      <c r="BH7" s="229"/>
      <c r="BI7" s="229"/>
      <c r="BJ7" s="229"/>
      <c r="BK7" s="229"/>
      <c r="BL7" s="229"/>
    </row>
    <row r="8" spans="1:64" s="42" customFormat="1" ht="14.1" customHeight="1" x14ac:dyDescent="0.3">
      <c r="A8" s="14"/>
      <c r="B8" s="99">
        <v>1991</v>
      </c>
      <c r="C8" s="601">
        <v>64.936710689999998</v>
      </c>
      <c r="D8" s="602">
        <v>11.80766987</v>
      </c>
      <c r="E8" s="602">
        <v>53.12904082</v>
      </c>
      <c r="F8" s="603">
        <v>629.21328878999998</v>
      </c>
      <c r="G8" s="604">
        <v>11.396558220000001</v>
      </c>
      <c r="H8" s="603">
        <v>122.81670432999999</v>
      </c>
      <c r="I8" s="602">
        <v>22.470111580000001</v>
      </c>
      <c r="J8" s="605">
        <v>100.34659275</v>
      </c>
      <c r="K8" s="606">
        <v>6.2265903600000003</v>
      </c>
      <c r="L8" s="487">
        <v>834.58985238999992</v>
      </c>
      <c r="M8" s="607">
        <v>4915.3434919199999</v>
      </c>
      <c r="N8" s="29"/>
      <c r="O8" s="100">
        <v>1991</v>
      </c>
      <c r="P8" s="90">
        <f t="shared" ref="P8:P35" si="8">IF(ISERROR((C8/$L8)*100),"",(C8/$L8)*100)</f>
        <v>7.7806734055107327</v>
      </c>
      <c r="Q8" s="91">
        <f t="shared" si="0"/>
        <v>1.4147871360029827</v>
      </c>
      <c r="R8" s="91">
        <f t="shared" si="1"/>
        <v>6.3658862695077492</v>
      </c>
      <c r="S8" s="92">
        <f t="shared" si="2"/>
        <v>75.391916998287627</v>
      </c>
      <c r="T8" s="93">
        <f t="shared" si="3"/>
        <v>1.3655280120365569</v>
      </c>
      <c r="U8" s="92">
        <f t="shared" si="4"/>
        <v>14.715815676202151</v>
      </c>
      <c r="V8" s="91">
        <f t="shared" si="5"/>
        <v>2.6923537969761728</v>
      </c>
      <c r="W8" s="94">
        <f t="shared" si="6"/>
        <v>12.023461879225977</v>
      </c>
      <c r="X8" s="95">
        <f t="shared" si="7"/>
        <v>0.74606590796293848</v>
      </c>
      <c r="Y8" s="96">
        <v>16.9792783304346</v>
      </c>
      <c r="Z8" s="97">
        <v>100</v>
      </c>
      <c r="AA8" s="29"/>
      <c r="AB8" s="643"/>
      <c r="AC8" s="938"/>
      <c r="AD8" s="938"/>
      <c r="AE8" s="643"/>
      <c r="AF8" s="14"/>
      <c r="AG8" s="14"/>
      <c r="AH8" s="14"/>
      <c r="AI8" s="229"/>
      <c r="AJ8" s="229"/>
      <c r="AK8" s="229"/>
      <c r="AL8" s="229"/>
      <c r="AM8" s="229"/>
      <c r="AN8" s="229"/>
      <c r="AO8" s="229"/>
      <c r="AP8" s="229"/>
      <c r="AQ8" s="229"/>
      <c r="AR8" s="229"/>
      <c r="AS8" s="229"/>
      <c r="AT8" s="229"/>
      <c r="AU8" s="229"/>
      <c r="AV8" s="229"/>
      <c r="AW8" s="229"/>
      <c r="AX8" s="229"/>
      <c r="AY8" s="229"/>
      <c r="AZ8" s="229"/>
      <c r="BA8" s="229"/>
      <c r="BB8" s="229"/>
      <c r="BC8" s="229"/>
      <c r="BD8" s="229"/>
      <c r="BE8" s="229"/>
      <c r="BF8" s="229"/>
      <c r="BG8" s="229"/>
      <c r="BH8" s="229"/>
      <c r="BI8" s="229"/>
      <c r="BJ8" s="229"/>
      <c r="BK8" s="229"/>
      <c r="BL8" s="229"/>
    </row>
    <row r="9" spans="1:64" s="42" customFormat="1" ht="14.1" customHeight="1" x14ac:dyDescent="0.3">
      <c r="A9" s="14"/>
      <c r="B9" s="57">
        <v>1992</v>
      </c>
      <c r="C9" s="608">
        <v>68.939055190000005</v>
      </c>
      <c r="D9" s="609">
        <v>12.05704036</v>
      </c>
      <c r="E9" s="609">
        <v>56.882014830000003</v>
      </c>
      <c r="F9" s="610">
        <v>651.48161295</v>
      </c>
      <c r="G9" s="611">
        <v>11.235517680000001</v>
      </c>
      <c r="H9" s="610">
        <v>124.05806373999999</v>
      </c>
      <c r="I9" s="609">
        <v>22.286056820000002</v>
      </c>
      <c r="J9" s="612">
        <v>101.77200692</v>
      </c>
      <c r="K9" s="613">
        <v>6.0300952299999997</v>
      </c>
      <c r="L9" s="498">
        <v>861.74434479000001</v>
      </c>
      <c r="M9" s="614">
        <v>4770.3127039400006</v>
      </c>
      <c r="N9" s="29"/>
      <c r="O9" s="58">
        <v>1992</v>
      </c>
      <c r="P9" s="82">
        <f t="shared" si="8"/>
        <v>7.9999428608724887</v>
      </c>
      <c r="Q9" s="83">
        <f t="shared" si="0"/>
        <v>1.3991435433136727</v>
      </c>
      <c r="R9" s="83">
        <f t="shared" si="1"/>
        <v>6.600799317558816</v>
      </c>
      <c r="S9" s="84">
        <f t="shared" si="2"/>
        <v>75.600335167706916</v>
      </c>
      <c r="T9" s="85">
        <f t="shared" si="3"/>
        <v>1.3038110140122827</v>
      </c>
      <c r="U9" s="84">
        <f t="shared" si="4"/>
        <v>14.396156411125846</v>
      </c>
      <c r="V9" s="83">
        <f t="shared" si="5"/>
        <v>2.5861564342996566</v>
      </c>
      <c r="W9" s="86">
        <f t="shared" si="6"/>
        <v>11.809999976826189</v>
      </c>
      <c r="X9" s="87">
        <f t="shared" si="7"/>
        <v>0.69975454628245737</v>
      </c>
      <c r="Y9" s="88">
        <v>18.064734919332423</v>
      </c>
      <c r="Z9" s="89">
        <v>100</v>
      </c>
      <c r="AA9" s="29"/>
      <c r="AB9" s="643"/>
      <c r="AC9" s="938"/>
      <c r="AD9" s="938"/>
      <c r="AE9" s="643"/>
      <c r="AF9" s="14"/>
      <c r="AG9" s="14"/>
      <c r="AH9" s="14"/>
      <c r="AI9" s="229"/>
      <c r="AJ9" s="229"/>
      <c r="AK9" s="229"/>
      <c r="AL9" s="229"/>
      <c r="AM9" s="229"/>
      <c r="AN9" s="229"/>
      <c r="AO9" s="229"/>
      <c r="AP9" s="229"/>
      <c r="AQ9" s="229"/>
      <c r="AR9" s="229"/>
      <c r="AS9" s="229"/>
      <c r="AT9" s="229"/>
      <c r="AU9" s="229"/>
      <c r="AV9" s="229"/>
      <c r="AW9" s="229"/>
      <c r="AX9" s="229"/>
      <c r="AY9" s="229"/>
      <c r="AZ9" s="229"/>
      <c r="BA9" s="229"/>
      <c r="BB9" s="229"/>
      <c r="BC9" s="229"/>
      <c r="BD9" s="229"/>
      <c r="BE9" s="229"/>
      <c r="BF9" s="229"/>
      <c r="BG9" s="229"/>
      <c r="BH9" s="229"/>
      <c r="BI9" s="229"/>
      <c r="BJ9" s="229"/>
      <c r="BK9" s="229"/>
      <c r="BL9" s="229"/>
    </row>
    <row r="10" spans="1:64" s="42" customFormat="1" ht="14.1" customHeight="1" x14ac:dyDescent="0.3">
      <c r="A10" s="14"/>
      <c r="B10" s="99">
        <v>1993</v>
      </c>
      <c r="C10" s="601">
        <v>71.536573130000008</v>
      </c>
      <c r="D10" s="602">
        <v>11.863389639999999</v>
      </c>
      <c r="E10" s="602">
        <v>59.67318349</v>
      </c>
      <c r="F10" s="603">
        <v>657.30519162000007</v>
      </c>
      <c r="G10" s="604">
        <v>10.69247594</v>
      </c>
      <c r="H10" s="603">
        <v>123.64900425999998</v>
      </c>
      <c r="I10" s="602">
        <v>21.162752639999997</v>
      </c>
      <c r="J10" s="605">
        <v>102.48625161999999</v>
      </c>
      <c r="K10" s="606">
        <v>5.3884526800000003</v>
      </c>
      <c r="L10" s="487">
        <v>868.57169763999991</v>
      </c>
      <c r="M10" s="607">
        <v>4695.3245826399998</v>
      </c>
      <c r="N10" s="29"/>
      <c r="O10" s="100">
        <v>1993</v>
      </c>
      <c r="P10" s="90">
        <f t="shared" si="8"/>
        <v>8.2361160655329151</v>
      </c>
      <c r="Q10" s="91">
        <f t="shared" si="0"/>
        <v>1.3658503578039751</v>
      </c>
      <c r="R10" s="91">
        <f t="shared" si="1"/>
        <v>6.8702657077289384</v>
      </c>
      <c r="S10" s="92">
        <f t="shared" si="2"/>
        <v>75.676561118209008</v>
      </c>
      <c r="T10" s="93">
        <f t="shared" si="3"/>
        <v>1.2310412564734234</v>
      </c>
      <c r="U10" s="92">
        <f t="shared" si="4"/>
        <v>14.235900685685159</v>
      </c>
      <c r="V10" s="91">
        <f t="shared" si="5"/>
        <v>2.4365003715296512</v>
      </c>
      <c r="W10" s="94">
        <f t="shared" si="6"/>
        <v>11.799400314155509</v>
      </c>
      <c r="X10" s="95">
        <f t="shared" si="7"/>
        <v>0.62038087294819633</v>
      </c>
      <c r="Y10" s="96">
        <v>18.498650782341347</v>
      </c>
      <c r="Z10" s="97">
        <v>100</v>
      </c>
      <c r="AA10" s="29"/>
      <c r="AB10" s="643"/>
      <c r="AC10" s="938"/>
      <c r="AD10" s="938"/>
      <c r="AE10" s="643"/>
      <c r="AF10" s="14"/>
      <c r="AG10" s="14"/>
      <c r="AH10" s="14"/>
      <c r="AI10" s="229"/>
      <c r="AJ10" s="229"/>
      <c r="AK10" s="229"/>
      <c r="AL10" s="229"/>
      <c r="AM10" s="229"/>
      <c r="AN10" s="229"/>
      <c r="AO10" s="229"/>
      <c r="AP10" s="229"/>
      <c r="AQ10" s="229"/>
      <c r="AR10" s="229"/>
      <c r="AS10" s="229"/>
      <c r="AT10" s="229"/>
      <c r="AU10" s="229"/>
      <c r="AV10" s="229"/>
      <c r="AW10" s="229"/>
      <c r="AX10" s="229"/>
      <c r="AY10" s="229"/>
      <c r="AZ10" s="229"/>
      <c r="BA10" s="229"/>
      <c r="BB10" s="229"/>
      <c r="BC10" s="229"/>
      <c r="BD10" s="229"/>
      <c r="BE10" s="229"/>
      <c r="BF10" s="229"/>
      <c r="BG10" s="229"/>
      <c r="BH10" s="229"/>
      <c r="BI10" s="229"/>
      <c r="BJ10" s="229"/>
      <c r="BK10" s="229"/>
      <c r="BL10" s="229"/>
    </row>
    <row r="11" spans="1:64" s="42" customFormat="1" ht="14.1" customHeight="1" x14ac:dyDescent="0.3">
      <c r="A11" s="14"/>
      <c r="B11" s="57">
        <v>1994</v>
      </c>
      <c r="C11" s="594">
        <v>74.581286829999996</v>
      </c>
      <c r="D11" s="595">
        <v>12.24098036</v>
      </c>
      <c r="E11" s="595">
        <v>62.340306470000002</v>
      </c>
      <c r="F11" s="596">
        <v>663.14286459999994</v>
      </c>
      <c r="G11" s="597">
        <v>10.218231659999999</v>
      </c>
      <c r="H11" s="596">
        <v>124.19328444</v>
      </c>
      <c r="I11" s="595">
        <v>21.330338350000002</v>
      </c>
      <c r="J11" s="598">
        <v>102.86294608999999</v>
      </c>
      <c r="K11" s="599">
        <v>4.9283242499999993</v>
      </c>
      <c r="L11" s="476">
        <v>877.06399178000004</v>
      </c>
      <c r="M11" s="600">
        <v>4674.9173082800007</v>
      </c>
      <c r="N11" s="29"/>
      <c r="O11" s="58">
        <v>1994</v>
      </c>
      <c r="P11" s="74">
        <f t="shared" si="8"/>
        <v>8.5035171354643566</v>
      </c>
      <c r="Q11" s="75">
        <f t="shared" si="0"/>
        <v>1.3956769944638758</v>
      </c>
      <c r="R11" s="75">
        <f t="shared" si="1"/>
        <v>7.107840141000481</v>
      </c>
      <c r="S11" s="76">
        <f t="shared" si="2"/>
        <v>75.609404879814122</v>
      </c>
      <c r="T11" s="77">
        <f t="shared" si="3"/>
        <v>1.1650497290696102</v>
      </c>
      <c r="U11" s="76">
        <f t="shared" si="4"/>
        <v>14.160116662405661</v>
      </c>
      <c r="V11" s="75">
        <f t="shared" si="5"/>
        <v>2.432016198351743</v>
      </c>
      <c r="W11" s="78">
        <f t="shared" si="6"/>
        <v>11.728100464053917</v>
      </c>
      <c r="X11" s="79">
        <f t="shared" si="7"/>
        <v>0.56191159324623197</v>
      </c>
      <c r="Y11" s="80">
        <v>18.76105894379317</v>
      </c>
      <c r="Z11" s="81">
        <v>100</v>
      </c>
      <c r="AA11" s="29"/>
      <c r="AB11" s="643"/>
      <c r="AC11" s="938"/>
      <c r="AD11" s="938"/>
      <c r="AE11" s="643"/>
      <c r="AF11" s="14"/>
      <c r="AG11" s="14"/>
      <c r="AH11" s="14"/>
      <c r="AI11" s="229"/>
      <c r="AJ11" s="229"/>
      <c r="AK11" s="229"/>
      <c r="AL11" s="229"/>
      <c r="AM11" s="229"/>
      <c r="AN11" s="229"/>
      <c r="AO11" s="229"/>
      <c r="AP11" s="229"/>
      <c r="AQ11" s="229"/>
      <c r="AR11" s="229"/>
      <c r="AS11" s="229"/>
      <c r="AT11" s="229"/>
      <c r="AU11" s="229"/>
      <c r="AV11" s="229"/>
      <c r="AW11" s="229"/>
      <c r="AX11" s="229"/>
      <c r="AY11" s="229"/>
      <c r="AZ11" s="229"/>
      <c r="BA11" s="229"/>
      <c r="BB11" s="229"/>
      <c r="BC11" s="229"/>
      <c r="BD11" s="229"/>
      <c r="BE11" s="229"/>
      <c r="BF11" s="229"/>
      <c r="BG11" s="229"/>
      <c r="BH11" s="229"/>
      <c r="BI11" s="229"/>
      <c r="BJ11" s="229"/>
      <c r="BK11" s="229"/>
      <c r="BL11" s="229"/>
    </row>
    <row r="12" spans="1:64" s="42" customFormat="1" ht="14.1" customHeight="1" x14ac:dyDescent="0.3">
      <c r="A12" s="14"/>
      <c r="B12" s="99">
        <v>1995</v>
      </c>
      <c r="C12" s="601">
        <v>78.941399860000004</v>
      </c>
      <c r="D12" s="602">
        <v>13.240425289999999</v>
      </c>
      <c r="E12" s="602">
        <v>65.70097457</v>
      </c>
      <c r="F12" s="603">
        <v>675.45471077999991</v>
      </c>
      <c r="G12" s="604">
        <v>9.8861752500000009</v>
      </c>
      <c r="H12" s="603">
        <v>123.08408424000001</v>
      </c>
      <c r="I12" s="602">
        <v>20.45974653</v>
      </c>
      <c r="J12" s="605">
        <v>102.62433771000001</v>
      </c>
      <c r="K12" s="606">
        <v>5.8000692900000006</v>
      </c>
      <c r="L12" s="487">
        <v>893.16643941999996</v>
      </c>
      <c r="M12" s="607">
        <v>4728.4731718499997</v>
      </c>
      <c r="N12" s="29"/>
      <c r="O12" s="100">
        <v>1995</v>
      </c>
      <c r="P12" s="90">
        <f t="shared" si="8"/>
        <v>8.8383750638081064</v>
      </c>
      <c r="Q12" s="91">
        <f t="shared" si="0"/>
        <v>1.4824141062216805</v>
      </c>
      <c r="R12" s="91">
        <f t="shared" si="1"/>
        <v>7.355960957586424</v>
      </c>
      <c r="S12" s="92">
        <f t="shared" si="2"/>
        <v>75.624730281919611</v>
      </c>
      <c r="T12" s="93">
        <f t="shared" si="3"/>
        <v>1.1068681954082193</v>
      </c>
      <c r="U12" s="92">
        <f t="shared" si="4"/>
        <v>13.780643652478449</v>
      </c>
      <c r="V12" s="91">
        <f t="shared" si="5"/>
        <v>2.2906980857102122</v>
      </c>
      <c r="W12" s="94">
        <f t="shared" si="6"/>
        <v>11.489945566768238</v>
      </c>
      <c r="X12" s="95">
        <f t="shared" si="7"/>
        <v>0.64938280638560719</v>
      </c>
      <c r="Y12" s="96">
        <v>18.889108745234807</v>
      </c>
      <c r="Z12" s="97">
        <v>100</v>
      </c>
      <c r="AA12" s="29"/>
      <c r="AB12" s="643"/>
      <c r="AC12" s="938"/>
      <c r="AD12" s="938"/>
      <c r="AE12" s="643"/>
      <c r="AF12" s="14"/>
      <c r="AG12" s="14"/>
      <c r="AH12" s="14"/>
      <c r="AI12" s="229"/>
      <c r="AJ12" s="229"/>
      <c r="AK12" s="229"/>
      <c r="AL12" s="229"/>
      <c r="AM12" s="229"/>
      <c r="AN12" s="229"/>
      <c r="AO12" s="229"/>
      <c r="AP12" s="229"/>
      <c r="AQ12" s="229"/>
      <c r="AR12" s="229"/>
      <c r="AS12" s="229"/>
      <c r="AT12" s="229"/>
      <c r="AU12" s="229"/>
      <c r="AV12" s="229"/>
      <c r="AW12" s="229"/>
      <c r="AX12" s="229"/>
      <c r="AY12" s="229"/>
      <c r="AZ12" s="229"/>
      <c r="BA12" s="229"/>
      <c r="BB12" s="229"/>
      <c r="BC12" s="229"/>
      <c r="BD12" s="229"/>
      <c r="BE12" s="229"/>
      <c r="BF12" s="229"/>
      <c r="BG12" s="229"/>
      <c r="BH12" s="229"/>
      <c r="BI12" s="229"/>
      <c r="BJ12" s="229"/>
      <c r="BK12" s="229"/>
      <c r="BL12" s="229"/>
    </row>
    <row r="13" spans="1:64" s="42" customFormat="1" ht="14.1" customHeight="1" x14ac:dyDescent="0.3">
      <c r="A13" s="14"/>
      <c r="B13" s="57">
        <v>1996</v>
      </c>
      <c r="C13" s="594">
        <v>82.915332520000007</v>
      </c>
      <c r="D13" s="595">
        <v>14.25458676</v>
      </c>
      <c r="E13" s="595">
        <v>68.660745760000012</v>
      </c>
      <c r="F13" s="596">
        <v>695.41239148</v>
      </c>
      <c r="G13" s="597">
        <v>9.32358887</v>
      </c>
      <c r="H13" s="596">
        <v>130.90013295999998</v>
      </c>
      <c r="I13" s="595">
        <v>21.445621070000001</v>
      </c>
      <c r="J13" s="598">
        <v>109.45451188999999</v>
      </c>
      <c r="K13" s="599">
        <v>6.4245221899999994</v>
      </c>
      <c r="L13" s="476">
        <v>924.97596801999998</v>
      </c>
      <c r="M13" s="600">
        <v>4829.0936001700002</v>
      </c>
      <c r="N13" s="29"/>
      <c r="O13" s="58">
        <v>1996</v>
      </c>
      <c r="P13" s="74">
        <f t="shared" si="8"/>
        <v>8.9640526226306463</v>
      </c>
      <c r="Q13" s="75">
        <f t="shared" si="0"/>
        <v>1.5410764444522072</v>
      </c>
      <c r="R13" s="75">
        <f t="shared" si="1"/>
        <v>7.4229761781784394</v>
      </c>
      <c r="S13" s="76">
        <f t="shared" si="2"/>
        <v>75.181671256670285</v>
      </c>
      <c r="T13" s="77">
        <f t="shared" si="3"/>
        <v>1.0079817414022161</v>
      </c>
      <c r="U13" s="76">
        <f t="shared" si="4"/>
        <v>14.151733394782601</v>
      </c>
      <c r="V13" s="75">
        <f t="shared" si="5"/>
        <v>2.3185057570637664</v>
      </c>
      <c r="W13" s="78">
        <f t="shared" si="6"/>
        <v>11.833227637718839</v>
      </c>
      <c r="X13" s="79">
        <f t="shared" si="7"/>
        <v>0.69456098451425796</v>
      </c>
      <c r="Y13" s="80">
        <v>19.154235651747108</v>
      </c>
      <c r="Z13" s="81">
        <v>100</v>
      </c>
      <c r="AA13" s="29"/>
      <c r="AB13" s="643"/>
      <c r="AC13" s="938"/>
      <c r="AD13" s="938"/>
      <c r="AE13" s="643"/>
      <c r="AF13" s="14"/>
      <c r="AG13" s="14"/>
      <c r="AH13" s="14"/>
      <c r="AI13" s="229"/>
      <c r="AJ13" s="229"/>
      <c r="AK13" s="229"/>
      <c r="AL13" s="229"/>
      <c r="AM13" s="229"/>
      <c r="AN13" s="229"/>
      <c r="AO13" s="229"/>
      <c r="AP13" s="229"/>
      <c r="AQ13" s="229"/>
      <c r="AR13" s="229"/>
      <c r="AS13" s="229"/>
      <c r="AT13" s="229"/>
      <c r="AU13" s="229"/>
      <c r="AV13" s="229"/>
      <c r="AW13" s="229"/>
      <c r="AX13" s="229"/>
      <c r="AY13" s="229"/>
      <c r="AZ13" s="229"/>
      <c r="BA13" s="229"/>
      <c r="BB13" s="229"/>
      <c r="BC13" s="229"/>
      <c r="BD13" s="229"/>
      <c r="BE13" s="229"/>
      <c r="BF13" s="229"/>
      <c r="BG13" s="229"/>
      <c r="BH13" s="229"/>
      <c r="BI13" s="229"/>
      <c r="BJ13" s="229"/>
      <c r="BK13" s="229"/>
      <c r="BL13" s="229"/>
    </row>
    <row r="14" spans="1:64" s="42" customFormat="1" ht="14.1" customHeight="1" x14ac:dyDescent="0.3">
      <c r="A14" s="14"/>
      <c r="B14" s="99">
        <v>1997</v>
      </c>
      <c r="C14" s="601">
        <v>86.545452739999988</v>
      </c>
      <c r="D14" s="602">
        <v>15.12626719</v>
      </c>
      <c r="E14" s="602">
        <v>71.419185549999995</v>
      </c>
      <c r="F14" s="603">
        <v>705.63174421999997</v>
      </c>
      <c r="G14" s="604">
        <v>9.0266321000000005</v>
      </c>
      <c r="H14" s="603">
        <v>139.60043109999998</v>
      </c>
      <c r="I14" s="602">
        <v>20.98747285</v>
      </c>
      <c r="J14" s="605">
        <v>118.61295824999999</v>
      </c>
      <c r="K14" s="606">
        <v>5.8885401599999998</v>
      </c>
      <c r="L14" s="487">
        <v>946.69280031999995</v>
      </c>
      <c r="M14" s="607">
        <v>4769.7061834599999</v>
      </c>
      <c r="N14" s="29"/>
      <c r="O14" s="100">
        <v>1997</v>
      </c>
      <c r="P14" s="90">
        <f t="shared" si="8"/>
        <v>9.1418729191503303</v>
      </c>
      <c r="Q14" s="91">
        <f t="shared" si="0"/>
        <v>1.5978010168543628</v>
      </c>
      <c r="R14" s="91">
        <f t="shared" si="1"/>
        <v>7.5440719022959684</v>
      </c>
      <c r="S14" s="92">
        <f t="shared" si="2"/>
        <v>74.53650687757245</v>
      </c>
      <c r="T14" s="93">
        <f t="shared" si="3"/>
        <v>0.95349115330219358</v>
      </c>
      <c r="U14" s="92">
        <f t="shared" si="4"/>
        <v>14.746117331072172</v>
      </c>
      <c r="V14" s="91">
        <f t="shared" si="5"/>
        <v>2.2169253682827037</v>
      </c>
      <c r="W14" s="94">
        <f t="shared" si="6"/>
        <v>12.529191962789469</v>
      </c>
      <c r="X14" s="95">
        <f t="shared" si="7"/>
        <v>0.62201171890285456</v>
      </c>
      <c r="Y14" s="96">
        <v>19.848031805457207</v>
      </c>
      <c r="Z14" s="97">
        <v>100</v>
      </c>
      <c r="AA14" s="29"/>
      <c r="AB14" s="643"/>
      <c r="AC14" s="938"/>
      <c r="AD14" s="938"/>
      <c r="AE14" s="643"/>
      <c r="AF14" s="14"/>
      <c r="AG14" s="14"/>
      <c r="AH14" s="14"/>
      <c r="AI14" s="229"/>
      <c r="AJ14" s="229"/>
      <c r="AK14" s="229"/>
      <c r="AL14" s="229"/>
      <c r="AM14" s="229"/>
      <c r="AN14" s="229"/>
      <c r="AO14" s="229"/>
      <c r="AP14" s="229"/>
      <c r="AQ14" s="229"/>
      <c r="AR14" s="229"/>
      <c r="AS14" s="229"/>
      <c r="AT14" s="229"/>
      <c r="AU14" s="229"/>
      <c r="AV14" s="229"/>
      <c r="AW14" s="229"/>
      <c r="AX14" s="229"/>
      <c r="AY14" s="229"/>
      <c r="AZ14" s="229"/>
      <c r="BA14" s="229"/>
      <c r="BB14" s="229"/>
      <c r="BC14" s="229"/>
      <c r="BD14" s="229"/>
      <c r="BE14" s="229"/>
      <c r="BF14" s="229"/>
      <c r="BG14" s="229"/>
      <c r="BH14" s="229"/>
      <c r="BI14" s="229"/>
      <c r="BJ14" s="229"/>
      <c r="BK14" s="229"/>
      <c r="BL14" s="229"/>
    </row>
    <row r="15" spans="1:64" s="42" customFormat="1" ht="14.1" customHeight="1" x14ac:dyDescent="0.3">
      <c r="A15" s="14"/>
      <c r="B15" s="57">
        <v>1998</v>
      </c>
      <c r="C15" s="594">
        <v>91.228928409999995</v>
      </c>
      <c r="D15" s="595">
        <v>15.85995215</v>
      </c>
      <c r="E15" s="595">
        <v>75.368976259999997</v>
      </c>
      <c r="F15" s="596">
        <v>733.30869703999997</v>
      </c>
      <c r="G15" s="597">
        <v>8.5605609400000002</v>
      </c>
      <c r="H15" s="596">
        <v>146.16975631999998</v>
      </c>
      <c r="I15" s="595">
        <v>21.937509890000001</v>
      </c>
      <c r="J15" s="598">
        <v>124.23224643</v>
      </c>
      <c r="K15" s="599">
        <v>6.0348478199999995</v>
      </c>
      <c r="L15" s="476">
        <v>985.30279053000004</v>
      </c>
      <c r="M15" s="600">
        <v>4740.0629291499999</v>
      </c>
      <c r="N15" s="29"/>
      <c r="O15" s="58">
        <v>1998</v>
      </c>
      <c r="P15" s="74">
        <f t="shared" si="8"/>
        <v>9.2589739201821839</v>
      </c>
      <c r="Q15" s="75">
        <f t="shared" si="0"/>
        <v>1.6096526166812988</v>
      </c>
      <c r="R15" s="75">
        <f t="shared" si="1"/>
        <v>7.6493213035008845</v>
      </c>
      <c r="S15" s="76">
        <f t="shared" si="2"/>
        <v>74.424705185859565</v>
      </c>
      <c r="T15" s="77">
        <f t="shared" si="3"/>
        <v>0.86882540293986432</v>
      </c>
      <c r="U15" s="76">
        <f t="shared" si="4"/>
        <v>14.835008864774901</v>
      </c>
      <c r="V15" s="75">
        <f t="shared" si="5"/>
        <v>2.2264739429185711</v>
      </c>
      <c r="W15" s="78">
        <f t="shared" si="6"/>
        <v>12.608534921856332</v>
      </c>
      <c r="X15" s="79">
        <f t="shared" si="7"/>
        <v>0.61248662624347383</v>
      </c>
      <c r="Y15" s="80">
        <v>20.786702734908353</v>
      </c>
      <c r="Z15" s="81">
        <v>100</v>
      </c>
      <c r="AA15" s="29"/>
      <c r="AB15" s="643"/>
      <c r="AC15" s="938"/>
      <c r="AD15" s="938"/>
      <c r="AE15" s="643"/>
      <c r="AF15" s="14"/>
      <c r="AG15" s="14"/>
      <c r="AH15" s="14"/>
      <c r="AI15" s="229"/>
      <c r="AJ15" s="229"/>
      <c r="AK15" s="229"/>
      <c r="AL15" s="229"/>
      <c r="AM15" s="229"/>
      <c r="AN15" s="229"/>
      <c r="AO15" s="229"/>
      <c r="AP15" s="229"/>
      <c r="AQ15" s="229"/>
      <c r="AR15" s="229"/>
      <c r="AS15" s="229"/>
      <c r="AT15" s="229"/>
      <c r="AU15" s="229"/>
      <c r="AV15" s="229"/>
      <c r="AW15" s="229"/>
      <c r="AX15" s="229"/>
      <c r="AY15" s="229"/>
      <c r="AZ15" s="229"/>
      <c r="BA15" s="229"/>
      <c r="BB15" s="229"/>
      <c r="BC15" s="229"/>
      <c r="BD15" s="229"/>
      <c r="BE15" s="229"/>
      <c r="BF15" s="229"/>
      <c r="BG15" s="229"/>
      <c r="BH15" s="229"/>
      <c r="BI15" s="229"/>
      <c r="BJ15" s="229"/>
      <c r="BK15" s="229"/>
      <c r="BL15" s="229"/>
    </row>
    <row r="16" spans="1:64" s="42" customFormat="1" ht="14.1" customHeight="1" x14ac:dyDescent="0.3">
      <c r="A16" s="14"/>
      <c r="B16" s="99">
        <v>1999</v>
      </c>
      <c r="C16" s="601">
        <v>98.521731669999994</v>
      </c>
      <c r="D16" s="602">
        <v>16.634075390000003</v>
      </c>
      <c r="E16" s="602">
        <v>81.887656280000002</v>
      </c>
      <c r="F16" s="603">
        <v>750.35305654000001</v>
      </c>
      <c r="G16" s="604">
        <v>7.9403609199999998</v>
      </c>
      <c r="H16" s="603">
        <v>141.66340901999999</v>
      </c>
      <c r="I16" s="602">
        <v>21.327987740000001</v>
      </c>
      <c r="J16" s="605">
        <v>120.33542127999999</v>
      </c>
      <c r="K16" s="606">
        <v>6.2787615900000002</v>
      </c>
      <c r="L16" s="487">
        <v>1004.75731974</v>
      </c>
      <c r="M16" s="607">
        <v>4666.4064164699994</v>
      </c>
      <c r="N16" s="29"/>
      <c r="O16" s="100">
        <v>1999</v>
      </c>
      <c r="P16" s="90">
        <f t="shared" si="8"/>
        <v>9.8055251486492647</v>
      </c>
      <c r="Q16" s="91">
        <f t="shared" si="0"/>
        <v>1.6555316456220877</v>
      </c>
      <c r="R16" s="91">
        <f t="shared" si="1"/>
        <v>8.1499935030271775</v>
      </c>
      <c r="S16" s="92">
        <f t="shared" si="2"/>
        <v>74.680028878432864</v>
      </c>
      <c r="T16" s="93">
        <f t="shared" si="3"/>
        <v>0.79027649403486999</v>
      </c>
      <c r="U16" s="92">
        <f t="shared" si="4"/>
        <v>14.0992661846602</v>
      </c>
      <c r="V16" s="91">
        <f t="shared" si="5"/>
        <v>2.122700409440065</v>
      </c>
      <c r="W16" s="94">
        <f t="shared" si="6"/>
        <v>11.976565775220136</v>
      </c>
      <c r="X16" s="95">
        <f t="shared" si="7"/>
        <v>0.62490329422280289</v>
      </c>
      <c r="Y16" s="96">
        <v>21.531714772929476</v>
      </c>
      <c r="Z16" s="97">
        <v>100</v>
      </c>
      <c r="AA16" s="29"/>
      <c r="AB16" s="643"/>
      <c r="AC16" s="938"/>
      <c r="AD16" s="938"/>
      <c r="AE16" s="643"/>
      <c r="AF16" s="14"/>
      <c r="AG16" s="14"/>
      <c r="AH16" s="14"/>
      <c r="AI16" s="229"/>
      <c r="AJ16" s="229"/>
      <c r="AK16" s="229"/>
      <c r="AL16" s="229"/>
      <c r="AM16" s="229"/>
      <c r="AN16" s="229"/>
      <c r="AO16" s="229"/>
      <c r="AP16" s="229"/>
      <c r="AQ16" s="229"/>
      <c r="AR16" s="229"/>
      <c r="AS16" s="229"/>
      <c r="AT16" s="229"/>
      <c r="AU16" s="229"/>
      <c r="AV16" s="229"/>
      <c r="AW16" s="229"/>
      <c r="AX16" s="229"/>
      <c r="AY16" s="229"/>
      <c r="AZ16" s="229"/>
      <c r="BA16" s="229"/>
      <c r="BB16" s="229"/>
      <c r="BC16" s="229"/>
      <c r="BD16" s="229"/>
      <c r="BE16" s="229"/>
      <c r="BF16" s="229"/>
      <c r="BG16" s="229"/>
      <c r="BH16" s="229"/>
      <c r="BI16" s="229"/>
      <c r="BJ16" s="229"/>
      <c r="BK16" s="229"/>
      <c r="BL16" s="229"/>
    </row>
    <row r="17" spans="1:70" ht="14.1" customHeight="1" x14ac:dyDescent="0.3">
      <c r="A17" s="14"/>
      <c r="B17" s="57">
        <v>2000</v>
      </c>
      <c r="C17" s="594">
        <v>102.32806121000002</v>
      </c>
      <c r="D17" s="595">
        <v>17.307410139999998</v>
      </c>
      <c r="E17" s="595">
        <v>85.020651070000014</v>
      </c>
      <c r="F17" s="596">
        <v>747.00879330999999</v>
      </c>
      <c r="G17" s="597">
        <v>8.1421747100000008</v>
      </c>
      <c r="H17" s="596">
        <v>147.09177887999999</v>
      </c>
      <c r="I17" s="595">
        <v>19.009060770000001</v>
      </c>
      <c r="J17" s="598">
        <v>128.08271811</v>
      </c>
      <c r="K17" s="599">
        <v>6.8085812599999995</v>
      </c>
      <c r="L17" s="476">
        <v>1011.37938936</v>
      </c>
      <c r="M17" s="600">
        <v>4665.1249934699999</v>
      </c>
      <c r="N17" s="29"/>
      <c r="O17" s="58">
        <v>2000</v>
      </c>
      <c r="P17" s="74">
        <f t="shared" si="8"/>
        <v>10.117673178484795</v>
      </c>
      <c r="Q17" s="75">
        <f t="shared" si="0"/>
        <v>1.711267831051225</v>
      </c>
      <c r="R17" s="75">
        <f t="shared" si="1"/>
        <v>8.4064053474335676</v>
      </c>
      <c r="S17" s="76">
        <f t="shared" si="2"/>
        <v>73.860393158961486</v>
      </c>
      <c r="T17" s="77">
        <f t="shared" si="3"/>
        <v>0.80505642053397608</v>
      </c>
      <c r="U17" s="76">
        <f t="shared" si="4"/>
        <v>14.543679694034456</v>
      </c>
      <c r="V17" s="75">
        <f t="shared" si="5"/>
        <v>1.8795183063824268</v>
      </c>
      <c r="W17" s="78">
        <f t="shared" si="6"/>
        <v>12.66416138765203</v>
      </c>
      <c r="X17" s="79">
        <f t="shared" si="7"/>
        <v>0.67319754897402684</v>
      </c>
      <c r="Y17" s="80">
        <v>21.679577519909465</v>
      </c>
      <c r="Z17" s="81">
        <v>100</v>
      </c>
      <c r="AA17" s="29"/>
      <c r="AB17" s="643"/>
      <c r="AC17" s="938"/>
      <c r="AD17" s="938"/>
      <c r="AE17" s="643"/>
      <c r="AF17" s="14"/>
      <c r="AG17" s="14"/>
      <c r="AH17" s="14"/>
      <c r="BM17" s="42"/>
      <c r="BN17" s="42"/>
      <c r="BO17" s="42"/>
      <c r="BP17" s="42"/>
      <c r="BQ17" s="42"/>
      <c r="BR17" s="42"/>
    </row>
    <row r="18" spans="1:70" ht="14.1" customHeight="1" x14ac:dyDescent="0.3">
      <c r="A18" s="14"/>
      <c r="B18" s="99">
        <v>2001</v>
      </c>
      <c r="C18" s="601">
        <v>101.05707750000001</v>
      </c>
      <c r="D18" s="602">
        <v>16.784965919999998</v>
      </c>
      <c r="E18" s="602">
        <v>84.272111580000001</v>
      </c>
      <c r="F18" s="603">
        <v>762.28603557999998</v>
      </c>
      <c r="G18" s="604">
        <v>7.2015559500000004</v>
      </c>
      <c r="H18" s="603">
        <v>152.13919367</v>
      </c>
      <c r="I18" s="602">
        <v>19.483738979999998</v>
      </c>
      <c r="J18" s="605">
        <v>132.65545469</v>
      </c>
      <c r="K18" s="606">
        <v>6.6375806099999997</v>
      </c>
      <c r="L18" s="487">
        <v>1029.3214433099999</v>
      </c>
      <c r="M18" s="607">
        <v>4717.1839056299996</v>
      </c>
      <c r="N18" s="29"/>
      <c r="O18" s="100">
        <v>2001</v>
      </c>
      <c r="P18" s="90">
        <f t="shared" si="8"/>
        <v>9.8178346673736527</v>
      </c>
      <c r="Q18" s="91">
        <f t="shared" si="0"/>
        <v>1.6306826238870924</v>
      </c>
      <c r="R18" s="91">
        <f t="shared" si="1"/>
        <v>8.1871520434865594</v>
      </c>
      <c r="S18" s="92">
        <f t="shared" si="2"/>
        <v>74.057141288022592</v>
      </c>
      <c r="T18" s="93">
        <f t="shared" si="3"/>
        <v>0.69964110791686995</v>
      </c>
      <c r="U18" s="92">
        <f t="shared" si="4"/>
        <v>14.780532812059599</v>
      </c>
      <c r="V18" s="91">
        <f t="shared" si="5"/>
        <v>1.8928721544307803</v>
      </c>
      <c r="W18" s="94">
        <f t="shared" si="6"/>
        <v>12.887660657628819</v>
      </c>
      <c r="X18" s="95">
        <f t="shared" si="7"/>
        <v>0.64485012462729441</v>
      </c>
      <c r="Y18" s="96">
        <v>21.820676571068091</v>
      </c>
      <c r="Z18" s="97">
        <v>100</v>
      </c>
      <c r="AA18" s="29"/>
      <c r="AB18" s="643"/>
      <c r="AC18" s="938"/>
      <c r="AD18" s="938"/>
      <c r="AE18" s="643"/>
      <c r="AF18" s="14"/>
      <c r="AG18" s="14"/>
      <c r="AH18" s="14"/>
      <c r="BM18" s="42"/>
      <c r="BN18" s="42"/>
      <c r="BO18" s="42"/>
      <c r="BP18" s="42"/>
      <c r="BQ18" s="42"/>
      <c r="BR18" s="42"/>
    </row>
    <row r="19" spans="1:70" ht="14.1" customHeight="1" x14ac:dyDescent="0.3">
      <c r="A19" s="14"/>
      <c r="B19" s="57">
        <v>2002</v>
      </c>
      <c r="C19" s="594">
        <v>98.31647701</v>
      </c>
      <c r="D19" s="595">
        <v>16.430722460000002</v>
      </c>
      <c r="E19" s="595">
        <v>81.885754550000001</v>
      </c>
      <c r="F19" s="596">
        <v>771.69432342999994</v>
      </c>
      <c r="G19" s="597">
        <v>7.2064188400000004</v>
      </c>
      <c r="H19" s="596">
        <v>157.97311253000001</v>
      </c>
      <c r="I19" s="595">
        <v>19.18995928</v>
      </c>
      <c r="J19" s="598">
        <v>138.78315325</v>
      </c>
      <c r="K19" s="599">
        <v>6.6614754599999992</v>
      </c>
      <c r="L19" s="476">
        <v>1041.8518072699999</v>
      </c>
      <c r="M19" s="600">
        <v>4706.3968994899997</v>
      </c>
      <c r="N19" s="29"/>
      <c r="O19" s="58">
        <v>2002</v>
      </c>
      <c r="P19" s="74">
        <f t="shared" si="8"/>
        <v>9.4367045604712292</v>
      </c>
      <c r="Q19" s="75">
        <f t="shared" si="0"/>
        <v>1.5770690558241665</v>
      </c>
      <c r="R19" s="75">
        <f t="shared" si="1"/>
        <v>7.8596355046470627</v>
      </c>
      <c r="S19" s="76">
        <f t="shared" si="2"/>
        <v>74.069490309960401</v>
      </c>
      <c r="T19" s="77">
        <f t="shared" si="3"/>
        <v>0.69169327055094598</v>
      </c>
      <c r="U19" s="76">
        <f t="shared" si="4"/>
        <v>15.162723856470759</v>
      </c>
      <c r="V19" s="75">
        <f t="shared" si="5"/>
        <v>1.841908719272092</v>
      </c>
      <c r="W19" s="78">
        <f t="shared" si="6"/>
        <v>13.320815137198663</v>
      </c>
      <c r="X19" s="79">
        <f t="shared" si="7"/>
        <v>0.63938800254666661</v>
      </c>
      <c r="Y19" s="80">
        <v>22.136930427242511</v>
      </c>
      <c r="Z19" s="81">
        <v>100</v>
      </c>
      <c r="AA19" s="29"/>
      <c r="AB19" s="643"/>
      <c r="AC19" s="938"/>
      <c r="AD19" s="938"/>
      <c r="AE19" s="643"/>
      <c r="AF19" s="14"/>
      <c r="AG19" s="14"/>
      <c r="AH19" s="14"/>
      <c r="BM19" s="42"/>
      <c r="BN19" s="42"/>
      <c r="BO19" s="42"/>
      <c r="BP19" s="42"/>
      <c r="BQ19" s="42"/>
      <c r="BR19" s="42"/>
    </row>
    <row r="20" spans="1:70" ht="14.1" customHeight="1" x14ac:dyDescent="0.3">
      <c r="A20" s="14"/>
      <c r="B20" s="99">
        <v>2003</v>
      </c>
      <c r="C20" s="601">
        <v>101.76315221999999</v>
      </c>
      <c r="D20" s="602">
        <v>16.29871095</v>
      </c>
      <c r="E20" s="602">
        <v>85.464441269999995</v>
      </c>
      <c r="F20" s="603">
        <v>781.04055871000003</v>
      </c>
      <c r="G20" s="604">
        <v>7.1074866400000003</v>
      </c>
      <c r="H20" s="603">
        <v>161.27491213000002</v>
      </c>
      <c r="I20" s="602">
        <v>19.677949700000003</v>
      </c>
      <c r="J20" s="605">
        <v>141.59696243000002</v>
      </c>
      <c r="K20" s="606">
        <v>6.56381894</v>
      </c>
      <c r="L20" s="487">
        <v>1057.74992864</v>
      </c>
      <c r="M20" s="607">
        <v>4793.4153695499999</v>
      </c>
      <c r="N20" s="29"/>
      <c r="O20" s="100">
        <v>2003</v>
      </c>
      <c r="P20" s="90">
        <f t="shared" si="8"/>
        <v>9.6207193651945477</v>
      </c>
      <c r="Q20" s="91">
        <f t="shared" si="0"/>
        <v>1.5408850909549139</v>
      </c>
      <c r="R20" s="91">
        <f t="shared" si="1"/>
        <v>8.0798342742396354</v>
      </c>
      <c r="S20" s="92">
        <f t="shared" si="2"/>
        <v>73.839811997361366</v>
      </c>
      <c r="T20" s="93">
        <f t="shared" si="3"/>
        <v>0.6719439489008936</v>
      </c>
      <c r="U20" s="92">
        <f t="shared" si="4"/>
        <v>15.24697924937314</v>
      </c>
      <c r="V20" s="91">
        <f t="shared" si="5"/>
        <v>1.8603593502767608</v>
      </c>
      <c r="W20" s="94">
        <f t="shared" si="6"/>
        <v>13.386619899096383</v>
      </c>
      <c r="X20" s="95">
        <f t="shared" si="7"/>
        <v>0.620545439170052</v>
      </c>
      <c r="Y20" s="96">
        <v>22.066727940151374</v>
      </c>
      <c r="Z20" s="97">
        <v>100</v>
      </c>
      <c r="AA20" s="29"/>
      <c r="AB20" s="643"/>
      <c r="AC20" s="938"/>
      <c r="AD20" s="938"/>
      <c r="AE20" s="643"/>
      <c r="AF20" s="14"/>
      <c r="AG20" s="14"/>
      <c r="AH20" s="14"/>
      <c r="BM20" s="42"/>
      <c r="BN20" s="42"/>
      <c r="BO20" s="42"/>
      <c r="BP20" s="42"/>
      <c r="BQ20" s="42"/>
      <c r="BR20" s="42"/>
    </row>
    <row r="21" spans="1:70" ht="14.1" customHeight="1" x14ac:dyDescent="0.3">
      <c r="A21" s="14"/>
      <c r="B21" s="57">
        <v>2004</v>
      </c>
      <c r="C21" s="594">
        <v>107.11609385</v>
      </c>
      <c r="D21" s="595">
        <v>16.656270960000001</v>
      </c>
      <c r="E21" s="595">
        <v>90.459822889999998</v>
      </c>
      <c r="F21" s="596">
        <v>797.93113878999998</v>
      </c>
      <c r="G21" s="597">
        <v>6.9963558900000002</v>
      </c>
      <c r="H21" s="596">
        <v>169.48292252000002</v>
      </c>
      <c r="I21" s="595">
        <v>19.853756710000003</v>
      </c>
      <c r="J21" s="598">
        <v>149.62916581000002</v>
      </c>
      <c r="K21" s="599">
        <v>7.6542071900000002</v>
      </c>
      <c r="L21" s="476">
        <v>1089.1807182299999</v>
      </c>
      <c r="M21" s="600">
        <v>4808.81109182</v>
      </c>
      <c r="N21" s="29"/>
      <c r="O21" s="58">
        <v>2004</v>
      </c>
      <c r="P21" s="74">
        <f t="shared" si="8"/>
        <v>9.8345565668910915</v>
      </c>
      <c r="Q21" s="75">
        <f t="shared" si="0"/>
        <v>1.5292476887644215</v>
      </c>
      <c r="R21" s="75">
        <f t="shared" si="1"/>
        <v>8.3053088781266684</v>
      </c>
      <c r="S21" s="76">
        <f t="shared" si="2"/>
        <v>73.259756203423947</v>
      </c>
      <c r="T21" s="77">
        <f t="shared" si="3"/>
        <v>0.64235032560708583</v>
      </c>
      <c r="U21" s="76">
        <f t="shared" si="4"/>
        <v>15.560587851336777</v>
      </c>
      <c r="V21" s="75">
        <f t="shared" si="5"/>
        <v>1.822815661138754</v>
      </c>
      <c r="W21" s="78">
        <f t="shared" si="6"/>
        <v>13.737772190198022</v>
      </c>
      <c r="X21" s="79">
        <f t="shared" si="7"/>
        <v>0.70274905365921825</v>
      </c>
      <c r="Y21" s="80">
        <v>22.649688195960628</v>
      </c>
      <c r="Z21" s="81">
        <v>100</v>
      </c>
      <c r="AA21" s="29"/>
      <c r="AB21" s="643"/>
      <c r="AC21" s="938"/>
      <c r="AD21" s="938"/>
      <c r="AE21" s="643"/>
      <c r="AF21" s="14"/>
      <c r="AG21" s="14"/>
      <c r="AH21" s="14"/>
      <c r="BM21" s="42"/>
      <c r="BN21" s="42"/>
      <c r="BO21" s="42"/>
      <c r="BP21" s="42"/>
      <c r="BQ21" s="42"/>
      <c r="BR21" s="42"/>
    </row>
    <row r="22" spans="1:70" ht="14.1" customHeight="1" x14ac:dyDescent="0.3">
      <c r="A22" s="14"/>
      <c r="B22" s="99">
        <v>2005</v>
      </c>
      <c r="C22" s="601">
        <v>112.82793517</v>
      </c>
      <c r="D22" s="602">
        <v>16.734388379999999</v>
      </c>
      <c r="E22" s="602">
        <v>96.093546789999991</v>
      </c>
      <c r="F22" s="603">
        <v>796.54158037000002</v>
      </c>
      <c r="G22" s="604">
        <v>6.2826951700000002</v>
      </c>
      <c r="H22" s="603">
        <v>173.38584792999998</v>
      </c>
      <c r="I22" s="602">
        <v>19.66763121</v>
      </c>
      <c r="J22" s="605">
        <v>153.71821671999999</v>
      </c>
      <c r="K22" s="606">
        <v>8.1595999300000006</v>
      </c>
      <c r="L22" s="487">
        <v>1097.1976585699999</v>
      </c>
      <c r="M22" s="607">
        <v>4791.6936618600002</v>
      </c>
      <c r="N22" s="29"/>
      <c r="O22" s="100">
        <v>2005</v>
      </c>
      <c r="P22" s="90">
        <f t="shared" si="8"/>
        <v>10.283282532433669</v>
      </c>
      <c r="Q22" s="91">
        <f t="shared" si="0"/>
        <v>1.5251935919923734</v>
      </c>
      <c r="R22" s="91">
        <f t="shared" si="1"/>
        <v>8.7580889404412936</v>
      </c>
      <c r="S22" s="92">
        <f t="shared" si="2"/>
        <v>72.597819923180367</v>
      </c>
      <c r="T22" s="93">
        <f t="shared" si="3"/>
        <v>0.5726128852834379</v>
      </c>
      <c r="U22" s="92">
        <f t="shared" si="4"/>
        <v>15.802608269869742</v>
      </c>
      <c r="V22" s="91">
        <f t="shared" si="5"/>
        <v>1.7925331007024956</v>
      </c>
      <c r="W22" s="94">
        <f t="shared" si="6"/>
        <v>14.010075169167246</v>
      </c>
      <c r="X22" s="95">
        <f t="shared" si="7"/>
        <v>0.74367638923278179</v>
      </c>
      <c r="Y22" s="96">
        <v>22.897909090125324</v>
      </c>
      <c r="Z22" s="97">
        <v>100</v>
      </c>
      <c r="AA22" s="29"/>
      <c r="AB22" s="643"/>
      <c r="AC22" s="938"/>
      <c r="AD22" s="938"/>
      <c r="AE22" s="643"/>
      <c r="AF22" s="14"/>
      <c r="AG22" s="14"/>
      <c r="AH22" s="14"/>
      <c r="BM22" s="42"/>
      <c r="BN22" s="42"/>
      <c r="BO22" s="42"/>
      <c r="BP22" s="42"/>
      <c r="BQ22" s="42"/>
      <c r="BR22" s="42"/>
    </row>
    <row r="23" spans="1:70" ht="14.1" customHeight="1" x14ac:dyDescent="0.3">
      <c r="A23" s="14"/>
      <c r="B23" s="57">
        <v>2006</v>
      </c>
      <c r="C23" s="594">
        <v>117.85364152000001</v>
      </c>
      <c r="D23" s="595">
        <v>16.69210988</v>
      </c>
      <c r="E23" s="595">
        <v>101.16153164000001</v>
      </c>
      <c r="F23" s="596">
        <v>804.51086432</v>
      </c>
      <c r="G23" s="597">
        <v>6.1564174000000005</v>
      </c>
      <c r="H23" s="596">
        <v>184.5156892</v>
      </c>
      <c r="I23" s="595">
        <v>20.000150570000002</v>
      </c>
      <c r="J23" s="598">
        <v>164.51553863000001</v>
      </c>
      <c r="K23" s="599">
        <v>8.1340564099999995</v>
      </c>
      <c r="L23" s="476">
        <v>1121.1706688600002</v>
      </c>
      <c r="M23" s="600">
        <v>4803.7161042200005</v>
      </c>
      <c r="N23" s="29"/>
      <c r="O23" s="58">
        <v>2006</v>
      </c>
      <c r="P23" s="74">
        <f t="shared" si="8"/>
        <v>10.511659356896386</v>
      </c>
      <c r="Q23" s="75">
        <f t="shared" si="0"/>
        <v>1.488810788902678</v>
      </c>
      <c r="R23" s="75">
        <f t="shared" si="1"/>
        <v>9.0228485679937069</v>
      </c>
      <c r="S23" s="76">
        <f t="shared" si="2"/>
        <v>71.756324586873291</v>
      </c>
      <c r="T23" s="77">
        <f t="shared" si="3"/>
        <v>0.54910617722989574</v>
      </c>
      <c r="U23" s="76">
        <f t="shared" si="4"/>
        <v>16.45741315973013</v>
      </c>
      <c r="V23" s="75">
        <f t="shared" si="5"/>
        <v>1.7838631642349365</v>
      </c>
      <c r="W23" s="78">
        <f t="shared" si="6"/>
        <v>14.673549995495193</v>
      </c>
      <c r="X23" s="79">
        <f t="shared" si="7"/>
        <v>0.72549671837835905</v>
      </c>
      <c r="Y23" s="80">
        <v>23.339652979805919</v>
      </c>
      <c r="Z23" s="81">
        <v>100</v>
      </c>
      <c r="AA23" s="29"/>
      <c r="AB23" s="643"/>
      <c r="AC23" s="938"/>
      <c r="AD23" s="938"/>
      <c r="AE23" s="643"/>
      <c r="AF23" s="14"/>
      <c r="AG23" s="14"/>
      <c r="AH23" s="14"/>
      <c r="BM23" s="42"/>
      <c r="BN23" s="42"/>
      <c r="BO23" s="42"/>
      <c r="BP23" s="42"/>
      <c r="BQ23" s="42"/>
      <c r="BR23" s="42"/>
    </row>
    <row r="24" spans="1:70" ht="14.1" customHeight="1" x14ac:dyDescent="0.3">
      <c r="A24" s="14"/>
      <c r="B24" s="99">
        <v>2007</v>
      </c>
      <c r="C24" s="601">
        <v>122.93405358</v>
      </c>
      <c r="D24" s="602">
        <v>17.103987050000001</v>
      </c>
      <c r="E24" s="602">
        <v>105.83006653</v>
      </c>
      <c r="F24" s="603">
        <v>813.94410160000007</v>
      </c>
      <c r="G24" s="604">
        <v>6.4018181400000005</v>
      </c>
      <c r="H24" s="603">
        <v>190.70188714</v>
      </c>
      <c r="I24" s="602">
        <v>19.039849499999999</v>
      </c>
      <c r="J24" s="605">
        <v>171.66203763999999</v>
      </c>
      <c r="K24" s="606">
        <v>7.49760618</v>
      </c>
      <c r="L24" s="487">
        <v>1141.4794666400001</v>
      </c>
      <c r="M24" s="607">
        <v>4780.2597557300005</v>
      </c>
      <c r="N24" s="29"/>
      <c r="O24" s="100">
        <v>2007</v>
      </c>
      <c r="P24" s="90">
        <f t="shared" si="8"/>
        <v>10.76971221758919</v>
      </c>
      <c r="Q24" s="91">
        <f t="shared" si="0"/>
        <v>1.4984051443646562</v>
      </c>
      <c r="R24" s="91">
        <f t="shared" si="1"/>
        <v>9.2713070732245324</v>
      </c>
      <c r="S24" s="92">
        <f t="shared" si="2"/>
        <v>71.306065977330618</v>
      </c>
      <c r="T24" s="93">
        <f t="shared" si="3"/>
        <v>0.56083515534835349</v>
      </c>
      <c r="U24" s="92">
        <f t="shared" si="4"/>
        <v>16.706554319486816</v>
      </c>
      <c r="V24" s="91">
        <f t="shared" si="5"/>
        <v>1.6679975467315866</v>
      </c>
      <c r="W24" s="94">
        <f t="shared" si="6"/>
        <v>15.038556772755229</v>
      </c>
      <c r="X24" s="95">
        <f t="shared" si="7"/>
        <v>0.65683233024502541</v>
      </c>
      <c r="Y24" s="96">
        <v>23.879025931001589</v>
      </c>
      <c r="Z24" s="97">
        <v>100</v>
      </c>
      <c r="AA24" s="29"/>
      <c r="AB24" s="643"/>
      <c r="AC24" s="938"/>
      <c r="AD24" s="938"/>
      <c r="AE24" s="643"/>
      <c r="AF24" s="14"/>
      <c r="AG24" s="14"/>
      <c r="AH24" s="14"/>
      <c r="BM24" s="42"/>
      <c r="BN24" s="42"/>
      <c r="BO24" s="42"/>
      <c r="BP24" s="42"/>
      <c r="BQ24" s="42"/>
      <c r="BR24" s="42"/>
    </row>
    <row r="25" spans="1:70" ht="14.1" customHeight="1" x14ac:dyDescent="0.3">
      <c r="A25" s="14"/>
      <c r="B25" s="57">
        <v>2008</v>
      </c>
      <c r="C25" s="594">
        <v>124.12270875</v>
      </c>
      <c r="D25" s="595">
        <v>16.728479409999998</v>
      </c>
      <c r="E25" s="595">
        <v>107.39422934000001</v>
      </c>
      <c r="F25" s="596">
        <v>795.52617963</v>
      </c>
      <c r="G25" s="597">
        <v>6.1618266500000001</v>
      </c>
      <c r="H25" s="596">
        <v>187.95075804999999</v>
      </c>
      <c r="I25" s="595">
        <v>18.461001199999998</v>
      </c>
      <c r="J25" s="598">
        <v>169.48975684999999</v>
      </c>
      <c r="K25" s="599">
        <v>8.04677358</v>
      </c>
      <c r="L25" s="476">
        <v>1121.8082466599999</v>
      </c>
      <c r="M25" s="600">
        <v>4685.29624195</v>
      </c>
      <c r="N25" s="29"/>
      <c r="O25" s="58">
        <v>2008</v>
      </c>
      <c r="P25" s="74">
        <f t="shared" si="8"/>
        <v>11.064520974913048</v>
      </c>
      <c r="Q25" s="75">
        <f t="shared" si="0"/>
        <v>1.4912066709980341</v>
      </c>
      <c r="R25" s="75">
        <f t="shared" si="1"/>
        <v>9.5733143039150157</v>
      </c>
      <c r="S25" s="76">
        <f t="shared" si="2"/>
        <v>70.914631087670173</v>
      </c>
      <c r="T25" s="77">
        <f t="shared" si="3"/>
        <v>0.54927628392337358</v>
      </c>
      <c r="U25" s="76">
        <f t="shared" si="4"/>
        <v>16.754267818015471</v>
      </c>
      <c r="V25" s="75">
        <f t="shared" si="5"/>
        <v>1.645646772072197</v>
      </c>
      <c r="W25" s="78">
        <f t="shared" si="6"/>
        <v>15.108621045943273</v>
      </c>
      <c r="X25" s="79">
        <f t="shared" si="7"/>
        <v>0.71730383547793919</v>
      </c>
      <c r="Y25" s="80">
        <v>23.94316578353876</v>
      </c>
      <c r="Z25" s="81">
        <v>100</v>
      </c>
      <c r="AA25" s="29"/>
      <c r="AB25" s="643"/>
      <c r="AC25" s="938"/>
      <c r="AD25" s="938"/>
      <c r="AE25" s="643"/>
      <c r="AF25" s="14"/>
      <c r="AG25" s="14"/>
      <c r="AH25" s="14"/>
      <c r="BM25" s="42"/>
      <c r="BN25" s="42"/>
      <c r="BO25" s="42"/>
      <c r="BP25" s="42"/>
      <c r="BQ25" s="42"/>
      <c r="BR25" s="42"/>
    </row>
    <row r="26" spans="1:70" ht="14.1" customHeight="1" x14ac:dyDescent="0.3">
      <c r="A26" s="14"/>
      <c r="B26" s="99">
        <v>2009</v>
      </c>
      <c r="C26" s="601">
        <v>114.56913757999999</v>
      </c>
      <c r="D26" s="602">
        <v>15.84139622</v>
      </c>
      <c r="E26" s="602">
        <v>98.727741359999996</v>
      </c>
      <c r="F26" s="603">
        <v>776.38083976999997</v>
      </c>
      <c r="G26" s="604">
        <v>5.4424844099999996</v>
      </c>
      <c r="H26" s="603">
        <v>169.19210546999997</v>
      </c>
      <c r="I26" s="602">
        <v>18.499958360000001</v>
      </c>
      <c r="J26" s="605">
        <v>150.69214710999998</v>
      </c>
      <c r="K26" s="606">
        <v>6.9583518900000003</v>
      </c>
      <c r="L26" s="487">
        <v>1072.5429191100002</v>
      </c>
      <c r="M26" s="607">
        <v>4342.3791782200005</v>
      </c>
      <c r="N26" s="29"/>
      <c r="O26" s="100">
        <v>2009</v>
      </c>
      <c r="P26" s="90">
        <f t="shared" si="8"/>
        <v>10.682009599678292</v>
      </c>
      <c r="Q26" s="91">
        <f t="shared" si="0"/>
        <v>1.4769941545225289</v>
      </c>
      <c r="R26" s="91">
        <f t="shared" si="1"/>
        <v>9.2050154451557642</v>
      </c>
      <c r="S26" s="92">
        <f t="shared" si="2"/>
        <v>72.386925123168353</v>
      </c>
      <c r="T26" s="93">
        <f t="shared" si="3"/>
        <v>0.50743744730664875</v>
      </c>
      <c r="U26" s="92">
        <f t="shared" si="4"/>
        <v>15.774856414174657</v>
      </c>
      <c r="V26" s="91">
        <f t="shared" si="5"/>
        <v>1.7248688169375384</v>
      </c>
      <c r="W26" s="94">
        <f t="shared" si="6"/>
        <v>14.04998759723712</v>
      </c>
      <c r="X26" s="95">
        <f t="shared" si="7"/>
        <v>0.64877141660438764</v>
      </c>
      <c r="Y26" s="96">
        <v>24.699430314366282</v>
      </c>
      <c r="Z26" s="97">
        <v>100</v>
      </c>
      <c r="AA26" s="29"/>
      <c r="AB26" s="643"/>
      <c r="AC26" s="938"/>
      <c r="AD26" s="938"/>
      <c r="AE26" s="643"/>
      <c r="AF26" s="14"/>
      <c r="AG26" s="14"/>
      <c r="AH26" s="14"/>
      <c r="BM26" s="42"/>
      <c r="BN26" s="42"/>
      <c r="BO26" s="42"/>
      <c r="BP26" s="42"/>
      <c r="BQ26" s="42"/>
      <c r="BR26" s="42"/>
    </row>
    <row r="27" spans="1:70" ht="14.1" customHeight="1" x14ac:dyDescent="0.3">
      <c r="A27" s="14"/>
      <c r="B27" s="57">
        <v>2010</v>
      </c>
      <c r="C27" s="594">
        <v>116.17546669000001</v>
      </c>
      <c r="D27" s="595">
        <v>15.80776352</v>
      </c>
      <c r="E27" s="595">
        <v>100.36770317</v>
      </c>
      <c r="F27" s="596">
        <v>771.04395215</v>
      </c>
      <c r="G27" s="597">
        <v>5.4269684900000001</v>
      </c>
      <c r="H27" s="596">
        <v>170.23035532</v>
      </c>
      <c r="I27" s="595">
        <v>18.613816509999999</v>
      </c>
      <c r="J27" s="598">
        <v>151.61653881000001</v>
      </c>
      <c r="K27" s="599">
        <v>6.7468277399999996</v>
      </c>
      <c r="L27" s="476">
        <v>1069.6235703899999</v>
      </c>
      <c r="M27" s="600">
        <v>4432.7259146599999</v>
      </c>
      <c r="N27" s="29"/>
      <c r="O27" s="58">
        <v>2010</v>
      </c>
      <c r="P27" s="74">
        <f t="shared" si="8"/>
        <v>10.861341307918334</v>
      </c>
      <c r="Q27" s="75">
        <f t="shared" si="0"/>
        <v>1.4778810001574914</v>
      </c>
      <c r="R27" s="75">
        <f t="shared" si="1"/>
        <v>9.3834603077608421</v>
      </c>
      <c r="S27" s="76">
        <f t="shared" si="2"/>
        <v>72.085542380939344</v>
      </c>
      <c r="T27" s="77">
        <f t="shared" si="3"/>
        <v>0.50737181193765668</v>
      </c>
      <c r="U27" s="76">
        <f t="shared" si="4"/>
        <v>15.914977944804601</v>
      </c>
      <c r="V27" s="75">
        <f t="shared" si="5"/>
        <v>1.7402212353279705</v>
      </c>
      <c r="W27" s="78">
        <f t="shared" si="6"/>
        <v>14.174756709476629</v>
      </c>
      <c r="X27" s="79">
        <f t="shared" si="7"/>
        <v>0.63076655440006901</v>
      </c>
      <c r="Y27" s="80">
        <v>24.130153566511282</v>
      </c>
      <c r="Z27" s="81">
        <v>100</v>
      </c>
      <c r="AA27" s="29"/>
      <c r="AB27" s="643"/>
      <c r="AC27" s="938"/>
      <c r="AD27" s="938"/>
      <c r="AE27" s="643"/>
      <c r="AF27" s="14"/>
      <c r="AG27" s="14"/>
      <c r="AH27" s="14"/>
      <c r="BM27" s="42"/>
      <c r="BN27" s="42"/>
      <c r="BO27" s="42"/>
      <c r="BP27" s="42"/>
      <c r="BQ27" s="42"/>
      <c r="BR27" s="42"/>
    </row>
    <row r="28" spans="1:70" ht="14.1" customHeight="1" x14ac:dyDescent="0.3">
      <c r="A28" s="14"/>
      <c r="B28" s="99">
        <v>2011</v>
      </c>
      <c r="C28" s="601">
        <v>118.46107244999999</v>
      </c>
      <c r="D28" s="602">
        <v>15.624008250000001</v>
      </c>
      <c r="E28" s="602">
        <v>102.8370642</v>
      </c>
      <c r="F28" s="603">
        <v>763.76211384999999</v>
      </c>
      <c r="G28" s="604">
        <v>5.4572133799999998</v>
      </c>
      <c r="H28" s="603">
        <v>167.29345506999999</v>
      </c>
      <c r="I28" s="602">
        <v>16.854762839999999</v>
      </c>
      <c r="J28" s="605">
        <v>150.43869222999999</v>
      </c>
      <c r="K28" s="606">
        <v>6.5423272399999997</v>
      </c>
      <c r="L28" s="487">
        <v>1061.5161819800001</v>
      </c>
      <c r="M28" s="607">
        <v>4323.1418921900004</v>
      </c>
      <c r="N28" s="29"/>
      <c r="O28" s="100">
        <v>2011</v>
      </c>
      <c r="P28" s="90">
        <f t="shared" si="8"/>
        <v>11.159610608011619</v>
      </c>
      <c r="Q28" s="91">
        <f t="shared" si="0"/>
        <v>1.4718577554660746</v>
      </c>
      <c r="R28" s="91">
        <f t="shared" si="1"/>
        <v>9.6877528525455432</v>
      </c>
      <c r="S28" s="92">
        <f t="shared" si="2"/>
        <v>71.950115016182579</v>
      </c>
      <c r="T28" s="93">
        <f t="shared" si="3"/>
        <v>0.51409610824970153</v>
      </c>
      <c r="U28" s="92">
        <f t="shared" si="4"/>
        <v>15.759859143923249</v>
      </c>
      <c r="V28" s="91">
        <f t="shared" si="5"/>
        <v>1.5878008386609368</v>
      </c>
      <c r="W28" s="94">
        <f t="shared" si="6"/>
        <v>14.172058305262311</v>
      </c>
      <c r="X28" s="95">
        <f t="shared" si="7"/>
        <v>0.61631912457489635</v>
      </c>
      <c r="Y28" s="96">
        <v>24.554275766374655</v>
      </c>
      <c r="Z28" s="97">
        <v>100</v>
      </c>
      <c r="AA28" s="29"/>
      <c r="AB28" s="643"/>
      <c r="AC28" s="938"/>
      <c r="AD28" s="938"/>
      <c r="AE28" s="643"/>
      <c r="AF28" s="650"/>
      <c r="AG28" s="650"/>
      <c r="AH28" s="650"/>
      <c r="AI28" s="654"/>
      <c r="AJ28" s="654"/>
      <c r="AK28" s="654"/>
      <c r="AL28" s="654"/>
      <c r="AM28" s="654"/>
      <c r="AN28" s="654"/>
      <c r="AO28" s="654"/>
      <c r="BM28" s="42"/>
      <c r="BN28" s="42"/>
      <c r="BO28" s="42"/>
      <c r="BP28" s="42"/>
      <c r="BQ28" s="42"/>
      <c r="BR28" s="42"/>
    </row>
    <row r="29" spans="1:70" ht="14.1" customHeight="1" x14ac:dyDescent="0.3">
      <c r="A29" s="14"/>
      <c r="B29" s="57">
        <v>2012</v>
      </c>
      <c r="C29" s="594">
        <v>116.19091727999999</v>
      </c>
      <c r="D29" s="595">
        <v>14.47964604</v>
      </c>
      <c r="E29" s="595">
        <v>101.71127124</v>
      </c>
      <c r="F29" s="596">
        <v>736.94333273999996</v>
      </c>
      <c r="G29" s="597">
        <v>5.2760097500000001</v>
      </c>
      <c r="H29" s="596">
        <v>156.13996131000002</v>
      </c>
      <c r="I29" s="595">
        <v>16.063166719999998</v>
      </c>
      <c r="J29" s="598">
        <v>140.07679458999999</v>
      </c>
      <c r="K29" s="599">
        <v>5.9445944300000004</v>
      </c>
      <c r="L29" s="476">
        <v>1020.4948155000001</v>
      </c>
      <c r="M29" s="600">
        <v>4237.0981231599999</v>
      </c>
      <c r="N29" s="29"/>
      <c r="O29" s="58">
        <v>2012</v>
      </c>
      <c r="P29" s="74">
        <f t="shared" si="8"/>
        <v>11.385743025364736</v>
      </c>
      <c r="Q29" s="75">
        <f t="shared" si="0"/>
        <v>1.4188848213702658</v>
      </c>
      <c r="R29" s="75">
        <f t="shared" si="1"/>
        <v>9.9668582039944713</v>
      </c>
      <c r="S29" s="76">
        <f t="shared" si="2"/>
        <v>72.214314227449393</v>
      </c>
      <c r="T29" s="77">
        <f t="shared" si="3"/>
        <v>0.51700505184977097</v>
      </c>
      <c r="U29" s="76">
        <f t="shared" si="4"/>
        <v>15.300416909369394</v>
      </c>
      <c r="V29" s="75">
        <f t="shared" si="5"/>
        <v>1.5740566709424892</v>
      </c>
      <c r="W29" s="78">
        <f t="shared" si="6"/>
        <v>13.726360238426901</v>
      </c>
      <c r="X29" s="79">
        <f t="shared" si="7"/>
        <v>0.58252078694661424</v>
      </c>
      <c r="Y29" s="80">
        <v>24.084757677004699</v>
      </c>
      <c r="Z29" s="81">
        <v>100</v>
      </c>
      <c r="AA29" s="29"/>
      <c r="AB29" s="643"/>
      <c r="AC29" s="938"/>
      <c r="AD29" s="938"/>
      <c r="AE29" s="643"/>
      <c r="AF29" s="650"/>
      <c r="AG29" s="650"/>
      <c r="AH29" s="650"/>
      <c r="AI29" s="654"/>
      <c r="AJ29" s="654"/>
      <c r="AK29" s="654"/>
      <c r="AL29" s="654"/>
      <c r="AM29" s="654"/>
      <c r="AN29" s="654"/>
      <c r="AO29" s="654"/>
      <c r="BM29" s="42"/>
      <c r="BN29" s="42"/>
      <c r="BO29" s="42"/>
      <c r="BP29" s="42"/>
      <c r="BQ29" s="42"/>
      <c r="BR29" s="42"/>
    </row>
    <row r="30" spans="1:70" ht="14.1" customHeight="1" x14ac:dyDescent="0.3">
      <c r="A30" s="14"/>
      <c r="B30" s="99">
        <v>2013</v>
      </c>
      <c r="C30" s="601">
        <v>115.94145473</v>
      </c>
      <c r="D30" s="602">
        <v>13.27992701</v>
      </c>
      <c r="E30" s="602">
        <v>102.66152772</v>
      </c>
      <c r="F30" s="603">
        <v>733.28993400000002</v>
      </c>
      <c r="G30" s="604">
        <v>4.9539102700000006</v>
      </c>
      <c r="H30" s="603">
        <v>146.91172652</v>
      </c>
      <c r="I30" s="602">
        <v>14.694890090000001</v>
      </c>
      <c r="J30" s="605">
        <v>132.21683643</v>
      </c>
      <c r="K30" s="606">
        <v>6.4953484399999999</v>
      </c>
      <c r="L30" s="487">
        <v>1007.59237396</v>
      </c>
      <c r="M30" s="607">
        <v>4143.4551211299995</v>
      </c>
      <c r="N30" s="29"/>
      <c r="O30" s="100">
        <v>2013</v>
      </c>
      <c r="P30" s="90">
        <f t="shared" si="8"/>
        <v>11.506781683383673</v>
      </c>
      <c r="Q30" s="91">
        <f t="shared" si="0"/>
        <v>1.3179860579737965</v>
      </c>
      <c r="R30" s="91">
        <f t="shared" si="1"/>
        <v>10.188795625409876</v>
      </c>
      <c r="S30" s="92">
        <f t="shared" si="2"/>
        <v>72.776447395890131</v>
      </c>
      <c r="T30" s="93">
        <f t="shared" si="3"/>
        <v>0.49165817428037262</v>
      </c>
      <c r="U30" s="92">
        <f t="shared" si="4"/>
        <v>14.580472254133218</v>
      </c>
      <c r="V30" s="91">
        <f t="shared" si="5"/>
        <v>1.4584161680627574</v>
      </c>
      <c r="W30" s="94">
        <f t="shared" si="6"/>
        <v>13.122056086070458</v>
      </c>
      <c r="X30" s="95">
        <f t="shared" si="7"/>
        <v>0.64464049231260423</v>
      </c>
      <c r="Y30" s="96">
        <v>24.317685228969253</v>
      </c>
      <c r="Z30" s="97">
        <v>100</v>
      </c>
      <c r="AA30" s="29"/>
      <c r="AB30" s="643"/>
      <c r="AC30" s="938"/>
      <c r="AD30" s="938"/>
      <c r="AE30" s="643"/>
      <c r="AF30" s="650"/>
      <c r="AG30" s="650"/>
      <c r="AH30" s="650"/>
      <c r="AI30" s="654"/>
      <c r="AJ30" s="654"/>
      <c r="AK30" s="654"/>
      <c r="AL30" s="654"/>
      <c r="AM30" s="654"/>
      <c r="AN30" s="654"/>
      <c r="AO30" s="654"/>
      <c r="BM30" s="42"/>
      <c r="BN30" s="42"/>
      <c r="BO30" s="42"/>
      <c r="BP30" s="42"/>
      <c r="BQ30" s="42"/>
      <c r="BR30" s="42"/>
    </row>
    <row r="31" spans="1:70" ht="14.1" customHeight="1" x14ac:dyDescent="0.3">
      <c r="A31" s="14"/>
      <c r="B31" s="57">
        <v>2014</v>
      </c>
      <c r="C31" s="594">
        <v>117.74347685000001</v>
      </c>
      <c r="D31" s="595">
        <v>13.073225259999999</v>
      </c>
      <c r="E31" s="595">
        <v>104.67025159000001</v>
      </c>
      <c r="F31" s="596">
        <v>741.09433002999992</v>
      </c>
      <c r="G31" s="597">
        <v>4.5379442699999997</v>
      </c>
      <c r="H31" s="596">
        <v>142.45104468</v>
      </c>
      <c r="I31" s="595">
        <v>13.946772370000001</v>
      </c>
      <c r="J31" s="598">
        <v>128.50427231</v>
      </c>
      <c r="K31" s="599">
        <v>5.4260081099999997</v>
      </c>
      <c r="L31" s="476">
        <v>1011.25280394</v>
      </c>
      <c r="M31" s="600">
        <v>4000.91385008</v>
      </c>
      <c r="N31" s="29"/>
      <c r="O31" s="58">
        <v>2014</v>
      </c>
      <c r="P31" s="74">
        <f t="shared" si="8"/>
        <v>11.643327602282326</v>
      </c>
      <c r="Q31" s="75">
        <f t="shared" si="0"/>
        <v>1.2927751803569449</v>
      </c>
      <c r="R31" s="75">
        <f t="shared" si="1"/>
        <v>10.350552421925382</v>
      </c>
      <c r="S31" s="76">
        <f t="shared" si="2"/>
        <v>73.284773811511812</v>
      </c>
      <c r="T31" s="77">
        <f t="shared" si="3"/>
        <v>0.44874478986060207</v>
      </c>
      <c r="U31" s="76">
        <f t="shared" si="4"/>
        <v>14.086590823282597</v>
      </c>
      <c r="V31" s="75">
        <f t="shared" si="5"/>
        <v>1.3791578441771615</v>
      </c>
      <c r="W31" s="78">
        <f t="shared" si="6"/>
        <v>12.707432979105437</v>
      </c>
      <c r="X31" s="79">
        <f t="shared" si="7"/>
        <v>0.53656297306266232</v>
      </c>
      <c r="Y31" s="80">
        <v>25.275545583661586</v>
      </c>
      <c r="Z31" s="81">
        <v>100</v>
      </c>
      <c r="AA31" s="29"/>
      <c r="AB31" s="643"/>
      <c r="AC31" s="938"/>
      <c r="AD31" s="938"/>
      <c r="AE31" s="643"/>
      <c r="AF31" s="650"/>
      <c r="AG31" s="650"/>
      <c r="AH31" s="650"/>
      <c r="AI31" s="654"/>
      <c r="AJ31" s="654"/>
      <c r="AK31" s="654"/>
      <c r="AL31" s="654"/>
      <c r="AM31" s="654"/>
      <c r="AN31" s="654"/>
      <c r="AO31" s="654"/>
      <c r="BM31" s="42"/>
      <c r="BN31" s="42"/>
      <c r="BO31" s="42"/>
      <c r="BP31" s="42"/>
      <c r="BQ31" s="42"/>
      <c r="BR31" s="42"/>
    </row>
    <row r="32" spans="1:70" ht="14.1" customHeight="1" x14ac:dyDescent="0.3">
      <c r="A32" s="14"/>
      <c r="B32" s="681">
        <v>2015</v>
      </c>
      <c r="C32" s="682">
        <v>121.68147089</v>
      </c>
      <c r="D32" s="683">
        <v>13.15124531</v>
      </c>
      <c r="E32" s="683">
        <v>108.53022557999999</v>
      </c>
      <c r="F32" s="684">
        <v>755.42666004</v>
      </c>
      <c r="G32" s="685">
        <v>4.5409188499999997</v>
      </c>
      <c r="H32" s="684">
        <v>143.85757745999999</v>
      </c>
      <c r="I32" s="683">
        <v>14.69595268</v>
      </c>
      <c r="J32" s="686">
        <v>129.16162478000001</v>
      </c>
      <c r="K32" s="687">
        <v>5.42476059</v>
      </c>
      <c r="L32" s="688">
        <v>1030.9313878299999</v>
      </c>
      <c r="M32" s="689">
        <v>4050.1074762100002</v>
      </c>
      <c r="N32" s="664"/>
      <c r="O32" s="690">
        <v>2015</v>
      </c>
      <c r="P32" s="691">
        <f t="shared" si="8"/>
        <v>11.803062000675569</v>
      </c>
      <c r="Q32" s="692">
        <f t="shared" si="0"/>
        <v>1.275666398874707</v>
      </c>
      <c r="R32" s="692">
        <f t="shared" si="1"/>
        <v>10.527395601800862</v>
      </c>
      <c r="S32" s="693">
        <f t="shared" si="2"/>
        <v>73.276133500027782</v>
      </c>
      <c r="T32" s="694">
        <f t="shared" si="3"/>
        <v>0.44046761051267891</v>
      </c>
      <c r="U32" s="693">
        <f t="shared" si="4"/>
        <v>13.954136924941704</v>
      </c>
      <c r="V32" s="692">
        <f t="shared" si="5"/>
        <v>1.4255024974002783</v>
      </c>
      <c r="W32" s="695">
        <f t="shared" si="6"/>
        <v>12.528634427541427</v>
      </c>
      <c r="X32" s="696">
        <f t="shared" si="7"/>
        <v>0.52619996384226297</v>
      </c>
      <c r="Y32" s="697">
        <v>25.454420503297914</v>
      </c>
      <c r="Z32" s="698">
        <v>100</v>
      </c>
      <c r="AA32" s="29"/>
      <c r="AB32" s="643"/>
      <c r="AC32" s="938"/>
      <c r="AD32" s="938"/>
      <c r="AE32" s="643"/>
      <c r="AF32" s="650"/>
      <c r="AG32" s="650"/>
      <c r="AH32" s="650"/>
      <c r="AI32" s="654"/>
      <c r="AJ32" s="654"/>
      <c r="AK32" s="654"/>
      <c r="AL32" s="654"/>
      <c r="AM32" s="654"/>
      <c r="AN32" s="654"/>
      <c r="AO32" s="654"/>
      <c r="BM32" s="42"/>
      <c r="BN32" s="42"/>
      <c r="BO32" s="42"/>
      <c r="BP32" s="42"/>
      <c r="BQ32" s="42"/>
      <c r="BR32" s="42"/>
    </row>
    <row r="33" spans="1:70" ht="14.1" customHeight="1" x14ac:dyDescent="0.3">
      <c r="A33" s="14"/>
      <c r="B33" s="57">
        <v>2016</v>
      </c>
      <c r="C33" s="594">
        <v>128.69712969</v>
      </c>
      <c r="D33" s="595">
        <v>13.62316712</v>
      </c>
      <c r="E33" s="595">
        <v>115.07396257000001</v>
      </c>
      <c r="F33" s="596">
        <v>771.80852551999999</v>
      </c>
      <c r="G33" s="597">
        <v>4.4096431599999999</v>
      </c>
      <c r="H33" s="596">
        <v>148.39172972999998</v>
      </c>
      <c r="I33" s="595">
        <v>15.513018200000001</v>
      </c>
      <c r="J33" s="598">
        <v>132.87871153</v>
      </c>
      <c r="K33" s="599">
        <v>5.3948126199999997</v>
      </c>
      <c r="L33" s="476">
        <v>1058.70184073</v>
      </c>
      <c r="M33" s="600">
        <v>4062.64624641</v>
      </c>
      <c r="N33" s="29"/>
      <c r="O33" s="58">
        <v>2016</v>
      </c>
      <c r="P33" s="74">
        <f t="shared" si="8"/>
        <v>12.156125996839704</v>
      </c>
      <c r="Q33" s="75">
        <f t="shared" si="0"/>
        <v>1.2867803375694997</v>
      </c>
      <c r="R33" s="75">
        <f t="shared" si="1"/>
        <v>10.869345659270206</v>
      </c>
      <c r="S33" s="76">
        <f t="shared" si="2"/>
        <v>72.901405837532096</v>
      </c>
      <c r="T33" s="77">
        <f t="shared" si="3"/>
        <v>0.4165141676677776</v>
      </c>
      <c r="U33" s="76">
        <f t="shared" si="4"/>
        <v>14.016385352431273</v>
      </c>
      <c r="V33" s="75">
        <f t="shared" si="5"/>
        <v>1.465286788327808</v>
      </c>
      <c r="W33" s="78">
        <f t="shared" si="6"/>
        <v>12.551098564103466</v>
      </c>
      <c r="X33" s="79">
        <f t="shared" si="7"/>
        <v>0.50956864458459328</v>
      </c>
      <c r="Y33" s="80">
        <v>26.059414886677196</v>
      </c>
      <c r="Z33" s="81">
        <v>100</v>
      </c>
      <c r="AA33" s="29"/>
      <c r="AB33" s="643"/>
      <c r="AC33" s="938"/>
      <c r="AD33" s="938"/>
      <c r="AE33" s="643"/>
      <c r="AF33" s="650"/>
      <c r="AG33" s="650"/>
      <c r="AH33" s="650"/>
      <c r="AI33" s="654"/>
      <c r="AJ33" s="654"/>
      <c r="AK33" s="654"/>
      <c r="AL33" s="654"/>
      <c r="AM33" s="654"/>
      <c r="AN33" s="654"/>
      <c r="AO33" s="654"/>
      <c r="BM33" s="42"/>
      <c r="BN33" s="42"/>
      <c r="BO33" s="42"/>
      <c r="BP33" s="42"/>
      <c r="BQ33" s="42"/>
      <c r="BR33" s="42"/>
    </row>
    <row r="34" spans="1:70" ht="14.1" customHeight="1" x14ac:dyDescent="0.3">
      <c r="A34" s="14"/>
      <c r="B34" s="681">
        <v>2017</v>
      </c>
      <c r="C34" s="682">
        <v>138.16512644999997</v>
      </c>
      <c r="D34" s="683">
        <v>14.00287329</v>
      </c>
      <c r="E34" s="683">
        <v>124.16225315999999</v>
      </c>
      <c r="F34" s="684">
        <v>784.25320414000009</v>
      </c>
      <c r="G34" s="685">
        <v>4.3373379999999999</v>
      </c>
      <c r="H34" s="684">
        <v>151.14296847</v>
      </c>
      <c r="I34" s="683">
        <v>16.4699147</v>
      </c>
      <c r="J34" s="686">
        <v>134.67305377</v>
      </c>
      <c r="K34" s="687">
        <v>5.9173408499999995</v>
      </c>
      <c r="L34" s="688">
        <v>1083.8159779100001</v>
      </c>
      <c r="M34" s="689">
        <v>4094.90175353</v>
      </c>
      <c r="N34" s="664"/>
      <c r="O34" s="690">
        <v>2017</v>
      </c>
      <c r="P34" s="691">
        <f t="shared" si="8"/>
        <v>12.748024504716534</v>
      </c>
      <c r="Q34" s="692">
        <f t="shared" si="0"/>
        <v>1.2919973109275193</v>
      </c>
      <c r="R34" s="692">
        <f t="shared" si="1"/>
        <v>11.456027193789019</v>
      </c>
      <c r="S34" s="693">
        <f t="shared" si="2"/>
        <v>72.360365608590826</v>
      </c>
      <c r="T34" s="694">
        <f t="shared" si="3"/>
        <v>0.40019136905178304</v>
      </c>
      <c r="U34" s="693">
        <f t="shared" si="4"/>
        <v>13.945445679944651</v>
      </c>
      <c r="V34" s="692">
        <f t="shared" si="5"/>
        <v>1.5196227990438114</v>
      </c>
      <c r="W34" s="695">
        <f t="shared" si="6"/>
        <v>12.42582288090084</v>
      </c>
      <c r="X34" s="696">
        <f t="shared" si="7"/>
        <v>0.54597283769619553</v>
      </c>
      <c r="Y34" s="697">
        <v>26.467447649402072</v>
      </c>
      <c r="Z34" s="698">
        <v>100</v>
      </c>
      <c r="AA34" s="29"/>
      <c r="AB34" s="643"/>
      <c r="AC34" s="938"/>
      <c r="AD34" s="938"/>
      <c r="AE34" s="643"/>
      <c r="AF34" s="650"/>
      <c r="AG34" s="650"/>
      <c r="AH34" s="650"/>
      <c r="AI34" s="654"/>
      <c r="AJ34" s="654"/>
      <c r="AK34" s="654"/>
      <c r="AL34" s="654"/>
      <c r="AM34" s="654"/>
      <c r="AN34" s="654"/>
      <c r="AO34" s="654"/>
      <c r="BM34" s="42"/>
      <c r="BN34" s="42"/>
      <c r="BO34" s="42"/>
      <c r="BP34" s="42"/>
      <c r="BQ34" s="42"/>
      <c r="BR34" s="42"/>
    </row>
    <row r="35" spans="1:70" ht="14.1" customHeight="1" x14ac:dyDescent="0.3">
      <c r="A35" s="14"/>
      <c r="B35" s="57">
        <v>2018</v>
      </c>
      <c r="C35" s="594">
        <v>144.98001789</v>
      </c>
      <c r="D35" s="595">
        <v>14.62170566</v>
      </c>
      <c r="E35" s="595">
        <v>130.35831223</v>
      </c>
      <c r="F35" s="596">
        <v>784.40748898000004</v>
      </c>
      <c r="G35" s="597">
        <v>4.1426050999999999</v>
      </c>
      <c r="H35" s="596">
        <v>155.10155013999997</v>
      </c>
      <c r="I35" s="595">
        <v>17.265787410000002</v>
      </c>
      <c r="J35" s="598">
        <v>137.83576273</v>
      </c>
      <c r="K35" s="599">
        <v>6.0454289500000007</v>
      </c>
      <c r="L35" s="476">
        <v>1094.6770910600001</v>
      </c>
      <c r="M35" s="600">
        <v>4018.9648851299999</v>
      </c>
      <c r="N35" s="29"/>
      <c r="O35" s="58">
        <v>2018</v>
      </c>
      <c r="P35" s="74">
        <f t="shared" si="8"/>
        <v>13.244089884955265</v>
      </c>
      <c r="Q35" s="75">
        <f t="shared" si="0"/>
        <v>1.335709478111164</v>
      </c>
      <c r="R35" s="75">
        <f t="shared" si="1"/>
        <v>11.908380406844101</v>
      </c>
      <c r="S35" s="76">
        <f t="shared" si="2"/>
        <v>71.656518199393474</v>
      </c>
      <c r="T35" s="77">
        <f t="shared" si="3"/>
        <v>0.37843169769713769</v>
      </c>
      <c r="U35" s="76">
        <f t="shared" si="4"/>
        <v>14.168703392688315</v>
      </c>
      <c r="V35" s="75">
        <f t="shared" si="5"/>
        <v>1.5772493597432606</v>
      </c>
      <c r="W35" s="78">
        <f t="shared" si="6"/>
        <v>12.591454032945057</v>
      </c>
      <c r="X35" s="79">
        <f t="shared" si="7"/>
        <v>0.55225682526580311</v>
      </c>
      <c r="Y35" s="80">
        <v>27.237786901554156</v>
      </c>
      <c r="Z35" s="81">
        <v>100</v>
      </c>
      <c r="AA35" s="29"/>
      <c r="AB35" s="643"/>
      <c r="AC35" s="938"/>
      <c r="AD35" s="938"/>
      <c r="AE35" s="643"/>
      <c r="AF35" s="650"/>
      <c r="AG35" s="650"/>
      <c r="AH35" s="650"/>
      <c r="AI35" s="654"/>
      <c r="AJ35" s="654"/>
      <c r="AK35" s="654"/>
      <c r="AL35" s="654"/>
      <c r="AM35" s="654"/>
      <c r="AN35" s="654"/>
      <c r="AO35" s="654"/>
      <c r="BM35" s="42"/>
      <c r="BN35" s="42"/>
      <c r="BO35" s="42"/>
      <c r="BP35" s="42"/>
      <c r="BQ35" s="42"/>
      <c r="BR35" s="42"/>
    </row>
    <row r="36" spans="1:70" ht="14.1" customHeight="1" x14ac:dyDescent="0.3">
      <c r="A36" s="14"/>
      <c r="B36" s="681">
        <v>2019</v>
      </c>
      <c r="C36" s="682">
        <v>147.9030722</v>
      </c>
      <c r="D36" s="683">
        <v>14.926382240000001</v>
      </c>
      <c r="E36" s="683">
        <v>132.97668995999999</v>
      </c>
      <c r="F36" s="684">
        <v>789.99544979999996</v>
      </c>
      <c r="G36" s="685">
        <v>4.10796926</v>
      </c>
      <c r="H36" s="684">
        <v>154.53844192</v>
      </c>
      <c r="I36" s="683">
        <v>17.941249120000002</v>
      </c>
      <c r="J36" s="686">
        <v>136.59719279999999</v>
      </c>
      <c r="K36" s="687">
        <v>5.7619123499999993</v>
      </c>
      <c r="L36" s="688">
        <v>1102.3068455399998</v>
      </c>
      <c r="M36" s="689">
        <v>3860.86750811</v>
      </c>
      <c r="N36" s="664"/>
      <c r="O36" s="690">
        <v>2019</v>
      </c>
      <c r="P36" s="691">
        <f t="shared" ref="P36" si="9">IF(ISERROR((C36/$L36)*100),"",(C36/$L36)*100)</f>
        <v>13.417595363616291</v>
      </c>
      <c r="Q36" s="692">
        <f t="shared" ref="Q36" si="10">IF(ISERROR((D36/$L36)*100),"",(D36/$L36)*100)</f>
        <v>1.3541041045325126</v>
      </c>
      <c r="R36" s="692">
        <f t="shared" ref="R36" si="11">IF(ISERROR((E36/$L36)*100),"",(E36/$L36)*100)</f>
        <v>12.063491259083776</v>
      </c>
      <c r="S36" s="693">
        <f t="shared" ref="S36" si="12">IF(ISERROR((F36/$L36)*100),"",(F36/$L36)*100)</f>
        <v>71.667471992609805</v>
      </c>
      <c r="T36" s="694">
        <f t="shared" ref="T36" si="13">IF(ISERROR((G36/$L36)*100),"",(G36/$L36)*100)</f>
        <v>0.3726702121665208</v>
      </c>
      <c r="U36" s="693">
        <f t="shared" ref="U36" si="14">IF(ISERROR((H36/$L36)*100),"",(H36/$L36)*100)</f>
        <v>14.019548417509325</v>
      </c>
      <c r="V36" s="692">
        <f t="shared" ref="V36" si="15">IF(ISERROR((I36/$L36)*100),"",(I36/$L36)*100)</f>
        <v>1.6276093351494079</v>
      </c>
      <c r="W36" s="695">
        <f t="shared" ref="W36" si="16">IF(ISERROR((J36/$L36)*100),"",(J36/$L36)*100)</f>
        <v>12.391939082359917</v>
      </c>
      <c r="X36" s="696">
        <f t="shared" ref="X36" si="17">IF(ISERROR((K36/$L36)*100),"",(K36/$L36)*100)</f>
        <v>0.52271401319088651</v>
      </c>
      <c r="Y36" s="697">
        <v>28.550755580825644</v>
      </c>
      <c r="Z36" s="698">
        <v>100</v>
      </c>
      <c r="AA36" s="29"/>
      <c r="AB36" s="643"/>
      <c r="AC36" s="938"/>
      <c r="AD36" s="938"/>
      <c r="AE36" s="643"/>
      <c r="AF36" s="650"/>
      <c r="AG36" s="650"/>
      <c r="AH36" s="650"/>
      <c r="AI36" s="654"/>
      <c r="AJ36" s="654"/>
      <c r="AK36" s="654"/>
      <c r="AL36" s="654"/>
      <c r="AM36" s="654"/>
      <c r="AN36" s="654"/>
      <c r="AO36" s="654"/>
      <c r="BM36" s="42"/>
      <c r="BN36" s="42"/>
      <c r="BO36" s="42"/>
      <c r="BP36" s="42"/>
      <c r="BQ36" s="42"/>
      <c r="BR36" s="42"/>
    </row>
    <row r="37" spans="1:70" ht="14.1" customHeight="1" x14ac:dyDescent="0.3">
      <c r="A37" s="14"/>
      <c r="B37" s="57">
        <v>2020</v>
      </c>
      <c r="C37" s="594">
        <v>64.032298710000006</v>
      </c>
      <c r="D37" s="595">
        <v>7.9221448399999996</v>
      </c>
      <c r="E37" s="595">
        <v>56.110153870000005</v>
      </c>
      <c r="F37" s="596">
        <v>687.57746770000006</v>
      </c>
      <c r="G37" s="597">
        <v>3.6605560399999999</v>
      </c>
      <c r="H37" s="596">
        <v>137.41667476000001</v>
      </c>
      <c r="I37" s="595">
        <v>16.386004710000002</v>
      </c>
      <c r="J37" s="598">
        <v>121.03067005</v>
      </c>
      <c r="K37" s="599">
        <v>4.6353446900000002</v>
      </c>
      <c r="L37" s="476">
        <v>897.32234189000008</v>
      </c>
      <c r="M37" s="600">
        <v>3480.74136722</v>
      </c>
      <c r="N37" s="29"/>
      <c r="O37" s="58">
        <v>2020</v>
      </c>
      <c r="P37" s="74">
        <f t="shared" ref="P37" si="18">IF(ISERROR((C37/$L37)*100),"",(C37/$L37)*100)</f>
        <v>7.1359305035391092</v>
      </c>
      <c r="Q37" s="75">
        <f t="shared" ref="Q37" si="19">IF(ISERROR((D37/$L37)*100),"",(D37/$L37)*100)</f>
        <v>0.88286499401250296</v>
      </c>
      <c r="R37" s="75">
        <f t="shared" ref="R37" si="20">IF(ISERROR((E37/$L37)*100),"",(E37/$L37)*100)</f>
        <v>6.2530655095266061</v>
      </c>
      <c r="S37" s="76">
        <f t="shared" ref="S37" si="21">IF(ISERROR((F37/$L37)*100),"",(F37/$L37)*100)</f>
        <v>76.625470647680359</v>
      </c>
      <c r="T37" s="77">
        <f t="shared" ref="T37" si="22">IF(ISERROR((G37/$L37)*100),"",(G37/$L37)*100)</f>
        <v>0.40794214844688842</v>
      </c>
      <c r="U37" s="76">
        <f t="shared" ref="U37" si="23">IF(ISERROR((H37/$L37)*100),"",(H37/$L37)*100)</f>
        <v>15.314081500585827</v>
      </c>
      <c r="V37" s="75">
        <f t="shared" ref="V37" si="24">IF(ISERROR((I37/$L37)*100),"",(I37/$L37)*100)</f>
        <v>1.8261001587775814</v>
      </c>
      <c r="W37" s="78">
        <f t="shared" ref="W37" si="25">IF(ISERROR((J37/$L37)*100),"",(J37/$L37)*100)</f>
        <v>13.487981341808245</v>
      </c>
      <c r="X37" s="79">
        <f t="shared" ref="X37" si="26">IF(ISERROR((K37/$L37)*100),"",(K37/$L37)*100)</f>
        <v>0.5165752008622374</v>
      </c>
      <c r="Y37" s="80">
        <v>25.779632762737375</v>
      </c>
      <c r="Z37" s="81">
        <v>100</v>
      </c>
      <c r="AA37" s="29"/>
      <c r="AB37" s="643"/>
      <c r="AC37" s="938"/>
      <c r="AD37" s="938"/>
      <c r="AE37" s="643"/>
      <c r="AF37" s="650"/>
      <c r="AG37" s="650"/>
      <c r="AH37" s="650"/>
      <c r="AI37" s="654"/>
      <c r="AJ37" s="654"/>
      <c r="AK37" s="654"/>
      <c r="AL37" s="654"/>
      <c r="AM37" s="654"/>
      <c r="AN37" s="654"/>
      <c r="AO37" s="654"/>
      <c r="BM37" s="42"/>
      <c r="BN37" s="42"/>
      <c r="BO37" s="42"/>
      <c r="BP37" s="42"/>
      <c r="BQ37" s="42"/>
      <c r="BR37" s="42"/>
    </row>
    <row r="38" spans="1:70" ht="14.1" customHeight="1" x14ac:dyDescent="0.3">
      <c r="A38" s="14"/>
      <c r="B38" s="681">
        <v>2021</v>
      </c>
      <c r="C38" s="682">
        <v>79.570796939999994</v>
      </c>
      <c r="D38" s="683">
        <v>9.8164640500000004</v>
      </c>
      <c r="E38" s="683">
        <v>69.754332890000001</v>
      </c>
      <c r="F38" s="684">
        <v>747.86601245000008</v>
      </c>
      <c r="G38" s="685">
        <v>3.7511540599999997</v>
      </c>
      <c r="H38" s="684">
        <v>145.06155261000001</v>
      </c>
      <c r="I38" s="683">
        <v>15.97546155</v>
      </c>
      <c r="J38" s="686">
        <v>129.08609106</v>
      </c>
      <c r="K38" s="687">
        <v>4.6916006100000001</v>
      </c>
      <c r="L38" s="688">
        <v>980.94111666000003</v>
      </c>
      <c r="M38" s="689">
        <v>3670.5407357600002</v>
      </c>
      <c r="N38" s="664"/>
      <c r="O38" s="690">
        <v>2021</v>
      </c>
      <c r="P38" s="691">
        <f t="shared" ref="P38" si="27">IF(ISERROR((C38/$L38)*100),"",(C38/$L38)*100)</f>
        <v>8.1116792423718636</v>
      </c>
      <c r="Q38" s="692">
        <f t="shared" ref="Q38" si="28">IF(ISERROR((D38/$L38)*100),"",(D38/$L38)*100)</f>
        <v>1.0007189915154149</v>
      </c>
      <c r="R38" s="692">
        <f t="shared" ref="R38" si="29">IF(ISERROR((E38/$L38)*100),"",(E38/$L38)*100)</f>
        <v>7.1109602508564507</v>
      </c>
      <c r="S38" s="693">
        <f t="shared" ref="S38" si="30">IF(ISERROR((F38/$L38)*100),"",(F38/$L38)*100)</f>
        <v>76.23964372055319</v>
      </c>
      <c r="T38" s="694">
        <f t="shared" ref="T38" si="31">IF(ISERROR((G38/$L38)*100),"",(G38/$L38)*100)</f>
        <v>0.38240359143801411</v>
      </c>
      <c r="U38" s="693">
        <f t="shared" ref="U38" si="32">IF(ISERROR((H38/$L38)*100),"",(H38/$L38)*100)</f>
        <v>14.787997989514306</v>
      </c>
      <c r="V38" s="692">
        <f t="shared" ref="V38" si="33">IF(ISERROR((I38/$L38)*100),"",(I38/$L38)*100)</f>
        <v>1.6285851697597042</v>
      </c>
      <c r="W38" s="695">
        <f t="shared" ref="W38" si="34">IF(ISERROR((J38/$L38)*100),"",(J38/$L38)*100)</f>
        <v>13.159412819754603</v>
      </c>
      <c r="X38" s="696">
        <f t="shared" ref="X38" si="35">IF(ISERROR((K38/$L38)*100),"",(K38/$L38)*100)</f>
        <v>0.4782754571420556</v>
      </c>
      <c r="Y38" s="697">
        <v>26.724703178015329</v>
      </c>
      <c r="Z38" s="698">
        <v>100</v>
      </c>
      <c r="AA38" s="29"/>
      <c r="AB38" s="643">
        <f>L38/L7-1</f>
        <v>0.18372753503396932</v>
      </c>
      <c r="AC38" s="938"/>
      <c r="AD38" s="938"/>
      <c r="AE38" s="643"/>
      <c r="AF38" s="650"/>
      <c r="AG38" s="650"/>
      <c r="AH38" s="650"/>
      <c r="AI38" s="654"/>
      <c r="AJ38" s="654"/>
      <c r="AK38" s="654"/>
      <c r="AL38" s="654"/>
      <c r="AM38" s="654"/>
      <c r="AN38" s="654"/>
      <c r="AO38" s="654"/>
      <c r="BM38" s="42"/>
      <c r="BN38" s="42"/>
      <c r="BO38" s="42"/>
      <c r="BP38" s="42"/>
      <c r="BQ38" s="42"/>
      <c r="BR38" s="42"/>
    </row>
    <row r="39" spans="1:70" ht="14.1" customHeight="1" x14ac:dyDescent="0.3">
      <c r="A39" s="32"/>
      <c r="B39" s="35"/>
      <c r="C39" s="29"/>
      <c r="D39" s="29"/>
      <c r="E39" s="29"/>
      <c r="F39" s="29"/>
      <c r="G39" s="29"/>
      <c r="H39" s="29"/>
      <c r="I39" s="29"/>
      <c r="J39" s="29"/>
      <c r="K39" s="29"/>
      <c r="L39" s="29"/>
      <c r="M39" s="29"/>
      <c r="N39" s="29"/>
      <c r="O39" s="35"/>
      <c r="P39" s="36"/>
      <c r="Q39" s="36"/>
      <c r="R39" s="29"/>
      <c r="S39" s="29"/>
      <c r="T39" s="29"/>
      <c r="U39" s="29"/>
      <c r="V39" s="29"/>
      <c r="W39" s="29"/>
      <c r="X39" s="29"/>
      <c r="Y39" s="29"/>
      <c r="Z39" s="29"/>
      <c r="AA39" s="29"/>
      <c r="AB39" s="14"/>
      <c r="AC39" s="14"/>
      <c r="AD39" s="14"/>
      <c r="AE39" s="14"/>
      <c r="AF39" s="14"/>
      <c r="AG39" s="14"/>
      <c r="AH39" s="14"/>
      <c r="BM39" s="42"/>
      <c r="BN39" s="42"/>
      <c r="BO39" s="42"/>
      <c r="BP39" s="42"/>
      <c r="BQ39" s="42"/>
      <c r="BR39" s="42"/>
    </row>
    <row r="40" spans="1:70" ht="11.1" customHeight="1" x14ac:dyDescent="0.35">
      <c r="A40" s="10"/>
      <c r="B40" s="234"/>
      <c r="C40" s="10"/>
      <c r="D40" s="10"/>
      <c r="E40" s="10"/>
      <c r="F40" s="10"/>
      <c r="G40" s="10"/>
      <c r="H40" s="10"/>
      <c r="I40" s="10"/>
      <c r="J40" s="10"/>
      <c r="K40" s="10"/>
      <c r="L40" s="10"/>
      <c r="M40" s="98"/>
      <c r="N40" s="10"/>
      <c r="O40" s="233"/>
      <c r="P40" s="10"/>
      <c r="Q40" s="10"/>
      <c r="R40" s="10"/>
      <c r="S40" s="10"/>
      <c r="T40" s="10"/>
      <c r="U40" s="10"/>
      <c r="V40" s="10"/>
      <c r="W40" s="43"/>
      <c r="X40" s="10"/>
      <c r="Y40" s="10"/>
      <c r="Z40" s="10"/>
      <c r="AA40" s="10"/>
      <c r="AB40" s="14"/>
      <c r="AC40" s="14"/>
      <c r="AD40" s="14"/>
      <c r="AE40" s="14"/>
      <c r="AF40" s="14"/>
      <c r="AG40" s="14"/>
      <c r="AH40" s="14"/>
      <c r="BM40" s="42"/>
      <c r="BN40" s="42"/>
      <c r="BO40" s="42"/>
      <c r="BP40" s="42"/>
      <c r="BQ40" s="42"/>
      <c r="BR40" s="42"/>
    </row>
    <row r="41" spans="1:70" ht="11.1" customHeight="1" x14ac:dyDescent="0.35">
      <c r="A41" s="10"/>
      <c r="B41" s="234"/>
      <c r="C41" s="50"/>
      <c r="D41" s="50"/>
      <c r="E41" s="50"/>
      <c r="F41" s="50"/>
      <c r="G41" s="50"/>
      <c r="H41" s="50"/>
      <c r="I41" s="50"/>
      <c r="J41" s="50"/>
      <c r="K41" s="50"/>
      <c r="L41" s="50"/>
      <c r="M41" s="50"/>
      <c r="N41" s="50"/>
      <c r="O41" s="233"/>
      <c r="P41" s="50"/>
      <c r="Q41" s="50"/>
      <c r="R41" s="50"/>
      <c r="S41" s="50"/>
      <c r="T41" s="50"/>
      <c r="U41" s="50"/>
      <c r="V41" s="50"/>
      <c r="W41" s="50"/>
      <c r="X41" s="50"/>
      <c r="Y41" s="50"/>
      <c r="Z41" s="41"/>
      <c r="AA41" s="41"/>
      <c r="AB41" s="14"/>
      <c r="AC41" s="14"/>
      <c r="AD41" s="14"/>
      <c r="AE41" s="14"/>
      <c r="AF41" s="14"/>
      <c r="AG41" s="14"/>
      <c r="AH41" s="14"/>
      <c r="BM41" s="42"/>
      <c r="BN41" s="42"/>
      <c r="BO41" s="42"/>
      <c r="BP41" s="42"/>
      <c r="BQ41" s="42"/>
      <c r="BR41" s="42"/>
    </row>
    <row r="42" spans="1:70" ht="11.1" customHeight="1" x14ac:dyDescent="0.35">
      <c r="A42" s="10"/>
      <c r="B42" s="234" t="s">
        <v>488</v>
      </c>
      <c r="C42" s="50"/>
      <c r="D42" s="50"/>
      <c r="E42" s="50"/>
      <c r="F42" s="50"/>
      <c r="G42" s="50"/>
      <c r="H42" s="50"/>
      <c r="I42" s="50"/>
      <c r="J42" s="50"/>
      <c r="K42" s="50"/>
      <c r="L42" s="50"/>
      <c r="M42" s="50"/>
      <c r="N42" s="50"/>
      <c r="O42" s="939" t="s">
        <v>488</v>
      </c>
      <c r="P42" s="50"/>
      <c r="Q42" s="50"/>
      <c r="R42" s="50"/>
      <c r="S42" s="50"/>
      <c r="T42" s="50"/>
      <c r="U42" s="50"/>
      <c r="V42" s="50"/>
      <c r="W42" s="50"/>
      <c r="X42" s="50"/>
      <c r="Y42" s="50"/>
      <c r="Z42" s="41"/>
      <c r="AA42" s="41"/>
      <c r="AB42" s="14"/>
      <c r="AC42" s="14"/>
      <c r="AD42" s="14"/>
      <c r="AE42" s="14"/>
      <c r="AF42" s="14"/>
      <c r="AG42" s="14"/>
      <c r="AH42" s="14"/>
      <c r="BM42" s="42"/>
      <c r="BN42" s="42"/>
      <c r="BO42" s="42"/>
      <c r="BP42" s="42"/>
      <c r="BQ42" s="42"/>
      <c r="BR42" s="42"/>
    </row>
    <row r="43" spans="1:70" ht="11.1" customHeight="1" x14ac:dyDescent="0.35">
      <c r="A43" s="10"/>
      <c r="B43" s="234" t="s">
        <v>495</v>
      </c>
      <c r="C43" s="38"/>
      <c r="D43" s="38"/>
      <c r="E43" s="38"/>
      <c r="F43" s="38"/>
      <c r="G43" s="38"/>
      <c r="H43" s="38"/>
      <c r="I43" s="38"/>
      <c r="J43" s="38"/>
      <c r="K43" s="38"/>
      <c r="L43" s="38"/>
      <c r="M43" s="38"/>
      <c r="N43" s="38"/>
      <c r="O43" s="939" t="s">
        <v>495</v>
      </c>
      <c r="P43" s="38"/>
      <c r="Q43" s="38"/>
      <c r="R43" s="38"/>
      <c r="S43" s="38"/>
      <c r="T43" s="38"/>
      <c r="U43" s="38"/>
      <c r="V43" s="38"/>
      <c r="W43" s="38"/>
      <c r="X43" s="38"/>
      <c r="Y43" s="38"/>
      <c r="Z43" s="38"/>
      <c r="AA43" s="38"/>
      <c r="AB43" s="14"/>
      <c r="AC43" s="14"/>
      <c r="AD43" s="14"/>
      <c r="AE43" s="14"/>
      <c r="AF43" s="14"/>
      <c r="AG43" s="14"/>
      <c r="AH43" s="14"/>
      <c r="BM43" s="42"/>
      <c r="BN43" s="42"/>
      <c r="BO43" s="42"/>
      <c r="BP43" s="42"/>
      <c r="BQ43" s="42"/>
      <c r="BR43" s="42"/>
    </row>
    <row r="44" spans="1:70" ht="13.15" customHeight="1" x14ac:dyDescent="0.35">
      <c r="A44" s="10"/>
      <c r="B44" s="234" t="s">
        <v>496</v>
      </c>
      <c r="C44" s="743"/>
      <c r="D44" s="743"/>
      <c r="E44" s="743"/>
      <c r="F44" s="743"/>
      <c r="G44" s="743"/>
      <c r="H44" s="743"/>
      <c r="I44" s="743"/>
      <c r="J44" s="743"/>
      <c r="K44" s="743"/>
      <c r="L44" s="743"/>
      <c r="M44" s="743"/>
      <c r="N44" s="421"/>
      <c r="O44" s="939" t="s">
        <v>496</v>
      </c>
      <c r="P44" s="744"/>
      <c r="Q44" s="744"/>
      <c r="R44" s="744"/>
      <c r="S44" s="744"/>
      <c r="T44" s="744"/>
      <c r="U44" s="744"/>
      <c r="V44" s="744"/>
      <c r="W44" s="744"/>
      <c r="X44" s="744"/>
      <c r="Y44" s="744"/>
      <c r="Z44" s="744"/>
      <c r="AA44" s="38"/>
      <c r="AB44" s="14"/>
      <c r="AC44" s="14"/>
      <c r="AD44" s="14"/>
      <c r="AE44" s="14"/>
      <c r="AF44" s="14"/>
      <c r="AG44" s="14"/>
      <c r="AH44" s="14"/>
      <c r="BM44" s="42"/>
      <c r="BN44" s="42"/>
      <c r="BO44" s="42"/>
      <c r="BP44" s="42"/>
      <c r="BQ44" s="42"/>
      <c r="BR44" s="42"/>
    </row>
    <row r="45" spans="1:70" ht="12.75" x14ac:dyDescent="0.35">
      <c r="A45" s="14"/>
      <c r="B45" s="1017" t="s">
        <v>497</v>
      </c>
      <c r="C45" s="1017"/>
      <c r="D45" s="1017"/>
      <c r="E45" s="1017"/>
      <c r="F45" s="1017"/>
      <c r="G45" s="1017"/>
      <c r="H45" s="1017"/>
      <c r="I45" s="1017"/>
      <c r="J45" s="1017"/>
      <c r="K45" s="1017"/>
      <c r="L45" s="1017"/>
      <c r="M45" s="743"/>
      <c r="N45" s="421"/>
      <c r="O45" s="1015" t="s">
        <v>497</v>
      </c>
      <c r="P45" s="1015"/>
      <c r="Q45" s="1015"/>
      <c r="R45" s="1015"/>
      <c r="S45" s="1015"/>
      <c r="T45" s="1015"/>
      <c r="U45" s="1015"/>
      <c r="V45" s="1015"/>
      <c r="W45" s="1015"/>
      <c r="X45" s="1015"/>
      <c r="Y45" s="1015"/>
      <c r="Z45" s="1015"/>
      <c r="AA45" s="14"/>
      <c r="AB45" s="14"/>
      <c r="AC45" s="14"/>
      <c r="AD45" s="14"/>
      <c r="AE45" s="14"/>
      <c r="AF45" s="14"/>
      <c r="AG45" s="14"/>
      <c r="AH45" s="14"/>
      <c r="BM45" s="42"/>
      <c r="BN45" s="42"/>
      <c r="BO45" s="42"/>
      <c r="BP45" s="42"/>
      <c r="BQ45" s="42"/>
      <c r="BR45" s="42"/>
    </row>
    <row r="46" spans="1:70" ht="11.25" customHeight="1" x14ac:dyDescent="0.3">
      <c r="A46" s="14"/>
      <c r="B46" s="1017" t="s">
        <v>498</v>
      </c>
      <c r="C46" s="1017"/>
      <c r="D46" s="1017"/>
      <c r="E46" s="1017"/>
      <c r="F46" s="1017"/>
      <c r="G46" s="1017"/>
      <c r="H46" s="1017"/>
      <c r="I46" s="1017"/>
      <c r="J46" s="1017"/>
      <c r="K46" s="1017"/>
      <c r="L46" s="1017"/>
      <c r="M46" s="14"/>
      <c r="N46" s="14"/>
      <c r="O46" s="1015" t="s">
        <v>498</v>
      </c>
      <c r="P46" s="1015"/>
      <c r="Q46" s="1015"/>
      <c r="R46" s="1015"/>
      <c r="S46" s="1015"/>
      <c r="T46" s="1015"/>
      <c r="U46" s="1015"/>
      <c r="V46" s="1015"/>
      <c r="W46" s="1015"/>
      <c r="X46" s="1015"/>
      <c r="Y46" s="1015"/>
      <c r="Z46" s="1015"/>
      <c r="AA46" s="14"/>
      <c r="AB46" s="14"/>
      <c r="AC46" s="14"/>
      <c r="AD46" s="14"/>
      <c r="AE46" s="14"/>
      <c r="AF46" s="14"/>
      <c r="AG46" s="14"/>
      <c r="AH46" s="14"/>
      <c r="BM46" s="42"/>
      <c r="BN46" s="42"/>
      <c r="BO46" s="42"/>
      <c r="BP46" s="42"/>
      <c r="BQ46" s="42"/>
      <c r="BR46" s="42"/>
    </row>
    <row r="47" spans="1:70" x14ac:dyDescent="0.3">
      <c r="A47" s="14"/>
      <c r="B47" s="1017"/>
      <c r="C47" s="1017"/>
      <c r="D47" s="1017"/>
      <c r="E47" s="1017"/>
      <c r="F47" s="1017"/>
      <c r="G47" s="1017"/>
      <c r="H47" s="1017"/>
      <c r="I47" s="1017"/>
      <c r="J47" s="1017"/>
      <c r="K47" s="1017"/>
      <c r="L47" s="1017"/>
      <c r="M47" s="14"/>
      <c r="N47" s="14"/>
      <c r="O47" s="1015"/>
      <c r="P47" s="1015"/>
      <c r="Q47" s="1015"/>
      <c r="R47" s="1015"/>
      <c r="S47" s="1015"/>
      <c r="T47" s="1015"/>
      <c r="U47" s="1015"/>
      <c r="V47" s="1015"/>
      <c r="W47" s="1015"/>
      <c r="X47" s="1015"/>
      <c r="Y47" s="1015"/>
      <c r="Z47" s="1015"/>
      <c r="AA47" s="14"/>
      <c r="AB47" s="14"/>
      <c r="AC47" s="14"/>
      <c r="AD47" s="14"/>
      <c r="AE47" s="14"/>
      <c r="AF47" s="14"/>
      <c r="AG47" s="14"/>
      <c r="AH47" s="14"/>
      <c r="BM47" s="42"/>
      <c r="BN47" s="42"/>
      <c r="BO47" s="42"/>
      <c r="BP47" s="42"/>
      <c r="BQ47" s="42"/>
      <c r="BR47" s="42"/>
    </row>
    <row r="48" spans="1:70" ht="11.25" customHeight="1" x14ac:dyDescent="0.3">
      <c r="A48" s="14"/>
      <c r="B48" s="1017"/>
      <c r="C48" s="1017"/>
      <c r="D48" s="1017"/>
      <c r="E48" s="1017"/>
      <c r="F48" s="1017"/>
      <c r="G48" s="1017"/>
      <c r="H48" s="1017"/>
      <c r="I48" s="1017"/>
      <c r="J48" s="1017"/>
      <c r="K48" s="1017"/>
      <c r="L48" s="1017"/>
      <c r="M48" s="14"/>
      <c r="N48" s="14"/>
      <c r="O48" s="1015" t="s">
        <v>499</v>
      </c>
      <c r="P48" s="1015"/>
      <c r="Q48" s="1015"/>
      <c r="R48" s="1015"/>
      <c r="S48" s="1015"/>
      <c r="T48" s="1015"/>
      <c r="U48" s="1015"/>
      <c r="V48" s="1015"/>
      <c r="W48" s="1015"/>
      <c r="X48" s="1015"/>
      <c r="Y48" s="1015"/>
      <c r="Z48" s="1015"/>
      <c r="AA48" s="14"/>
      <c r="AB48" s="14"/>
      <c r="AC48" s="14"/>
      <c r="AD48" s="14"/>
      <c r="AE48" s="14"/>
      <c r="AF48" s="14"/>
      <c r="AG48" s="14"/>
      <c r="AH48" s="14"/>
      <c r="BM48" s="42"/>
      <c r="BN48" s="42"/>
      <c r="BO48" s="42"/>
      <c r="BP48" s="42"/>
      <c r="BQ48" s="42"/>
      <c r="BR48" s="42"/>
    </row>
    <row r="49" spans="1:70"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BM49" s="42"/>
      <c r="BN49" s="42"/>
      <c r="BO49" s="42"/>
      <c r="BP49" s="42"/>
      <c r="BQ49" s="42"/>
      <c r="BR49" s="42"/>
    </row>
    <row r="50" spans="1:70"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BM50" s="42"/>
      <c r="BN50" s="42"/>
      <c r="BO50" s="42"/>
      <c r="BP50" s="42"/>
      <c r="BQ50" s="42"/>
      <c r="BR50" s="42"/>
    </row>
    <row r="51" spans="1:70"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BM51" s="42"/>
      <c r="BN51" s="42"/>
      <c r="BO51" s="42"/>
      <c r="BP51" s="42"/>
      <c r="BQ51" s="42"/>
      <c r="BR51" s="42"/>
    </row>
    <row r="52" spans="1:70"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BM52" s="42"/>
      <c r="BN52" s="42"/>
      <c r="BO52" s="42"/>
      <c r="BP52" s="42"/>
      <c r="BQ52" s="42"/>
      <c r="BR52" s="42"/>
    </row>
    <row r="53" spans="1:70"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BM53" s="42"/>
      <c r="BN53" s="42"/>
      <c r="BO53" s="42"/>
      <c r="BP53" s="42"/>
      <c r="BQ53" s="42"/>
      <c r="BR53" s="42"/>
    </row>
    <row r="54" spans="1:70"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BM54" s="42"/>
      <c r="BN54" s="42"/>
      <c r="BO54" s="42"/>
      <c r="BP54" s="42"/>
      <c r="BQ54" s="42"/>
      <c r="BR54" s="42"/>
    </row>
    <row r="55" spans="1:70"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BM55" s="42"/>
      <c r="BN55" s="42"/>
      <c r="BO55" s="42"/>
      <c r="BP55" s="42"/>
      <c r="BQ55" s="42"/>
      <c r="BR55" s="42"/>
    </row>
    <row r="56" spans="1:70"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BM56" s="42"/>
      <c r="BN56" s="42"/>
      <c r="BO56" s="42"/>
      <c r="BP56" s="42"/>
      <c r="BQ56" s="42"/>
      <c r="BR56" s="42"/>
    </row>
    <row r="57" spans="1:70"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BM57" s="42"/>
      <c r="BN57" s="42"/>
      <c r="BO57" s="42"/>
      <c r="BP57" s="42"/>
      <c r="BQ57" s="42"/>
      <c r="BR57" s="42"/>
    </row>
    <row r="58" spans="1:70"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BM58" s="42"/>
      <c r="BN58" s="42"/>
      <c r="BO58" s="42"/>
      <c r="BP58" s="42"/>
      <c r="BQ58" s="42"/>
      <c r="BR58" s="42"/>
    </row>
    <row r="59" spans="1:70"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BM59" s="42"/>
      <c r="BN59" s="42"/>
      <c r="BO59" s="42"/>
      <c r="BP59" s="42"/>
      <c r="BQ59" s="42"/>
      <c r="BR59" s="42"/>
    </row>
    <row r="60" spans="1:70"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BM60" s="42"/>
      <c r="BN60" s="42"/>
      <c r="BO60" s="42"/>
      <c r="BP60" s="42"/>
      <c r="BQ60" s="42"/>
      <c r="BR60" s="42"/>
    </row>
    <row r="61" spans="1:70"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BM61" s="42"/>
      <c r="BN61" s="42"/>
      <c r="BO61" s="42"/>
      <c r="BP61" s="42"/>
      <c r="BQ61" s="42"/>
      <c r="BR61" s="42"/>
    </row>
    <row r="62" spans="1:70"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BM62" s="42"/>
      <c r="BN62" s="42"/>
      <c r="BO62" s="42"/>
      <c r="BP62" s="42"/>
      <c r="BQ62" s="42"/>
      <c r="BR62" s="42"/>
    </row>
    <row r="63" spans="1:70"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BM63" s="42"/>
      <c r="BN63" s="42"/>
      <c r="BO63" s="42"/>
      <c r="BP63" s="42"/>
      <c r="BQ63" s="42"/>
      <c r="BR63" s="42"/>
    </row>
    <row r="64" spans="1:70"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BM64" s="42"/>
      <c r="BN64" s="42"/>
      <c r="BO64" s="42"/>
      <c r="BP64" s="42"/>
      <c r="BQ64" s="42"/>
      <c r="BR64" s="42"/>
    </row>
    <row r="65" spans="1:70"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BM65" s="42"/>
      <c r="BN65" s="42"/>
      <c r="BO65" s="42"/>
      <c r="BP65" s="42"/>
      <c r="BQ65" s="42"/>
      <c r="BR65" s="42"/>
    </row>
    <row r="66" spans="1:70"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BM66" s="42"/>
      <c r="BN66" s="42"/>
      <c r="BO66" s="42"/>
      <c r="BP66" s="42"/>
      <c r="BQ66" s="42"/>
      <c r="BR66" s="42"/>
    </row>
    <row r="67" spans="1:70"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BM67" s="42"/>
      <c r="BN67" s="42"/>
      <c r="BO67" s="42"/>
      <c r="BP67" s="42"/>
      <c r="BQ67" s="42"/>
      <c r="BR67" s="42"/>
    </row>
    <row r="68" spans="1:70"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BM68" s="42"/>
      <c r="BN68" s="42"/>
      <c r="BO68" s="42"/>
      <c r="BP68" s="42"/>
      <c r="BQ68" s="42"/>
      <c r="BR68" s="42"/>
    </row>
    <row r="69" spans="1:70"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BM69" s="42"/>
      <c r="BN69" s="42"/>
      <c r="BO69" s="42"/>
      <c r="BP69" s="42"/>
      <c r="BQ69" s="42"/>
      <c r="BR69" s="42"/>
    </row>
    <row r="70" spans="1:70"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BM70" s="42"/>
      <c r="BN70" s="42"/>
      <c r="BO70" s="42"/>
      <c r="BP70" s="42"/>
      <c r="BQ70" s="42"/>
      <c r="BR70" s="42"/>
    </row>
    <row r="71" spans="1:70"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BM71" s="42"/>
      <c r="BN71" s="42"/>
      <c r="BO71" s="42"/>
      <c r="BP71" s="42"/>
      <c r="BQ71" s="42"/>
      <c r="BR71" s="42"/>
    </row>
    <row r="72" spans="1:70"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BM72" s="42"/>
      <c r="BN72" s="42"/>
      <c r="BO72" s="42"/>
      <c r="BP72" s="42"/>
      <c r="BQ72" s="42"/>
      <c r="BR72" s="42"/>
    </row>
    <row r="73" spans="1:70"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BM73" s="42"/>
      <c r="BN73" s="42"/>
      <c r="BO73" s="42"/>
      <c r="BP73" s="42"/>
      <c r="BQ73" s="42"/>
      <c r="BR73" s="42"/>
    </row>
    <row r="74" spans="1:70"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BM74" s="42"/>
      <c r="BN74" s="42"/>
      <c r="BO74" s="42"/>
      <c r="BP74" s="42"/>
      <c r="BQ74" s="42"/>
      <c r="BR74" s="42"/>
    </row>
    <row r="75" spans="1:70"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BM75" s="42"/>
      <c r="BN75" s="42"/>
      <c r="BO75" s="42"/>
      <c r="BP75" s="42"/>
      <c r="BQ75" s="42"/>
      <c r="BR75" s="42"/>
    </row>
    <row r="76" spans="1:70" x14ac:dyDescent="0.3">
      <c r="A76" s="14"/>
      <c r="B76" s="14"/>
      <c r="C76" s="650"/>
      <c r="D76" s="650"/>
      <c r="E76" s="650"/>
      <c r="F76" s="650"/>
      <c r="G76" s="650"/>
      <c r="H76" s="650"/>
      <c r="I76" s="650"/>
      <c r="J76" s="650"/>
      <c r="K76" s="650"/>
      <c r="L76" s="650"/>
      <c r="M76" s="650"/>
      <c r="N76" s="14"/>
      <c r="O76" s="14"/>
      <c r="P76" s="736"/>
      <c r="Q76" s="736"/>
      <c r="R76" s="736"/>
      <c r="S76" s="736"/>
      <c r="T76" s="736"/>
      <c r="U76" s="736"/>
      <c r="V76" s="736"/>
      <c r="W76" s="736"/>
      <c r="X76" s="736"/>
      <c r="Y76" s="736"/>
      <c r="Z76" s="736"/>
      <c r="AA76" s="14"/>
      <c r="AB76" s="14"/>
      <c r="AC76" s="14"/>
      <c r="AD76" s="14"/>
      <c r="AE76" s="14"/>
      <c r="AF76" s="14"/>
      <c r="AG76" s="14"/>
      <c r="AH76" s="14"/>
      <c r="BM76" s="42"/>
      <c r="BN76" s="42"/>
      <c r="BO76" s="42"/>
      <c r="BP76" s="42"/>
      <c r="BQ76" s="42"/>
      <c r="BR76" s="42"/>
    </row>
    <row r="77" spans="1:70" x14ac:dyDescent="0.3">
      <c r="A77" s="14"/>
      <c r="B77" s="14"/>
      <c r="C77" s="650"/>
      <c r="D77" s="650"/>
      <c r="E77" s="650"/>
      <c r="F77" s="650"/>
      <c r="G77" s="650"/>
      <c r="H77" s="650"/>
      <c r="I77" s="650"/>
      <c r="J77" s="650"/>
      <c r="K77" s="650"/>
      <c r="L77" s="650"/>
      <c r="M77" s="650"/>
      <c r="N77" s="14"/>
      <c r="O77" s="14"/>
      <c r="P77" s="736"/>
      <c r="Q77" s="736"/>
      <c r="R77" s="736"/>
      <c r="S77" s="736"/>
      <c r="T77" s="736"/>
      <c r="U77" s="736"/>
      <c r="V77" s="736"/>
      <c r="W77" s="736"/>
      <c r="X77" s="736"/>
      <c r="Y77" s="736"/>
      <c r="Z77" s="736"/>
      <c r="AA77" s="14"/>
      <c r="AB77" s="14"/>
      <c r="AC77" s="14"/>
      <c r="AD77" s="14"/>
      <c r="AE77" s="14"/>
      <c r="AF77" s="14"/>
      <c r="AG77" s="14"/>
      <c r="AH77" s="14"/>
      <c r="BM77" s="42"/>
      <c r="BN77" s="42"/>
      <c r="BO77" s="42"/>
      <c r="BP77" s="42"/>
      <c r="BQ77" s="42"/>
      <c r="BR77" s="42"/>
    </row>
    <row r="78" spans="1:70" x14ac:dyDescent="0.3">
      <c r="A78" s="14"/>
      <c r="B78" s="14"/>
      <c r="C78" s="650"/>
      <c r="D78" s="650"/>
      <c r="E78" s="650"/>
      <c r="F78" s="650"/>
      <c r="G78" s="650"/>
      <c r="H78" s="650"/>
      <c r="I78" s="650"/>
      <c r="J78" s="650"/>
      <c r="K78" s="650"/>
      <c r="L78" s="650"/>
      <c r="M78" s="650"/>
      <c r="N78" s="14"/>
      <c r="O78" s="14"/>
      <c r="P78" s="736"/>
      <c r="Q78" s="736"/>
      <c r="R78" s="736"/>
      <c r="S78" s="736"/>
      <c r="T78" s="736"/>
      <c r="U78" s="736"/>
      <c r="V78" s="736"/>
      <c r="W78" s="736"/>
      <c r="X78" s="736"/>
      <c r="Y78" s="736"/>
      <c r="Z78" s="736"/>
      <c r="AA78" s="14"/>
      <c r="AB78" s="14"/>
      <c r="AC78" s="14"/>
      <c r="AD78" s="14"/>
      <c r="AE78" s="14"/>
      <c r="AF78" s="14"/>
      <c r="AG78" s="14"/>
      <c r="AH78" s="14"/>
      <c r="BM78" s="42"/>
      <c r="BN78" s="42"/>
      <c r="BO78" s="42"/>
      <c r="BP78" s="42"/>
      <c r="BQ78" s="42"/>
      <c r="BR78" s="42"/>
    </row>
    <row r="79" spans="1:70" s="229" customFormat="1" x14ac:dyDescent="0.3">
      <c r="C79" s="650"/>
      <c r="D79" s="650"/>
      <c r="E79" s="650"/>
      <c r="F79" s="650"/>
      <c r="G79" s="650"/>
      <c r="H79" s="650"/>
      <c r="I79" s="650"/>
      <c r="J79" s="650"/>
      <c r="K79" s="650"/>
      <c r="L79" s="650"/>
      <c r="M79" s="650"/>
      <c r="P79" s="736"/>
      <c r="Q79" s="736"/>
      <c r="R79" s="736"/>
      <c r="S79" s="736"/>
      <c r="T79" s="736"/>
      <c r="U79" s="736"/>
      <c r="V79" s="736"/>
      <c r="W79" s="736"/>
      <c r="X79" s="736"/>
      <c r="Y79" s="736"/>
      <c r="Z79" s="736"/>
    </row>
    <row r="80" spans="1:70" s="229" customFormat="1" x14ac:dyDescent="0.3">
      <c r="C80" s="650"/>
      <c r="D80" s="650"/>
      <c r="E80" s="650"/>
      <c r="F80" s="650"/>
      <c r="G80" s="650"/>
      <c r="H80" s="650"/>
      <c r="I80" s="650"/>
      <c r="J80" s="650"/>
      <c r="K80" s="650"/>
      <c r="L80" s="650"/>
      <c r="M80" s="650"/>
      <c r="P80" s="736"/>
      <c r="Q80" s="736"/>
      <c r="R80" s="736"/>
      <c r="S80" s="736"/>
      <c r="T80" s="736"/>
      <c r="U80" s="736"/>
      <c r="V80" s="736"/>
      <c r="W80" s="736"/>
      <c r="X80" s="736"/>
      <c r="Y80" s="736"/>
      <c r="Z80" s="736"/>
    </row>
    <row r="81" spans="3:26" s="229" customFormat="1" x14ac:dyDescent="0.3">
      <c r="C81" s="650"/>
      <c r="D81" s="650"/>
      <c r="E81" s="650"/>
      <c r="F81" s="650"/>
      <c r="G81" s="650"/>
      <c r="H81" s="650"/>
      <c r="I81" s="650"/>
      <c r="J81" s="650"/>
      <c r="K81" s="650"/>
      <c r="L81" s="650"/>
      <c r="M81" s="650"/>
      <c r="P81" s="736"/>
      <c r="Q81" s="736"/>
      <c r="R81" s="736"/>
      <c r="S81" s="736"/>
      <c r="T81" s="736"/>
      <c r="U81" s="736"/>
      <c r="V81" s="736"/>
      <c r="W81" s="736"/>
      <c r="X81" s="736"/>
      <c r="Y81" s="736"/>
      <c r="Z81" s="736"/>
    </row>
    <row r="82" spans="3:26" s="229" customFormat="1" x14ac:dyDescent="0.3">
      <c r="C82" s="650"/>
      <c r="D82" s="650"/>
      <c r="E82" s="650"/>
      <c r="F82" s="650"/>
      <c r="G82" s="650"/>
      <c r="H82" s="650"/>
      <c r="I82" s="650"/>
      <c r="J82" s="650"/>
      <c r="K82" s="650"/>
      <c r="L82" s="650"/>
      <c r="M82" s="650"/>
      <c r="P82" s="736"/>
      <c r="Q82" s="736"/>
      <c r="R82" s="736"/>
      <c r="S82" s="736"/>
      <c r="T82" s="736"/>
      <c r="U82" s="736"/>
      <c r="V82" s="736"/>
      <c r="W82" s="736"/>
      <c r="X82" s="736"/>
      <c r="Y82" s="736"/>
      <c r="Z82" s="736"/>
    </row>
    <row r="83" spans="3:26" s="229" customFormat="1" x14ac:dyDescent="0.3">
      <c r="C83" s="650"/>
      <c r="D83" s="650"/>
      <c r="E83" s="650"/>
      <c r="F83" s="650"/>
      <c r="G83" s="650"/>
      <c r="H83" s="650"/>
      <c r="I83" s="650"/>
      <c r="J83" s="650"/>
      <c r="K83" s="650"/>
      <c r="L83" s="650"/>
      <c r="M83" s="650"/>
      <c r="P83" s="736"/>
      <c r="Q83" s="736"/>
      <c r="R83" s="736"/>
      <c r="S83" s="736"/>
      <c r="T83" s="736"/>
      <c r="U83" s="736"/>
      <c r="V83" s="736"/>
      <c r="W83" s="736"/>
      <c r="X83" s="736"/>
      <c r="Y83" s="736"/>
      <c r="Z83" s="736"/>
    </row>
    <row r="84" spans="3:26" s="229" customFormat="1" x14ac:dyDescent="0.3">
      <c r="C84" s="650"/>
      <c r="D84" s="650"/>
      <c r="E84" s="650"/>
      <c r="F84" s="650"/>
      <c r="G84" s="650"/>
      <c r="H84" s="650"/>
      <c r="I84" s="650"/>
      <c r="J84" s="650"/>
      <c r="K84" s="650"/>
      <c r="L84" s="650"/>
      <c r="M84" s="650"/>
      <c r="P84" s="736"/>
      <c r="Q84" s="736"/>
      <c r="R84" s="736"/>
      <c r="S84" s="736"/>
      <c r="T84" s="736"/>
      <c r="U84" s="736"/>
      <c r="V84" s="736"/>
      <c r="W84" s="736"/>
      <c r="X84" s="736"/>
      <c r="Y84" s="736"/>
      <c r="Z84" s="736"/>
    </row>
    <row r="85" spans="3:26" s="229" customFormat="1" x14ac:dyDescent="0.3">
      <c r="C85" s="650"/>
      <c r="D85" s="650"/>
      <c r="E85" s="650"/>
      <c r="F85" s="650"/>
      <c r="G85" s="650"/>
      <c r="H85" s="650"/>
      <c r="I85" s="650"/>
      <c r="J85" s="650"/>
      <c r="K85" s="650"/>
      <c r="L85" s="650"/>
      <c r="M85" s="650"/>
      <c r="P85" s="736"/>
      <c r="Q85" s="736"/>
      <c r="R85" s="736"/>
      <c r="S85" s="736"/>
      <c r="T85" s="736"/>
      <c r="U85" s="736"/>
      <c r="V85" s="736"/>
      <c r="W85" s="736"/>
      <c r="X85" s="736"/>
      <c r="Y85" s="736"/>
      <c r="Z85" s="736"/>
    </row>
    <row r="86" spans="3:26" s="229" customFormat="1" x14ac:dyDescent="0.3">
      <c r="C86" s="650"/>
      <c r="D86" s="650"/>
      <c r="E86" s="650"/>
      <c r="F86" s="650"/>
      <c r="G86" s="650"/>
      <c r="H86" s="650"/>
      <c r="I86" s="650"/>
      <c r="J86" s="650"/>
      <c r="K86" s="650"/>
      <c r="L86" s="650"/>
      <c r="M86" s="650"/>
      <c r="P86" s="736"/>
      <c r="Q86" s="736"/>
      <c r="R86" s="736"/>
      <c r="S86" s="736"/>
      <c r="T86" s="736"/>
      <c r="U86" s="736"/>
      <c r="V86" s="736"/>
      <c r="W86" s="736"/>
      <c r="X86" s="736"/>
      <c r="Y86" s="736"/>
      <c r="Z86" s="736"/>
    </row>
    <row r="87" spans="3:26" s="229" customFormat="1" x14ac:dyDescent="0.3">
      <c r="C87" s="650"/>
      <c r="D87" s="650"/>
      <c r="E87" s="650"/>
      <c r="F87" s="650"/>
      <c r="G87" s="650"/>
      <c r="H87" s="650"/>
      <c r="I87" s="650"/>
      <c r="J87" s="650"/>
      <c r="K87" s="650"/>
      <c r="L87" s="650"/>
      <c r="M87" s="650"/>
      <c r="P87" s="736"/>
      <c r="Q87" s="736"/>
      <c r="R87" s="736"/>
      <c r="S87" s="736"/>
      <c r="T87" s="736"/>
      <c r="U87" s="736"/>
      <c r="V87" s="736"/>
      <c r="W87" s="736"/>
      <c r="X87" s="736"/>
      <c r="Y87" s="736"/>
      <c r="Z87" s="736"/>
    </row>
    <row r="88" spans="3:26" s="229" customFormat="1" x14ac:dyDescent="0.3">
      <c r="C88" s="650"/>
      <c r="D88" s="650"/>
      <c r="E88" s="650"/>
      <c r="F88" s="650"/>
      <c r="G88" s="650"/>
      <c r="H88" s="650"/>
      <c r="I88" s="650"/>
      <c r="J88" s="650"/>
      <c r="K88" s="650"/>
      <c r="L88" s="650"/>
      <c r="M88" s="650"/>
      <c r="P88" s="736"/>
      <c r="Q88" s="736"/>
      <c r="R88" s="736"/>
      <c r="S88" s="736"/>
      <c r="T88" s="736"/>
      <c r="U88" s="736"/>
      <c r="V88" s="736"/>
      <c r="W88" s="736"/>
      <c r="X88" s="736"/>
      <c r="Y88" s="736"/>
      <c r="Z88" s="736"/>
    </row>
    <row r="89" spans="3:26" s="229" customFormat="1" x14ac:dyDescent="0.3">
      <c r="C89" s="650"/>
      <c r="D89" s="650"/>
      <c r="E89" s="650"/>
      <c r="F89" s="650"/>
      <c r="G89" s="650"/>
      <c r="H89" s="650"/>
      <c r="I89" s="650"/>
      <c r="J89" s="650"/>
      <c r="K89" s="650"/>
      <c r="L89" s="650"/>
      <c r="M89" s="650"/>
      <c r="P89" s="736"/>
      <c r="Q89" s="736"/>
      <c r="R89" s="736"/>
      <c r="S89" s="736"/>
      <c r="T89" s="736"/>
      <c r="U89" s="736"/>
      <c r="V89" s="736"/>
      <c r="W89" s="736"/>
      <c r="X89" s="736"/>
      <c r="Y89" s="736"/>
      <c r="Z89" s="736"/>
    </row>
    <row r="90" spans="3:26" s="229" customFormat="1" x14ac:dyDescent="0.3">
      <c r="C90" s="650"/>
      <c r="D90" s="650"/>
      <c r="E90" s="650"/>
      <c r="F90" s="650"/>
      <c r="G90" s="650"/>
      <c r="H90" s="650"/>
      <c r="I90" s="650"/>
      <c r="J90" s="650"/>
      <c r="K90" s="650"/>
      <c r="L90" s="650"/>
      <c r="M90" s="650"/>
      <c r="P90" s="736"/>
      <c r="Q90" s="736"/>
      <c r="R90" s="736"/>
      <c r="S90" s="736"/>
      <c r="T90" s="736"/>
      <c r="U90" s="736"/>
      <c r="V90" s="736"/>
      <c r="W90" s="736"/>
      <c r="X90" s="736"/>
      <c r="Y90" s="736"/>
      <c r="Z90" s="736"/>
    </row>
    <row r="91" spans="3:26" s="229" customFormat="1" x14ac:dyDescent="0.3">
      <c r="C91" s="650"/>
      <c r="D91" s="650"/>
      <c r="E91" s="650"/>
      <c r="F91" s="650"/>
      <c r="G91" s="650"/>
      <c r="H91" s="650"/>
      <c r="I91" s="650"/>
      <c r="J91" s="650"/>
      <c r="K91" s="650"/>
      <c r="L91" s="650"/>
      <c r="M91" s="650"/>
      <c r="P91" s="736"/>
      <c r="Q91" s="736"/>
      <c r="R91" s="736"/>
      <c r="S91" s="736"/>
      <c r="T91" s="736"/>
      <c r="U91" s="736"/>
      <c r="V91" s="736"/>
      <c r="W91" s="736"/>
      <c r="X91" s="736"/>
      <c r="Y91" s="736"/>
      <c r="Z91" s="736"/>
    </row>
    <row r="92" spans="3:26" s="229" customFormat="1" x14ac:dyDescent="0.3">
      <c r="C92" s="650"/>
      <c r="D92" s="650"/>
      <c r="E92" s="650"/>
      <c r="F92" s="650"/>
      <c r="G92" s="650"/>
      <c r="H92" s="650"/>
      <c r="I92" s="650"/>
      <c r="J92" s="650"/>
      <c r="K92" s="650"/>
      <c r="L92" s="650"/>
      <c r="M92" s="650"/>
      <c r="P92" s="736"/>
      <c r="Q92" s="736"/>
      <c r="R92" s="736"/>
      <c r="S92" s="736"/>
      <c r="T92" s="736"/>
      <c r="U92" s="736"/>
      <c r="V92" s="736"/>
      <c r="W92" s="736"/>
      <c r="X92" s="736"/>
      <c r="Y92" s="736"/>
      <c r="Z92" s="736"/>
    </row>
    <row r="93" spans="3:26" s="229" customFormat="1" x14ac:dyDescent="0.3">
      <c r="C93" s="650"/>
      <c r="D93" s="650"/>
      <c r="E93" s="650"/>
      <c r="F93" s="650"/>
      <c r="G93" s="650"/>
      <c r="H93" s="650"/>
      <c r="I93" s="650"/>
      <c r="J93" s="650"/>
      <c r="K93" s="650"/>
      <c r="L93" s="650"/>
      <c r="M93" s="650"/>
      <c r="P93" s="736"/>
      <c r="Q93" s="736"/>
      <c r="R93" s="736"/>
      <c r="S93" s="736"/>
      <c r="T93" s="736"/>
      <c r="U93" s="736"/>
      <c r="V93" s="736"/>
      <c r="W93" s="736"/>
      <c r="X93" s="736"/>
      <c r="Y93" s="736"/>
      <c r="Z93" s="736"/>
    </row>
    <row r="94" spans="3:26" s="229" customFormat="1" x14ac:dyDescent="0.3">
      <c r="C94" s="650"/>
      <c r="D94" s="650"/>
      <c r="E94" s="650"/>
      <c r="F94" s="650"/>
      <c r="G94" s="650"/>
      <c r="H94" s="650"/>
      <c r="I94" s="650"/>
      <c r="J94" s="650"/>
      <c r="K94" s="650"/>
      <c r="L94" s="650"/>
      <c r="M94" s="650"/>
      <c r="P94" s="736"/>
      <c r="Q94" s="736"/>
      <c r="R94" s="736"/>
      <c r="S94" s="736"/>
      <c r="T94" s="736"/>
      <c r="U94" s="736"/>
      <c r="V94" s="736"/>
      <c r="W94" s="736"/>
      <c r="X94" s="736"/>
      <c r="Y94" s="736"/>
      <c r="Z94" s="736"/>
    </row>
    <row r="95" spans="3:26" s="229" customFormat="1" x14ac:dyDescent="0.3">
      <c r="C95" s="650"/>
      <c r="D95" s="650"/>
      <c r="E95" s="650"/>
      <c r="F95" s="650"/>
      <c r="G95" s="650"/>
      <c r="H95" s="650"/>
      <c r="I95" s="650"/>
      <c r="J95" s="650"/>
      <c r="K95" s="650"/>
      <c r="L95" s="650"/>
      <c r="M95" s="650"/>
      <c r="P95" s="736"/>
      <c r="Q95" s="736"/>
      <c r="R95" s="736"/>
      <c r="S95" s="736"/>
      <c r="T95" s="736"/>
      <c r="U95" s="736"/>
      <c r="V95" s="736"/>
      <c r="W95" s="736"/>
      <c r="X95" s="736"/>
      <c r="Y95" s="736"/>
      <c r="Z95" s="736"/>
    </row>
    <row r="96" spans="3:26" s="229" customFormat="1" x14ac:dyDescent="0.3">
      <c r="C96" s="650"/>
      <c r="D96" s="650"/>
      <c r="E96" s="650"/>
      <c r="F96" s="650"/>
      <c r="G96" s="650"/>
      <c r="H96" s="650"/>
      <c r="I96" s="650"/>
      <c r="J96" s="650"/>
      <c r="K96" s="650"/>
      <c r="L96" s="650"/>
      <c r="M96" s="650"/>
      <c r="P96" s="736"/>
      <c r="Q96" s="736"/>
      <c r="R96" s="736"/>
      <c r="S96" s="736"/>
      <c r="T96" s="736"/>
      <c r="U96" s="736"/>
      <c r="V96" s="736"/>
      <c r="W96" s="736"/>
      <c r="X96" s="736"/>
      <c r="Y96" s="736"/>
      <c r="Z96" s="736"/>
    </row>
    <row r="97" spans="3:26" s="229" customFormat="1" x14ac:dyDescent="0.3">
      <c r="C97" s="650"/>
      <c r="D97" s="650"/>
      <c r="E97" s="650"/>
      <c r="F97" s="650"/>
      <c r="G97" s="650"/>
      <c r="H97" s="650"/>
      <c r="I97" s="650"/>
      <c r="J97" s="650"/>
      <c r="K97" s="650"/>
      <c r="L97" s="650"/>
      <c r="M97" s="650"/>
      <c r="P97" s="736"/>
      <c r="Q97" s="736"/>
      <c r="R97" s="736"/>
      <c r="S97" s="736"/>
      <c r="T97" s="736"/>
      <c r="U97" s="736"/>
      <c r="V97" s="736"/>
      <c r="W97" s="736"/>
      <c r="X97" s="736"/>
      <c r="Y97" s="736"/>
      <c r="Z97" s="736"/>
    </row>
    <row r="98" spans="3:26" s="229" customFormat="1" x14ac:dyDescent="0.3">
      <c r="C98" s="650"/>
      <c r="D98" s="650"/>
      <c r="E98" s="650"/>
      <c r="F98" s="650"/>
      <c r="G98" s="650"/>
      <c r="H98" s="650"/>
      <c r="I98" s="650"/>
      <c r="J98" s="650"/>
      <c r="K98" s="650"/>
      <c r="L98" s="650"/>
      <c r="M98" s="650"/>
      <c r="P98" s="736"/>
      <c r="Q98" s="736"/>
      <c r="R98" s="736"/>
      <c r="S98" s="736"/>
      <c r="T98" s="736"/>
      <c r="U98" s="736"/>
      <c r="V98" s="736"/>
      <c r="W98" s="736"/>
      <c r="X98" s="736"/>
      <c r="Y98" s="736"/>
      <c r="Z98" s="736"/>
    </row>
    <row r="99" spans="3:26" s="229" customFormat="1" x14ac:dyDescent="0.3">
      <c r="C99" s="650"/>
      <c r="D99" s="650"/>
      <c r="E99" s="650"/>
      <c r="F99" s="650"/>
      <c r="G99" s="650"/>
      <c r="H99" s="650"/>
      <c r="I99" s="650"/>
      <c r="J99" s="650"/>
      <c r="K99" s="650"/>
      <c r="L99" s="650"/>
      <c r="M99" s="650"/>
      <c r="P99" s="736"/>
      <c r="Q99" s="736"/>
      <c r="R99" s="736"/>
      <c r="S99" s="736"/>
      <c r="T99" s="736"/>
      <c r="U99" s="736"/>
      <c r="V99" s="736"/>
      <c r="W99" s="736"/>
      <c r="X99" s="736"/>
      <c r="Y99" s="736"/>
      <c r="Z99" s="736"/>
    </row>
    <row r="100" spans="3:26" s="229" customFormat="1" x14ac:dyDescent="0.3">
      <c r="C100" s="650"/>
      <c r="D100" s="650"/>
      <c r="E100" s="650"/>
      <c r="F100" s="650"/>
      <c r="G100" s="650"/>
      <c r="H100" s="650"/>
      <c r="I100" s="650"/>
      <c r="J100" s="650"/>
      <c r="K100" s="650"/>
      <c r="L100" s="650"/>
      <c r="M100" s="650"/>
      <c r="P100" s="736"/>
      <c r="Q100" s="736"/>
      <c r="R100" s="736"/>
      <c r="S100" s="736"/>
      <c r="T100" s="736"/>
      <c r="U100" s="736"/>
      <c r="V100" s="736"/>
      <c r="W100" s="736"/>
      <c r="X100" s="736"/>
      <c r="Y100" s="736"/>
      <c r="Z100" s="736"/>
    </row>
    <row r="101" spans="3:26" s="229" customFormat="1" x14ac:dyDescent="0.3">
      <c r="C101" s="650"/>
      <c r="D101" s="650"/>
      <c r="E101" s="650"/>
      <c r="F101" s="650"/>
      <c r="G101" s="650"/>
      <c r="H101" s="650"/>
      <c r="I101" s="650"/>
      <c r="J101" s="650"/>
      <c r="K101" s="650"/>
      <c r="L101" s="650"/>
      <c r="M101" s="650"/>
      <c r="P101" s="736"/>
      <c r="Q101" s="736"/>
      <c r="R101" s="736"/>
      <c r="S101" s="736"/>
      <c r="T101" s="736"/>
      <c r="U101" s="736"/>
      <c r="V101" s="736"/>
      <c r="W101" s="736"/>
      <c r="X101" s="736"/>
      <c r="Y101" s="736"/>
      <c r="Z101" s="736"/>
    </row>
    <row r="102" spans="3:26" s="229" customFormat="1" x14ac:dyDescent="0.3">
      <c r="C102" s="650"/>
      <c r="D102" s="650"/>
      <c r="E102" s="650"/>
      <c r="F102" s="650"/>
      <c r="G102" s="650"/>
      <c r="H102" s="650"/>
      <c r="I102" s="650"/>
      <c r="J102" s="650"/>
      <c r="K102" s="650"/>
      <c r="L102" s="650"/>
      <c r="M102" s="650"/>
      <c r="P102" s="736"/>
      <c r="Q102" s="736"/>
      <c r="R102" s="736"/>
      <c r="S102" s="736"/>
      <c r="T102" s="736"/>
      <c r="U102" s="736"/>
      <c r="V102" s="736"/>
      <c r="W102" s="736"/>
      <c r="X102" s="736"/>
      <c r="Y102" s="736"/>
      <c r="Z102" s="736"/>
    </row>
    <row r="103" spans="3:26" s="229" customFormat="1" x14ac:dyDescent="0.3"/>
    <row r="104" spans="3:26" s="229" customFormat="1" x14ac:dyDescent="0.3"/>
    <row r="105" spans="3:26" s="229" customFormat="1" x14ac:dyDescent="0.3"/>
    <row r="106" spans="3:26" s="229" customFormat="1" x14ac:dyDescent="0.3"/>
    <row r="107" spans="3:26" s="229" customFormat="1" x14ac:dyDescent="0.3"/>
    <row r="108" spans="3:26" s="229" customFormat="1" x14ac:dyDescent="0.3"/>
    <row r="109" spans="3:26" s="229" customFormat="1" x14ac:dyDescent="0.3"/>
    <row r="110" spans="3:26" s="229" customFormat="1" x14ac:dyDescent="0.3"/>
    <row r="111" spans="3:26" s="229" customFormat="1" x14ac:dyDescent="0.3"/>
    <row r="112" spans="3:26" s="229" customFormat="1" x14ac:dyDescent="0.3"/>
    <row r="113" s="229" customFormat="1" x14ac:dyDescent="0.3"/>
    <row r="114" s="229" customFormat="1" x14ac:dyDescent="0.3"/>
    <row r="115" s="229" customFormat="1" x14ac:dyDescent="0.3"/>
    <row r="116" s="229" customFormat="1" x14ac:dyDescent="0.3"/>
    <row r="117" s="229" customFormat="1" x14ac:dyDescent="0.3"/>
    <row r="118" s="229" customFormat="1" x14ac:dyDescent="0.3"/>
    <row r="119" s="229" customFormat="1" x14ac:dyDescent="0.3"/>
    <row r="120" s="229" customFormat="1" x14ac:dyDescent="0.3"/>
    <row r="121" s="229" customFormat="1" x14ac:dyDescent="0.3"/>
    <row r="122" s="229" customFormat="1" x14ac:dyDescent="0.3"/>
    <row r="123" s="229" customFormat="1" x14ac:dyDescent="0.3"/>
    <row r="124" s="229" customFormat="1" x14ac:dyDescent="0.3"/>
    <row r="125" s="229" customFormat="1" x14ac:dyDescent="0.3"/>
    <row r="126" s="229" customFormat="1" x14ac:dyDescent="0.3"/>
    <row r="127" s="229" customFormat="1" x14ac:dyDescent="0.3"/>
    <row r="128" s="229" customFormat="1" x14ac:dyDescent="0.3"/>
    <row r="129" s="229" customFormat="1" x14ac:dyDescent="0.3"/>
    <row r="130" s="229" customFormat="1" x14ac:dyDescent="0.3"/>
    <row r="131" s="229" customFormat="1" x14ac:dyDescent="0.3"/>
    <row r="132" s="229" customFormat="1" x14ac:dyDescent="0.3"/>
    <row r="133" s="229" customFormat="1" x14ac:dyDescent="0.3"/>
    <row r="134" s="229" customFormat="1" x14ac:dyDescent="0.3"/>
    <row r="135" s="229" customFormat="1" x14ac:dyDescent="0.3"/>
    <row r="136" s="229" customFormat="1" x14ac:dyDescent="0.3"/>
    <row r="137" s="229" customFormat="1" x14ac:dyDescent="0.3"/>
    <row r="138" s="229" customFormat="1" x14ac:dyDescent="0.3"/>
    <row r="139" s="229" customFormat="1" x14ac:dyDescent="0.3"/>
    <row r="140" s="229" customFormat="1" x14ac:dyDescent="0.3"/>
    <row r="141" s="229" customFormat="1" x14ac:dyDescent="0.3"/>
    <row r="142" s="229" customFormat="1" x14ac:dyDescent="0.3"/>
    <row r="143" s="229" customFormat="1" x14ac:dyDescent="0.3"/>
    <row r="144" s="229" customFormat="1" x14ac:dyDescent="0.3"/>
    <row r="145" s="229" customFormat="1" x14ac:dyDescent="0.3"/>
    <row r="146" s="229" customFormat="1" x14ac:dyDescent="0.3"/>
    <row r="147" s="229" customFormat="1" x14ac:dyDescent="0.3"/>
    <row r="148" s="229" customFormat="1" x14ac:dyDescent="0.3"/>
    <row r="149" s="229" customFormat="1" x14ac:dyDescent="0.3"/>
    <row r="150" s="229" customFormat="1" x14ac:dyDescent="0.3"/>
    <row r="151" s="229" customFormat="1" x14ac:dyDescent="0.3"/>
    <row r="152" s="229" customFormat="1" x14ac:dyDescent="0.3"/>
    <row r="153" s="229" customFormat="1" x14ac:dyDescent="0.3"/>
    <row r="154" s="229" customFormat="1" x14ac:dyDescent="0.3"/>
    <row r="155" s="229" customFormat="1" x14ac:dyDescent="0.3"/>
    <row r="156" s="229" customFormat="1" x14ac:dyDescent="0.3"/>
    <row r="157" s="229" customFormat="1" x14ac:dyDescent="0.3"/>
    <row r="158" s="229" customFormat="1" x14ac:dyDescent="0.3"/>
    <row r="159" s="229" customFormat="1" x14ac:dyDescent="0.3"/>
    <row r="160" s="229" customFormat="1" x14ac:dyDescent="0.3"/>
    <row r="161" s="229" customFormat="1" x14ac:dyDescent="0.3"/>
    <row r="162" s="229" customFormat="1" x14ac:dyDescent="0.3"/>
    <row r="163" s="229" customFormat="1" x14ac:dyDescent="0.3"/>
    <row r="164" s="229" customFormat="1" x14ac:dyDescent="0.3"/>
    <row r="165" s="229" customFormat="1" x14ac:dyDescent="0.3"/>
    <row r="166" s="229" customFormat="1" x14ac:dyDescent="0.3"/>
    <row r="167" s="229" customFormat="1" x14ac:dyDescent="0.3"/>
    <row r="168" s="229" customFormat="1" x14ac:dyDescent="0.3"/>
    <row r="169" s="229" customFormat="1" x14ac:dyDescent="0.3"/>
    <row r="170" s="229" customFormat="1" x14ac:dyDescent="0.3"/>
    <row r="171" s="229" customFormat="1" x14ac:dyDescent="0.3"/>
    <row r="172" s="229" customFormat="1" x14ac:dyDescent="0.3"/>
    <row r="173" s="229" customFormat="1" x14ac:dyDescent="0.3"/>
    <row r="174" s="229" customFormat="1" x14ac:dyDescent="0.3"/>
    <row r="175" s="229" customFormat="1" x14ac:dyDescent="0.3"/>
    <row r="176" s="229" customFormat="1" x14ac:dyDescent="0.3"/>
    <row r="177" s="229" customFormat="1" x14ac:dyDescent="0.3"/>
    <row r="178" s="229" customFormat="1" x14ac:dyDescent="0.3"/>
    <row r="179" s="229" customFormat="1" x14ac:dyDescent="0.3"/>
    <row r="180" s="229" customFormat="1" x14ac:dyDescent="0.3"/>
    <row r="181" s="229" customFormat="1" x14ac:dyDescent="0.3"/>
    <row r="182" s="229" customFormat="1" x14ac:dyDescent="0.3"/>
    <row r="183" s="229" customFormat="1" x14ac:dyDescent="0.3"/>
    <row r="184" s="229" customFormat="1" x14ac:dyDescent="0.3"/>
    <row r="185" s="229" customFormat="1" x14ac:dyDescent="0.3"/>
    <row r="186" s="229" customFormat="1" x14ac:dyDescent="0.3"/>
    <row r="187" s="229" customFormat="1" x14ac:dyDescent="0.3"/>
    <row r="188" s="229" customFormat="1" x14ac:dyDescent="0.3"/>
    <row r="189" s="229" customFormat="1" x14ac:dyDescent="0.3"/>
    <row r="190" s="229" customFormat="1" x14ac:dyDescent="0.3"/>
    <row r="191" s="229" customFormat="1" x14ac:dyDescent="0.3"/>
    <row r="192" s="229" customFormat="1" x14ac:dyDescent="0.3"/>
    <row r="193" s="229" customFormat="1" x14ac:dyDescent="0.3"/>
    <row r="194" s="229" customFormat="1" x14ac:dyDescent="0.3"/>
    <row r="195" s="229" customFormat="1" x14ac:dyDescent="0.3"/>
    <row r="196" s="229" customFormat="1" x14ac:dyDescent="0.3"/>
    <row r="197" s="229" customFormat="1" x14ac:dyDescent="0.3"/>
    <row r="198" s="229" customFormat="1" x14ac:dyDescent="0.3"/>
    <row r="199" s="229" customFormat="1" x14ac:dyDescent="0.3"/>
    <row r="200" s="229" customFormat="1" x14ac:dyDescent="0.3"/>
    <row r="201" s="229" customFormat="1" x14ac:dyDescent="0.3"/>
    <row r="202" s="229" customFormat="1" x14ac:dyDescent="0.3"/>
    <row r="203" s="229" customFormat="1" x14ac:dyDescent="0.3"/>
    <row r="204" s="229" customFormat="1" x14ac:dyDescent="0.3"/>
    <row r="205" s="229" customFormat="1" x14ac:dyDescent="0.3"/>
    <row r="206" s="229" customFormat="1" x14ac:dyDescent="0.3"/>
    <row r="207" s="229" customFormat="1" x14ac:dyDescent="0.3"/>
    <row r="208" s="229" customFormat="1" x14ac:dyDescent="0.3"/>
    <row r="209" s="229" customFormat="1" x14ac:dyDescent="0.3"/>
    <row r="210" s="229" customFormat="1" x14ac:dyDescent="0.3"/>
    <row r="211" s="229" customFormat="1" x14ac:dyDescent="0.3"/>
    <row r="212" s="229" customFormat="1" x14ac:dyDescent="0.3"/>
    <row r="213" s="229" customFormat="1" x14ac:dyDescent="0.3"/>
    <row r="214" s="229" customFormat="1" x14ac:dyDescent="0.3"/>
    <row r="215" s="229" customFormat="1" x14ac:dyDescent="0.3"/>
    <row r="216" s="229" customFormat="1" x14ac:dyDescent="0.3"/>
    <row r="217" s="229" customFormat="1" x14ac:dyDescent="0.3"/>
    <row r="218" s="229" customFormat="1" x14ac:dyDescent="0.3"/>
    <row r="219" s="229" customFormat="1" x14ac:dyDescent="0.3"/>
    <row r="220" s="229" customFormat="1" x14ac:dyDescent="0.3"/>
    <row r="221" s="229" customFormat="1" x14ac:dyDescent="0.3"/>
    <row r="222" s="229" customFormat="1" x14ac:dyDescent="0.3"/>
    <row r="223" s="229" customFormat="1" x14ac:dyDescent="0.3"/>
  </sheetData>
  <mergeCells count="8">
    <mergeCell ref="O48:Z48"/>
    <mergeCell ref="P4:AA4"/>
    <mergeCell ref="C3:Z3"/>
    <mergeCell ref="B45:L45"/>
    <mergeCell ref="O45:Z45"/>
    <mergeCell ref="B46:L47"/>
    <mergeCell ref="O46:Z47"/>
    <mergeCell ref="B48:L48"/>
  </mergeCells>
  <phoneticPr fontId="5" type="noConversion"/>
  <pageMargins left="0.7" right="0.7" top="0.75" bottom="0.75" header="0.3" footer="0.3"/>
  <pageSetup paperSize="9" scale="65" orientation="landscape" r:id="rId1"/>
  <headerFooter alignWithMargins="0">
    <oddFooter>&amp;C&amp;P(&amp;N)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CN269"/>
  <sheetViews>
    <sheetView zoomScaleNormal="100" workbookViewId="0">
      <pane xSplit="2" ySplit="6" topLeftCell="C22" activePane="bottomRight" state="frozen"/>
      <selection pane="topRight"/>
      <selection pane="bottomLeft"/>
      <selection pane="bottomRight"/>
    </sheetView>
  </sheetViews>
  <sheetFormatPr defaultColWidth="9.1328125" defaultRowHeight="10.15" x14ac:dyDescent="0.3"/>
  <cols>
    <col min="1" max="1" width="2.59765625" style="42" customWidth="1"/>
    <col min="2" max="2" width="6.86328125" style="42" customWidth="1"/>
    <col min="3" max="3" width="7.86328125" style="42" customWidth="1"/>
    <col min="4" max="5" width="6.73046875" style="42" customWidth="1"/>
    <col min="6" max="6" width="8" style="42" customWidth="1"/>
    <col min="7" max="7" width="6.73046875" style="42" customWidth="1"/>
    <col min="8" max="8" width="8" style="42" customWidth="1"/>
    <col min="9" max="11" width="6.73046875" style="42" customWidth="1"/>
    <col min="12" max="12" width="8.86328125" style="42" customWidth="1"/>
    <col min="13" max="13" width="9.86328125" style="42" customWidth="1"/>
    <col min="14" max="14" width="1.59765625" style="42" customWidth="1"/>
    <col min="15" max="15" width="2.1328125" style="42" customWidth="1"/>
    <col min="16" max="16" width="3.1328125" style="42" customWidth="1"/>
    <col min="17" max="17" width="6.265625" style="42" customWidth="1"/>
    <col min="18" max="18" width="5.3984375" style="42" customWidth="1"/>
    <col min="19" max="19" width="5" style="42" customWidth="1"/>
    <col min="20" max="20" width="5.1328125" style="42" customWidth="1"/>
    <col min="21" max="21" width="5.59765625" style="42" customWidth="1"/>
    <col min="22" max="22" width="5" style="42" customWidth="1"/>
    <col min="23" max="24" width="5.1328125" style="42" customWidth="1"/>
    <col min="25" max="25" width="5.265625" style="42" customWidth="1"/>
    <col min="26" max="27" width="5.59765625" style="42" customWidth="1"/>
    <col min="28" max="28" width="4.86328125" style="42" customWidth="1"/>
    <col min="29" max="29" width="15" style="42" customWidth="1"/>
    <col min="30" max="92" width="9.1328125" style="229"/>
    <col min="93" max="16384" width="9.1328125" style="42"/>
  </cols>
  <sheetData>
    <row r="1" spans="1:31" ht="15" x14ac:dyDescent="0.4">
      <c r="A1" s="11" t="s">
        <v>33</v>
      </c>
      <c r="B1" s="10"/>
      <c r="C1" s="10"/>
      <c r="D1" s="10"/>
      <c r="E1" s="10"/>
      <c r="F1" s="63"/>
      <c r="G1" s="63"/>
      <c r="H1" s="10"/>
      <c r="I1" s="10"/>
      <c r="J1" s="10"/>
      <c r="K1" s="10"/>
      <c r="L1" s="10"/>
      <c r="M1" s="13" t="s">
        <v>33</v>
      </c>
      <c r="N1" s="13"/>
      <c r="O1" s="10"/>
      <c r="P1" s="11"/>
      <c r="Q1" s="13" t="s">
        <v>33</v>
      </c>
      <c r="R1" s="10"/>
      <c r="S1" s="10"/>
      <c r="T1" s="10"/>
      <c r="U1" s="10"/>
      <c r="V1" s="10"/>
      <c r="W1" s="10"/>
      <c r="X1" s="10"/>
      <c r="Y1" s="10"/>
      <c r="Z1" s="10"/>
      <c r="AA1" s="14"/>
      <c r="AB1" s="13" t="s">
        <v>33</v>
      </c>
      <c r="AC1" s="14"/>
    </row>
    <row r="2" spans="1:31" ht="5.25" customHeight="1" x14ac:dyDescent="0.35">
      <c r="A2" s="14"/>
      <c r="B2" s="16"/>
      <c r="C2" s="10"/>
      <c r="D2" s="10"/>
      <c r="E2" s="10"/>
      <c r="F2" s="10"/>
      <c r="G2" s="10"/>
      <c r="H2" s="10"/>
      <c r="I2" s="10"/>
      <c r="J2" s="10"/>
      <c r="K2" s="10"/>
      <c r="L2" s="10"/>
      <c r="M2" s="10"/>
      <c r="N2" s="16"/>
      <c r="O2" s="16"/>
      <c r="P2" s="14"/>
      <c r="Q2" s="16"/>
      <c r="R2" s="10"/>
      <c r="S2" s="10"/>
      <c r="T2" s="10"/>
      <c r="U2" s="10"/>
      <c r="V2" s="10"/>
      <c r="W2" s="10"/>
      <c r="X2" s="10"/>
      <c r="Y2" s="10"/>
      <c r="Z2" s="10"/>
      <c r="AA2" s="17"/>
      <c r="AB2" s="17"/>
      <c r="AC2" s="17"/>
    </row>
    <row r="3" spans="1:31" ht="15" customHeight="1" x14ac:dyDescent="0.45">
      <c r="A3" s="14"/>
      <c r="B3" s="10"/>
      <c r="C3" s="1018" t="s">
        <v>474</v>
      </c>
      <c r="D3" s="1019"/>
      <c r="E3" s="1019"/>
      <c r="F3" s="1019"/>
      <c r="G3" s="1019"/>
      <c r="H3" s="1019"/>
      <c r="I3" s="1019"/>
      <c r="J3" s="1019"/>
      <c r="K3" s="1019"/>
      <c r="L3" s="1019"/>
      <c r="M3" s="1019"/>
      <c r="N3" s="1019"/>
      <c r="O3" s="1019"/>
      <c r="P3" s="1019"/>
      <c r="Q3" s="1019"/>
      <c r="R3" s="1020"/>
      <c r="S3" s="1020"/>
      <c r="T3" s="1020"/>
      <c r="U3" s="1020"/>
      <c r="V3" s="1020"/>
      <c r="W3" s="1020"/>
      <c r="X3" s="1020"/>
      <c r="Y3" s="1020"/>
      <c r="Z3" s="1020"/>
      <c r="AA3" s="1020"/>
      <c r="AB3" s="1020"/>
      <c r="AC3" s="17"/>
    </row>
    <row r="4" spans="1:31" ht="13.15" x14ac:dyDescent="0.4">
      <c r="A4" s="14"/>
      <c r="B4" s="10"/>
      <c r="C4" s="44" t="s">
        <v>303</v>
      </c>
      <c r="D4"/>
      <c r="E4" s="45"/>
      <c r="F4" s="45"/>
      <c r="G4" s="45"/>
      <c r="H4" s="45"/>
      <c r="I4" s="45"/>
      <c r="J4" s="45"/>
      <c r="K4" s="63"/>
      <c r="L4" s="45"/>
      <c r="M4" s="45"/>
      <c r="N4" s="17"/>
      <c r="O4" s="17"/>
      <c r="P4" s="14"/>
      <c r="Q4" s="10"/>
      <c r="R4" s="1009" t="s">
        <v>279</v>
      </c>
      <c r="S4" s="1016"/>
      <c r="T4" s="1016"/>
      <c r="U4" s="1016"/>
      <c r="V4" s="1016"/>
      <c r="W4" s="1016"/>
      <c r="X4" s="1016"/>
      <c r="Y4" s="1016"/>
      <c r="Z4" s="1016"/>
      <c r="AA4" s="14"/>
      <c r="AB4" s="14"/>
      <c r="AC4" s="14"/>
    </row>
    <row r="5" spans="1:31" ht="2.25" customHeight="1" thickBot="1" x14ac:dyDescent="0.4">
      <c r="A5" s="14"/>
      <c r="B5" s="10"/>
      <c r="C5" s="55"/>
      <c r="D5" s="56"/>
      <c r="E5" s="56"/>
      <c r="F5" s="56"/>
      <c r="G5" s="56"/>
      <c r="H5" s="56"/>
      <c r="I5" s="56"/>
      <c r="J5" s="56"/>
      <c r="K5" s="56"/>
      <c r="L5" s="56"/>
      <c r="M5" s="56"/>
      <c r="N5" s="19"/>
      <c r="O5" s="19"/>
      <c r="P5" s="14"/>
      <c r="Q5" s="10"/>
      <c r="R5" s="55"/>
      <c r="S5" s="55"/>
      <c r="T5" s="55"/>
      <c r="U5" s="55"/>
      <c r="V5" s="55"/>
      <c r="W5" s="55"/>
      <c r="X5" s="55"/>
      <c r="Y5" s="55"/>
      <c r="Z5" s="55"/>
      <c r="AA5" s="55"/>
      <c r="AB5" s="55"/>
      <c r="AC5" s="14"/>
    </row>
    <row r="6" spans="1:31" ht="138.75" customHeight="1" x14ac:dyDescent="0.35">
      <c r="A6" s="14"/>
      <c r="B6" s="10"/>
      <c r="C6" s="64" t="s">
        <v>306</v>
      </c>
      <c r="D6" s="65" t="s">
        <v>307</v>
      </c>
      <c r="E6" s="65" t="s">
        <v>308</v>
      </c>
      <c r="F6" s="66" t="s">
        <v>309</v>
      </c>
      <c r="G6" s="67" t="s">
        <v>318</v>
      </c>
      <c r="H6" s="68" t="s">
        <v>311</v>
      </c>
      <c r="I6" s="65" t="s">
        <v>312</v>
      </c>
      <c r="J6" s="69" t="s">
        <v>313</v>
      </c>
      <c r="K6" s="70" t="s">
        <v>319</v>
      </c>
      <c r="L6" s="71" t="s">
        <v>315</v>
      </c>
      <c r="M6" s="72" t="s">
        <v>316</v>
      </c>
      <c r="N6" s="73"/>
      <c r="O6" s="10"/>
      <c r="P6" s="10"/>
      <c r="Q6" s="10"/>
      <c r="R6" s="64" t="s">
        <v>306</v>
      </c>
      <c r="S6" s="65" t="s">
        <v>307</v>
      </c>
      <c r="T6" s="65" t="s">
        <v>308</v>
      </c>
      <c r="U6" s="66" t="s">
        <v>309</v>
      </c>
      <c r="V6" s="67" t="s">
        <v>318</v>
      </c>
      <c r="W6" s="68" t="s">
        <v>311</v>
      </c>
      <c r="X6" s="65" t="s">
        <v>312</v>
      </c>
      <c r="Y6" s="69" t="s">
        <v>313</v>
      </c>
      <c r="Z6" s="70" t="s">
        <v>319</v>
      </c>
      <c r="AA6" s="71" t="s">
        <v>320</v>
      </c>
      <c r="AB6" s="72" t="s">
        <v>316</v>
      </c>
      <c r="AC6" s="14"/>
    </row>
    <row r="7" spans="1:31" ht="14.1" customHeight="1" x14ac:dyDescent="0.3">
      <c r="A7" s="14"/>
      <c r="B7" s="59" t="s">
        <v>341</v>
      </c>
      <c r="C7" s="594">
        <v>79.570796939999994</v>
      </c>
      <c r="D7" s="595">
        <v>9.8164640500000004</v>
      </c>
      <c r="E7" s="595">
        <v>69.754332890000001</v>
      </c>
      <c r="F7" s="596">
        <v>747.86601245000008</v>
      </c>
      <c r="G7" s="597">
        <v>3.7511540599999997</v>
      </c>
      <c r="H7" s="596">
        <v>145.06155261000001</v>
      </c>
      <c r="I7" s="595">
        <v>15.97546155</v>
      </c>
      <c r="J7" s="598">
        <v>129.08609106</v>
      </c>
      <c r="K7" s="599">
        <v>4.6916006100000001</v>
      </c>
      <c r="L7" s="476">
        <v>980.94111667000004</v>
      </c>
      <c r="M7" s="600">
        <v>3670.5407357600002</v>
      </c>
      <c r="N7" s="46"/>
      <c r="O7" s="29"/>
      <c r="P7" s="14"/>
      <c r="Q7" s="25" t="s">
        <v>341</v>
      </c>
      <c r="R7" s="74">
        <f>IF(ISERROR((C7/$L7)*100),"",(C7/$L7)*100)</f>
        <v>8.1116792422891706</v>
      </c>
      <c r="S7" s="75">
        <f t="shared" ref="S7:S38" si="0">IF(ISERROR((D7/$L7)*100),"",(D7/$L7)*100)</f>
        <v>1.000718991505213</v>
      </c>
      <c r="T7" s="75">
        <f t="shared" ref="T7:T38" si="1">IF(ISERROR((E7/$L7)*100),"",(E7/$L7)*100)</f>
        <v>7.1109602507839584</v>
      </c>
      <c r="U7" s="76">
        <f t="shared" ref="U7:U38" si="2">IF(ISERROR((F7/$L7)*100),"",(F7/$L7)*100)</f>
        <v>76.239643719775984</v>
      </c>
      <c r="V7" s="77">
        <f t="shared" ref="V7:V38" si="3">IF(ISERROR((G7/$L7)*100),"",(G7/$L7)*100)</f>
        <v>0.38240359143411573</v>
      </c>
      <c r="W7" s="76">
        <f t="shared" ref="W7:W38" si="4">IF(ISERROR((H7/$L7)*100),"",(H7/$L7)*100)</f>
        <v>14.787997989363555</v>
      </c>
      <c r="X7" s="75">
        <f t="shared" ref="X7:X38" si="5">IF(ISERROR((I7/$L7)*100),"",(I7/$L7)*100)</f>
        <v>1.628585169743102</v>
      </c>
      <c r="Y7" s="78">
        <f t="shared" ref="Y7:Y38" si="6">IF(ISERROR((J7/$L7)*100),"",(J7/$L7)*100)</f>
        <v>13.159412819620453</v>
      </c>
      <c r="Z7" s="79">
        <f t="shared" ref="Z7:Z38" si="7">IF(ISERROR((K7/$L7)*100),"",(K7/$L7)*100)</f>
        <v>0.47827545713717989</v>
      </c>
      <c r="AA7" s="80">
        <v>26.724703178287768</v>
      </c>
      <c r="AB7" s="81">
        <v>100</v>
      </c>
      <c r="AC7" s="14"/>
      <c r="AD7" s="937"/>
      <c r="AE7" s="723"/>
    </row>
    <row r="8" spans="1:31" ht="4.9000000000000004" customHeight="1" x14ac:dyDescent="0.3">
      <c r="A8" s="14"/>
      <c r="B8" s="60"/>
      <c r="C8" s="615"/>
      <c r="D8" s="616"/>
      <c r="E8" s="617"/>
      <c r="F8" s="618"/>
      <c r="G8" s="618"/>
      <c r="H8" s="618"/>
      <c r="I8" s="619"/>
      <c r="J8" s="620"/>
      <c r="K8" s="620"/>
      <c r="L8" s="620"/>
      <c r="M8" s="620"/>
      <c r="N8" s="47"/>
      <c r="O8" s="47"/>
      <c r="P8" s="14"/>
      <c r="Q8" s="54"/>
      <c r="R8" s="101" t="str">
        <f t="shared" ref="R8:R38" si="8">IF(ISERROR((C8/$L8)*100),"",(C8/$L8)*100)</f>
        <v/>
      </c>
      <c r="S8" s="102" t="str">
        <f t="shared" si="0"/>
        <v/>
      </c>
      <c r="T8" s="103" t="str">
        <f t="shared" si="1"/>
        <v/>
      </c>
      <c r="U8" s="104" t="str">
        <f t="shared" si="2"/>
        <v/>
      </c>
      <c r="V8" s="104" t="str">
        <f t="shared" si="3"/>
        <v/>
      </c>
      <c r="W8" s="104" t="str">
        <f t="shared" si="4"/>
        <v/>
      </c>
      <c r="X8" s="105" t="str">
        <f t="shared" si="5"/>
        <v/>
      </c>
      <c r="Y8" s="47" t="str">
        <f t="shared" si="6"/>
        <v/>
      </c>
      <c r="Z8" s="47" t="str">
        <f t="shared" si="7"/>
        <v/>
      </c>
      <c r="AA8" s="14"/>
      <c r="AB8" s="14"/>
      <c r="AC8" s="14"/>
      <c r="AD8" s="937"/>
      <c r="AE8" s="723"/>
    </row>
    <row r="9" spans="1:31" ht="14.1" customHeight="1" x14ac:dyDescent="0.3">
      <c r="A9" s="14"/>
      <c r="B9" s="62" t="s">
        <v>156</v>
      </c>
      <c r="C9" s="594">
        <v>4.5862778400000002</v>
      </c>
      <c r="D9" s="595">
        <v>1.0356899999999999E-2</v>
      </c>
      <c r="E9" s="595">
        <v>4.5759209399999996</v>
      </c>
      <c r="F9" s="596">
        <v>22.960131519999997</v>
      </c>
      <c r="G9" s="597">
        <v>7.2624430000000004E-2</v>
      </c>
      <c r="H9" s="596">
        <v>26.13208646</v>
      </c>
      <c r="I9" s="595">
        <v>0.39229183000000001</v>
      </c>
      <c r="J9" s="598">
        <v>25.739794629999999</v>
      </c>
      <c r="K9" s="621">
        <v>0.42532596</v>
      </c>
      <c r="L9" s="476">
        <v>54.176446209999995</v>
      </c>
      <c r="M9" s="600">
        <v>141.26744692</v>
      </c>
      <c r="N9" s="46"/>
      <c r="O9" s="29"/>
      <c r="P9" s="14"/>
      <c r="Q9" s="31" t="s">
        <v>156</v>
      </c>
      <c r="R9" s="74">
        <f t="shared" si="8"/>
        <v>8.4654460763678809</v>
      </c>
      <c r="S9" s="75">
        <f t="shared" si="0"/>
        <v>1.9116979286264633E-2</v>
      </c>
      <c r="T9" s="75">
        <f t="shared" si="1"/>
        <v>8.4463290970816161</v>
      </c>
      <c r="U9" s="76">
        <f t="shared" si="2"/>
        <v>42.380283547948871</v>
      </c>
      <c r="V9" s="77">
        <f t="shared" si="3"/>
        <v>0.13405166835508464</v>
      </c>
      <c r="W9" s="76">
        <f t="shared" si="4"/>
        <v>48.235143292172026</v>
      </c>
      <c r="X9" s="75">
        <f t="shared" si="5"/>
        <v>0.72410033777296745</v>
      </c>
      <c r="Y9" s="78">
        <f t="shared" si="6"/>
        <v>47.511042954399059</v>
      </c>
      <c r="Z9" s="106">
        <f t="shared" si="7"/>
        <v>0.78507541515613932</v>
      </c>
      <c r="AA9" s="80">
        <v>38.350269217139747</v>
      </c>
      <c r="AB9" s="81">
        <v>100</v>
      </c>
      <c r="AC9" s="14"/>
      <c r="AD9" s="937"/>
      <c r="AE9" s="723"/>
    </row>
    <row r="10" spans="1:31" ht="14.1" customHeight="1" x14ac:dyDescent="0.3">
      <c r="A10" s="14"/>
      <c r="B10" s="61" t="s">
        <v>157</v>
      </c>
      <c r="C10" s="601">
        <v>0.50875159999999997</v>
      </c>
      <c r="D10" s="602">
        <v>1.446735E-2</v>
      </c>
      <c r="E10" s="602">
        <v>0.49428424999999998</v>
      </c>
      <c r="F10" s="603">
        <v>9.74151202</v>
      </c>
      <c r="G10" s="604">
        <v>3.5086709999999993E-2</v>
      </c>
      <c r="H10" s="603">
        <v>0.27157063000000004</v>
      </c>
      <c r="I10" s="602">
        <v>4.4796599999999999E-3</v>
      </c>
      <c r="J10" s="605">
        <v>0.26709097000000004</v>
      </c>
      <c r="K10" s="606">
        <v>0.12570554</v>
      </c>
      <c r="L10" s="487">
        <v>10.6826265</v>
      </c>
      <c r="M10" s="607">
        <v>54.746713749999998</v>
      </c>
      <c r="N10" s="46"/>
      <c r="O10" s="664"/>
      <c r="P10" s="14"/>
      <c r="Q10" s="30" t="s">
        <v>157</v>
      </c>
      <c r="R10" s="90">
        <f t="shared" si="8"/>
        <v>4.7624205526609025</v>
      </c>
      <c r="S10" s="91">
        <f t="shared" si="0"/>
        <v>0.13542877306437701</v>
      </c>
      <c r="T10" s="91">
        <f t="shared" si="1"/>
        <v>4.6269917795965254</v>
      </c>
      <c r="U10" s="92">
        <f t="shared" si="2"/>
        <v>91.190233225883162</v>
      </c>
      <c r="V10" s="93">
        <f t="shared" si="3"/>
        <v>0.32844647334623178</v>
      </c>
      <c r="W10" s="92">
        <f t="shared" si="4"/>
        <v>2.5421709726535893</v>
      </c>
      <c r="X10" s="91">
        <f t="shared" si="5"/>
        <v>4.1934069304023686E-2</v>
      </c>
      <c r="Y10" s="94">
        <f t="shared" si="6"/>
        <v>2.5002369033495655</v>
      </c>
      <c r="Z10" s="95">
        <f t="shared" si="7"/>
        <v>1.1767287754561109</v>
      </c>
      <c r="AA10" s="96">
        <v>19.512817789907981</v>
      </c>
      <c r="AB10" s="97">
        <v>100</v>
      </c>
      <c r="AC10" s="14"/>
      <c r="AD10" s="937"/>
      <c r="AE10" s="723"/>
    </row>
    <row r="11" spans="1:31" ht="14.1" customHeight="1" x14ac:dyDescent="0.3">
      <c r="A11" s="14"/>
      <c r="B11" s="62" t="s">
        <v>158</v>
      </c>
      <c r="C11" s="594">
        <v>0.39011468000000005</v>
      </c>
      <c r="D11" s="595">
        <v>1.249315E-2</v>
      </c>
      <c r="E11" s="595">
        <v>0.37762152999999998</v>
      </c>
      <c r="F11" s="596">
        <v>18.636186679999998</v>
      </c>
      <c r="G11" s="597">
        <v>0.22895257000000002</v>
      </c>
      <c r="H11" s="596">
        <v>1.293562E-2</v>
      </c>
      <c r="I11" s="595">
        <v>1.293562E-2</v>
      </c>
      <c r="J11" s="598" t="s">
        <v>276</v>
      </c>
      <c r="K11" s="599">
        <v>4.6713769999999995E-2</v>
      </c>
      <c r="L11" s="476">
        <v>19.314903319999999</v>
      </c>
      <c r="M11" s="600">
        <v>119.41326025000001</v>
      </c>
      <c r="N11" s="46"/>
      <c r="O11" s="664"/>
      <c r="P11" s="14"/>
      <c r="Q11" s="31" t="s">
        <v>158</v>
      </c>
      <c r="R11" s="74">
        <f t="shared" si="8"/>
        <v>2.0197599415164977</v>
      </c>
      <c r="S11" s="75">
        <f t="shared" si="0"/>
        <v>6.4681400641874928E-2</v>
      </c>
      <c r="T11" s="75">
        <f t="shared" si="1"/>
        <v>1.9550785408746225</v>
      </c>
      <c r="U11" s="76">
        <f t="shared" si="2"/>
        <v>96.486046920580691</v>
      </c>
      <c r="V11" s="77">
        <f t="shared" si="3"/>
        <v>1.1853674139954227</v>
      </c>
      <c r="W11" s="76">
        <f t="shared" si="4"/>
        <v>6.6972222359537023E-2</v>
      </c>
      <c r="X11" s="75">
        <f t="shared" si="5"/>
        <v>6.6972222359537023E-2</v>
      </c>
      <c r="Y11" s="107" t="str">
        <f t="shared" si="6"/>
        <v/>
      </c>
      <c r="Z11" s="79">
        <f t="shared" si="7"/>
        <v>0.24185350154783997</v>
      </c>
      <c r="AA11" s="80">
        <v>16.174839611248281</v>
      </c>
      <c r="AB11" s="81">
        <v>100</v>
      </c>
      <c r="AC11" s="14"/>
      <c r="AD11" s="937"/>
      <c r="AE11" s="723"/>
    </row>
    <row r="12" spans="1:31" ht="14.1" customHeight="1" x14ac:dyDescent="0.3">
      <c r="A12" s="14"/>
      <c r="B12" s="61" t="s">
        <v>159</v>
      </c>
      <c r="C12" s="601">
        <v>1.35581627</v>
      </c>
      <c r="D12" s="602">
        <v>8.6554010000000001E-2</v>
      </c>
      <c r="E12" s="602">
        <v>1.2692622599999999</v>
      </c>
      <c r="F12" s="603">
        <v>11.382124659999999</v>
      </c>
      <c r="G12" s="604">
        <v>0.18630366000000001</v>
      </c>
      <c r="H12" s="603">
        <v>1.9268594799999998</v>
      </c>
      <c r="I12" s="602">
        <v>0.54707953999999992</v>
      </c>
      <c r="J12" s="605">
        <v>1.3797799399999999</v>
      </c>
      <c r="K12" s="606" t="s">
        <v>276</v>
      </c>
      <c r="L12" s="487">
        <v>14.85110407</v>
      </c>
      <c r="M12" s="607">
        <v>46.5001757</v>
      </c>
      <c r="N12" s="46"/>
      <c r="O12" s="664"/>
      <c r="P12" s="14"/>
      <c r="Q12" s="30" t="s">
        <v>159</v>
      </c>
      <c r="R12" s="90">
        <f t="shared" si="8"/>
        <v>9.1293971384849382</v>
      </c>
      <c r="S12" s="91">
        <f t="shared" si="0"/>
        <v>0.58281195520569806</v>
      </c>
      <c r="T12" s="91">
        <f t="shared" si="1"/>
        <v>8.5465851832792392</v>
      </c>
      <c r="U12" s="92">
        <f t="shared" si="2"/>
        <v>76.6416059462709</v>
      </c>
      <c r="V12" s="93">
        <f t="shared" si="3"/>
        <v>1.2544768329806741</v>
      </c>
      <c r="W12" s="92">
        <f t="shared" si="4"/>
        <v>12.974520082263485</v>
      </c>
      <c r="X12" s="91">
        <f t="shared" si="5"/>
        <v>3.6837634254084111</v>
      </c>
      <c r="Y12" s="94">
        <f t="shared" si="6"/>
        <v>9.2907566568550752</v>
      </c>
      <c r="Z12" s="95" t="str">
        <f t="shared" si="7"/>
        <v/>
      </c>
      <c r="AA12" s="96">
        <v>31.937737538484186</v>
      </c>
      <c r="AB12" s="97">
        <v>100</v>
      </c>
      <c r="AC12" s="14"/>
      <c r="AD12" s="937"/>
      <c r="AE12" s="723"/>
    </row>
    <row r="13" spans="1:31" ht="14.1" customHeight="1" x14ac:dyDescent="0.3">
      <c r="A13" s="14"/>
      <c r="B13" s="62" t="s">
        <v>160</v>
      </c>
      <c r="C13" s="594">
        <v>19.038846410000001</v>
      </c>
      <c r="D13" s="595">
        <v>0.74062320999999998</v>
      </c>
      <c r="E13" s="595">
        <v>18.298223199999999</v>
      </c>
      <c r="F13" s="596">
        <v>143.72378082</v>
      </c>
      <c r="G13" s="597">
        <v>0.85550616999999995</v>
      </c>
      <c r="H13" s="596">
        <v>5.2645248499999999</v>
      </c>
      <c r="I13" s="595">
        <v>1.4662957400000001</v>
      </c>
      <c r="J13" s="598">
        <v>3.7982291100000003</v>
      </c>
      <c r="K13" s="599">
        <v>0.84724021999999999</v>
      </c>
      <c r="L13" s="476">
        <v>169.72989847000005</v>
      </c>
      <c r="M13" s="600">
        <v>782.45446036999999</v>
      </c>
      <c r="N13" s="46"/>
      <c r="O13" s="664"/>
      <c r="P13" s="14"/>
      <c r="Q13" s="31" t="s">
        <v>160</v>
      </c>
      <c r="R13" s="74">
        <f t="shared" si="8"/>
        <v>11.217143580254447</v>
      </c>
      <c r="S13" s="75">
        <f t="shared" si="0"/>
        <v>0.43635400520251055</v>
      </c>
      <c r="T13" s="75">
        <f t="shared" si="1"/>
        <v>10.780789575051934</v>
      </c>
      <c r="U13" s="76">
        <f t="shared" si="2"/>
        <v>84.677939547229116</v>
      </c>
      <c r="V13" s="77">
        <f t="shared" si="3"/>
        <v>0.50403975829350511</v>
      </c>
      <c r="W13" s="76">
        <f t="shared" si="4"/>
        <v>3.101707417170529</v>
      </c>
      <c r="X13" s="75">
        <f t="shared" si="5"/>
        <v>0.86389949750613293</v>
      </c>
      <c r="Y13" s="78">
        <f t="shared" si="6"/>
        <v>2.2378079196643963</v>
      </c>
      <c r="Z13" s="79">
        <f t="shared" si="7"/>
        <v>0.4991696970523733</v>
      </c>
      <c r="AA13" s="80">
        <v>21.691984270846856</v>
      </c>
      <c r="AB13" s="81">
        <v>100</v>
      </c>
      <c r="AC13" s="14"/>
      <c r="AD13" s="937"/>
      <c r="AE13" s="723"/>
    </row>
    <row r="14" spans="1:31" ht="14.1" customHeight="1" x14ac:dyDescent="0.3">
      <c r="A14" s="14"/>
      <c r="B14" s="61" t="s">
        <v>161</v>
      </c>
      <c r="C14" s="601">
        <v>0.13579511</v>
      </c>
      <c r="D14" s="602">
        <v>5.6156599999999997E-3</v>
      </c>
      <c r="E14" s="602">
        <v>0.13017945</v>
      </c>
      <c r="F14" s="603">
        <v>2.2790173500000002</v>
      </c>
      <c r="G14" s="604">
        <v>4.7543830000000002E-2</v>
      </c>
      <c r="H14" s="603">
        <v>0.96816612000000002</v>
      </c>
      <c r="I14" s="602">
        <v>1.8468789999999999E-2</v>
      </c>
      <c r="J14" s="605">
        <v>0.94969733000000001</v>
      </c>
      <c r="K14" s="606" t="s">
        <v>276</v>
      </c>
      <c r="L14" s="487">
        <v>3.43052241</v>
      </c>
      <c r="M14" s="607">
        <v>13.695048289999999</v>
      </c>
      <c r="N14" s="46"/>
      <c r="O14" s="664"/>
      <c r="P14" s="14"/>
      <c r="Q14" s="30" t="s">
        <v>161</v>
      </c>
      <c r="R14" s="90">
        <f t="shared" si="8"/>
        <v>3.9584382134964686</v>
      </c>
      <c r="S14" s="91">
        <f t="shared" si="0"/>
        <v>0.16369693384396225</v>
      </c>
      <c r="T14" s="91">
        <f t="shared" si="1"/>
        <v>3.7947412796525062</v>
      </c>
      <c r="U14" s="92">
        <f t="shared" si="2"/>
        <v>66.43353628463835</v>
      </c>
      <c r="V14" s="93">
        <f t="shared" si="3"/>
        <v>1.3859064106798824</v>
      </c>
      <c r="W14" s="92">
        <f t="shared" si="4"/>
        <v>28.222119091185299</v>
      </c>
      <c r="X14" s="91">
        <f t="shared" si="5"/>
        <v>0.53836669150340866</v>
      </c>
      <c r="Y14" s="94">
        <f t="shared" si="6"/>
        <v>27.68375239968189</v>
      </c>
      <c r="Z14" s="95" t="str">
        <f t="shared" si="7"/>
        <v/>
      </c>
      <c r="AA14" s="96">
        <v>25.049363371029049</v>
      </c>
      <c r="AB14" s="97">
        <v>100</v>
      </c>
      <c r="AC14" s="14"/>
      <c r="AD14" s="937"/>
      <c r="AE14" s="723"/>
    </row>
    <row r="15" spans="1:31" ht="14.1" customHeight="1" x14ac:dyDescent="0.3">
      <c r="A15" s="14"/>
      <c r="B15" s="62" t="s">
        <v>162</v>
      </c>
      <c r="C15" s="594">
        <v>1.3446906300000001</v>
      </c>
      <c r="D15" s="595">
        <v>1.9417940000000002E-2</v>
      </c>
      <c r="E15" s="595">
        <v>1.32527269</v>
      </c>
      <c r="F15" s="596">
        <v>10.32779038</v>
      </c>
      <c r="G15" s="597">
        <v>0.11631822999999999</v>
      </c>
      <c r="H15" s="596">
        <v>0.90700514999999993</v>
      </c>
      <c r="I15" s="595">
        <v>0.37383759</v>
      </c>
      <c r="J15" s="598">
        <v>0.53316755999999998</v>
      </c>
      <c r="K15" s="599">
        <v>0.15206878000000001</v>
      </c>
      <c r="L15" s="476">
        <v>12.84787317</v>
      </c>
      <c r="M15" s="600">
        <v>63.968309490000003</v>
      </c>
      <c r="N15" s="46"/>
      <c r="O15" s="664"/>
      <c r="P15" s="14"/>
      <c r="Q15" s="31" t="s">
        <v>162</v>
      </c>
      <c r="R15" s="74">
        <f t="shared" si="8"/>
        <v>10.466250812156797</v>
      </c>
      <c r="S15" s="75">
        <f t="shared" si="0"/>
        <v>0.15113738860172762</v>
      </c>
      <c r="T15" s="75">
        <f t="shared" si="1"/>
        <v>10.315113423555069</v>
      </c>
      <c r="U15" s="76">
        <f t="shared" si="2"/>
        <v>80.385214294577295</v>
      </c>
      <c r="V15" s="77">
        <f t="shared" si="3"/>
        <v>0.9053500798218107</v>
      </c>
      <c r="W15" s="76">
        <f t="shared" si="4"/>
        <v>7.0595742812738242</v>
      </c>
      <c r="X15" s="75">
        <f t="shared" si="5"/>
        <v>2.9097235398689727</v>
      </c>
      <c r="Y15" s="78">
        <f t="shared" si="6"/>
        <v>4.1498507414048511</v>
      </c>
      <c r="Z15" s="79">
        <f t="shared" si="7"/>
        <v>1.183610532170283</v>
      </c>
      <c r="AA15" s="80">
        <v>20.084747076219784</v>
      </c>
      <c r="AB15" s="81">
        <v>100</v>
      </c>
      <c r="AC15" s="14"/>
      <c r="AD15" s="937"/>
      <c r="AE15" s="723"/>
    </row>
    <row r="16" spans="1:31" ht="14.1" customHeight="1" x14ac:dyDescent="0.3">
      <c r="A16" s="14"/>
      <c r="B16" s="61" t="s">
        <v>163</v>
      </c>
      <c r="C16" s="601">
        <v>2.8535346700000002</v>
      </c>
      <c r="D16" s="602">
        <v>0.32276342000000002</v>
      </c>
      <c r="E16" s="602">
        <v>2.5307712499999999</v>
      </c>
      <c r="F16" s="603">
        <v>14.496290999999999</v>
      </c>
      <c r="G16" s="604" t="s">
        <v>276</v>
      </c>
      <c r="H16" s="603">
        <v>8.0282127800000005</v>
      </c>
      <c r="I16" s="602">
        <v>1.9326626900000001</v>
      </c>
      <c r="J16" s="605">
        <v>6.0955500899999997</v>
      </c>
      <c r="K16" s="606" t="s">
        <v>276</v>
      </c>
      <c r="L16" s="487">
        <v>25.378038449999998</v>
      </c>
      <c r="M16" s="607">
        <v>86.115149660000014</v>
      </c>
      <c r="N16" s="46"/>
      <c r="O16" s="664"/>
      <c r="P16" s="14"/>
      <c r="Q16" s="30" t="s">
        <v>163</v>
      </c>
      <c r="R16" s="90">
        <f t="shared" si="8"/>
        <v>11.244110436754424</v>
      </c>
      <c r="S16" s="91">
        <f t="shared" si="0"/>
        <v>1.2718217786449924</v>
      </c>
      <c r="T16" s="91">
        <f t="shared" si="1"/>
        <v>9.972288658109429</v>
      </c>
      <c r="U16" s="92">
        <f t="shared" si="2"/>
        <v>57.121400570657578</v>
      </c>
      <c r="V16" s="93" t="str">
        <f t="shared" si="3"/>
        <v/>
      </c>
      <c r="W16" s="92">
        <f t="shared" si="4"/>
        <v>31.634488992588004</v>
      </c>
      <c r="X16" s="91">
        <f t="shared" si="5"/>
        <v>7.615492796292143</v>
      </c>
      <c r="Y16" s="94">
        <f t="shared" si="6"/>
        <v>24.018996196295859</v>
      </c>
      <c r="Z16" s="95" t="str">
        <f t="shared" si="7"/>
        <v/>
      </c>
      <c r="AA16" s="96">
        <v>29.469888341595656</v>
      </c>
      <c r="AB16" s="97">
        <v>100</v>
      </c>
      <c r="AC16" s="14"/>
      <c r="AD16" s="937"/>
      <c r="AE16" s="723"/>
    </row>
    <row r="17" spans="1:31" ht="14.1" customHeight="1" x14ac:dyDescent="0.3">
      <c r="A17" s="14"/>
      <c r="B17" s="62" t="s">
        <v>164</v>
      </c>
      <c r="C17" s="594">
        <v>10.510734960000001</v>
      </c>
      <c r="D17" s="595">
        <v>2.1910331700000003</v>
      </c>
      <c r="E17" s="595">
        <v>8.3197017899999999</v>
      </c>
      <c r="F17" s="596">
        <v>80.17816809</v>
      </c>
      <c r="G17" s="597">
        <v>0.14858031999999999</v>
      </c>
      <c r="H17" s="596">
        <v>26.559476830000001</v>
      </c>
      <c r="I17" s="595">
        <v>2.83598097</v>
      </c>
      <c r="J17" s="598">
        <v>23.72349586</v>
      </c>
      <c r="K17" s="599">
        <v>0.14827933999999998</v>
      </c>
      <c r="L17" s="476">
        <v>117.54523954</v>
      </c>
      <c r="M17" s="600">
        <v>320.89101316</v>
      </c>
      <c r="N17" s="46"/>
      <c r="O17" s="664"/>
      <c r="P17" s="14"/>
      <c r="Q17" s="31" t="s">
        <v>164</v>
      </c>
      <c r="R17" s="74">
        <f t="shared" si="8"/>
        <v>8.9418635762133576</v>
      </c>
      <c r="S17" s="75">
        <f t="shared" si="0"/>
        <v>1.863991411795459</v>
      </c>
      <c r="T17" s="75">
        <f t="shared" si="1"/>
        <v>7.0778721644178972</v>
      </c>
      <c r="U17" s="76">
        <f t="shared" si="2"/>
        <v>68.210476582265855</v>
      </c>
      <c r="V17" s="77">
        <f t="shared" si="3"/>
        <v>0.12640266894810226</v>
      </c>
      <c r="W17" s="76">
        <f t="shared" si="4"/>
        <v>22.595110558230612</v>
      </c>
      <c r="X17" s="75">
        <f t="shared" si="5"/>
        <v>2.4126719049604142</v>
      </c>
      <c r="Y17" s="78">
        <f t="shared" si="6"/>
        <v>20.182438653270196</v>
      </c>
      <c r="Z17" s="79">
        <f t="shared" si="7"/>
        <v>0.12614661434208174</v>
      </c>
      <c r="AA17" s="80">
        <v>36.630891710697604</v>
      </c>
      <c r="AB17" s="81">
        <v>100</v>
      </c>
      <c r="AC17" s="14"/>
      <c r="AD17" s="937"/>
      <c r="AE17" s="723"/>
    </row>
    <row r="18" spans="1:31" ht="14.1" customHeight="1" x14ac:dyDescent="0.3">
      <c r="A18" s="14"/>
      <c r="B18" s="61" t="s">
        <v>165</v>
      </c>
      <c r="C18" s="601">
        <v>12.21410126</v>
      </c>
      <c r="D18" s="602">
        <v>3.7964838100000002</v>
      </c>
      <c r="E18" s="602">
        <v>8.4176174499999998</v>
      </c>
      <c r="F18" s="603">
        <v>118.36520831</v>
      </c>
      <c r="G18" s="604">
        <v>0.34844292999999998</v>
      </c>
      <c r="H18" s="603">
        <v>4.9054553299999997</v>
      </c>
      <c r="I18" s="602">
        <v>1.3283621000000001</v>
      </c>
      <c r="J18" s="605">
        <v>3.57709323</v>
      </c>
      <c r="K18" s="606">
        <v>0.24085954000000001</v>
      </c>
      <c r="L18" s="487">
        <v>136.07406736999999</v>
      </c>
      <c r="M18" s="607">
        <v>426.79514082999998</v>
      </c>
      <c r="N18" s="46"/>
      <c r="O18" s="664"/>
      <c r="P18" s="14"/>
      <c r="Q18" s="30" t="s">
        <v>165</v>
      </c>
      <c r="R18" s="90">
        <f t="shared" si="8"/>
        <v>8.97606832519274</v>
      </c>
      <c r="S18" s="91">
        <f t="shared" si="0"/>
        <v>2.7900127359880802</v>
      </c>
      <c r="T18" s="91">
        <f t="shared" si="1"/>
        <v>6.1860555892046607</v>
      </c>
      <c r="U18" s="92">
        <f t="shared" si="2"/>
        <v>86.985867768729435</v>
      </c>
      <c r="V18" s="93">
        <f t="shared" si="3"/>
        <v>0.25606857848420617</v>
      </c>
      <c r="W18" s="92">
        <f t="shared" si="4"/>
        <v>3.6049891245343169</v>
      </c>
      <c r="X18" s="91">
        <f t="shared" si="5"/>
        <v>0.97620518418696267</v>
      </c>
      <c r="Y18" s="94">
        <f t="shared" si="6"/>
        <v>2.6287839403473545</v>
      </c>
      <c r="Z18" s="95">
        <f t="shared" si="7"/>
        <v>0.1770062030593067</v>
      </c>
      <c r="AA18" s="96">
        <v>31.882759280101713</v>
      </c>
      <c r="AB18" s="97">
        <v>100</v>
      </c>
      <c r="AC18" s="14"/>
      <c r="AD18" s="937"/>
      <c r="AE18" s="723"/>
    </row>
    <row r="19" spans="1:31" ht="14.1" customHeight="1" x14ac:dyDescent="0.3">
      <c r="A19" s="14"/>
      <c r="B19" s="62" t="s">
        <v>183</v>
      </c>
      <c r="C19" s="594">
        <v>0.32302627</v>
      </c>
      <c r="D19" s="595">
        <v>2.247534E-2</v>
      </c>
      <c r="E19" s="595">
        <v>0.30055092999999999</v>
      </c>
      <c r="F19" s="596">
        <v>6.03943517</v>
      </c>
      <c r="G19" s="597">
        <v>4.9942470000000003E-2</v>
      </c>
      <c r="H19" s="596">
        <v>0.22521964000000003</v>
      </c>
      <c r="I19" s="595">
        <v>0.15004444</v>
      </c>
      <c r="J19" s="598">
        <v>7.5175199999999998E-2</v>
      </c>
      <c r="K19" s="599" t="s">
        <v>276</v>
      </c>
      <c r="L19" s="476">
        <v>6.6376235499999989</v>
      </c>
      <c r="M19" s="600">
        <v>24.822144359999999</v>
      </c>
      <c r="N19" s="46"/>
      <c r="O19" s="664"/>
      <c r="P19" s="14"/>
      <c r="Q19" s="31" t="s">
        <v>183</v>
      </c>
      <c r="R19" s="74">
        <f t="shared" si="8"/>
        <v>4.8665952138849464</v>
      </c>
      <c r="S19" s="75">
        <f t="shared" si="0"/>
        <v>0.33860522264779547</v>
      </c>
      <c r="T19" s="75">
        <f t="shared" si="1"/>
        <v>4.52798999123715</v>
      </c>
      <c r="U19" s="76">
        <f t="shared" si="2"/>
        <v>90.987913437784542</v>
      </c>
      <c r="V19" s="77">
        <f t="shared" si="3"/>
        <v>0.75241492115050734</v>
      </c>
      <c r="W19" s="76">
        <f t="shared" si="4"/>
        <v>3.3930764271800267</v>
      </c>
      <c r="X19" s="75">
        <f t="shared" si="5"/>
        <v>2.260514457768549</v>
      </c>
      <c r="Y19" s="78">
        <f t="shared" si="6"/>
        <v>1.1325619694114772</v>
      </c>
      <c r="Z19" s="79" t="str">
        <f t="shared" si="7"/>
        <v/>
      </c>
      <c r="AA19" s="80">
        <v>26.740733813055623</v>
      </c>
      <c r="AB19" s="81">
        <v>100</v>
      </c>
      <c r="AC19" s="14"/>
      <c r="AD19" s="937"/>
      <c r="AE19" s="723"/>
    </row>
    <row r="20" spans="1:31" ht="14.1" customHeight="1" x14ac:dyDescent="0.3">
      <c r="A20" s="14"/>
      <c r="B20" s="61" t="s">
        <v>166</v>
      </c>
      <c r="C20" s="601">
        <v>6.71652863</v>
      </c>
      <c r="D20" s="602">
        <v>1.71674057</v>
      </c>
      <c r="E20" s="602">
        <v>4.9997880600000002</v>
      </c>
      <c r="F20" s="603">
        <v>95.988431360000007</v>
      </c>
      <c r="G20" s="604">
        <v>0.13019530000000001</v>
      </c>
      <c r="H20" s="603">
        <v>10.26665833</v>
      </c>
      <c r="I20" s="602">
        <v>4.5806737100000001</v>
      </c>
      <c r="J20" s="605">
        <v>5.6859846200000002</v>
      </c>
      <c r="K20" s="606">
        <v>0.86377088000000002</v>
      </c>
      <c r="L20" s="487">
        <v>113.96558450000001</v>
      </c>
      <c r="M20" s="607">
        <v>428.27720627999997</v>
      </c>
      <c r="N20" s="46"/>
      <c r="O20" s="664"/>
      <c r="P20" s="14"/>
      <c r="Q20" s="30" t="s">
        <v>166</v>
      </c>
      <c r="R20" s="90">
        <f t="shared" si="8"/>
        <v>5.893470962718574</v>
      </c>
      <c r="S20" s="91">
        <f t="shared" si="0"/>
        <v>1.5063675385265101</v>
      </c>
      <c r="T20" s="91">
        <f t="shared" si="1"/>
        <v>4.3871034241920643</v>
      </c>
      <c r="U20" s="92">
        <f t="shared" si="2"/>
        <v>84.2258053438931</v>
      </c>
      <c r="V20" s="93">
        <f t="shared" si="3"/>
        <v>0.11424089173166133</v>
      </c>
      <c r="W20" s="92">
        <f t="shared" si="4"/>
        <v>9.0085602377619534</v>
      </c>
      <c r="X20" s="91">
        <f t="shared" si="5"/>
        <v>4.0193482357825312</v>
      </c>
      <c r="Y20" s="94">
        <f t="shared" si="6"/>
        <v>4.9892120019794222</v>
      </c>
      <c r="Z20" s="95">
        <f t="shared" si="7"/>
        <v>0.75792256389471679</v>
      </c>
      <c r="AA20" s="96">
        <v>26.610238142230557</v>
      </c>
      <c r="AB20" s="97">
        <v>100</v>
      </c>
      <c r="AC20" s="14"/>
      <c r="AD20" s="937"/>
      <c r="AE20" s="723"/>
    </row>
    <row r="21" spans="1:31" ht="14.1" customHeight="1" x14ac:dyDescent="0.3">
      <c r="A21" s="14"/>
      <c r="B21" s="62" t="s">
        <v>167</v>
      </c>
      <c r="C21" s="594">
        <v>0.55949548000000004</v>
      </c>
      <c r="D21" s="595">
        <v>3.5562000000000001E-4</v>
      </c>
      <c r="E21" s="595">
        <v>0.55913986000000004</v>
      </c>
      <c r="F21" s="596">
        <v>2.0481203099999998</v>
      </c>
      <c r="G21" s="597" t="s">
        <v>276</v>
      </c>
      <c r="H21" s="596">
        <v>0.81281138999999991</v>
      </c>
      <c r="I21" s="595">
        <v>2.6844800000000004E-3</v>
      </c>
      <c r="J21" s="598">
        <v>0.81012690999999992</v>
      </c>
      <c r="K21" s="599" t="s">
        <v>276</v>
      </c>
      <c r="L21" s="476">
        <v>3.4204271799999999</v>
      </c>
      <c r="M21" s="600">
        <v>10.113444299999999</v>
      </c>
      <c r="N21" s="46"/>
      <c r="O21" s="664"/>
      <c r="P21" s="14"/>
      <c r="Q21" s="31" t="s">
        <v>167</v>
      </c>
      <c r="R21" s="74">
        <f t="shared" si="8"/>
        <v>16.357473805362524</v>
      </c>
      <c r="S21" s="75">
        <f t="shared" si="0"/>
        <v>1.039694696847778E-2</v>
      </c>
      <c r="T21" s="75">
        <f t="shared" si="1"/>
        <v>16.347076858394047</v>
      </c>
      <c r="U21" s="76">
        <f t="shared" si="2"/>
        <v>59.879079489714492</v>
      </c>
      <c r="V21" s="77" t="str">
        <f t="shared" si="3"/>
        <v/>
      </c>
      <c r="W21" s="76">
        <f t="shared" si="4"/>
        <v>23.763446704922977</v>
      </c>
      <c r="X21" s="75">
        <f t="shared" si="5"/>
        <v>7.848376412445654E-2</v>
      </c>
      <c r="Y21" s="78">
        <f t="shared" si="6"/>
        <v>23.68496294079852</v>
      </c>
      <c r="Z21" s="79" t="str">
        <f t="shared" si="7"/>
        <v/>
      </c>
      <c r="AA21" s="80">
        <v>33.82059641145203</v>
      </c>
      <c r="AB21" s="81">
        <v>100</v>
      </c>
      <c r="AC21" s="14"/>
      <c r="AD21" s="937"/>
      <c r="AE21" s="723"/>
    </row>
    <row r="22" spans="1:31" ht="14.1" customHeight="1" x14ac:dyDescent="0.3">
      <c r="A22" s="14"/>
      <c r="B22" s="61" t="s">
        <v>168</v>
      </c>
      <c r="C22" s="601">
        <v>0.2450744</v>
      </c>
      <c r="D22" s="602">
        <v>4.2295999999999992E-3</v>
      </c>
      <c r="E22" s="602">
        <v>0.2408448</v>
      </c>
      <c r="F22" s="603">
        <v>3.13031712</v>
      </c>
      <c r="G22" s="604">
        <v>8.4605230000000003E-2</v>
      </c>
      <c r="H22" s="603">
        <v>0.75040475000000006</v>
      </c>
      <c r="I22" s="602">
        <v>8.7519199999999998E-3</v>
      </c>
      <c r="J22" s="605">
        <v>0.74165283000000004</v>
      </c>
      <c r="K22" s="606" t="s">
        <v>276</v>
      </c>
      <c r="L22" s="487">
        <v>4.2104014999999997</v>
      </c>
      <c r="M22" s="607">
        <v>11.72061637</v>
      </c>
      <c r="N22" s="46"/>
      <c r="O22" s="664"/>
      <c r="P22" s="14"/>
      <c r="Q22" s="30" t="s">
        <v>168</v>
      </c>
      <c r="R22" s="90">
        <f t="shared" si="8"/>
        <v>5.8206895470657614</v>
      </c>
      <c r="S22" s="91">
        <f t="shared" si="0"/>
        <v>0.10045597789189462</v>
      </c>
      <c r="T22" s="91">
        <f t="shared" si="1"/>
        <v>5.7202335691738666</v>
      </c>
      <c r="U22" s="92">
        <f t="shared" si="2"/>
        <v>74.347235530863273</v>
      </c>
      <c r="V22" s="93">
        <f t="shared" si="3"/>
        <v>2.0094337796526056</v>
      </c>
      <c r="W22" s="92">
        <f t="shared" si="4"/>
        <v>17.822641142418369</v>
      </c>
      <c r="X22" s="91">
        <f t="shared" si="5"/>
        <v>0.20786426187621299</v>
      </c>
      <c r="Y22" s="94">
        <f t="shared" si="6"/>
        <v>17.614776880542156</v>
      </c>
      <c r="Z22" s="95" t="str">
        <f t="shared" si="7"/>
        <v/>
      </c>
      <c r="AA22" s="96">
        <v>35.923038235232326</v>
      </c>
      <c r="AB22" s="97">
        <v>100</v>
      </c>
      <c r="AC22" s="14"/>
      <c r="AD22" s="937"/>
      <c r="AE22" s="723"/>
    </row>
    <row r="23" spans="1:31" ht="14.1" customHeight="1" x14ac:dyDescent="0.3">
      <c r="A23" s="14"/>
      <c r="B23" s="59" t="s">
        <v>169</v>
      </c>
      <c r="C23" s="594">
        <v>0.18911297999999999</v>
      </c>
      <c r="D23" s="595">
        <v>2.2231500000000001E-3</v>
      </c>
      <c r="E23" s="595">
        <v>0.18688982999999998</v>
      </c>
      <c r="F23" s="596">
        <v>5.8982678699999997</v>
      </c>
      <c r="G23" s="597">
        <v>0.16901125</v>
      </c>
      <c r="H23" s="596">
        <v>0.61132553000000001</v>
      </c>
      <c r="I23" s="595">
        <v>1.242589E-2</v>
      </c>
      <c r="J23" s="598">
        <v>0.59889963999999996</v>
      </c>
      <c r="K23" s="599">
        <v>4.3139629999999998E-2</v>
      </c>
      <c r="L23" s="476">
        <v>6.9108572599999984</v>
      </c>
      <c r="M23" s="600">
        <v>21.077566309999998</v>
      </c>
      <c r="N23" s="46"/>
      <c r="O23" s="664"/>
      <c r="P23" s="14"/>
      <c r="Q23" s="25" t="s">
        <v>169</v>
      </c>
      <c r="R23" s="74">
        <f t="shared" si="8"/>
        <v>2.7364619595688198</v>
      </c>
      <c r="S23" s="75">
        <f t="shared" si="0"/>
        <v>3.2168946866658339E-2</v>
      </c>
      <c r="T23" s="75">
        <f t="shared" si="1"/>
        <v>2.7042930127021614</v>
      </c>
      <c r="U23" s="76">
        <f t="shared" si="2"/>
        <v>85.34784684584848</v>
      </c>
      <c r="V23" s="77">
        <f t="shared" si="3"/>
        <v>2.4455902305816113</v>
      </c>
      <c r="W23" s="76">
        <f t="shared" si="4"/>
        <v>8.8458711705470847</v>
      </c>
      <c r="X23" s="75">
        <f t="shared" si="5"/>
        <v>0.17980244031259304</v>
      </c>
      <c r="Y23" s="78">
        <f t="shared" si="6"/>
        <v>8.6660687302344908</v>
      </c>
      <c r="Z23" s="79">
        <f t="shared" si="7"/>
        <v>0.62422979345401808</v>
      </c>
      <c r="AA23" s="80">
        <v>32.787738196896221</v>
      </c>
      <c r="AB23" s="81">
        <v>100</v>
      </c>
      <c r="AC23" s="14"/>
      <c r="AD23" s="937"/>
      <c r="AE23" s="723"/>
    </row>
    <row r="24" spans="1:31" ht="14.1" customHeight="1" x14ac:dyDescent="0.3">
      <c r="A24" s="14"/>
      <c r="B24" s="61" t="s">
        <v>170</v>
      </c>
      <c r="C24" s="601">
        <v>1.8816276199999999</v>
      </c>
      <c r="D24" s="602">
        <v>6.0300000000000002E-4</v>
      </c>
      <c r="E24" s="602">
        <v>1.8810246199999998</v>
      </c>
      <c r="F24" s="603">
        <v>4.9101342599999995</v>
      </c>
      <c r="G24" s="604">
        <v>7.4813099999999997E-3</v>
      </c>
      <c r="H24" s="603">
        <v>8.3407000000000002E-4</v>
      </c>
      <c r="I24" s="602">
        <v>8.2055999999999991E-4</v>
      </c>
      <c r="J24" s="605">
        <v>1.3509999999999999E-5</v>
      </c>
      <c r="K24" s="606" t="s">
        <v>276</v>
      </c>
      <c r="L24" s="487">
        <v>6.8000772600000001</v>
      </c>
      <c r="M24" s="607">
        <v>11.271768059999999</v>
      </c>
      <c r="N24" s="46"/>
      <c r="O24" s="664"/>
      <c r="P24" s="14"/>
      <c r="Q24" s="30" t="s">
        <v>170</v>
      </c>
      <c r="R24" s="90">
        <f t="shared" si="8"/>
        <v>27.67068002400902</v>
      </c>
      <c r="S24" s="91">
        <f t="shared" si="0"/>
        <v>8.8675463078488614E-3</v>
      </c>
      <c r="T24" s="91">
        <f t="shared" si="1"/>
        <v>27.661812477701169</v>
      </c>
      <c r="U24" s="92">
        <f t="shared" si="2"/>
        <v>72.207036365348586</v>
      </c>
      <c r="V24" s="93">
        <f t="shared" si="3"/>
        <v>0.11001801470708585</v>
      </c>
      <c r="W24" s="92">
        <f t="shared" si="4"/>
        <v>1.2265595935302652E-2</v>
      </c>
      <c r="X24" s="91">
        <f t="shared" si="5"/>
        <v>1.2066921722004081E-2</v>
      </c>
      <c r="Y24" s="94">
        <f t="shared" si="6"/>
        <v>1.9867421329857065E-4</v>
      </c>
      <c r="Z24" s="95" t="str">
        <f t="shared" si="7"/>
        <v/>
      </c>
      <c r="AA24" s="96">
        <v>60.328399447211481</v>
      </c>
      <c r="AB24" s="97">
        <v>100</v>
      </c>
      <c r="AC24" s="14"/>
      <c r="AD24" s="937"/>
      <c r="AE24" s="723"/>
    </row>
    <row r="25" spans="1:31" ht="14.1" customHeight="1" x14ac:dyDescent="0.3">
      <c r="A25" s="14"/>
      <c r="B25" s="62" t="s">
        <v>171</v>
      </c>
      <c r="C25" s="594">
        <v>0.38314474000000004</v>
      </c>
      <c r="D25" s="595">
        <v>5.5951500000000001E-3</v>
      </c>
      <c r="E25" s="595">
        <v>0.37754959000000005</v>
      </c>
      <c r="F25" s="596">
        <v>13.80219151</v>
      </c>
      <c r="G25" s="597">
        <v>0.11542254</v>
      </c>
      <c r="H25" s="596">
        <v>9.59489E-3</v>
      </c>
      <c r="I25" s="595">
        <v>9.59489E-3</v>
      </c>
      <c r="J25" s="598" t="s">
        <v>276</v>
      </c>
      <c r="K25" s="599">
        <v>6.3010860000000002E-2</v>
      </c>
      <c r="L25" s="476">
        <v>14.373364540000001</v>
      </c>
      <c r="M25" s="600">
        <v>64.595390979999991</v>
      </c>
      <c r="N25" s="46"/>
      <c r="O25" s="664"/>
      <c r="P25" s="14"/>
      <c r="Q25" s="31" t="s">
        <v>171</v>
      </c>
      <c r="R25" s="74">
        <f t="shared" si="8"/>
        <v>2.6656579879661217</v>
      </c>
      <c r="S25" s="75">
        <f t="shared" si="0"/>
        <v>3.8927211401541484E-2</v>
      </c>
      <c r="T25" s="75">
        <f t="shared" si="1"/>
        <v>2.6267307765645804</v>
      </c>
      <c r="U25" s="76">
        <f t="shared" si="2"/>
        <v>96.026170292902066</v>
      </c>
      <c r="V25" s="77">
        <f t="shared" si="3"/>
        <v>0.80303077041417614</v>
      </c>
      <c r="W25" s="76">
        <f t="shared" si="4"/>
        <v>6.6754655622197137E-2</v>
      </c>
      <c r="X25" s="75">
        <f t="shared" si="5"/>
        <v>6.6754655622197137E-2</v>
      </c>
      <c r="Y25" s="78" t="str">
        <f t="shared" si="6"/>
        <v/>
      </c>
      <c r="Z25" s="79">
        <f t="shared" si="7"/>
        <v>0.43838629309543686</v>
      </c>
      <c r="AA25" s="80">
        <v>22.251377879964036</v>
      </c>
      <c r="AB25" s="81">
        <v>100</v>
      </c>
      <c r="AC25" s="14"/>
      <c r="AD25" s="937"/>
      <c r="AE25" s="723"/>
    </row>
    <row r="26" spans="1:31" ht="14.1" customHeight="1" x14ac:dyDescent="0.3">
      <c r="A26" s="14"/>
      <c r="B26" s="61" t="s">
        <v>172</v>
      </c>
      <c r="C26" s="601">
        <v>0.24950457000000001</v>
      </c>
      <c r="D26" s="602">
        <v>1.5336000000000001E-4</v>
      </c>
      <c r="E26" s="602">
        <v>0.24935121000000002</v>
      </c>
      <c r="F26" s="603">
        <v>0.55739684</v>
      </c>
      <c r="G26" s="604" t="s">
        <v>276</v>
      </c>
      <c r="H26" s="603">
        <v>6.358576209999999</v>
      </c>
      <c r="I26" s="602">
        <v>6.8846320000000003E-2</v>
      </c>
      <c r="J26" s="605">
        <v>6.2897298899999994</v>
      </c>
      <c r="K26" s="606" t="s">
        <v>276</v>
      </c>
      <c r="L26" s="487">
        <v>7.1654776199999999</v>
      </c>
      <c r="M26" s="607">
        <v>8.6726998299999991</v>
      </c>
      <c r="N26" s="46"/>
      <c r="O26" s="664"/>
      <c r="P26" s="14"/>
      <c r="Q26" s="30" t="s">
        <v>172</v>
      </c>
      <c r="R26" s="90">
        <f t="shared" si="8"/>
        <v>3.4820368331566995</v>
      </c>
      <c r="S26" s="91">
        <f t="shared" si="0"/>
        <v>2.1402620750910948E-3</v>
      </c>
      <c r="T26" s="91">
        <f t="shared" si="1"/>
        <v>3.4798965710816079</v>
      </c>
      <c r="U26" s="92">
        <f t="shared" si="2"/>
        <v>7.7789209534925599</v>
      </c>
      <c r="V26" s="93" t="str">
        <f t="shared" si="3"/>
        <v/>
      </c>
      <c r="W26" s="92">
        <f t="shared" si="4"/>
        <v>88.739042213350729</v>
      </c>
      <c r="X26" s="91">
        <f t="shared" si="5"/>
        <v>0.96080573621273835</v>
      </c>
      <c r="Y26" s="94">
        <f t="shared" si="6"/>
        <v>87.778236477137995</v>
      </c>
      <c r="Z26" s="95" t="str">
        <f t="shared" si="7"/>
        <v/>
      </c>
      <c r="AA26" s="96">
        <v>82.621072566280674</v>
      </c>
      <c r="AB26" s="97">
        <v>100</v>
      </c>
      <c r="AC26" s="14"/>
      <c r="AD26" s="937"/>
      <c r="AE26" s="723"/>
    </row>
    <row r="27" spans="1:31" ht="14.1" customHeight="1" x14ac:dyDescent="0.3">
      <c r="A27" s="14"/>
      <c r="B27" s="62" t="s">
        <v>173</v>
      </c>
      <c r="C27" s="594">
        <v>7.3749483300000005</v>
      </c>
      <c r="D27" s="595">
        <v>2.7020060000000002E-2</v>
      </c>
      <c r="E27" s="595">
        <v>7.3479282700000006</v>
      </c>
      <c r="F27" s="596">
        <v>24.530604400000001</v>
      </c>
      <c r="G27" s="597">
        <v>5.597709E-2</v>
      </c>
      <c r="H27" s="596">
        <v>36.90631132</v>
      </c>
      <c r="I27" s="595">
        <v>0.78127524000000004</v>
      </c>
      <c r="J27" s="598">
        <v>36.125036080000001</v>
      </c>
      <c r="K27" s="599">
        <v>9.3070920000000001E-2</v>
      </c>
      <c r="L27" s="476">
        <v>68.960912059999998</v>
      </c>
      <c r="M27" s="600">
        <v>211.12886559</v>
      </c>
      <c r="N27" s="46"/>
      <c r="O27" s="664"/>
      <c r="P27" s="14"/>
      <c r="Q27" s="31" t="s">
        <v>173</v>
      </c>
      <c r="R27" s="74">
        <f t="shared" si="8"/>
        <v>10.694389197728951</v>
      </c>
      <c r="S27" s="75">
        <f t="shared" si="0"/>
        <v>3.9181703363335714E-2</v>
      </c>
      <c r="T27" s="75">
        <f t="shared" si="1"/>
        <v>10.655207494365616</v>
      </c>
      <c r="U27" s="76">
        <f t="shared" si="2"/>
        <v>35.571751688343319</v>
      </c>
      <c r="V27" s="77">
        <f t="shared" si="3"/>
        <v>8.1172200784259754E-2</v>
      </c>
      <c r="W27" s="76">
        <f t="shared" si="4"/>
        <v>53.517725067048659</v>
      </c>
      <c r="X27" s="75">
        <f t="shared" si="5"/>
        <v>1.1329247491974079</v>
      </c>
      <c r="Y27" s="78">
        <f t="shared" si="6"/>
        <v>52.384800317851251</v>
      </c>
      <c r="Z27" s="79">
        <f t="shared" si="7"/>
        <v>0.13496184609481804</v>
      </c>
      <c r="AA27" s="80">
        <v>32.66294822704068</v>
      </c>
      <c r="AB27" s="81">
        <v>100</v>
      </c>
      <c r="AC27" s="14"/>
      <c r="AD27" s="937"/>
      <c r="AE27" s="723"/>
    </row>
    <row r="28" spans="1:31" ht="14.1" customHeight="1" x14ac:dyDescent="0.3">
      <c r="A28" s="32"/>
      <c r="B28" s="61" t="s">
        <v>174</v>
      </c>
      <c r="C28" s="601">
        <v>1.2613911099999999</v>
      </c>
      <c r="D28" s="602">
        <v>2.412543E-2</v>
      </c>
      <c r="E28" s="602">
        <v>1.2372656799999999</v>
      </c>
      <c r="F28" s="603">
        <v>21.402531579999998</v>
      </c>
      <c r="G28" s="604">
        <v>8.523994E-2</v>
      </c>
      <c r="H28" s="603">
        <v>0.10395792</v>
      </c>
      <c r="I28" s="602">
        <v>3.8095179999999999E-2</v>
      </c>
      <c r="J28" s="605">
        <v>6.5862740000000003E-2</v>
      </c>
      <c r="K28" s="606">
        <v>0.38219738999999997</v>
      </c>
      <c r="L28" s="487">
        <v>23.235317940000002</v>
      </c>
      <c r="M28" s="607">
        <v>78.835479599999999</v>
      </c>
      <c r="N28" s="46"/>
      <c r="O28" s="664"/>
      <c r="P28" s="32"/>
      <c r="Q28" s="30" t="s">
        <v>174</v>
      </c>
      <c r="R28" s="90">
        <f t="shared" si="8"/>
        <v>5.428766299894237</v>
      </c>
      <c r="S28" s="91">
        <f t="shared" si="0"/>
        <v>0.10383085810273186</v>
      </c>
      <c r="T28" s="91">
        <f t="shared" si="1"/>
        <v>5.3249354417915047</v>
      </c>
      <c r="U28" s="92">
        <f t="shared" si="2"/>
        <v>92.112066791025782</v>
      </c>
      <c r="V28" s="93">
        <f t="shared" si="3"/>
        <v>0.36685506185072669</v>
      </c>
      <c r="W28" s="92">
        <f t="shared" si="4"/>
        <v>0.44741337419375116</v>
      </c>
      <c r="X28" s="91">
        <f t="shared" si="5"/>
        <v>0.16395377114430823</v>
      </c>
      <c r="Y28" s="94">
        <f t="shared" si="6"/>
        <v>0.2834596030494429</v>
      </c>
      <c r="Z28" s="95">
        <f t="shared" si="7"/>
        <v>1.6448984730354843</v>
      </c>
      <c r="AA28" s="96">
        <v>29.473173827181238</v>
      </c>
      <c r="AB28" s="97">
        <v>100</v>
      </c>
      <c r="AC28" s="14"/>
      <c r="AD28" s="937"/>
      <c r="AE28" s="723"/>
    </row>
    <row r="29" spans="1:31" ht="14.1" customHeight="1" x14ac:dyDescent="0.3">
      <c r="A29" s="32"/>
      <c r="B29" s="62" t="s">
        <v>175</v>
      </c>
      <c r="C29" s="594">
        <v>2.5070730299999999</v>
      </c>
      <c r="D29" s="595">
        <v>5.4046770000000001E-2</v>
      </c>
      <c r="E29" s="595">
        <v>2.4530262600000001</v>
      </c>
      <c r="F29" s="596">
        <v>67.221572719999998</v>
      </c>
      <c r="G29" s="597">
        <v>0.30899952999999997</v>
      </c>
      <c r="H29" s="596">
        <v>1.1310288099999999</v>
      </c>
      <c r="I29" s="595">
        <v>2.8526430000000002E-2</v>
      </c>
      <c r="J29" s="598">
        <v>1.10250238</v>
      </c>
      <c r="K29" s="599">
        <v>0.73776069</v>
      </c>
      <c r="L29" s="476">
        <v>71.906434779999998</v>
      </c>
      <c r="M29" s="600">
        <v>403.49313620999999</v>
      </c>
      <c r="N29" s="46"/>
      <c r="O29" s="664"/>
      <c r="P29" s="32"/>
      <c r="Q29" s="31" t="s">
        <v>175</v>
      </c>
      <c r="R29" s="74">
        <f t="shared" si="8"/>
        <v>3.4865767405524535</v>
      </c>
      <c r="S29" s="75">
        <f t="shared" si="0"/>
        <v>7.5162633449089494E-2</v>
      </c>
      <c r="T29" s="75">
        <f t="shared" si="1"/>
        <v>3.4114141071033646</v>
      </c>
      <c r="U29" s="76">
        <f t="shared" si="2"/>
        <v>93.484780500752834</v>
      </c>
      <c r="V29" s="77">
        <f t="shared" si="3"/>
        <v>0.42972444809062466</v>
      </c>
      <c r="W29" s="76">
        <f t="shared" si="4"/>
        <v>1.572917380009756</v>
      </c>
      <c r="X29" s="75">
        <f t="shared" si="5"/>
        <v>3.9671595577332561E-2</v>
      </c>
      <c r="Y29" s="78">
        <f t="shared" si="6"/>
        <v>1.5332457844324237</v>
      </c>
      <c r="Z29" s="79">
        <f t="shared" si="7"/>
        <v>1.0260009305943232</v>
      </c>
      <c r="AA29" s="80">
        <v>17.820980910707721</v>
      </c>
      <c r="AB29" s="81">
        <v>100</v>
      </c>
      <c r="AC29" s="14"/>
      <c r="AD29" s="937"/>
      <c r="AE29" s="723"/>
    </row>
    <row r="30" spans="1:31" ht="14.1" customHeight="1" x14ac:dyDescent="0.3">
      <c r="A30" s="32"/>
      <c r="B30" s="61" t="s">
        <v>176</v>
      </c>
      <c r="C30" s="601">
        <v>2.3550711500000001</v>
      </c>
      <c r="D30" s="602">
        <v>0.34300850000000005</v>
      </c>
      <c r="E30" s="602">
        <v>2.0120626500000003</v>
      </c>
      <c r="F30" s="603">
        <v>15.33400969</v>
      </c>
      <c r="G30" s="604">
        <v>2.83319E-2</v>
      </c>
      <c r="H30" s="603">
        <v>2.3767815899999998</v>
      </c>
      <c r="I30" s="602">
        <v>0.20905529</v>
      </c>
      <c r="J30" s="605">
        <v>2.1677263</v>
      </c>
      <c r="K30" s="606" t="s">
        <v>276</v>
      </c>
      <c r="L30" s="487">
        <v>20.094194330000001</v>
      </c>
      <c r="M30" s="607">
        <v>60.703618639999995</v>
      </c>
      <c r="N30" s="46"/>
      <c r="O30" s="664"/>
      <c r="P30" s="32"/>
      <c r="Q30" s="30" t="s">
        <v>176</v>
      </c>
      <c r="R30" s="90">
        <f t="shared" si="8"/>
        <v>11.720157132570142</v>
      </c>
      <c r="S30" s="91">
        <f t="shared" si="0"/>
        <v>1.7070029998062632</v>
      </c>
      <c r="T30" s="91">
        <f t="shared" si="1"/>
        <v>10.01315413276388</v>
      </c>
      <c r="U30" s="92">
        <f t="shared" si="2"/>
        <v>76.31064693699517</v>
      </c>
      <c r="V30" s="93">
        <f t="shared" si="3"/>
        <v>0.14099545139613467</v>
      </c>
      <c r="W30" s="92">
        <f t="shared" si="4"/>
        <v>11.828200479038562</v>
      </c>
      <c r="X30" s="91">
        <f t="shared" si="5"/>
        <v>1.0403765712959541</v>
      </c>
      <c r="Y30" s="94">
        <f t="shared" si="6"/>
        <v>10.787823907742609</v>
      </c>
      <c r="Z30" s="95" t="str">
        <f t="shared" si="7"/>
        <v/>
      </c>
      <c r="AA30" s="96">
        <v>33.102135886111981</v>
      </c>
      <c r="AB30" s="97">
        <v>100</v>
      </c>
      <c r="AC30" s="14"/>
      <c r="AD30" s="937"/>
      <c r="AE30" s="723"/>
    </row>
    <row r="31" spans="1:31" ht="14.1" customHeight="1" x14ac:dyDescent="0.3">
      <c r="A31" s="32"/>
      <c r="B31" s="62" t="s">
        <v>177</v>
      </c>
      <c r="C31" s="594">
        <v>0.38992304</v>
      </c>
      <c r="D31" s="595">
        <v>0.14086899999999999</v>
      </c>
      <c r="E31" s="595">
        <v>0.24905403999999998</v>
      </c>
      <c r="F31" s="596">
        <v>18.78735228</v>
      </c>
      <c r="G31" s="597">
        <v>0.44650617999999997</v>
      </c>
      <c r="H31" s="596">
        <v>0.26717082999999997</v>
      </c>
      <c r="I31" s="595">
        <v>0.16199574999999999</v>
      </c>
      <c r="J31" s="598">
        <v>0.10517507999999999</v>
      </c>
      <c r="K31" s="599">
        <v>2.0559059999999997E-2</v>
      </c>
      <c r="L31" s="476">
        <v>19.911511390000001</v>
      </c>
      <c r="M31" s="600">
        <v>115.75738072</v>
      </c>
      <c r="N31" s="46"/>
      <c r="O31" s="664"/>
      <c r="P31" s="32"/>
      <c r="Q31" s="31" t="s">
        <v>177</v>
      </c>
      <c r="R31" s="74">
        <f t="shared" si="8"/>
        <v>1.9582794714208782</v>
      </c>
      <c r="S31" s="75">
        <f t="shared" si="0"/>
        <v>0.70747517474111732</v>
      </c>
      <c r="T31" s="75">
        <f t="shared" si="1"/>
        <v>1.2508042966797608</v>
      </c>
      <c r="U31" s="76">
        <f t="shared" si="2"/>
        <v>94.354225111386683</v>
      </c>
      <c r="V31" s="77">
        <f t="shared" si="3"/>
        <v>2.2424524751257469</v>
      </c>
      <c r="W31" s="76">
        <f t="shared" si="4"/>
        <v>1.341790810185203</v>
      </c>
      <c r="X31" s="75">
        <f t="shared" si="5"/>
        <v>0.81357837095860952</v>
      </c>
      <c r="Y31" s="78">
        <f t="shared" si="6"/>
        <v>0.52821243922659344</v>
      </c>
      <c r="Z31" s="79">
        <f t="shared" si="7"/>
        <v>0.10325213188148645</v>
      </c>
      <c r="AA31" s="80">
        <v>17.201072852678834</v>
      </c>
      <c r="AB31" s="81">
        <v>100</v>
      </c>
      <c r="AC31" s="14"/>
      <c r="AD31" s="937"/>
      <c r="AE31" s="723"/>
    </row>
    <row r="32" spans="1:31" ht="14.1" customHeight="1" x14ac:dyDescent="0.3">
      <c r="A32" s="32"/>
      <c r="B32" s="60" t="s">
        <v>178</v>
      </c>
      <c r="C32" s="601">
        <v>2.8416170000000001E-2</v>
      </c>
      <c r="D32" s="602">
        <v>1.63802E-3</v>
      </c>
      <c r="E32" s="602">
        <v>2.6778150000000001E-2</v>
      </c>
      <c r="F32" s="603">
        <v>5.1800471200000002</v>
      </c>
      <c r="G32" s="604">
        <v>2.283377E-2</v>
      </c>
      <c r="H32" s="603">
        <v>0.28291705</v>
      </c>
      <c r="I32" s="602">
        <v>6.7229999999999992E-5</v>
      </c>
      <c r="J32" s="605">
        <v>0.28284982000000003</v>
      </c>
      <c r="K32" s="606">
        <v>8.7077000000000009E-4</v>
      </c>
      <c r="L32" s="487">
        <v>5.5150848800000016</v>
      </c>
      <c r="M32" s="607">
        <v>16.416105200000001</v>
      </c>
      <c r="N32" s="48"/>
      <c r="O32" s="664"/>
      <c r="P32" s="32"/>
      <c r="Q32" s="27" t="s">
        <v>178</v>
      </c>
      <c r="R32" s="90">
        <f t="shared" si="8"/>
        <v>0.5152444725383809</v>
      </c>
      <c r="S32" s="91">
        <f t="shared" si="0"/>
        <v>2.9700721487354507E-2</v>
      </c>
      <c r="T32" s="91">
        <f t="shared" si="1"/>
        <v>0.48554375105102632</v>
      </c>
      <c r="U32" s="92">
        <f t="shared" si="2"/>
        <v>93.925066117930683</v>
      </c>
      <c r="V32" s="93">
        <f t="shared" si="3"/>
        <v>0.41402390891216878</v>
      </c>
      <c r="W32" s="92">
        <f t="shared" si="4"/>
        <v>5.1298766230412021</v>
      </c>
      <c r="X32" s="91">
        <f t="shared" si="5"/>
        <v>1.2190202229489526E-3</v>
      </c>
      <c r="Y32" s="94">
        <f t="shared" si="6"/>
        <v>5.1286576028182536</v>
      </c>
      <c r="Z32" s="95">
        <f t="shared" si="7"/>
        <v>1.5788877577528778E-2</v>
      </c>
      <c r="AA32" s="96">
        <v>33.595574667735448</v>
      </c>
      <c r="AB32" s="97">
        <v>100</v>
      </c>
      <c r="AC32" s="14"/>
      <c r="AD32" s="937"/>
      <c r="AE32" s="723"/>
    </row>
    <row r="33" spans="1:31" ht="14.1" customHeight="1" x14ac:dyDescent="0.3">
      <c r="A33" s="32"/>
      <c r="B33" s="59" t="s">
        <v>179</v>
      </c>
      <c r="C33" s="594">
        <v>6.6973779999999997E-2</v>
      </c>
      <c r="D33" s="595">
        <v>1.30098E-3</v>
      </c>
      <c r="E33" s="595">
        <v>6.567279999999999E-2</v>
      </c>
      <c r="F33" s="596">
        <v>7.3031732300000005</v>
      </c>
      <c r="G33" s="597">
        <v>9.1277860000000002E-2</v>
      </c>
      <c r="H33" s="596">
        <v>2.3139339999999998E-2</v>
      </c>
      <c r="I33" s="595">
        <v>5.8795400000000008E-3</v>
      </c>
      <c r="J33" s="598">
        <v>1.7259799999999999E-2</v>
      </c>
      <c r="K33" s="599">
        <v>0.12105137000000001</v>
      </c>
      <c r="L33" s="476">
        <v>7.6056155800000003</v>
      </c>
      <c r="M33" s="600">
        <v>41.353092179999997</v>
      </c>
      <c r="N33" s="48"/>
      <c r="O33" s="664"/>
      <c r="P33" s="32"/>
      <c r="Q33" s="25" t="s">
        <v>179</v>
      </c>
      <c r="R33" s="74">
        <f t="shared" si="8"/>
        <v>0.8805832913264332</v>
      </c>
      <c r="S33" s="75">
        <f t="shared" si="0"/>
        <v>1.7105518761967191E-2</v>
      </c>
      <c r="T33" s="75">
        <f t="shared" si="1"/>
        <v>0.8634777725644659</v>
      </c>
      <c r="U33" s="76">
        <f t="shared" si="2"/>
        <v>96.023433648220234</v>
      </c>
      <c r="V33" s="77">
        <f t="shared" si="3"/>
        <v>1.200137701411409</v>
      </c>
      <c r="W33" s="76">
        <f t="shared" si="4"/>
        <v>0.30424019931861973</v>
      </c>
      <c r="X33" s="75">
        <f t="shared" si="5"/>
        <v>7.7305248183474465E-2</v>
      </c>
      <c r="Y33" s="78">
        <f t="shared" si="6"/>
        <v>0.22693495113514528</v>
      </c>
      <c r="Z33" s="79">
        <f t="shared" si="7"/>
        <v>1.5916051597233107</v>
      </c>
      <c r="AA33" s="80">
        <v>18.391890857628248</v>
      </c>
      <c r="AB33" s="81">
        <v>100</v>
      </c>
      <c r="AC33" s="14"/>
      <c r="AD33" s="937"/>
      <c r="AE33" s="723"/>
    </row>
    <row r="34" spans="1:31" ht="14.1" customHeight="1" x14ac:dyDescent="0.3">
      <c r="A34" s="32"/>
      <c r="B34" s="60" t="s">
        <v>180</v>
      </c>
      <c r="C34" s="601">
        <v>0.9099607500000001</v>
      </c>
      <c r="D34" s="602">
        <v>7.9814510000000005E-2</v>
      </c>
      <c r="E34" s="602">
        <v>0.83014624000000004</v>
      </c>
      <c r="F34" s="603">
        <v>9.4634000500000006</v>
      </c>
      <c r="G34" s="604">
        <v>7.1320369999999994E-2</v>
      </c>
      <c r="H34" s="603">
        <v>1.24573161</v>
      </c>
      <c r="I34" s="602">
        <v>0.36080045999999999</v>
      </c>
      <c r="J34" s="605">
        <v>0.88493115</v>
      </c>
      <c r="K34" s="606" t="s">
        <v>276</v>
      </c>
      <c r="L34" s="487">
        <v>11.690412780000001</v>
      </c>
      <c r="M34" s="607">
        <v>49.571129849999998</v>
      </c>
      <c r="N34" s="48"/>
      <c r="O34" s="664"/>
      <c r="P34" s="32"/>
      <c r="Q34" s="27" t="s">
        <v>180</v>
      </c>
      <c r="R34" s="90">
        <f t="shared" si="8"/>
        <v>7.7838205299026244</v>
      </c>
      <c r="S34" s="91">
        <f t="shared" si="0"/>
        <v>0.68273474600098771</v>
      </c>
      <c r="T34" s="91">
        <f t="shared" si="1"/>
        <v>7.1010857839016355</v>
      </c>
      <c r="U34" s="92">
        <f t="shared" si="2"/>
        <v>80.950093278057892</v>
      </c>
      <c r="V34" s="93">
        <f t="shared" si="3"/>
        <v>0.61007572052558423</v>
      </c>
      <c r="W34" s="92">
        <f t="shared" si="4"/>
        <v>10.656010471513905</v>
      </c>
      <c r="X34" s="91">
        <f t="shared" si="5"/>
        <v>3.086293587658929</v>
      </c>
      <c r="Y34" s="94">
        <f t="shared" si="6"/>
        <v>7.5697168838549764</v>
      </c>
      <c r="Z34" s="95" t="str">
        <f t="shared" si="7"/>
        <v/>
      </c>
      <c r="AA34" s="96">
        <v>23.583107375955848</v>
      </c>
      <c r="AB34" s="97">
        <v>100</v>
      </c>
      <c r="AC34" s="14"/>
      <c r="AD34" s="937"/>
      <c r="AE34" s="723"/>
    </row>
    <row r="35" spans="1:31" ht="14.1" customHeight="1" x14ac:dyDescent="0.3">
      <c r="A35" s="32"/>
      <c r="B35" s="821" t="s">
        <v>181</v>
      </c>
      <c r="C35" s="822">
        <v>1.1908614200000001</v>
      </c>
      <c r="D35" s="823">
        <v>0.19245635</v>
      </c>
      <c r="E35" s="823">
        <v>0.99840507000000001</v>
      </c>
      <c r="F35" s="824">
        <v>14.17881611</v>
      </c>
      <c r="G35" s="825">
        <v>4.4650490000000001E-2</v>
      </c>
      <c r="H35" s="824">
        <v>8.7127960699999996</v>
      </c>
      <c r="I35" s="823">
        <v>0.64352968999999993</v>
      </c>
      <c r="J35" s="826">
        <v>8.0692663800000002</v>
      </c>
      <c r="K35" s="827">
        <v>0.37997588999999998</v>
      </c>
      <c r="L35" s="828">
        <v>24.50709998</v>
      </c>
      <c r="M35" s="829">
        <v>56.884372840000005</v>
      </c>
      <c r="N35" s="48"/>
      <c r="O35" s="664"/>
      <c r="P35" s="32"/>
      <c r="Q35" s="806" t="s">
        <v>181</v>
      </c>
      <c r="R35" s="830">
        <f t="shared" si="8"/>
        <v>4.8592506700990743</v>
      </c>
      <c r="S35" s="831">
        <f t="shared" si="0"/>
        <v>0.78530854387937266</v>
      </c>
      <c r="T35" s="831">
        <f t="shared" si="1"/>
        <v>4.0739421262197011</v>
      </c>
      <c r="U35" s="832">
        <f t="shared" si="2"/>
        <v>57.855952444684156</v>
      </c>
      <c r="V35" s="833">
        <f t="shared" si="3"/>
        <v>0.18219409900167227</v>
      </c>
      <c r="W35" s="832">
        <f t="shared" si="4"/>
        <v>35.552130105603787</v>
      </c>
      <c r="X35" s="831">
        <f t="shared" si="5"/>
        <v>2.6258908256186091</v>
      </c>
      <c r="Y35" s="834">
        <f t="shared" si="6"/>
        <v>32.926239279985182</v>
      </c>
      <c r="Z35" s="835">
        <f t="shared" si="7"/>
        <v>1.5504726806113107</v>
      </c>
      <c r="AA35" s="836">
        <v>43.082306715293647</v>
      </c>
      <c r="AB35" s="837">
        <v>100</v>
      </c>
      <c r="AC35" s="14"/>
      <c r="AD35" s="937"/>
      <c r="AE35" s="723"/>
    </row>
    <row r="36" spans="1:31" ht="14.1" customHeight="1" x14ac:dyDescent="0.3">
      <c r="A36" s="32"/>
      <c r="B36" s="60" t="s">
        <v>186</v>
      </c>
      <c r="C36" s="601">
        <v>0.43624722000000005</v>
      </c>
      <c r="D36" s="602">
        <v>2.08933E-2</v>
      </c>
      <c r="E36" s="602">
        <v>0.41535392000000004</v>
      </c>
      <c r="F36" s="603">
        <v>0.85960445000000008</v>
      </c>
      <c r="G36" s="604" t="s">
        <v>276</v>
      </c>
      <c r="H36" s="603">
        <v>0.14126479</v>
      </c>
      <c r="I36" s="602">
        <v>1.7515180000000002E-2</v>
      </c>
      <c r="J36" s="605">
        <v>0.12374961000000001</v>
      </c>
      <c r="K36" s="606">
        <v>3.1133099999999998E-3</v>
      </c>
      <c r="L36" s="487">
        <v>1.4402297700000002</v>
      </c>
      <c r="M36" s="607">
        <v>5.2013430400000003</v>
      </c>
      <c r="N36" s="48"/>
      <c r="O36" s="664"/>
      <c r="P36" s="32"/>
      <c r="Q36" s="27" t="s">
        <v>186</v>
      </c>
      <c r="R36" s="90">
        <f t="shared" si="8"/>
        <v>30.290112667230868</v>
      </c>
      <c r="S36" s="91">
        <f t="shared" si="0"/>
        <v>1.4506921350473125</v>
      </c>
      <c r="T36" s="91">
        <f t="shared" si="1"/>
        <v>28.839420532183556</v>
      </c>
      <c r="U36" s="92">
        <f t="shared" si="2"/>
        <v>59.685229947718689</v>
      </c>
      <c r="V36" s="93" t="str">
        <f t="shared" si="3"/>
        <v/>
      </c>
      <c r="W36" s="92">
        <f t="shared" si="4"/>
        <v>9.8084897939583602</v>
      </c>
      <c r="X36" s="91">
        <f t="shared" si="5"/>
        <v>1.2161378944416625</v>
      </c>
      <c r="Y36" s="94">
        <f t="shared" si="6"/>
        <v>8.5923518995167001</v>
      </c>
      <c r="Z36" s="95">
        <f t="shared" si="7"/>
        <v>0.21616759109207967</v>
      </c>
      <c r="AA36" s="96">
        <v>27.689574767981469</v>
      </c>
      <c r="AB36" s="97">
        <v>100</v>
      </c>
      <c r="AC36" s="14"/>
      <c r="AD36" s="937"/>
      <c r="AE36" s="723"/>
    </row>
    <row r="37" spans="1:31" ht="14.1" customHeight="1" x14ac:dyDescent="0.3">
      <c r="A37" s="32"/>
      <c r="B37" s="59" t="s">
        <v>187</v>
      </c>
      <c r="C37" s="594">
        <v>1.33676854</v>
      </c>
      <c r="D37" s="595">
        <v>0.81595357000000002</v>
      </c>
      <c r="E37" s="595">
        <v>0.52081496999999999</v>
      </c>
      <c r="F37" s="596">
        <v>8.6556963499999995</v>
      </c>
      <c r="G37" s="597">
        <v>4.8517709999999999E-2</v>
      </c>
      <c r="H37" s="596">
        <v>3.8301601700000001</v>
      </c>
      <c r="I37" s="595">
        <v>2.7554630100000002</v>
      </c>
      <c r="J37" s="598">
        <v>1.0746971599999999</v>
      </c>
      <c r="K37" s="599" t="s">
        <v>276</v>
      </c>
      <c r="L37" s="476">
        <v>13.871142769999999</v>
      </c>
      <c r="M37" s="600">
        <v>50.754329759999997</v>
      </c>
      <c r="N37" s="48"/>
      <c r="O37" s="664"/>
      <c r="P37" s="32"/>
      <c r="Q37" s="25" t="s">
        <v>187</v>
      </c>
      <c r="R37" s="74">
        <f t="shared" si="8"/>
        <v>9.6370469410142192</v>
      </c>
      <c r="S37" s="75">
        <f t="shared" si="0"/>
        <v>5.8823817440962012</v>
      </c>
      <c r="T37" s="75">
        <f t="shared" si="1"/>
        <v>3.7546651969180189</v>
      </c>
      <c r="U37" s="76">
        <f t="shared" si="2"/>
        <v>62.400744434122792</v>
      </c>
      <c r="V37" s="77">
        <f t="shared" si="3"/>
        <v>0.34977442597543101</v>
      </c>
      <c r="W37" s="76">
        <f t="shared" si="4"/>
        <v>27.61243419888757</v>
      </c>
      <c r="X37" s="75">
        <f t="shared" si="5"/>
        <v>19.864715227064167</v>
      </c>
      <c r="Y37" s="78">
        <f t="shared" si="6"/>
        <v>7.7477189718234012</v>
      </c>
      <c r="Z37" s="79" t="str">
        <f t="shared" si="7"/>
        <v/>
      </c>
      <c r="AA37" s="80">
        <v>27.329969355505092</v>
      </c>
      <c r="AB37" s="81">
        <v>100</v>
      </c>
      <c r="AC37" s="14"/>
      <c r="AD37" s="937"/>
      <c r="AE37" s="723"/>
    </row>
    <row r="38" spans="1:31" ht="14.1" customHeight="1" x14ac:dyDescent="0.3">
      <c r="A38" s="32"/>
      <c r="B38" s="885" t="s">
        <v>188</v>
      </c>
      <c r="C38" s="886">
        <v>2.3950980500000001</v>
      </c>
      <c r="D38" s="887">
        <v>5.9538960000000002E-2</v>
      </c>
      <c r="E38" s="887">
        <v>2.3355590900000003</v>
      </c>
      <c r="F38" s="888">
        <v>13.546453470000001</v>
      </c>
      <c r="G38" s="889">
        <v>2.8241599999999999E-2</v>
      </c>
      <c r="H38" s="888">
        <v>0.12836072000000001</v>
      </c>
      <c r="I38" s="887">
        <v>0.11146803</v>
      </c>
      <c r="J38" s="890">
        <v>1.6892690000000002E-2</v>
      </c>
      <c r="K38" s="891">
        <v>6.7179000000000006E-3</v>
      </c>
      <c r="L38" s="892">
        <v>16.10487174</v>
      </c>
      <c r="M38" s="893">
        <v>47.601033139999998</v>
      </c>
      <c r="N38" s="48"/>
      <c r="O38" s="664"/>
      <c r="P38" s="32"/>
      <c r="Q38" s="857" t="s">
        <v>188</v>
      </c>
      <c r="R38" s="895">
        <f t="shared" si="8"/>
        <v>14.8718852820867</v>
      </c>
      <c r="S38" s="896">
        <f t="shared" si="0"/>
        <v>0.36969533791518416</v>
      </c>
      <c r="T38" s="896">
        <f t="shared" si="1"/>
        <v>14.502189944171517</v>
      </c>
      <c r="U38" s="897">
        <f t="shared" si="2"/>
        <v>84.114010274011662</v>
      </c>
      <c r="V38" s="898">
        <f t="shared" si="3"/>
        <v>0.17536060178520863</v>
      </c>
      <c r="W38" s="897">
        <f t="shared" si="4"/>
        <v>0.79703037734344606</v>
      </c>
      <c r="X38" s="896">
        <f t="shared" si="5"/>
        <v>0.69213857644792387</v>
      </c>
      <c r="Y38" s="899">
        <f t="shared" si="6"/>
        <v>0.10489180089552207</v>
      </c>
      <c r="Z38" s="900">
        <f t="shared" si="7"/>
        <v>4.1713464772989248E-2</v>
      </c>
      <c r="AA38" s="901">
        <v>33.833029826545484</v>
      </c>
      <c r="AB38" s="902">
        <v>100</v>
      </c>
      <c r="AC38" s="14"/>
      <c r="AD38" s="937"/>
      <c r="AE38" s="723"/>
    </row>
    <row r="39" spans="1:31" ht="14.1" hidden="1" customHeight="1" x14ac:dyDescent="0.3">
      <c r="A39" s="32"/>
      <c r="B39" s="884" t="s">
        <v>184</v>
      </c>
      <c r="C39" s="622" t="s">
        <v>276</v>
      </c>
      <c r="D39" s="623" t="s">
        <v>276</v>
      </c>
      <c r="E39" s="623" t="s">
        <v>276</v>
      </c>
      <c r="F39" s="624" t="s">
        <v>276</v>
      </c>
      <c r="G39" s="625" t="s">
        <v>276</v>
      </c>
      <c r="H39" s="624" t="s">
        <v>276</v>
      </c>
      <c r="I39" s="623" t="s">
        <v>276</v>
      </c>
      <c r="J39" s="626" t="s">
        <v>276</v>
      </c>
      <c r="K39" s="627" t="s">
        <v>276</v>
      </c>
      <c r="L39" s="509" t="s">
        <v>276</v>
      </c>
      <c r="M39" s="628" t="s">
        <v>276</v>
      </c>
      <c r="N39" s="48"/>
      <c r="O39" s="664"/>
      <c r="P39" s="32"/>
      <c r="Q39" s="894" t="s">
        <v>184</v>
      </c>
      <c r="R39" s="108" t="str">
        <f t="shared" ref="R39:Z41" si="9">IF(ISERROR((C39/$L39)*100),"",(C39/$L39)*100)</f>
        <v/>
      </c>
      <c r="S39" s="109" t="str">
        <f t="shared" si="9"/>
        <v/>
      </c>
      <c r="T39" s="109" t="str">
        <f t="shared" si="9"/>
        <v/>
      </c>
      <c r="U39" s="110" t="str">
        <f t="shared" si="9"/>
        <v/>
      </c>
      <c r="V39" s="111" t="str">
        <f t="shared" si="9"/>
        <v/>
      </c>
      <c r="W39" s="110" t="str">
        <f t="shared" si="9"/>
        <v/>
      </c>
      <c r="X39" s="109" t="str">
        <f t="shared" si="9"/>
        <v/>
      </c>
      <c r="Y39" s="112" t="str">
        <f t="shared" si="9"/>
        <v/>
      </c>
      <c r="Z39" s="113" t="str">
        <f t="shared" si="9"/>
        <v/>
      </c>
      <c r="AA39" s="114" t="s">
        <v>276</v>
      </c>
      <c r="AB39" s="115" t="s">
        <v>276</v>
      </c>
      <c r="AC39" s="14"/>
      <c r="AD39" s="937"/>
      <c r="AE39" s="723"/>
    </row>
    <row r="40" spans="1:31" ht="14.1" hidden="1" customHeight="1" x14ac:dyDescent="0.3">
      <c r="A40" s="32"/>
      <c r="B40" s="885" t="s">
        <v>185</v>
      </c>
      <c r="C40" s="886" t="s">
        <v>276</v>
      </c>
      <c r="D40" s="887" t="s">
        <v>276</v>
      </c>
      <c r="E40" s="887" t="s">
        <v>276</v>
      </c>
      <c r="F40" s="888" t="s">
        <v>276</v>
      </c>
      <c r="G40" s="889" t="s">
        <v>276</v>
      </c>
      <c r="H40" s="888" t="s">
        <v>276</v>
      </c>
      <c r="I40" s="887" t="s">
        <v>276</v>
      </c>
      <c r="J40" s="890" t="s">
        <v>276</v>
      </c>
      <c r="K40" s="891" t="s">
        <v>276</v>
      </c>
      <c r="L40" s="892" t="s">
        <v>276</v>
      </c>
      <c r="M40" s="893" t="s">
        <v>276</v>
      </c>
      <c r="N40" s="48"/>
      <c r="O40" s="664"/>
      <c r="P40" s="32"/>
      <c r="Q40" s="857" t="s">
        <v>185</v>
      </c>
      <c r="R40" s="895" t="str">
        <f t="shared" si="9"/>
        <v/>
      </c>
      <c r="S40" s="896" t="str">
        <f t="shared" si="9"/>
        <v/>
      </c>
      <c r="T40" s="896" t="str">
        <f t="shared" si="9"/>
        <v/>
      </c>
      <c r="U40" s="897" t="str">
        <f t="shared" si="9"/>
        <v/>
      </c>
      <c r="V40" s="898" t="str">
        <f t="shared" si="9"/>
        <v/>
      </c>
      <c r="W40" s="897" t="str">
        <f t="shared" si="9"/>
        <v/>
      </c>
      <c r="X40" s="896" t="str">
        <f t="shared" si="9"/>
        <v/>
      </c>
      <c r="Y40" s="899" t="str">
        <f t="shared" si="9"/>
        <v/>
      </c>
      <c r="Z40" s="900" t="str">
        <f t="shared" si="9"/>
        <v/>
      </c>
      <c r="AA40" s="901" t="s">
        <v>276</v>
      </c>
      <c r="AB40" s="902" t="s">
        <v>276</v>
      </c>
      <c r="AC40" s="14"/>
      <c r="AD40" s="937"/>
      <c r="AE40" s="723"/>
    </row>
    <row r="41" spans="1:31" ht="14.1" hidden="1" customHeight="1" x14ac:dyDescent="0.3">
      <c r="A41" s="32"/>
      <c r="B41" s="884" t="s">
        <v>182</v>
      </c>
      <c r="C41" s="622" t="s">
        <v>276</v>
      </c>
      <c r="D41" s="623" t="s">
        <v>276</v>
      </c>
      <c r="E41" s="623" t="s">
        <v>276</v>
      </c>
      <c r="F41" s="624" t="s">
        <v>276</v>
      </c>
      <c r="G41" s="625" t="s">
        <v>276</v>
      </c>
      <c r="H41" s="624" t="s">
        <v>276</v>
      </c>
      <c r="I41" s="623" t="s">
        <v>276</v>
      </c>
      <c r="J41" s="626" t="s">
        <v>276</v>
      </c>
      <c r="K41" s="627" t="s">
        <v>276</v>
      </c>
      <c r="L41" s="509" t="s">
        <v>276</v>
      </c>
      <c r="M41" s="628" t="s">
        <v>276</v>
      </c>
      <c r="N41" s="48"/>
      <c r="O41" s="664"/>
      <c r="P41" s="32"/>
      <c r="Q41" s="894" t="s">
        <v>182</v>
      </c>
      <c r="R41" s="108" t="str">
        <f t="shared" si="9"/>
        <v/>
      </c>
      <c r="S41" s="109" t="str">
        <f t="shared" si="9"/>
        <v/>
      </c>
      <c r="T41" s="109" t="str">
        <f t="shared" si="9"/>
        <v/>
      </c>
      <c r="U41" s="110" t="str">
        <f t="shared" si="9"/>
        <v/>
      </c>
      <c r="V41" s="111" t="str">
        <f t="shared" si="9"/>
        <v/>
      </c>
      <c r="W41" s="110" t="str">
        <f t="shared" si="9"/>
        <v/>
      </c>
      <c r="X41" s="109" t="str">
        <f t="shared" si="9"/>
        <v/>
      </c>
      <c r="Y41" s="112" t="str">
        <f t="shared" si="9"/>
        <v/>
      </c>
      <c r="Z41" s="113" t="str">
        <f t="shared" si="9"/>
        <v/>
      </c>
      <c r="AA41" s="114" t="s">
        <v>276</v>
      </c>
      <c r="AB41" s="115" t="s">
        <v>276</v>
      </c>
      <c r="AC41" s="14"/>
      <c r="AD41" s="937"/>
      <c r="AE41" s="723"/>
    </row>
    <row r="42" spans="1:31" ht="6.75" customHeight="1" x14ac:dyDescent="0.3">
      <c r="A42" s="32"/>
      <c r="B42" s="35"/>
      <c r="C42" s="29"/>
      <c r="D42" s="29"/>
      <c r="E42" s="29"/>
      <c r="F42" s="29"/>
      <c r="G42" s="29"/>
      <c r="H42" s="29"/>
      <c r="I42" s="29"/>
      <c r="J42" s="29"/>
      <c r="K42" s="29"/>
      <c r="L42" s="29"/>
      <c r="M42" s="29"/>
      <c r="N42" s="29"/>
      <c r="O42" s="29"/>
      <c r="P42" s="32"/>
      <c r="Q42" s="35"/>
      <c r="R42" s="36"/>
      <c r="S42" s="36"/>
      <c r="T42" s="29"/>
      <c r="U42" s="29"/>
      <c r="V42" s="29"/>
      <c r="W42" s="29"/>
      <c r="X42" s="29"/>
      <c r="Y42" s="29"/>
      <c r="Z42" s="29"/>
      <c r="AA42" s="14"/>
      <c r="AB42" s="14"/>
      <c r="AC42" s="14"/>
      <c r="AD42" s="676"/>
      <c r="AE42" s="723"/>
    </row>
    <row r="43" spans="1:31" ht="9.9499999999999993" customHeight="1" x14ac:dyDescent="0.35">
      <c r="A43" s="10"/>
      <c r="B43" s="43" t="s">
        <v>488</v>
      </c>
      <c r="C43" s="10"/>
      <c r="D43" s="10"/>
      <c r="E43" s="10"/>
      <c r="F43" s="10"/>
      <c r="G43" s="10"/>
      <c r="H43" s="10"/>
      <c r="I43" s="10"/>
      <c r="J43" s="10"/>
      <c r="K43" s="10"/>
      <c r="L43" s="10"/>
      <c r="M43" s="43"/>
      <c r="N43" s="10"/>
      <c r="O43" s="10"/>
      <c r="P43" s="10"/>
      <c r="Q43" s="43" t="s">
        <v>488</v>
      </c>
      <c r="R43" s="10"/>
      <c r="S43" s="10"/>
      <c r="T43" s="10"/>
      <c r="U43" s="10"/>
      <c r="V43" s="10"/>
      <c r="W43" s="10"/>
      <c r="X43" s="10"/>
      <c r="Y43" s="43"/>
      <c r="Z43" s="10"/>
      <c r="AA43" s="14"/>
      <c r="AB43" s="14"/>
      <c r="AC43" s="14"/>
    </row>
    <row r="44" spans="1:31" ht="9.9499999999999993" customHeight="1" x14ac:dyDescent="0.35">
      <c r="A44" s="10"/>
      <c r="B44" s="49" t="s">
        <v>276</v>
      </c>
      <c r="C44" s="50"/>
      <c r="D44" s="50"/>
      <c r="E44" s="50"/>
      <c r="F44" s="50"/>
      <c r="G44" s="50"/>
      <c r="H44" s="50"/>
      <c r="I44" s="50"/>
      <c r="J44" s="50"/>
      <c r="K44" s="50"/>
      <c r="L44" s="50"/>
      <c r="M44" s="50"/>
      <c r="N44" s="38"/>
      <c r="O44" s="38"/>
      <c r="P44" s="10"/>
      <c r="Q44" s="49" t="s">
        <v>276</v>
      </c>
      <c r="R44" s="50"/>
      <c r="S44" s="50"/>
      <c r="T44" s="50"/>
      <c r="U44" s="50"/>
      <c r="V44" s="50"/>
      <c r="W44" s="50"/>
      <c r="X44" s="50"/>
      <c r="Y44" s="50"/>
      <c r="Z44" s="50"/>
      <c r="AA44" s="14"/>
      <c r="AB44" s="14"/>
      <c r="AC44" s="14"/>
    </row>
    <row r="45" spans="1:31" ht="9.9499999999999993" customHeight="1" x14ac:dyDescent="0.35">
      <c r="A45" s="10"/>
      <c r="B45" s="49" t="s">
        <v>500</v>
      </c>
      <c r="C45" s="50"/>
      <c r="D45" s="50"/>
      <c r="E45" s="50"/>
      <c r="F45" s="50"/>
      <c r="G45" s="50"/>
      <c r="H45" s="50"/>
      <c r="I45" s="50"/>
      <c r="J45" s="50"/>
      <c r="K45" s="50"/>
      <c r="L45" s="50"/>
      <c r="M45" s="50"/>
      <c r="N45" s="38"/>
      <c r="O45" s="38"/>
      <c r="P45" s="10"/>
      <c r="Q45" s="49" t="s">
        <v>500</v>
      </c>
      <c r="R45" s="50"/>
      <c r="S45" s="50"/>
      <c r="T45" s="50"/>
      <c r="U45" s="50"/>
      <c r="V45" s="50"/>
      <c r="W45" s="50"/>
      <c r="X45" s="50"/>
      <c r="Y45" s="50"/>
      <c r="Z45" s="50"/>
      <c r="AA45" s="14"/>
      <c r="AB45" s="14"/>
      <c r="AC45" s="14"/>
    </row>
    <row r="46" spans="1:31" ht="9.9499999999999993" customHeight="1" x14ac:dyDescent="0.35">
      <c r="A46" s="10"/>
      <c r="B46" s="49" t="s">
        <v>501</v>
      </c>
      <c r="C46" s="38"/>
      <c r="D46" s="38"/>
      <c r="E46" s="38"/>
      <c r="F46" s="38"/>
      <c r="G46" s="38"/>
      <c r="H46" s="38"/>
      <c r="I46" s="38"/>
      <c r="J46" s="38"/>
      <c r="K46" s="38"/>
      <c r="L46" s="38"/>
      <c r="M46" s="38"/>
      <c r="N46" s="38"/>
      <c r="O46" s="38"/>
      <c r="P46" s="38"/>
      <c r="Q46" s="49" t="s">
        <v>501</v>
      </c>
      <c r="R46" s="38"/>
      <c r="S46" s="38"/>
      <c r="T46" s="38"/>
      <c r="U46" s="38"/>
      <c r="V46" s="38"/>
      <c r="W46" s="38"/>
      <c r="X46" s="38"/>
      <c r="Y46" s="38"/>
      <c r="Z46" s="38"/>
      <c r="AA46" s="14"/>
      <c r="AB46" s="14"/>
      <c r="AC46" s="14"/>
    </row>
    <row r="47" spans="1:31" ht="12.75" x14ac:dyDescent="0.35">
      <c r="A47" s="10"/>
      <c r="B47" s="49"/>
      <c r="C47" s="38"/>
      <c r="D47" s="38"/>
      <c r="E47" s="38"/>
      <c r="F47" s="38"/>
      <c r="G47" s="38"/>
      <c r="H47" s="38"/>
      <c r="I47" s="38"/>
      <c r="J47" s="38"/>
      <c r="K47" s="38"/>
      <c r="L47" s="38"/>
      <c r="M47" s="38"/>
      <c r="N47" s="38"/>
      <c r="O47" s="38"/>
      <c r="P47" s="38"/>
      <c r="Q47" s="49" t="s">
        <v>502</v>
      </c>
      <c r="R47" s="38"/>
      <c r="S47" s="38"/>
      <c r="T47" s="38"/>
      <c r="U47" s="38"/>
      <c r="V47" s="38"/>
      <c r="W47" s="38"/>
      <c r="X47" s="38"/>
      <c r="Y47" s="38"/>
      <c r="Z47" s="38"/>
      <c r="AA47" s="14"/>
      <c r="AB47" s="14"/>
      <c r="AC47" s="14"/>
    </row>
    <row r="48" spans="1:31" ht="12.75" x14ac:dyDescent="0.35">
      <c r="A48" s="10"/>
      <c r="B48" s="38"/>
      <c r="C48" s="673"/>
      <c r="D48" s="673"/>
      <c r="E48" s="673"/>
      <c r="F48" s="673"/>
      <c r="G48" s="673"/>
      <c r="H48" s="673"/>
      <c r="I48" s="673"/>
      <c r="J48" s="673"/>
      <c r="K48" s="673"/>
      <c r="L48" s="673"/>
      <c r="M48" s="673"/>
      <c r="N48" s="38"/>
      <c r="O48" s="38"/>
      <c r="P48" s="38"/>
      <c r="Q48" s="38"/>
      <c r="R48" s="38"/>
      <c r="S48" s="38"/>
      <c r="T48" s="38"/>
      <c r="U48" s="38"/>
      <c r="V48" s="38"/>
      <c r="W48" s="38"/>
      <c r="X48" s="38"/>
      <c r="Y48" s="38"/>
      <c r="Z48" s="38"/>
      <c r="AA48" s="14"/>
      <c r="AB48" s="14"/>
      <c r="AC48" s="14"/>
    </row>
    <row r="49" spans="1:29" ht="12.75" x14ac:dyDescent="0.35">
      <c r="A49" s="10"/>
      <c r="B49" s="38"/>
      <c r="C49" s="940"/>
      <c r="D49" s="940"/>
      <c r="E49" s="940"/>
      <c r="F49" s="940"/>
      <c r="G49" s="940"/>
      <c r="H49" s="940"/>
      <c r="I49" s="940"/>
      <c r="J49" s="940"/>
      <c r="K49" s="940"/>
      <c r="L49" s="940"/>
      <c r="M49" s="940"/>
      <c r="N49" s="38"/>
      <c r="O49" s="38"/>
      <c r="P49" s="38"/>
      <c r="Q49" s="38"/>
      <c r="R49" s="856"/>
      <c r="S49" s="856"/>
      <c r="T49" s="856"/>
      <c r="U49" s="856"/>
      <c r="V49" s="856"/>
      <c r="W49" s="856"/>
      <c r="X49" s="856"/>
      <c r="Y49" s="856"/>
      <c r="Z49" s="856"/>
      <c r="AA49" s="856"/>
      <c r="AB49" s="856"/>
      <c r="AC49" s="14"/>
    </row>
    <row r="50" spans="1:29" ht="12.75" x14ac:dyDescent="0.35">
      <c r="A50" s="10"/>
      <c r="B50" s="38"/>
      <c r="C50" s="673"/>
      <c r="D50" s="673"/>
      <c r="E50" s="673"/>
      <c r="F50" s="673"/>
      <c r="G50" s="673"/>
      <c r="H50" s="673"/>
      <c r="I50" s="673"/>
      <c r="J50" s="673"/>
      <c r="K50" s="673"/>
      <c r="L50" s="673"/>
      <c r="M50" s="673"/>
      <c r="N50" s="38"/>
      <c r="O50" s="38"/>
      <c r="P50" s="38"/>
      <c r="Q50" s="38"/>
      <c r="R50" s="38"/>
      <c r="S50" s="38"/>
      <c r="T50" s="38"/>
      <c r="U50" s="38"/>
      <c r="V50" s="38"/>
      <c r="W50" s="38"/>
      <c r="X50" s="38"/>
      <c r="Y50" s="38"/>
      <c r="Z50" s="38"/>
      <c r="AA50" s="14"/>
      <c r="AB50" s="14"/>
      <c r="AC50" s="14"/>
    </row>
    <row r="51" spans="1:29" ht="12.75" x14ac:dyDescent="0.35">
      <c r="A51" s="10"/>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14"/>
      <c r="AB51" s="14"/>
      <c r="AC51" s="14"/>
    </row>
    <row r="52" spans="1:29" ht="12.75" x14ac:dyDescent="0.35">
      <c r="A52" s="10"/>
      <c r="B52" s="38"/>
      <c r="C52" s="719"/>
      <c r="D52" s="719"/>
      <c r="E52" s="719"/>
      <c r="F52" s="719"/>
      <c r="G52" s="719"/>
      <c r="H52" s="719"/>
      <c r="I52" s="719"/>
      <c r="J52" s="719"/>
      <c r="K52" s="719"/>
      <c r="L52" s="719"/>
      <c r="M52" s="719"/>
      <c r="N52" s="719"/>
      <c r="O52" s="719"/>
      <c r="P52" s="719"/>
      <c r="Q52" s="719"/>
      <c r="R52" s="719"/>
      <c r="S52" s="719"/>
      <c r="T52" s="719"/>
      <c r="U52" s="719"/>
      <c r="V52" s="719"/>
      <c r="W52" s="719"/>
      <c r="X52" s="719"/>
      <c r="Y52" s="719"/>
      <c r="Z52" s="719"/>
      <c r="AA52" s="719"/>
      <c r="AB52" s="719"/>
      <c r="AC52" s="14"/>
    </row>
    <row r="53" spans="1:29" ht="12.75" x14ac:dyDescent="0.35">
      <c r="A53" s="10"/>
      <c r="B53" s="38"/>
      <c r="C53" s="719"/>
      <c r="D53" s="719"/>
      <c r="E53" s="719"/>
      <c r="F53" s="719"/>
      <c r="G53" s="719"/>
      <c r="H53" s="719"/>
      <c r="I53" s="719"/>
      <c r="J53" s="719"/>
      <c r="K53" s="719"/>
      <c r="L53" s="719"/>
      <c r="M53" s="719"/>
      <c r="N53" s="719"/>
      <c r="O53" s="719"/>
      <c r="P53" s="719"/>
      <c r="Q53" s="719"/>
      <c r="R53" s="719"/>
      <c r="S53" s="719"/>
      <c r="T53" s="719"/>
      <c r="U53" s="719"/>
      <c r="V53" s="719"/>
      <c r="W53" s="719"/>
      <c r="X53" s="719"/>
      <c r="Y53" s="719"/>
      <c r="Z53" s="719"/>
      <c r="AA53" s="719"/>
      <c r="AB53" s="719"/>
      <c r="AC53" s="14"/>
    </row>
    <row r="54" spans="1:29" ht="12.75" x14ac:dyDescent="0.35">
      <c r="A54" s="10"/>
      <c r="B54" s="38"/>
      <c r="C54" s="719"/>
      <c r="D54" s="719"/>
      <c r="E54" s="719"/>
      <c r="F54" s="719"/>
      <c r="G54" s="719"/>
      <c r="H54" s="719"/>
      <c r="I54" s="719"/>
      <c r="J54" s="719"/>
      <c r="K54" s="719"/>
      <c r="L54" s="719"/>
      <c r="M54" s="719"/>
      <c r="N54" s="719"/>
      <c r="O54" s="719"/>
      <c r="P54" s="719"/>
      <c r="Q54" s="719"/>
      <c r="R54" s="719"/>
      <c r="S54" s="719"/>
      <c r="T54" s="719"/>
      <c r="U54" s="719"/>
      <c r="V54" s="719"/>
      <c r="W54" s="719"/>
      <c r="X54" s="719"/>
      <c r="Y54" s="719"/>
      <c r="Z54" s="719"/>
      <c r="AA54" s="719"/>
      <c r="AB54" s="719"/>
      <c r="AC54" s="14"/>
    </row>
    <row r="55" spans="1:29" ht="12.75" x14ac:dyDescent="0.35">
      <c r="A55" s="10"/>
      <c r="B55" s="40"/>
      <c r="C55" s="719"/>
      <c r="D55" s="719"/>
      <c r="E55" s="719"/>
      <c r="F55" s="719"/>
      <c r="G55" s="719"/>
      <c r="H55" s="719"/>
      <c r="I55" s="719"/>
      <c r="J55" s="719"/>
      <c r="K55" s="719"/>
      <c r="L55" s="719"/>
      <c r="M55" s="719"/>
      <c r="N55" s="719"/>
      <c r="O55" s="719"/>
      <c r="P55" s="719"/>
      <c r="Q55" s="719"/>
      <c r="R55" s="719"/>
      <c r="S55" s="719"/>
      <c r="T55" s="719"/>
      <c r="U55" s="719"/>
      <c r="V55" s="719"/>
      <c r="W55" s="719"/>
      <c r="X55" s="719"/>
      <c r="Y55" s="719"/>
      <c r="Z55" s="719"/>
      <c r="AA55" s="719"/>
      <c r="AB55" s="719"/>
      <c r="AC55" s="14"/>
    </row>
    <row r="56" spans="1:29" ht="12.75" x14ac:dyDescent="0.35">
      <c r="A56" s="10"/>
      <c r="B56" s="41"/>
      <c r="C56" s="719"/>
      <c r="D56" s="719"/>
      <c r="E56" s="719"/>
      <c r="F56" s="719"/>
      <c r="G56" s="719"/>
      <c r="H56" s="719"/>
      <c r="I56" s="719"/>
      <c r="J56" s="719"/>
      <c r="K56" s="719"/>
      <c r="L56" s="719"/>
      <c r="M56" s="719"/>
      <c r="N56" s="719"/>
      <c r="O56" s="719"/>
      <c r="P56" s="719"/>
      <c r="Q56" s="719"/>
      <c r="R56" s="719"/>
      <c r="S56" s="719"/>
      <c r="T56" s="719"/>
      <c r="U56" s="719"/>
      <c r="V56" s="719"/>
      <c r="W56" s="719"/>
      <c r="X56" s="719"/>
      <c r="Y56" s="719"/>
      <c r="Z56" s="719"/>
      <c r="AA56" s="719"/>
      <c r="AB56" s="719"/>
      <c r="AC56" s="14"/>
    </row>
    <row r="57" spans="1:29" ht="12.75" x14ac:dyDescent="0.35">
      <c r="A57" s="10"/>
      <c r="B57" s="10"/>
      <c r="C57" s="719"/>
      <c r="D57" s="719"/>
      <c r="E57" s="719"/>
      <c r="F57" s="719"/>
      <c r="G57" s="719"/>
      <c r="H57" s="719"/>
      <c r="I57" s="719"/>
      <c r="J57" s="719"/>
      <c r="K57" s="719"/>
      <c r="L57" s="719"/>
      <c r="M57" s="719"/>
      <c r="N57" s="719"/>
      <c r="O57" s="719"/>
      <c r="P57" s="719"/>
      <c r="Q57" s="719"/>
      <c r="R57" s="719"/>
      <c r="S57" s="719"/>
      <c r="T57" s="719"/>
      <c r="U57" s="719"/>
      <c r="V57" s="719"/>
      <c r="W57" s="719"/>
      <c r="X57" s="719"/>
      <c r="Y57" s="719"/>
      <c r="Z57" s="719"/>
      <c r="AA57" s="719"/>
      <c r="AB57" s="719"/>
      <c r="AC57" s="14"/>
    </row>
    <row r="58" spans="1:29" ht="12.75" x14ac:dyDescent="0.35">
      <c r="A58"/>
      <c r="B58" s="10"/>
      <c r="C58" s="719"/>
      <c r="D58" s="719"/>
      <c r="E58" s="719"/>
      <c r="F58" s="719"/>
      <c r="G58" s="719"/>
      <c r="H58" s="719"/>
      <c r="I58" s="719"/>
      <c r="J58" s="719"/>
      <c r="K58" s="719"/>
      <c r="L58" s="719"/>
      <c r="M58" s="719"/>
      <c r="N58" s="719"/>
      <c r="O58" s="719"/>
      <c r="P58" s="719"/>
      <c r="Q58" s="719"/>
      <c r="R58" s="719"/>
      <c r="S58" s="719"/>
      <c r="T58" s="719"/>
      <c r="U58" s="719"/>
      <c r="V58" s="719"/>
      <c r="W58" s="719"/>
      <c r="X58" s="719"/>
      <c r="Y58" s="719"/>
      <c r="Z58" s="719"/>
      <c r="AA58" s="719"/>
      <c r="AB58" s="719"/>
      <c r="AC58" s="14"/>
    </row>
    <row r="59" spans="1:29" ht="12.75" x14ac:dyDescent="0.35">
      <c r="A59" s="10"/>
      <c r="B59" s="10"/>
      <c r="C59" s="719"/>
      <c r="D59" s="719"/>
      <c r="E59" s="719"/>
      <c r="F59" s="719"/>
      <c r="G59" s="719"/>
      <c r="H59" s="719"/>
      <c r="I59" s="719"/>
      <c r="J59" s="719"/>
      <c r="K59" s="719"/>
      <c r="L59" s="719"/>
      <c r="M59" s="719"/>
      <c r="N59" s="719"/>
      <c r="O59" s="719"/>
      <c r="P59" s="719"/>
      <c r="Q59" s="719"/>
      <c r="R59" s="719"/>
      <c r="S59" s="719"/>
      <c r="T59" s="719"/>
      <c r="U59" s="719"/>
      <c r="V59" s="719"/>
      <c r="W59" s="719"/>
      <c r="X59" s="719"/>
      <c r="Y59" s="719"/>
      <c r="Z59" s="719"/>
      <c r="AA59" s="719"/>
      <c r="AB59" s="719"/>
      <c r="AC59" s="14"/>
    </row>
    <row r="60" spans="1:29" ht="12.75" x14ac:dyDescent="0.3">
      <c r="A60" s="14"/>
      <c r="B60" s="14"/>
      <c r="C60" s="719"/>
      <c r="D60" s="719"/>
      <c r="E60" s="719"/>
      <c r="F60" s="719"/>
      <c r="G60" s="719"/>
      <c r="H60" s="719"/>
      <c r="I60" s="719"/>
      <c r="J60" s="719"/>
      <c r="K60" s="719"/>
      <c r="L60" s="719"/>
      <c r="M60" s="719"/>
      <c r="N60" s="719"/>
      <c r="O60" s="719"/>
      <c r="P60" s="719"/>
      <c r="Q60" s="719"/>
      <c r="R60" s="719"/>
      <c r="S60" s="719"/>
      <c r="T60" s="719"/>
      <c r="U60" s="719"/>
      <c r="V60" s="719"/>
      <c r="W60" s="719"/>
      <c r="X60" s="719"/>
      <c r="Y60" s="719"/>
      <c r="Z60" s="719"/>
      <c r="AA60" s="719"/>
      <c r="AB60" s="719"/>
      <c r="AC60" s="14"/>
    </row>
    <row r="61" spans="1:29" ht="12.75" x14ac:dyDescent="0.3">
      <c r="A61" s="14"/>
      <c r="B61" s="14"/>
      <c r="C61" s="719"/>
      <c r="D61" s="719"/>
      <c r="E61" s="719"/>
      <c r="F61" s="719"/>
      <c r="G61" s="719"/>
      <c r="H61" s="719"/>
      <c r="I61" s="719"/>
      <c r="J61" s="719"/>
      <c r="K61" s="719"/>
      <c r="L61" s="719"/>
      <c r="M61" s="719"/>
      <c r="N61" s="719"/>
      <c r="O61" s="719"/>
      <c r="P61" s="719"/>
      <c r="Q61" s="719"/>
      <c r="R61" s="719"/>
      <c r="S61" s="719"/>
      <c r="T61" s="719"/>
      <c r="U61" s="719"/>
      <c r="V61" s="719"/>
      <c r="W61" s="719"/>
      <c r="X61" s="719"/>
      <c r="Y61" s="719"/>
      <c r="Z61" s="719"/>
      <c r="AA61" s="719"/>
      <c r="AB61" s="719"/>
      <c r="AC61" s="14"/>
    </row>
    <row r="62" spans="1:29" ht="12.75" x14ac:dyDescent="0.3">
      <c r="A62" s="14"/>
      <c r="B62" s="14"/>
      <c r="C62" s="719"/>
      <c r="D62" s="719"/>
      <c r="E62" s="719"/>
      <c r="F62" s="719"/>
      <c r="G62" s="719"/>
      <c r="H62" s="719"/>
      <c r="I62" s="719"/>
      <c r="J62" s="719"/>
      <c r="K62" s="719"/>
      <c r="L62" s="719"/>
      <c r="M62" s="719"/>
      <c r="N62" s="719"/>
      <c r="O62" s="719"/>
      <c r="P62" s="719"/>
      <c r="Q62" s="719"/>
      <c r="R62" s="719"/>
      <c r="S62" s="719"/>
      <c r="T62" s="719"/>
      <c r="U62" s="719"/>
      <c r="V62" s="719"/>
      <c r="W62" s="719"/>
      <c r="X62" s="719"/>
      <c r="Y62" s="719"/>
      <c r="Z62" s="719"/>
      <c r="AA62" s="719"/>
      <c r="AB62" s="719"/>
      <c r="AC62" s="14"/>
    </row>
    <row r="63" spans="1:29" ht="12.75" x14ac:dyDescent="0.3">
      <c r="A63" s="14"/>
      <c r="B63" s="14"/>
      <c r="C63" s="719"/>
      <c r="D63" s="719"/>
      <c r="E63" s="719"/>
      <c r="F63" s="719"/>
      <c r="G63" s="719"/>
      <c r="H63" s="719"/>
      <c r="I63" s="719"/>
      <c r="J63" s="719"/>
      <c r="K63" s="719"/>
      <c r="L63" s="719"/>
      <c r="M63" s="719"/>
      <c r="N63" s="719"/>
      <c r="O63" s="719"/>
      <c r="P63" s="719"/>
      <c r="Q63" s="719"/>
      <c r="R63" s="719"/>
      <c r="S63" s="719"/>
      <c r="T63" s="719"/>
      <c r="U63" s="719"/>
      <c r="V63" s="719"/>
      <c r="W63" s="719"/>
      <c r="X63" s="719"/>
      <c r="Y63" s="719"/>
      <c r="Z63" s="719"/>
      <c r="AA63" s="719"/>
      <c r="AB63" s="719"/>
      <c r="AC63" s="14"/>
    </row>
    <row r="64" spans="1:29" ht="12.75" x14ac:dyDescent="0.3">
      <c r="A64" s="14"/>
      <c r="B64" s="14"/>
      <c r="C64" s="719"/>
      <c r="D64" s="719"/>
      <c r="E64" s="719"/>
      <c r="F64" s="719"/>
      <c r="G64" s="719"/>
      <c r="H64" s="719"/>
      <c r="I64" s="719"/>
      <c r="J64" s="719"/>
      <c r="K64" s="719"/>
      <c r="L64" s="719"/>
      <c r="M64" s="719"/>
      <c r="N64" s="719"/>
      <c r="O64" s="719"/>
      <c r="P64" s="719"/>
      <c r="Q64" s="719"/>
      <c r="R64" s="719"/>
      <c r="S64" s="719"/>
      <c r="T64" s="719"/>
      <c r="U64" s="719"/>
      <c r="V64" s="719"/>
      <c r="W64" s="719"/>
      <c r="X64" s="719"/>
      <c r="Y64" s="719"/>
      <c r="Z64" s="719"/>
      <c r="AA64" s="719"/>
      <c r="AB64" s="719"/>
      <c r="AC64" s="14"/>
    </row>
    <row r="65" spans="1:29" ht="12.75" x14ac:dyDescent="0.3">
      <c r="A65" s="14"/>
      <c r="B65" s="14"/>
      <c r="C65" s="719"/>
      <c r="D65" s="719"/>
      <c r="E65" s="719"/>
      <c r="F65" s="719"/>
      <c r="G65" s="719"/>
      <c r="H65" s="719"/>
      <c r="I65" s="719"/>
      <c r="J65" s="719"/>
      <c r="K65" s="719"/>
      <c r="L65" s="719"/>
      <c r="M65" s="719"/>
      <c r="N65" s="719"/>
      <c r="O65" s="719"/>
      <c r="P65" s="719"/>
      <c r="Q65" s="719"/>
      <c r="R65" s="719"/>
      <c r="S65" s="719"/>
      <c r="T65" s="719"/>
      <c r="U65" s="719"/>
      <c r="V65" s="719"/>
      <c r="W65" s="719"/>
      <c r="X65" s="719"/>
      <c r="Y65" s="719"/>
      <c r="Z65" s="719"/>
      <c r="AA65" s="719"/>
      <c r="AB65" s="719"/>
      <c r="AC65" s="14"/>
    </row>
    <row r="66" spans="1:29" ht="12.75" x14ac:dyDescent="0.3">
      <c r="A66" s="14"/>
      <c r="B66" s="14"/>
      <c r="C66" s="719"/>
      <c r="D66" s="719"/>
      <c r="E66" s="719"/>
      <c r="F66" s="719"/>
      <c r="G66" s="719"/>
      <c r="H66" s="719"/>
      <c r="I66" s="719"/>
      <c r="J66" s="719"/>
      <c r="K66" s="719"/>
      <c r="L66" s="719"/>
      <c r="M66" s="719"/>
      <c r="N66" s="719"/>
      <c r="O66" s="719"/>
      <c r="P66" s="719"/>
      <c r="Q66" s="719"/>
      <c r="R66" s="719"/>
      <c r="S66" s="719"/>
      <c r="T66" s="719"/>
      <c r="U66" s="719"/>
      <c r="V66" s="719"/>
      <c r="W66" s="719"/>
      <c r="X66" s="719"/>
      <c r="Y66" s="719"/>
      <c r="Z66" s="719"/>
      <c r="AA66" s="719"/>
      <c r="AB66" s="719"/>
      <c r="AC66" s="14"/>
    </row>
    <row r="67" spans="1:29" ht="12.75" x14ac:dyDescent="0.3">
      <c r="A67" s="14"/>
      <c r="B67" s="14"/>
      <c r="C67" s="719"/>
      <c r="D67" s="719"/>
      <c r="E67" s="719"/>
      <c r="F67" s="719"/>
      <c r="G67" s="719"/>
      <c r="H67" s="719"/>
      <c r="I67" s="719"/>
      <c r="J67" s="719"/>
      <c r="K67" s="719"/>
      <c r="L67" s="719"/>
      <c r="M67" s="719"/>
      <c r="N67" s="719"/>
      <c r="O67" s="719"/>
      <c r="P67" s="719"/>
      <c r="Q67" s="719"/>
      <c r="R67" s="719"/>
      <c r="S67" s="719"/>
      <c r="T67" s="719"/>
      <c r="U67" s="719"/>
      <c r="V67" s="719"/>
      <c r="W67" s="719"/>
      <c r="X67" s="719"/>
      <c r="Y67" s="719"/>
      <c r="Z67" s="719"/>
      <c r="AA67" s="719"/>
      <c r="AB67" s="719"/>
      <c r="AC67" s="14"/>
    </row>
    <row r="68" spans="1:29" ht="12.75" x14ac:dyDescent="0.3">
      <c r="A68" s="14"/>
      <c r="B68" s="14"/>
      <c r="C68" s="719"/>
      <c r="D68" s="719"/>
      <c r="E68" s="719"/>
      <c r="F68" s="719"/>
      <c r="G68" s="719"/>
      <c r="H68" s="719"/>
      <c r="I68" s="719"/>
      <c r="J68" s="719"/>
      <c r="K68" s="719"/>
      <c r="L68" s="719"/>
      <c r="M68" s="719"/>
      <c r="N68" s="719"/>
      <c r="O68" s="719"/>
      <c r="P68" s="719"/>
      <c r="Q68" s="719"/>
      <c r="R68" s="719"/>
      <c r="S68" s="719"/>
      <c r="T68" s="719"/>
      <c r="U68" s="719"/>
      <c r="V68" s="719"/>
      <c r="W68" s="719"/>
      <c r="X68" s="719"/>
      <c r="Y68" s="719"/>
      <c r="Z68" s="719"/>
      <c r="AA68" s="719"/>
      <c r="AB68" s="719"/>
      <c r="AC68" s="14"/>
    </row>
    <row r="69" spans="1:29" s="229" customFormat="1" ht="12.75" x14ac:dyDescent="0.3">
      <c r="C69" s="719"/>
      <c r="D69" s="719"/>
      <c r="E69" s="719"/>
      <c r="F69" s="719"/>
      <c r="G69" s="719"/>
      <c r="H69" s="719"/>
      <c r="I69" s="719"/>
      <c r="J69" s="719"/>
      <c r="K69" s="719"/>
      <c r="L69" s="719"/>
      <c r="M69" s="719"/>
      <c r="N69" s="719"/>
      <c r="O69" s="719"/>
      <c r="P69" s="719"/>
      <c r="Q69" s="719"/>
      <c r="R69" s="719"/>
      <c r="S69" s="719"/>
      <c r="T69" s="719"/>
      <c r="U69" s="719"/>
      <c r="V69" s="719"/>
      <c r="W69" s="719"/>
      <c r="X69" s="719"/>
      <c r="Y69" s="719"/>
      <c r="Z69" s="719"/>
      <c r="AA69" s="719"/>
      <c r="AB69" s="719"/>
    </row>
    <row r="70" spans="1:29" s="229" customFormat="1" ht="12.75" x14ac:dyDescent="0.3">
      <c r="C70" s="719"/>
      <c r="D70" s="719"/>
      <c r="E70" s="719"/>
      <c r="F70" s="719"/>
      <c r="G70" s="719"/>
      <c r="H70" s="719"/>
      <c r="I70" s="719"/>
      <c r="J70" s="719"/>
      <c r="K70" s="719"/>
      <c r="L70" s="719"/>
      <c r="M70" s="719"/>
      <c r="N70" s="719"/>
      <c r="O70" s="719"/>
      <c r="P70" s="719"/>
      <c r="Q70" s="719"/>
      <c r="R70" s="719"/>
      <c r="S70" s="719"/>
      <c r="T70" s="719"/>
      <c r="U70" s="719"/>
      <c r="V70" s="719"/>
      <c r="W70" s="719"/>
      <c r="X70" s="719"/>
      <c r="Y70" s="719"/>
      <c r="Z70" s="719"/>
      <c r="AA70" s="719"/>
      <c r="AB70" s="719"/>
    </row>
    <row r="71" spans="1:29" s="229" customFormat="1" ht="12.75" x14ac:dyDescent="0.3">
      <c r="C71" s="719"/>
      <c r="D71" s="719"/>
      <c r="E71" s="719"/>
      <c r="F71" s="719"/>
      <c r="G71" s="719"/>
      <c r="H71" s="719"/>
      <c r="I71" s="719"/>
      <c r="J71" s="719"/>
      <c r="K71" s="719"/>
      <c r="L71" s="719"/>
      <c r="M71" s="719"/>
      <c r="N71" s="719"/>
      <c r="O71" s="719"/>
      <c r="P71" s="719"/>
      <c r="Q71" s="719"/>
      <c r="R71" s="719"/>
      <c r="S71" s="719"/>
      <c r="T71" s="719"/>
      <c r="U71" s="719"/>
      <c r="V71" s="719"/>
      <c r="W71" s="719"/>
      <c r="X71" s="719"/>
      <c r="Y71" s="719"/>
      <c r="Z71" s="719"/>
      <c r="AA71" s="719"/>
      <c r="AB71" s="719"/>
    </row>
    <row r="72" spans="1:29" s="229" customFormat="1" ht="12.75" x14ac:dyDescent="0.3">
      <c r="C72" s="719"/>
      <c r="D72" s="719"/>
      <c r="E72" s="719"/>
      <c r="F72" s="719"/>
      <c r="G72" s="719"/>
      <c r="H72" s="719"/>
      <c r="I72" s="719"/>
      <c r="J72" s="719"/>
      <c r="K72" s="719"/>
      <c r="L72" s="719"/>
      <c r="M72" s="719"/>
      <c r="N72" s="719"/>
      <c r="O72" s="719"/>
      <c r="P72" s="719"/>
      <c r="Q72" s="719"/>
      <c r="R72" s="719"/>
      <c r="S72" s="719"/>
      <c r="T72" s="719"/>
      <c r="U72" s="719"/>
      <c r="V72" s="719"/>
      <c r="W72" s="719"/>
      <c r="X72" s="719"/>
      <c r="Y72" s="719"/>
      <c r="Z72" s="719"/>
      <c r="AA72" s="719"/>
      <c r="AB72" s="719"/>
    </row>
    <row r="73" spans="1:29" s="229" customFormat="1" ht="12.75" x14ac:dyDescent="0.3">
      <c r="C73" s="719"/>
      <c r="D73" s="719"/>
      <c r="E73" s="719"/>
      <c r="F73" s="719"/>
      <c r="G73" s="719"/>
      <c r="H73" s="719"/>
      <c r="I73" s="719"/>
      <c r="J73" s="719"/>
      <c r="K73" s="719"/>
      <c r="L73" s="719"/>
      <c r="M73" s="719"/>
      <c r="N73" s="719"/>
      <c r="O73" s="719"/>
      <c r="P73" s="719"/>
      <c r="Q73" s="719"/>
      <c r="R73" s="719"/>
      <c r="S73" s="719"/>
      <c r="T73" s="719"/>
      <c r="U73" s="719"/>
      <c r="V73" s="719"/>
      <c r="W73" s="719"/>
      <c r="X73" s="719"/>
      <c r="Y73" s="719"/>
      <c r="Z73" s="719"/>
      <c r="AA73" s="719"/>
      <c r="AB73" s="719"/>
    </row>
    <row r="74" spans="1:29" s="229" customFormat="1" ht="12.75" x14ac:dyDescent="0.3">
      <c r="C74" s="719"/>
      <c r="D74" s="719"/>
      <c r="E74" s="719"/>
      <c r="F74" s="719"/>
      <c r="G74" s="719"/>
      <c r="H74" s="719"/>
      <c r="I74" s="719"/>
      <c r="J74" s="719"/>
      <c r="K74" s="719"/>
      <c r="L74" s="719"/>
      <c r="M74" s="719"/>
      <c r="N74" s="719"/>
      <c r="O74" s="719"/>
      <c r="P74" s="719"/>
      <c r="Q74" s="719"/>
      <c r="R74" s="719"/>
      <c r="S74" s="719"/>
      <c r="T74" s="719"/>
      <c r="U74" s="719"/>
      <c r="V74" s="719"/>
      <c r="W74" s="719"/>
      <c r="X74" s="719"/>
      <c r="Y74" s="719"/>
      <c r="Z74" s="719"/>
      <c r="AA74" s="719"/>
      <c r="AB74" s="719"/>
    </row>
    <row r="75" spans="1:29" s="229" customFormat="1" ht="12.75" x14ac:dyDescent="0.3">
      <c r="C75" s="719"/>
      <c r="D75" s="719"/>
      <c r="E75" s="719"/>
      <c r="F75" s="719"/>
      <c r="G75" s="719"/>
      <c r="H75" s="719"/>
      <c r="I75" s="719"/>
      <c r="J75" s="719"/>
      <c r="K75" s="719"/>
      <c r="L75" s="719"/>
      <c r="M75" s="719"/>
      <c r="N75" s="719"/>
      <c r="O75" s="719"/>
      <c r="P75" s="719"/>
      <c r="Q75" s="719"/>
      <c r="R75" s="719"/>
      <c r="S75" s="719"/>
      <c r="T75" s="719"/>
      <c r="U75" s="719"/>
      <c r="V75" s="719"/>
      <c r="W75" s="719"/>
      <c r="X75" s="719"/>
      <c r="Y75" s="719"/>
      <c r="Z75" s="719"/>
      <c r="AA75" s="719"/>
      <c r="AB75" s="719"/>
    </row>
    <row r="76" spans="1:29" s="229" customFormat="1" ht="12.75" x14ac:dyDescent="0.3">
      <c r="C76" s="719"/>
      <c r="D76" s="719"/>
      <c r="E76" s="719"/>
      <c r="F76" s="719"/>
      <c r="G76" s="719"/>
      <c r="H76" s="719"/>
      <c r="I76" s="719"/>
      <c r="J76" s="719"/>
      <c r="K76" s="719"/>
      <c r="L76" s="719"/>
      <c r="M76" s="719"/>
      <c r="N76" s="719"/>
      <c r="O76" s="719"/>
      <c r="P76" s="719"/>
      <c r="Q76" s="719"/>
      <c r="R76" s="719"/>
      <c r="S76" s="719"/>
      <c r="T76" s="719"/>
      <c r="U76" s="719"/>
      <c r="V76" s="719"/>
      <c r="W76" s="719"/>
      <c r="X76" s="719"/>
      <c r="Y76" s="719"/>
      <c r="Z76" s="719"/>
      <c r="AA76" s="719"/>
      <c r="AB76" s="719"/>
    </row>
    <row r="77" spans="1:29" s="229" customFormat="1" ht="12.75" x14ac:dyDescent="0.3">
      <c r="C77" s="719"/>
      <c r="D77" s="719"/>
      <c r="E77" s="719"/>
      <c r="F77" s="719"/>
      <c r="G77" s="719"/>
      <c r="H77" s="719"/>
      <c r="I77" s="719"/>
      <c r="J77" s="719"/>
      <c r="K77" s="719"/>
      <c r="L77" s="719"/>
      <c r="M77" s="719"/>
      <c r="N77" s="719"/>
      <c r="O77" s="719"/>
      <c r="P77" s="719"/>
      <c r="Q77" s="719"/>
      <c r="R77" s="719"/>
      <c r="S77" s="719"/>
      <c r="T77" s="719"/>
      <c r="U77" s="719"/>
      <c r="V77" s="719"/>
      <c r="W77" s="719"/>
      <c r="X77" s="719"/>
      <c r="Y77" s="719"/>
      <c r="Z77" s="719"/>
      <c r="AA77" s="719"/>
      <c r="AB77" s="719"/>
    </row>
    <row r="78" spans="1:29" s="229" customFormat="1" ht="12.75" x14ac:dyDescent="0.3">
      <c r="C78" s="719"/>
      <c r="D78" s="719"/>
      <c r="E78" s="719"/>
      <c r="F78" s="719"/>
      <c r="G78" s="719"/>
      <c r="H78" s="719"/>
      <c r="I78" s="719"/>
      <c r="J78" s="719"/>
      <c r="K78" s="719"/>
      <c r="L78" s="719"/>
      <c r="M78" s="719"/>
      <c r="N78" s="719"/>
      <c r="O78" s="719"/>
      <c r="P78" s="719"/>
      <c r="Q78" s="719"/>
      <c r="R78" s="719"/>
      <c r="S78" s="719"/>
      <c r="T78" s="719"/>
      <c r="U78" s="719"/>
      <c r="V78" s="719"/>
      <c r="W78" s="719"/>
      <c r="X78" s="719"/>
      <c r="Y78" s="719"/>
      <c r="Z78" s="719"/>
      <c r="AA78" s="719"/>
      <c r="AB78" s="719"/>
    </row>
    <row r="79" spans="1:29" s="229" customFormat="1" ht="12.75" x14ac:dyDescent="0.3">
      <c r="C79" s="719"/>
      <c r="D79" s="719"/>
      <c r="E79" s="719"/>
      <c r="F79" s="719"/>
      <c r="G79" s="719"/>
      <c r="H79" s="719"/>
      <c r="I79" s="719"/>
      <c r="J79" s="719"/>
      <c r="K79" s="719"/>
      <c r="L79" s="719"/>
      <c r="M79" s="719"/>
      <c r="N79" s="719"/>
      <c r="O79" s="719"/>
      <c r="P79" s="719"/>
      <c r="Q79" s="719"/>
      <c r="R79" s="719"/>
      <c r="S79" s="719"/>
      <c r="T79" s="719"/>
      <c r="U79" s="719"/>
      <c r="V79" s="719"/>
      <c r="W79" s="719"/>
      <c r="X79" s="719"/>
      <c r="Y79" s="719"/>
      <c r="Z79" s="719"/>
      <c r="AA79" s="719"/>
      <c r="AB79" s="719"/>
    </row>
    <row r="80" spans="1:29" s="229" customFormat="1" ht="12.75" x14ac:dyDescent="0.3">
      <c r="C80" s="719"/>
      <c r="D80" s="719"/>
      <c r="E80" s="719"/>
      <c r="F80" s="719"/>
      <c r="G80" s="719"/>
      <c r="H80" s="719"/>
      <c r="I80" s="719"/>
      <c r="J80" s="719"/>
      <c r="K80" s="719"/>
      <c r="L80" s="719"/>
      <c r="M80" s="719"/>
      <c r="N80" s="719"/>
      <c r="O80" s="719"/>
      <c r="P80" s="719"/>
      <c r="Q80" s="719"/>
      <c r="R80" s="719"/>
      <c r="S80" s="719"/>
      <c r="T80" s="719"/>
      <c r="U80" s="719"/>
      <c r="V80" s="719"/>
      <c r="W80" s="719"/>
      <c r="X80" s="719"/>
      <c r="Y80" s="719"/>
      <c r="Z80" s="719"/>
      <c r="AA80" s="719"/>
      <c r="AB80" s="719"/>
    </row>
    <row r="81" spans="3:28" s="229" customFormat="1" ht="12.75" x14ac:dyDescent="0.3">
      <c r="C81" s="719"/>
      <c r="D81" s="719"/>
      <c r="E81" s="719"/>
      <c r="F81" s="719"/>
      <c r="G81" s="719"/>
      <c r="H81" s="719"/>
      <c r="I81" s="719"/>
      <c r="J81" s="719"/>
      <c r="K81" s="719"/>
      <c r="L81" s="719"/>
      <c r="M81" s="719"/>
      <c r="N81" s="719"/>
      <c r="O81" s="719"/>
      <c r="P81" s="719"/>
      <c r="Q81" s="719"/>
      <c r="R81" s="719"/>
      <c r="S81" s="719"/>
      <c r="T81" s="719"/>
      <c r="U81" s="719"/>
      <c r="V81" s="719"/>
      <c r="W81" s="719"/>
      <c r="X81" s="719"/>
      <c r="Y81" s="719"/>
      <c r="Z81" s="719"/>
      <c r="AA81" s="719"/>
      <c r="AB81" s="719"/>
    </row>
    <row r="82" spans="3:28" s="229" customFormat="1" ht="12.75" x14ac:dyDescent="0.3">
      <c r="C82" s="719"/>
      <c r="D82" s="719"/>
      <c r="E82" s="719"/>
      <c r="F82" s="719"/>
      <c r="G82" s="719"/>
      <c r="H82" s="719"/>
      <c r="I82" s="719"/>
      <c r="J82" s="719"/>
      <c r="K82" s="719"/>
      <c r="L82" s="719"/>
      <c r="M82" s="719"/>
      <c r="N82" s="719"/>
      <c r="O82" s="719"/>
      <c r="P82" s="719"/>
      <c r="Q82" s="719"/>
      <c r="R82" s="719"/>
      <c r="S82" s="719"/>
      <c r="T82" s="719"/>
      <c r="U82" s="719"/>
      <c r="V82" s="719"/>
      <c r="W82" s="719"/>
      <c r="X82" s="719"/>
      <c r="Y82" s="719"/>
      <c r="Z82" s="719"/>
      <c r="AA82" s="719"/>
      <c r="AB82" s="719"/>
    </row>
    <row r="83" spans="3:28" s="229" customFormat="1" ht="12.75" x14ac:dyDescent="0.3">
      <c r="C83" s="719"/>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row>
    <row r="84" spans="3:28" s="229" customFormat="1" ht="12.75" x14ac:dyDescent="0.3">
      <c r="C84" s="719"/>
      <c r="D84" s="719"/>
      <c r="E84" s="719"/>
      <c r="F84" s="719"/>
      <c r="G84" s="719"/>
      <c r="H84" s="719"/>
      <c r="I84" s="719"/>
      <c r="J84" s="719"/>
      <c r="K84" s="719"/>
      <c r="L84" s="719"/>
      <c r="M84" s="719"/>
      <c r="N84" s="719"/>
      <c r="O84" s="719"/>
      <c r="P84" s="719"/>
      <c r="Q84" s="719"/>
      <c r="R84" s="719"/>
      <c r="S84" s="719"/>
      <c r="T84" s="719"/>
      <c r="U84" s="719"/>
      <c r="V84" s="719"/>
      <c r="W84" s="719"/>
      <c r="X84" s="719"/>
      <c r="Y84" s="719"/>
      <c r="Z84" s="719"/>
      <c r="AA84" s="719"/>
      <c r="AB84" s="719"/>
    </row>
    <row r="85" spans="3:28" s="229" customFormat="1" ht="12.75" x14ac:dyDescent="0.3">
      <c r="C85" s="719"/>
      <c r="D85" s="719"/>
      <c r="E85" s="719"/>
      <c r="F85" s="719"/>
      <c r="G85" s="719"/>
      <c r="H85" s="719"/>
      <c r="I85" s="719"/>
      <c r="J85" s="719"/>
      <c r="K85" s="719"/>
      <c r="L85" s="719"/>
      <c r="M85" s="719"/>
      <c r="N85" s="719"/>
      <c r="O85" s="719"/>
      <c r="P85" s="719"/>
      <c r="Q85" s="719"/>
      <c r="R85" s="719"/>
      <c r="S85" s="719"/>
      <c r="T85" s="719"/>
      <c r="U85" s="719"/>
      <c r="V85" s="719"/>
      <c r="W85" s="719"/>
      <c r="X85" s="719"/>
      <c r="Y85" s="719"/>
      <c r="Z85" s="719"/>
      <c r="AA85" s="719"/>
      <c r="AB85" s="719"/>
    </row>
    <row r="86" spans="3:28" s="229" customFormat="1" ht="12.75" x14ac:dyDescent="0.3">
      <c r="C86" s="719"/>
      <c r="D86" s="719"/>
      <c r="E86" s="719"/>
      <c r="F86" s="719"/>
      <c r="G86" s="719"/>
      <c r="H86" s="719"/>
      <c r="I86" s="719"/>
      <c r="J86" s="719"/>
      <c r="K86" s="719"/>
      <c r="L86" s="719"/>
      <c r="M86" s="719"/>
      <c r="N86" s="719"/>
      <c r="O86" s="719"/>
      <c r="P86" s="719"/>
      <c r="Q86" s="719"/>
      <c r="R86" s="719"/>
      <c r="S86" s="719"/>
      <c r="T86" s="719"/>
      <c r="U86" s="719"/>
      <c r="V86" s="719"/>
      <c r="W86" s="719"/>
      <c r="X86" s="719"/>
      <c r="Y86" s="719"/>
      <c r="Z86" s="719"/>
      <c r="AA86" s="719"/>
      <c r="AB86" s="719"/>
    </row>
    <row r="87" spans="3:28" s="229" customFormat="1" x14ac:dyDescent="0.3"/>
    <row r="88" spans="3:28" s="229" customFormat="1" x14ac:dyDescent="0.3"/>
    <row r="89" spans="3:28" s="229" customFormat="1" x14ac:dyDescent="0.3"/>
    <row r="90" spans="3:28" s="229" customFormat="1" x14ac:dyDescent="0.3"/>
    <row r="91" spans="3:28" s="229" customFormat="1" x14ac:dyDescent="0.3"/>
    <row r="92" spans="3:28" s="229" customFormat="1" x14ac:dyDescent="0.3"/>
    <row r="93" spans="3:28" s="229" customFormat="1" x14ac:dyDescent="0.3"/>
    <row r="94" spans="3:28" s="229" customFormat="1" x14ac:dyDescent="0.3"/>
    <row r="95" spans="3:28" s="229" customFormat="1" x14ac:dyDescent="0.3"/>
    <row r="96" spans="3:28" s="229" customFormat="1" x14ac:dyDescent="0.3"/>
    <row r="97" s="229" customFormat="1" x14ac:dyDescent="0.3"/>
    <row r="98" s="229" customFormat="1" x14ac:dyDescent="0.3"/>
    <row r="99" s="229" customFormat="1" x14ac:dyDescent="0.3"/>
    <row r="100" s="229" customFormat="1" x14ac:dyDescent="0.3"/>
    <row r="101" s="229" customFormat="1" x14ac:dyDescent="0.3"/>
    <row r="102" s="229" customFormat="1" x14ac:dyDescent="0.3"/>
    <row r="103" s="229" customFormat="1" x14ac:dyDescent="0.3"/>
    <row r="104" s="229" customFormat="1" x14ac:dyDescent="0.3"/>
    <row r="105" s="229" customFormat="1" x14ac:dyDescent="0.3"/>
    <row r="106" s="229" customFormat="1" x14ac:dyDescent="0.3"/>
    <row r="107" s="229" customFormat="1" x14ac:dyDescent="0.3"/>
    <row r="108" s="229" customFormat="1" x14ac:dyDescent="0.3"/>
    <row r="109" s="229" customFormat="1" x14ac:dyDescent="0.3"/>
    <row r="110" s="229" customFormat="1" x14ac:dyDescent="0.3"/>
    <row r="111" s="229" customFormat="1" x14ac:dyDescent="0.3"/>
    <row r="112" s="229" customFormat="1" x14ac:dyDescent="0.3"/>
    <row r="113" s="229" customFormat="1" x14ac:dyDescent="0.3"/>
    <row r="114" s="229" customFormat="1" x14ac:dyDescent="0.3"/>
    <row r="115" s="229" customFormat="1" x14ac:dyDescent="0.3"/>
    <row r="116" s="229" customFormat="1" x14ac:dyDescent="0.3"/>
    <row r="117" s="229" customFormat="1" x14ac:dyDescent="0.3"/>
    <row r="118" s="229" customFormat="1" x14ac:dyDescent="0.3"/>
    <row r="119" s="229" customFormat="1" x14ac:dyDescent="0.3"/>
    <row r="120" s="229" customFormat="1" x14ac:dyDescent="0.3"/>
    <row r="121" s="229" customFormat="1" x14ac:dyDescent="0.3"/>
    <row r="122" s="229" customFormat="1" x14ac:dyDescent="0.3"/>
    <row r="123" s="229" customFormat="1" x14ac:dyDescent="0.3"/>
    <row r="124" s="229" customFormat="1" x14ac:dyDescent="0.3"/>
    <row r="125" s="229" customFormat="1" x14ac:dyDescent="0.3"/>
    <row r="126" s="229" customFormat="1" x14ac:dyDescent="0.3"/>
    <row r="127" s="229" customFormat="1" x14ac:dyDescent="0.3"/>
    <row r="128" s="229" customFormat="1" x14ac:dyDescent="0.3"/>
    <row r="129" s="229" customFormat="1" x14ac:dyDescent="0.3"/>
    <row r="130" s="229" customFormat="1" x14ac:dyDescent="0.3"/>
    <row r="131" s="229" customFormat="1" x14ac:dyDescent="0.3"/>
    <row r="132" s="229" customFormat="1" x14ac:dyDescent="0.3"/>
    <row r="133" s="229" customFormat="1" x14ac:dyDescent="0.3"/>
    <row r="134" s="229" customFormat="1" x14ac:dyDescent="0.3"/>
    <row r="135" s="229" customFormat="1" x14ac:dyDescent="0.3"/>
    <row r="136" s="229" customFormat="1" x14ac:dyDescent="0.3"/>
    <row r="137" s="229" customFormat="1" x14ac:dyDescent="0.3"/>
    <row r="138" s="229" customFormat="1" x14ac:dyDescent="0.3"/>
    <row r="139" s="229" customFormat="1" x14ac:dyDescent="0.3"/>
    <row r="140" s="229" customFormat="1" x14ac:dyDescent="0.3"/>
    <row r="141" s="229" customFormat="1" x14ac:dyDescent="0.3"/>
    <row r="142" s="229" customFormat="1" x14ac:dyDescent="0.3"/>
    <row r="143" s="229" customFormat="1" x14ac:dyDescent="0.3"/>
    <row r="144" s="229" customFormat="1" x14ac:dyDescent="0.3"/>
    <row r="145" s="229" customFormat="1" x14ac:dyDescent="0.3"/>
    <row r="146" s="229" customFormat="1" x14ac:dyDescent="0.3"/>
    <row r="147" s="229" customFormat="1" x14ac:dyDescent="0.3"/>
    <row r="148" s="229" customFormat="1" x14ac:dyDescent="0.3"/>
    <row r="149" s="229" customFormat="1" x14ac:dyDescent="0.3"/>
    <row r="150" s="229" customFormat="1" x14ac:dyDescent="0.3"/>
    <row r="151" s="229" customFormat="1" x14ac:dyDescent="0.3"/>
    <row r="152" s="229" customFormat="1" x14ac:dyDescent="0.3"/>
    <row r="153" s="229" customFormat="1" x14ac:dyDescent="0.3"/>
    <row r="154" s="229" customFormat="1" x14ac:dyDescent="0.3"/>
    <row r="155" s="229" customFormat="1" x14ac:dyDescent="0.3"/>
    <row r="156" s="229" customFormat="1" x14ac:dyDescent="0.3"/>
    <row r="157" s="229" customFormat="1" x14ac:dyDescent="0.3"/>
    <row r="158" s="229" customFormat="1" x14ac:dyDescent="0.3"/>
    <row r="159" s="229" customFormat="1" x14ac:dyDescent="0.3"/>
    <row r="160" s="229" customFormat="1" x14ac:dyDescent="0.3"/>
    <row r="161" s="229" customFormat="1" x14ac:dyDescent="0.3"/>
    <row r="162" s="229" customFormat="1" x14ac:dyDescent="0.3"/>
    <row r="163" s="229" customFormat="1" x14ac:dyDescent="0.3"/>
    <row r="164" s="229" customFormat="1" x14ac:dyDescent="0.3"/>
    <row r="165" s="229" customFormat="1" x14ac:dyDescent="0.3"/>
    <row r="166" s="229" customFormat="1" x14ac:dyDescent="0.3"/>
    <row r="167" s="229" customFormat="1" x14ac:dyDescent="0.3"/>
    <row r="168" s="229" customFormat="1" x14ac:dyDescent="0.3"/>
    <row r="169" s="229" customFormat="1" x14ac:dyDescent="0.3"/>
    <row r="170" s="229" customFormat="1" x14ac:dyDescent="0.3"/>
    <row r="171" s="229" customFormat="1" x14ac:dyDescent="0.3"/>
    <row r="172" s="229" customFormat="1" x14ac:dyDescent="0.3"/>
    <row r="173" s="229" customFormat="1" x14ac:dyDescent="0.3"/>
    <row r="174" s="229" customFormat="1" x14ac:dyDescent="0.3"/>
    <row r="175" s="229" customFormat="1" x14ac:dyDescent="0.3"/>
    <row r="176" s="229" customFormat="1" x14ac:dyDescent="0.3"/>
    <row r="177" s="229" customFormat="1" x14ac:dyDescent="0.3"/>
    <row r="178" s="229" customFormat="1" x14ac:dyDescent="0.3"/>
    <row r="179" s="229" customFormat="1" x14ac:dyDescent="0.3"/>
    <row r="180" s="229" customFormat="1" x14ac:dyDescent="0.3"/>
    <row r="181" s="229" customFormat="1" x14ac:dyDescent="0.3"/>
    <row r="182" s="229" customFormat="1" x14ac:dyDescent="0.3"/>
    <row r="183" s="229" customFormat="1" x14ac:dyDescent="0.3"/>
    <row r="184" s="229" customFormat="1" x14ac:dyDescent="0.3"/>
    <row r="185" s="229" customFormat="1" x14ac:dyDescent="0.3"/>
    <row r="186" s="229" customFormat="1" x14ac:dyDescent="0.3"/>
    <row r="187" s="229" customFormat="1" x14ac:dyDescent="0.3"/>
    <row r="188" s="229" customFormat="1" x14ac:dyDescent="0.3"/>
    <row r="189" s="229" customFormat="1" x14ac:dyDescent="0.3"/>
    <row r="190" s="229" customFormat="1" x14ac:dyDescent="0.3"/>
    <row r="191" s="229" customFormat="1" x14ac:dyDescent="0.3"/>
    <row r="192" s="229" customFormat="1" x14ac:dyDescent="0.3"/>
    <row r="193" s="229" customFormat="1" x14ac:dyDescent="0.3"/>
    <row r="194" s="229" customFormat="1" x14ac:dyDescent="0.3"/>
    <row r="195" s="229" customFormat="1" x14ac:dyDescent="0.3"/>
    <row r="196" s="229" customFormat="1" x14ac:dyDescent="0.3"/>
    <row r="197" s="229" customFormat="1" x14ac:dyDescent="0.3"/>
    <row r="198" s="229" customFormat="1" x14ac:dyDescent="0.3"/>
    <row r="199" s="229" customFormat="1" x14ac:dyDescent="0.3"/>
    <row r="200" s="229" customFormat="1" x14ac:dyDescent="0.3"/>
    <row r="201" s="229" customFormat="1" x14ac:dyDescent="0.3"/>
    <row r="202" s="229" customFormat="1" x14ac:dyDescent="0.3"/>
    <row r="203" s="229" customFormat="1" x14ac:dyDescent="0.3"/>
    <row r="204" s="229" customFormat="1" x14ac:dyDescent="0.3"/>
    <row r="205" s="229" customFormat="1" x14ac:dyDescent="0.3"/>
    <row r="206" s="229" customFormat="1" x14ac:dyDescent="0.3"/>
    <row r="207" s="229" customFormat="1" x14ac:dyDescent="0.3"/>
    <row r="208" s="229" customFormat="1" x14ac:dyDescent="0.3"/>
    <row r="209" s="229" customFormat="1" x14ac:dyDescent="0.3"/>
    <row r="210" s="229" customFormat="1" x14ac:dyDescent="0.3"/>
    <row r="211" s="229" customFormat="1" x14ac:dyDescent="0.3"/>
    <row r="212" s="229" customFormat="1" x14ac:dyDescent="0.3"/>
    <row r="213" s="229" customFormat="1" x14ac:dyDescent="0.3"/>
    <row r="214" s="229" customFormat="1" x14ac:dyDescent="0.3"/>
    <row r="215" s="229" customFormat="1" x14ac:dyDescent="0.3"/>
    <row r="216" s="229" customFormat="1" x14ac:dyDescent="0.3"/>
    <row r="217" s="229" customFormat="1" x14ac:dyDescent="0.3"/>
    <row r="218" s="229" customFormat="1" x14ac:dyDescent="0.3"/>
    <row r="219" s="229" customFormat="1" x14ac:dyDescent="0.3"/>
    <row r="220" s="229" customFormat="1" x14ac:dyDescent="0.3"/>
    <row r="221" s="229" customFormat="1" x14ac:dyDescent="0.3"/>
    <row r="222" s="229" customFormat="1" x14ac:dyDescent="0.3"/>
    <row r="223" s="229" customFormat="1" x14ac:dyDescent="0.3"/>
    <row r="224" s="229" customFormat="1" x14ac:dyDescent="0.3"/>
    <row r="225" s="229" customFormat="1" x14ac:dyDescent="0.3"/>
    <row r="226" s="229" customFormat="1" x14ac:dyDescent="0.3"/>
    <row r="227" s="229" customFormat="1" x14ac:dyDescent="0.3"/>
    <row r="228" s="229" customFormat="1" x14ac:dyDescent="0.3"/>
    <row r="229" s="229" customFormat="1" x14ac:dyDescent="0.3"/>
    <row r="230" s="229" customFormat="1" x14ac:dyDescent="0.3"/>
    <row r="231" s="229" customFormat="1" x14ac:dyDescent="0.3"/>
    <row r="232" s="229" customFormat="1" x14ac:dyDescent="0.3"/>
    <row r="233" s="229" customFormat="1" x14ac:dyDescent="0.3"/>
    <row r="234" s="229" customFormat="1" x14ac:dyDescent="0.3"/>
    <row r="235" s="229" customFormat="1" x14ac:dyDescent="0.3"/>
    <row r="236" s="229" customFormat="1" x14ac:dyDescent="0.3"/>
    <row r="237" s="229" customFormat="1" x14ac:dyDescent="0.3"/>
    <row r="238" s="229" customFormat="1" x14ac:dyDescent="0.3"/>
    <row r="239" s="229" customFormat="1" x14ac:dyDescent="0.3"/>
    <row r="240" s="229" customFormat="1" x14ac:dyDescent="0.3"/>
    <row r="241" s="229" customFormat="1" x14ac:dyDescent="0.3"/>
    <row r="242" s="229" customFormat="1" x14ac:dyDescent="0.3"/>
    <row r="243" s="229" customFormat="1" x14ac:dyDescent="0.3"/>
    <row r="244" s="229" customFormat="1" x14ac:dyDescent="0.3"/>
    <row r="245" s="229" customFormat="1" x14ac:dyDescent="0.3"/>
    <row r="246" s="229" customFormat="1" x14ac:dyDescent="0.3"/>
    <row r="247" s="229" customFormat="1" x14ac:dyDescent="0.3"/>
    <row r="248" s="229" customFormat="1" x14ac:dyDescent="0.3"/>
    <row r="249" s="229" customFormat="1" x14ac:dyDescent="0.3"/>
    <row r="250" s="229" customFormat="1" x14ac:dyDescent="0.3"/>
    <row r="251" s="229" customFormat="1" x14ac:dyDescent="0.3"/>
    <row r="252" s="229" customFormat="1" x14ac:dyDescent="0.3"/>
    <row r="253" s="229" customFormat="1" x14ac:dyDescent="0.3"/>
    <row r="254" s="229" customFormat="1" x14ac:dyDescent="0.3"/>
    <row r="255" s="229" customFormat="1" x14ac:dyDescent="0.3"/>
    <row r="256" s="229" customFormat="1" x14ac:dyDescent="0.3"/>
    <row r="257" s="229" customFormat="1" x14ac:dyDescent="0.3"/>
    <row r="258" s="229" customFormat="1" x14ac:dyDescent="0.3"/>
    <row r="259" s="229" customFormat="1" x14ac:dyDescent="0.3"/>
    <row r="260" s="229" customFormat="1" x14ac:dyDescent="0.3"/>
    <row r="261" s="229" customFormat="1" x14ac:dyDescent="0.3"/>
    <row r="262" s="229" customFormat="1" x14ac:dyDescent="0.3"/>
    <row r="263" s="229" customFormat="1" x14ac:dyDescent="0.3"/>
    <row r="264" s="229" customFormat="1" x14ac:dyDescent="0.3"/>
    <row r="265" s="229" customFormat="1" x14ac:dyDescent="0.3"/>
    <row r="266" s="229" customFormat="1" x14ac:dyDescent="0.3"/>
    <row r="267" s="229" customFormat="1" x14ac:dyDescent="0.3"/>
    <row r="268" s="229" customFormat="1" x14ac:dyDescent="0.3"/>
    <row r="269" s="229" customFormat="1" x14ac:dyDescent="0.3"/>
  </sheetData>
  <mergeCells count="2">
    <mergeCell ref="C3:AB3"/>
    <mergeCell ref="R4:Z4"/>
  </mergeCells>
  <phoneticPr fontId="5" type="noConversion"/>
  <pageMargins left="0.7" right="0.7" top="0.75" bottom="0.75" header="0.3" footer="0.3"/>
  <pageSetup paperSize="9" scale="65" orientation="landscape" r:id="rId1"/>
  <headerFooter alignWithMargins="0">
    <oddFooter>&amp;C&amp;P(&amp;N)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0"/>
  <dimension ref="A1:BR225"/>
  <sheetViews>
    <sheetView zoomScaleNormal="100" workbookViewId="0">
      <pane xSplit="2" ySplit="6" topLeftCell="C22" activePane="bottomRight" state="frozen"/>
      <selection pane="topRight"/>
      <selection pane="bottomLeft"/>
      <selection pane="bottomRight"/>
    </sheetView>
  </sheetViews>
  <sheetFormatPr defaultColWidth="9.1328125" defaultRowHeight="10.15" x14ac:dyDescent="0.3"/>
  <cols>
    <col min="1" max="1" width="2.59765625" style="42" customWidth="1"/>
    <col min="2" max="2" width="6.86328125" style="42" customWidth="1"/>
    <col min="3" max="3" width="8.265625" style="42" customWidth="1"/>
    <col min="4" max="5" width="6.73046875" style="42" customWidth="1"/>
    <col min="6" max="6" width="8.3984375" style="42" customWidth="1"/>
    <col min="7" max="7" width="6.73046875" style="42" customWidth="1"/>
    <col min="8" max="8" width="8.59765625" style="42" customWidth="1"/>
    <col min="9" max="9" width="6.73046875" style="42" customWidth="1"/>
    <col min="10" max="10" width="8" style="42" customWidth="1"/>
    <col min="11" max="11" width="6.73046875" style="42" customWidth="1"/>
    <col min="12" max="12" width="9.1328125" style="42" customWidth="1"/>
    <col min="13" max="13" width="10" style="42" customWidth="1"/>
    <col min="14" max="14" width="1.3984375" style="42" customWidth="1"/>
    <col min="15" max="15" width="6.59765625" style="42" customWidth="1"/>
    <col min="16" max="16" width="5.59765625" style="42" customWidth="1"/>
    <col min="17" max="17" width="4.59765625" style="42" customWidth="1"/>
    <col min="18" max="20" width="5" style="42" customWidth="1"/>
    <col min="21" max="21" width="5.86328125" style="42" customWidth="1"/>
    <col min="22" max="22" width="5.73046875" style="42" customWidth="1"/>
    <col min="23" max="23" width="6.86328125" style="42" customWidth="1"/>
    <col min="24" max="24" width="5" style="42" customWidth="1"/>
    <col min="25" max="25" width="5.265625" style="42" customWidth="1"/>
    <col min="26" max="26" width="4.73046875" style="42" customWidth="1"/>
    <col min="27" max="27" width="4.59765625" style="42" customWidth="1"/>
    <col min="28" max="28" width="11.3984375" style="42" bestFit="1" customWidth="1"/>
    <col min="29" max="33" width="9.1328125" style="42"/>
    <col min="34" max="70" width="9.1328125" style="229"/>
    <col min="71" max="16384" width="9.1328125" style="42"/>
  </cols>
  <sheetData>
    <row r="1" spans="1:69" s="42" customFormat="1" ht="15" x14ac:dyDescent="0.4">
      <c r="A1" s="11" t="s">
        <v>34</v>
      </c>
      <c r="B1" s="10"/>
      <c r="C1" s="10"/>
      <c r="D1" s="10"/>
      <c r="E1" s="10"/>
      <c r="F1" s="63"/>
      <c r="G1" s="63"/>
      <c r="H1" s="10"/>
      <c r="I1" s="10"/>
      <c r="J1" s="10"/>
      <c r="K1" s="10"/>
      <c r="L1" s="10"/>
      <c r="M1" s="10"/>
      <c r="N1" s="13" t="str">
        <f>A1</f>
        <v>3.2.7</v>
      </c>
      <c r="O1" s="11" t="str">
        <f>A1</f>
        <v>3.2.7</v>
      </c>
      <c r="P1" s="63"/>
      <c r="Q1"/>
      <c r="R1" s="10"/>
      <c r="S1" s="10"/>
      <c r="T1" s="53"/>
      <c r="U1" s="10"/>
      <c r="V1" s="10"/>
      <c r="W1" s="10"/>
      <c r="X1" s="10"/>
      <c r="Y1" s="10"/>
      <c r="Z1" s="13" t="str">
        <f>A1</f>
        <v>3.2.7</v>
      </c>
      <c r="AA1" s="10"/>
      <c r="AB1" s="14"/>
      <c r="AC1" s="14"/>
      <c r="AD1" s="14"/>
      <c r="AE1" s="14"/>
      <c r="AF1" s="14"/>
      <c r="AG1" s="14"/>
      <c r="AH1" s="229"/>
      <c r="AI1" s="229"/>
      <c r="AJ1" s="229"/>
      <c r="AK1" s="229"/>
      <c r="AL1" s="229"/>
      <c r="AM1" s="229"/>
      <c r="AN1" s="229"/>
      <c r="AO1" s="229"/>
      <c r="AP1" s="229"/>
      <c r="AQ1" s="229"/>
      <c r="AR1" s="229"/>
      <c r="AS1" s="229"/>
      <c r="AT1" s="229"/>
      <c r="AU1" s="229"/>
      <c r="AV1" s="229"/>
      <c r="AW1" s="229"/>
      <c r="AX1" s="229"/>
      <c r="AY1" s="229"/>
      <c r="AZ1" s="229"/>
      <c r="BA1" s="229"/>
      <c r="BB1" s="229"/>
      <c r="BC1" s="229"/>
      <c r="BD1" s="229"/>
      <c r="BE1" s="229"/>
      <c r="BF1" s="229"/>
      <c r="BG1" s="229"/>
      <c r="BH1" s="229"/>
      <c r="BI1" s="229"/>
      <c r="BJ1" s="229"/>
      <c r="BK1" s="229"/>
      <c r="BL1" s="229"/>
      <c r="BM1" s="229"/>
      <c r="BN1" s="229"/>
      <c r="BO1" s="229"/>
      <c r="BP1" s="229"/>
      <c r="BQ1" s="229"/>
    </row>
    <row r="2" spans="1:69" s="42" customFormat="1" ht="5.25" customHeight="1" x14ac:dyDescent="0.35">
      <c r="A2" s="14"/>
      <c r="B2" s="16"/>
      <c r="C2" s="10"/>
      <c r="D2" s="10"/>
      <c r="E2" s="10"/>
      <c r="F2" s="10"/>
      <c r="G2" s="10"/>
      <c r="H2" s="10"/>
      <c r="I2" s="10"/>
      <c r="J2" s="10"/>
      <c r="K2" s="10"/>
      <c r="L2" s="10"/>
      <c r="M2" s="10"/>
      <c r="N2" s="10"/>
      <c r="O2" s="10"/>
      <c r="P2" s="16"/>
      <c r="Q2" s="16"/>
      <c r="R2" s="16"/>
      <c r="S2" s="16"/>
      <c r="T2" s="16"/>
      <c r="U2" s="16"/>
      <c r="V2" s="16"/>
      <c r="W2" s="16"/>
      <c r="X2" s="16"/>
      <c r="Y2" s="16"/>
      <c r="Z2" s="16"/>
      <c r="AA2" s="16"/>
      <c r="AB2" s="14"/>
      <c r="AC2" s="14"/>
      <c r="AD2" s="14"/>
      <c r="AE2" s="14"/>
      <c r="AF2" s="14"/>
      <c r="AG2" s="14"/>
      <c r="AH2" s="229"/>
      <c r="AI2" s="229"/>
      <c r="AJ2" s="229"/>
      <c r="AK2" s="229"/>
      <c r="AL2" s="229"/>
      <c r="AM2" s="229"/>
      <c r="AN2" s="229"/>
      <c r="AO2" s="229"/>
      <c r="AP2" s="229"/>
      <c r="AQ2" s="229"/>
      <c r="AR2" s="229"/>
      <c r="AS2" s="229"/>
      <c r="AT2" s="229"/>
      <c r="AU2" s="229"/>
      <c r="AV2" s="229"/>
      <c r="AW2" s="229"/>
      <c r="AX2" s="229"/>
      <c r="AY2" s="229"/>
      <c r="AZ2" s="229"/>
      <c r="BA2" s="229"/>
      <c r="BB2" s="229"/>
      <c r="BC2" s="229"/>
      <c r="BD2" s="229"/>
      <c r="BE2" s="229"/>
      <c r="BF2" s="229"/>
      <c r="BG2" s="229"/>
      <c r="BH2" s="229"/>
      <c r="BI2" s="229"/>
      <c r="BJ2" s="229"/>
      <c r="BK2" s="229"/>
      <c r="BL2" s="229"/>
      <c r="BM2" s="229"/>
      <c r="BN2" s="229"/>
      <c r="BO2" s="229"/>
      <c r="BP2" s="229"/>
      <c r="BQ2" s="229"/>
    </row>
    <row r="3" spans="1:69" s="42" customFormat="1" ht="15" customHeight="1" x14ac:dyDescent="0.35">
      <c r="A3" s="14"/>
      <c r="B3" s="10"/>
      <c r="C3" s="999" t="s">
        <v>346</v>
      </c>
      <c r="D3" s="997"/>
      <c r="E3" s="997"/>
      <c r="F3" s="997"/>
      <c r="G3" s="997"/>
      <c r="H3" s="997"/>
      <c r="I3" s="997"/>
      <c r="J3" s="997"/>
      <c r="K3" s="997"/>
      <c r="L3" s="997"/>
      <c r="M3" s="997"/>
      <c r="N3" s="997"/>
      <c r="O3" s="997"/>
      <c r="P3" s="997"/>
      <c r="Q3" s="997"/>
      <c r="R3" s="997"/>
      <c r="S3" s="997"/>
      <c r="T3" s="997"/>
      <c r="U3" s="997"/>
      <c r="V3" s="997"/>
      <c r="W3" s="997"/>
      <c r="X3" s="997"/>
      <c r="Y3" s="997"/>
      <c r="Z3" s="997"/>
      <c r="AA3" s="17"/>
      <c r="AB3" s="14"/>
      <c r="AC3" s="14"/>
      <c r="AD3" s="14"/>
      <c r="AE3" s="14"/>
      <c r="AF3" s="14"/>
      <c r="AG3" s="14"/>
      <c r="AH3" s="229"/>
      <c r="AI3" s="229"/>
      <c r="AJ3" s="229"/>
      <c r="AK3" s="229"/>
      <c r="AL3" s="229"/>
      <c r="AM3" s="229"/>
      <c r="AN3" s="229"/>
      <c r="AO3" s="229"/>
      <c r="AP3" s="229"/>
      <c r="AQ3" s="229"/>
      <c r="AR3" s="229"/>
      <c r="AS3" s="229"/>
      <c r="AT3" s="229"/>
      <c r="AU3" s="229"/>
      <c r="AV3" s="229"/>
      <c r="AW3" s="229"/>
      <c r="AX3" s="229"/>
      <c r="AY3" s="229"/>
      <c r="AZ3" s="229"/>
      <c r="BA3" s="229"/>
      <c r="BB3" s="229"/>
      <c r="BC3" s="229"/>
      <c r="BD3" s="229"/>
      <c r="BE3" s="229"/>
      <c r="BF3" s="229"/>
      <c r="BG3" s="229"/>
      <c r="BH3" s="229"/>
      <c r="BI3" s="229"/>
      <c r="BJ3" s="229"/>
      <c r="BK3" s="229"/>
      <c r="BL3" s="229"/>
      <c r="BM3" s="229"/>
      <c r="BN3" s="229"/>
      <c r="BO3" s="229"/>
      <c r="BP3" s="229"/>
      <c r="BQ3" s="229"/>
    </row>
    <row r="4" spans="1:69" s="42" customFormat="1" ht="13.15" x14ac:dyDescent="0.35">
      <c r="A4" s="14"/>
      <c r="B4" s="10"/>
      <c r="C4" s="44" t="s">
        <v>303</v>
      </c>
      <c r="D4"/>
      <c r="E4" s="45"/>
      <c r="F4" s="45"/>
      <c r="G4" s="45"/>
      <c r="H4" s="45"/>
      <c r="I4" s="45"/>
      <c r="J4"/>
      <c r="K4" s="45"/>
      <c r="L4" s="45"/>
      <c r="M4" s="45"/>
      <c r="N4" s="45"/>
      <c r="O4" s="10"/>
      <c r="P4" s="1009" t="s">
        <v>279</v>
      </c>
      <c r="Q4" s="1016"/>
      <c r="R4" s="1016"/>
      <c r="S4" s="1016"/>
      <c r="T4" s="1016"/>
      <c r="U4" s="1016"/>
      <c r="V4" s="1016"/>
      <c r="W4" s="1016"/>
      <c r="X4" s="1016"/>
      <c r="Y4" s="1016"/>
      <c r="Z4" s="1016"/>
      <c r="AA4" s="1016"/>
      <c r="AB4" s="14"/>
      <c r="AC4" s="14"/>
      <c r="AD4" s="14"/>
      <c r="AE4" s="14"/>
      <c r="AF4" s="14"/>
      <c r="AG4" s="14"/>
      <c r="AH4" s="229"/>
      <c r="AI4" s="229"/>
      <c r="AJ4" s="229"/>
      <c r="AK4" s="229"/>
      <c r="AL4" s="229"/>
      <c r="AM4" s="229"/>
      <c r="AN4" s="229"/>
      <c r="AO4" s="229"/>
      <c r="AP4" s="229"/>
      <c r="AQ4" s="229"/>
      <c r="AR4" s="229"/>
      <c r="AS4" s="229"/>
      <c r="AT4" s="229"/>
      <c r="AU4" s="229"/>
      <c r="AV4" s="229"/>
      <c r="AW4" s="229"/>
      <c r="AX4" s="229"/>
      <c r="AY4" s="229"/>
      <c r="AZ4" s="229"/>
      <c r="BA4" s="229"/>
      <c r="BB4" s="229"/>
      <c r="BC4" s="229"/>
      <c r="BD4" s="229"/>
      <c r="BE4" s="229"/>
      <c r="BF4" s="229"/>
      <c r="BG4" s="229"/>
      <c r="BH4" s="229"/>
      <c r="BI4" s="229"/>
      <c r="BJ4" s="229"/>
      <c r="BK4" s="229"/>
      <c r="BL4" s="229"/>
      <c r="BM4" s="229"/>
      <c r="BN4" s="229"/>
      <c r="BO4" s="229"/>
      <c r="BP4" s="229"/>
      <c r="BQ4" s="229"/>
    </row>
    <row r="5" spans="1:69" s="42" customFormat="1" ht="2.25" customHeight="1" thickBot="1" x14ac:dyDescent="0.4">
      <c r="A5" s="14"/>
      <c r="B5" s="10"/>
      <c r="C5" s="55"/>
      <c r="D5" s="56"/>
      <c r="E5" s="56"/>
      <c r="F5" s="56"/>
      <c r="G5" s="56"/>
      <c r="H5" s="56"/>
      <c r="I5" s="56"/>
      <c r="J5" s="56"/>
      <c r="K5" s="56"/>
      <c r="L5" s="56"/>
      <c r="M5" s="56"/>
      <c r="N5" s="56"/>
      <c r="O5" s="56"/>
      <c r="P5" s="55"/>
      <c r="Q5" s="55"/>
      <c r="R5" s="55"/>
      <c r="S5" s="55"/>
      <c r="T5" s="55"/>
      <c r="U5" s="55"/>
      <c r="V5" s="55"/>
      <c r="W5" s="55"/>
      <c r="X5" s="55"/>
      <c r="Y5" s="55"/>
      <c r="Z5" s="55"/>
      <c r="AA5" s="19"/>
      <c r="AB5" s="14"/>
      <c r="AC5" s="14"/>
      <c r="AD5" s="14"/>
      <c r="AE5" s="14"/>
      <c r="AF5" s="14"/>
      <c r="AG5" s="14"/>
      <c r="AH5" s="229"/>
      <c r="AI5" s="229"/>
      <c r="AJ5" s="229"/>
      <c r="AK5" s="229"/>
      <c r="AL5" s="229"/>
      <c r="AM5" s="229"/>
      <c r="AN5" s="229"/>
      <c r="AO5" s="229"/>
      <c r="AP5" s="229"/>
      <c r="AQ5" s="229"/>
      <c r="AR5" s="229"/>
      <c r="AS5" s="229"/>
      <c r="AT5" s="229"/>
      <c r="AU5" s="229"/>
      <c r="AV5" s="229"/>
      <c r="AW5" s="229"/>
      <c r="AX5" s="229"/>
      <c r="AY5" s="229"/>
      <c r="AZ5" s="229"/>
      <c r="BA5" s="229"/>
      <c r="BB5" s="229"/>
      <c r="BC5" s="229"/>
      <c r="BD5" s="229"/>
      <c r="BE5" s="229"/>
      <c r="BF5" s="229"/>
      <c r="BG5" s="229"/>
      <c r="BH5" s="229"/>
      <c r="BI5" s="229"/>
      <c r="BJ5" s="229"/>
      <c r="BK5" s="229"/>
      <c r="BL5" s="229"/>
      <c r="BM5" s="229"/>
      <c r="BN5" s="229"/>
      <c r="BO5" s="229"/>
      <c r="BP5" s="229"/>
      <c r="BQ5" s="229"/>
    </row>
    <row r="6" spans="1:69" s="42" customFormat="1" ht="138.75" customHeight="1" x14ac:dyDescent="0.35">
      <c r="A6" s="14"/>
      <c r="B6" s="10"/>
      <c r="C6" s="700" t="s">
        <v>309</v>
      </c>
      <c r="D6" s="701" t="str">
        <f xml:space="preserve"> " - Cars"</f>
        <v xml:space="preserve"> - Cars</v>
      </c>
      <c r="E6" s="701" t="str">
        <f>" - Light duty trucks"</f>
        <v xml:space="preserve"> - Light duty trucks</v>
      </c>
      <c r="F6" s="701" t="str">
        <f>" - Heavy duty trucks and buses"</f>
        <v xml:space="preserve"> - Heavy duty trucks and buses</v>
      </c>
      <c r="G6" s="701" t="str">
        <f xml:space="preserve"> " - Motorcycles"</f>
        <v xml:space="preserve"> - Motorcycles</v>
      </c>
      <c r="H6" s="702" t="str">
        <f>" - Other Road Transportation"</f>
        <v xml:space="preserve"> - Other Road Transportation</v>
      </c>
      <c r="I6" s="71" t="s">
        <v>333</v>
      </c>
      <c r="J6" s="72" t="s">
        <v>334</v>
      </c>
      <c r="K6" s="703"/>
      <c r="L6" s="704"/>
      <c r="M6" s="705"/>
      <c r="N6" s="73"/>
      <c r="O6" s="10"/>
      <c r="P6" s="700" t="str">
        <f t="shared" ref="P6:U6" si="0">C6</f>
        <v>Road Transportation</v>
      </c>
      <c r="Q6" s="701" t="str">
        <f t="shared" si="0"/>
        <v xml:space="preserve"> - Cars</v>
      </c>
      <c r="R6" s="701" t="str">
        <f t="shared" si="0"/>
        <v xml:space="preserve"> - Light duty trucks</v>
      </c>
      <c r="S6" s="701" t="str">
        <f t="shared" si="0"/>
        <v xml:space="preserve"> - Heavy duty trucks and buses</v>
      </c>
      <c r="T6" s="701" t="str">
        <f t="shared" si="0"/>
        <v xml:space="preserve"> - Motorcycles</v>
      </c>
      <c r="U6" s="702" t="str">
        <f t="shared" si="0"/>
        <v xml:space="preserve"> - Other Road Transportation</v>
      </c>
      <c r="V6" s="71" t="str">
        <f>I6 &amp; "***"</f>
        <v>Total transport ****</v>
      </c>
      <c r="W6" s="72" t="str">
        <f t="shared" ref="W6" si="1">J6</f>
        <v>Total Emissions **</v>
      </c>
      <c r="X6" s="703"/>
      <c r="Y6" s="704"/>
      <c r="Z6" s="705"/>
      <c r="AA6" s="73"/>
      <c r="AB6" s="14"/>
      <c r="AC6" s="14"/>
      <c r="AD6" s="14"/>
      <c r="AE6" s="14"/>
      <c r="AF6" s="14"/>
      <c r="AG6" s="14"/>
      <c r="AH6" s="229"/>
      <c r="AI6" s="229"/>
      <c r="AJ6" s="229"/>
      <c r="AK6" s="229"/>
      <c r="AL6" s="229"/>
      <c r="AM6" s="229"/>
      <c r="AN6" s="229"/>
      <c r="AO6" s="229"/>
      <c r="AP6" s="229"/>
      <c r="AQ6" s="229"/>
      <c r="AR6" s="229"/>
      <c r="AS6" s="229"/>
      <c r="AT6" s="229"/>
      <c r="AU6" s="229"/>
      <c r="AV6" s="229"/>
      <c r="AW6" s="229"/>
      <c r="AX6" s="229"/>
      <c r="AY6" s="229"/>
      <c r="AZ6" s="229"/>
      <c r="BA6" s="229"/>
      <c r="BB6" s="229"/>
      <c r="BC6" s="229"/>
      <c r="BD6" s="229"/>
      <c r="BE6" s="229"/>
      <c r="BF6" s="229"/>
      <c r="BG6" s="229"/>
      <c r="BH6" s="229"/>
      <c r="BI6" s="229"/>
      <c r="BJ6" s="229"/>
      <c r="BK6" s="229"/>
      <c r="BL6" s="229"/>
      <c r="BM6" s="229"/>
      <c r="BN6" s="229"/>
      <c r="BO6" s="229"/>
      <c r="BP6" s="229"/>
      <c r="BQ6" s="229"/>
    </row>
    <row r="7" spans="1:69" s="42" customFormat="1" ht="14.1" customHeight="1" x14ac:dyDescent="0.3">
      <c r="A7" s="14"/>
      <c r="B7" s="57">
        <v>1990</v>
      </c>
      <c r="C7" s="708">
        <v>620.04210294999996</v>
      </c>
      <c r="D7" s="75">
        <v>388.86035004000001</v>
      </c>
      <c r="E7" s="75">
        <v>59.057761630000002</v>
      </c>
      <c r="F7" s="75">
        <v>163.10738795999998</v>
      </c>
      <c r="G7" s="75">
        <v>8.6157857600000014</v>
      </c>
      <c r="H7" s="709">
        <v>0.40081756000000002</v>
      </c>
      <c r="I7" s="80">
        <v>828.68826450999995</v>
      </c>
      <c r="J7" s="710">
        <v>5023.2102936500005</v>
      </c>
      <c r="K7" s="706"/>
      <c r="L7" s="706"/>
      <c r="M7" s="707"/>
      <c r="N7" s="29"/>
      <c r="O7" s="57">
        <v>1990</v>
      </c>
      <c r="P7" s="708">
        <f>IF(ISERROR((C7/$I7)*100),"",(C7/$I7)*100)</f>
        <v>74.822117013643037</v>
      </c>
      <c r="Q7" s="75">
        <f t="shared" ref="Q7:Q35" si="2">IF(ISERROR((D7/$I7)*100),"",(D7/$I7)*100)</f>
        <v>46.924804741856889</v>
      </c>
      <c r="R7" s="75">
        <f t="shared" ref="R7:R35" si="3">IF(ISERROR((E7/$I7)*100),"",(E7/$I7)*100)</f>
        <v>7.126655964522512</v>
      </c>
      <c r="S7" s="75">
        <f t="shared" ref="S7:S35" si="4">IF(ISERROR((F7/$I7)*100),"",(F7/$I7)*100)</f>
        <v>19.682598987502825</v>
      </c>
      <c r="T7" s="75">
        <f t="shared" ref="T7:T35" si="5">IF(ISERROR((G7/$I7)*100),"",(G7/$I7)*100)</f>
        <v>1.0396896069349408</v>
      </c>
      <c r="U7" s="709">
        <f>IF(ISERROR((H7/$I7)*100),"",(H7/$I7)*100)</f>
        <v>4.8367712825884146E-2</v>
      </c>
      <c r="V7" s="80">
        <v>16.497184391375594</v>
      </c>
      <c r="W7" s="710">
        <v>100</v>
      </c>
      <c r="X7" s="717"/>
      <c r="Y7" s="742"/>
      <c r="Z7" s="718"/>
      <c r="AA7" s="29"/>
      <c r="AB7" s="938"/>
      <c r="AC7" s="643"/>
      <c r="AD7" s="643"/>
      <c r="AE7" s="14"/>
      <c r="AF7" s="14"/>
      <c r="AG7" s="14"/>
      <c r="AH7" s="229"/>
      <c r="AI7" s="229"/>
      <c r="AJ7" s="229"/>
      <c r="AK7" s="229"/>
      <c r="AL7" s="229"/>
      <c r="AM7" s="229"/>
      <c r="AN7" s="229"/>
      <c r="AO7" s="229"/>
      <c r="AP7" s="229"/>
      <c r="AQ7" s="229"/>
      <c r="AR7" s="229"/>
      <c r="AS7" s="229"/>
      <c r="AT7" s="229"/>
      <c r="AU7" s="229"/>
      <c r="AV7" s="229"/>
      <c r="AW7" s="229"/>
      <c r="AX7" s="229"/>
      <c r="AY7" s="229"/>
      <c r="AZ7" s="229"/>
      <c r="BA7" s="229"/>
      <c r="BB7" s="229"/>
      <c r="BC7" s="229"/>
      <c r="BD7" s="229"/>
      <c r="BE7" s="229"/>
      <c r="BF7" s="229"/>
      <c r="BG7" s="229"/>
      <c r="BH7" s="229"/>
      <c r="BI7" s="229"/>
      <c r="BJ7" s="229"/>
      <c r="BK7" s="229"/>
      <c r="BL7" s="229"/>
      <c r="BM7" s="229"/>
      <c r="BN7" s="229"/>
      <c r="BO7" s="229"/>
      <c r="BP7" s="229"/>
      <c r="BQ7" s="229"/>
    </row>
    <row r="8" spans="1:69" s="42" customFormat="1" ht="14.1" customHeight="1" x14ac:dyDescent="0.3">
      <c r="A8" s="14"/>
      <c r="B8" s="99">
        <v>1991</v>
      </c>
      <c r="C8" s="711">
        <v>629.21328878999998</v>
      </c>
      <c r="D8" s="91">
        <v>394.51012300999997</v>
      </c>
      <c r="E8" s="91">
        <v>60.393139939999998</v>
      </c>
      <c r="F8" s="91">
        <v>165.36121667</v>
      </c>
      <c r="G8" s="91">
        <v>8.6813665199999992</v>
      </c>
      <c r="H8" s="712">
        <v>0.26744266</v>
      </c>
      <c r="I8" s="96">
        <v>834.58985238999992</v>
      </c>
      <c r="J8" s="713">
        <v>4915.3434919199999</v>
      </c>
      <c r="K8" s="706"/>
      <c r="L8" s="706"/>
      <c r="M8" s="707"/>
      <c r="N8" s="29"/>
      <c r="O8" s="99">
        <v>1991</v>
      </c>
      <c r="P8" s="711">
        <f t="shared" ref="P8:P35" si="6">IF(ISERROR((C8/$I8)*100),"",(C8/$I8)*100)</f>
        <v>75.391916998287627</v>
      </c>
      <c r="Q8" s="91">
        <f t="shared" si="2"/>
        <v>47.269940064601606</v>
      </c>
      <c r="R8" s="91">
        <f t="shared" si="3"/>
        <v>7.2362657857692909</v>
      </c>
      <c r="S8" s="91">
        <f t="shared" si="4"/>
        <v>19.813470796039283</v>
      </c>
      <c r="T8" s="91">
        <f t="shared" si="5"/>
        <v>1.0401955517598644</v>
      </c>
      <c r="U8" s="712">
        <f t="shared" ref="U8:U35" si="7">IF(ISERROR((H8/$I8)*100),"",(H8/$I8)*100)</f>
        <v>3.2044801315775563E-2</v>
      </c>
      <c r="V8" s="96">
        <v>16.9792783304346</v>
      </c>
      <c r="W8" s="713">
        <v>100</v>
      </c>
      <c r="X8" s="717"/>
      <c r="Y8" s="742"/>
      <c r="Z8" s="718"/>
      <c r="AA8" s="29"/>
      <c r="AB8" s="938"/>
      <c r="AC8" s="643"/>
      <c r="AD8" s="643"/>
      <c r="AE8" s="14"/>
      <c r="AF8" s="14"/>
      <c r="AG8" s="14"/>
      <c r="AH8" s="229"/>
      <c r="AI8" s="229"/>
      <c r="AJ8" s="229"/>
      <c r="AK8" s="229"/>
      <c r="AL8" s="229"/>
      <c r="AM8" s="229"/>
      <c r="AN8" s="229"/>
      <c r="AO8" s="229"/>
      <c r="AP8" s="229"/>
      <c r="AQ8" s="229"/>
      <c r="AR8" s="229"/>
      <c r="AS8" s="229"/>
      <c r="AT8" s="229"/>
      <c r="AU8" s="229"/>
      <c r="AV8" s="229"/>
      <c r="AW8" s="229"/>
      <c r="AX8" s="229"/>
      <c r="AY8" s="229"/>
      <c r="AZ8" s="229"/>
      <c r="BA8" s="229"/>
      <c r="BB8" s="229"/>
      <c r="BC8" s="229"/>
      <c r="BD8" s="229"/>
      <c r="BE8" s="229"/>
      <c r="BF8" s="229"/>
      <c r="BG8" s="229"/>
      <c r="BH8" s="229"/>
      <c r="BI8" s="229"/>
      <c r="BJ8" s="229"/>
      <c r="BK8" s="229"/>
      <c r="BL8" s="229"/>
      <c r="BM8" s="229"/>
      <c r="BN8" s="229"/>
      <c r="BO8" s="229"/>
      <c r="BP8" s="229"/>
      <c r="BQ8" s="229"/>
    </row>
    <row r="9" spans="1:69" s="42" customFormat="1" ht="14.1" customHeight="1" x14ac:dyDescent="0.3">
      <c r="A9" s="14"/>
      <c r="B9" s="57">
        <v>1992</v>
      </c>
      <c r="C9" s="714">
        <v>651.48161295</v>
      </c>
      <c r="D9" s="83">
        <v>407.38107945000002</v>
      </c>
      <c r="E9" s="83">
        <v>61.816354160000003</v>
      </c>
      <c r="F9" s="83">
        <v>172.71011533999999</v>
      </c>
      <c r="G9" s="83">
        <v>9.0257375500000006</v>
      </c>
      <c r="H9" s="715">
        <v>0.54832645000000002</v>
      </c>
      <c r="I9" s="88">
        <v>861.74434479000001</v>
      </c>
      <c r="J9" s="716">
        <v>4770.3127039400006</v>
      </c>
      <c r="K9" s="706"/>
      <c r="L9" s="706"/>
      <c r="M9" s="707"/>
      <c r="N9" s="29"/>
      <c r="O9" s="57">
        <v>1992</v>
      </c>
      <c r="P9" s="714">
        <f t="shared" si="6"/>
        <v>75.600335167706916</v>
      </c>
      <c r="Q9" s="83">
        <f t="shared" si="2"/>
        <v>47.274006718230964</v>
      </c>
      <c r="R9" s="83">
        <f t="shared" si="3"/>
        <v>7.1733982977357558</v>
      </c>
      <c r="S9" s="83">
        <f t="shared" si="4"/>
        <v>20.041920365846789</v>
      </c>
      <c r="T9" s="83">
        <f t="shared" si="5"/>
        <v>1.047379957242365</v>
      </c>
      <c r="U9" s="715">
        <f t="shared" si="7"/>
        <v>6.3629828651051101E-2</v>
      </c>
      <c r="V9" s="88">
        <v>18.064734919332423</v>
      </c>
      <c r="W9" s="716">
        <v>100</v>
      </c>
      <c r="X9" s="717"/>
      <c r="Y9" s="742"/>
      <c r="Z9" s="718"/>
      <c r="AA9" s="29"/>
      <c r="AB9" s="938"/>
      <c r="AC9" s="643"/>
      <c r="AD9" s="643"/>
      <c r="AE9" s="14"/>
      <c r="AF9" s="14"/>
      <c r="AG9" s="14"/>
      <c r="AH9" s="229"/>
      <c r="AI9" s="229"/>
      <c r="AJ9" s="229"/>
      <c r="AK9" s="229"/>
      <c r="AL9" s="229"/>
      <c r="AM9" s="229"/>
      <c r="AN9" s="229"/>
      <c r="AO9" s="229"/>
      <c r="AP9" s="229"/>
      <c r="AQ9" s="229"/>
      <c r="AR9" s="229"/>
      <c r="AS9" s="229"/>
      <c r="AT9" s="229"/>
      <c r="AU9" s="229"/>
      <c r="AV9" s="229"/>
      <c r="AW9" s="229"/>
      <c r="AX9" s="229"/>
      <c r="AY9" s="229"/>
      <c r="AZ9" s="229"/>
      <c r="BA9" s="229"/>
      <c r="BB9" s="229"/>
      <c r="BC9" s="229"/>
      <c r="BD9" s="229"/>
      <c r="BE9" s="229"/>
      <c r="BF9" s="229"/>
      <c r="BG9" s="229"/>
      <c r="BH9" s="229"/>
      <c r="BI9" s="229"/>
      <c r="BJ9" s="229"/>
      <c r="BK9" s="229"/>
      <c r="BL9" s="229"/>
      <c r="BM9" s="229"/>
      <c r="BN9" s="229"/>
      <c r="BO9" s="229"/>
      <c r="BP9" s="229"/>
      <c r="BQ9" s="229"/>
    </row>
    <row r="10" spans="1:69" s="42" customFormat="1" ht="14.1" customHeight="1" x14ac:dyDescent="0.3">
      <c r="A10" s="14"/>
      <c r="B10" s="99">
        <v>1993</v>
      </c>
      <c r="C10" s="711">
        <v>657.30519162000007</v>
      </c>
      <c r="D10" s="91">
        <v>410.75530427000001</v>
      </c>
      <c r="E10" s="91">
        <v>64.455289870000001</v>
      </c>
      <c r="F10" s="91">
        <v>172.45608017000001</v>
      </c>
      <c r="G10" s="91">
        <v>9.4644616999999993</v>
      </c>
      <c r="H10" s="712">
        <v>0.17405561999999999</v>
      </c>
      <c r="I10" s="96">
        <v>868.57169763999991</v>
      </c>
      <c r="J10" s="713">
        <v>4695.3245826399998</v>
      </c>
      <c r="K10" s="706"/>
      <c r="L10" s="706"/>
      <c r="M10" s="707"/>
      <c r="N10" s="29"/>
      <c r="O10" s="99">
        <v>1993</v>
      </c>
      <c r="P10" s="711">
        <f t="shared" si="6"/>
        <v>75.676561118209008</v>
      </c>
      <c r="Q10" s="91">
        <f t="shared" si="2"/>
        <v>47.290892091702403</v>
      </c>
      <c r="R10" s="91">
        <f t="shared" si="3"/>
        <v>7.4208369953950566</v>
      </c>
      <c r="S10" s="91">
        <f t="shared" si="4"/>
        <v>19.855134658264966</v>
      </c>
      <c r="T10" s="91">
        <f t="shared" si="5"/>
        <v>1.0896580818504598</v>
      </c>
      <c r="U10" s="712">
        <f t="shared" si="7"/>
        <v>2.0039292147433229E-2</v>
      </c>
      <c r="V10" s="96">
        <v>18.498650782341347</v>
      </c>
      <c r="W10" s="713">
        <v>100</v>
      </c>
      <c r="X10" s="717"/>
      <c r="Y10" s="742"/>
      <c r="Z10" s="718"/>
      <c r="AA10" s="29"/>
      <c r="AB10" s="938"/>
      <c r="AC10" s="643"/>
      <c r="AD10" s="643"/>
      <c r="AE10" s="14"/>
      <c r="AF10" s="14"/>
      <c r="AG10" s="14"/>
      <c r="AH10" s="229"/>
      <c r="AI10" s="229"/>
      <c r="AJ10" s="229"/>
      <c r="AK10" s="229"/>
      <c r="AL10" s="229"/>
      <c r="AM10" s="229"/>
      <c r="AN10" s="229"/>
      <c r="AO10" s="229"/>
      <c r="AP10" s="229"/>
      <c r="AQ10" s="229"/>
      <c r="AR10" s="229"/>
      <c r="AS10" s="229"/>
      <c r="AT10" s="229"/>
      <c r="AU10" s="229"/>
      <c r="AV10" s="229"/>
      <c r="AW10" s="229"/>
      <c r="AX10" s="229"/>
      <c r="AY10" s="229"/>
      <c r="AZ10" s="229"/>
      <c r="BA10" s="229"/>
      <c r="BB10" s="229"/>
      <c r="BC10" s="229"/>
      <c r="BD10" s="229"/>
      <c r="BE10" s="229"/>
      <c r="BF10" s="229"/>
      <c r="BG10" s="229"/>
      <c r="BH10" s="229"/>
      <c r="BI10" s="229"/>
      <c r="BJ10" s="229"/>
      <c r="BK10" s="229"/>
      <c r="BL10" s="229"/>
      <c r="BM10" s="229"/>
      <c r="BN10" s="229"/>
      <c r="BO10" s="229"/>
      <c r="BP10" s="229"/>
      <c r="BQ10" s="229"/>
    </row>
    <row r="11" spans="1:69" s="42" customFormat="1" ht="14.1" customHeight="1" x14ac:dyDescent="0.3">
      <c r="A11" s="14"/>
      <c r="B11" s="57">
        <v>1994</v>
      </c>
      <c r="C11" s="708">
        <v>663.14286459999994</v>
      </c>
      <c r="D11" s="75">
        <v>413.20613666999998</v>
      </c>
      <c r="E11" s="75">
        <v>66.605048280000005</v>
      </c>
      <c r="F11" s="75">
        <v>173.55314225999999</v>
      </c>
      <c r="G11" s="75">
        <v>9.6059321200000003</v>
      </c>
      <c r="H11" s="709">
        <v>0.17260526999999998</v>
      </c>
      <c r="I11" s="80">
        <v>877.06399178000004</v>
      </c>
      <c r="J11" s="710">
        <v>4674.9173082800007</v>
      </c>
      <c r="K11" s="706"/>
      <c r="L11" s="706"/>
      <c r="M11" s="707"/>
      <c r="N11" s="29"/>
      <c r="O11" s="57">
        <v>1994</v>
      </c>
      <c r="P11" s="708">
        <f t="shared" si="6"/>
        <v>75.609404879814122</v>
      </c>
      <c r="Q11" s="75">
        <f t="shared" si="2"/>
        <v>47.112427433190909</v>
      </c>
      <c r="R11" s="75">
        <f t="shared" si="3"/>
        <v>7.5940922104013371</v>
      </c>
      <c r="S11" s="75">
        <f t="shared" si="4"/>
        <v>19.787968025887615</v>
      </c>
      <c r="T11" s="75">
        <f t="shared" si="5"/>
        <v>1.0952373156381412</v>
      </c>
      <c r="U11" s="709">
        <f t="shared" si="7"/>
        <v>1.9679894696132474E-2</v>
      </c>
      <c r="V11" s="80">
        <v>18.76105894379317</v>
      </c>
      <c r="W11" s="710">
        <v>100</v>
      </c>
      <c r="X11" s="717"/>
      <c r="Y11" s="742"/>
      <c r="Z11" s="718"/>
      <c r="AA11" s="29"/>
      <c r="AB11" s="938"/>
      <c r="AC11" s="643"/>
      <c r="AD11" s="643"/>
      <c r="AE11" s="14"/>
      <c r="AF11" s="14"/>
      <c r="AG11" s="14"/>
      <c r="AH11" s="229"/>
      <c r="AI11" s="229"/>
      <c r="AJ11" s="229"/>
      <c r="AK11" s="229"/>
      <c r="AL11" s="229"/>
      <c r="AM11" s="229"/>
      <c r="AN11" s="229"/>
      <c r="AO11" s="229"/>
      <c r="AP11" s="229"/>
      <c r="AQ11" s="229"/>
      <c r="AR11" s="229"/>
      <c r="AS11" s="229"/>
      <c r="AT11" s="229"/>
      <c r="AU11" s="229"/>
      <c r="AV11" s="229"/>
      <c r="AW11" s="229"/>
      <c r="AX11" s="229"/>
      <c r="AY11" s="229"/>
      <c r="AZ11" s="229"/>
      <c r="BA11" s="229"/>
      <c r="BB11" s="229"/>
      <c r="BC11" s="229"/>
      <c r="BD11" s="229"/>
      <c r="BE11" s="229"/>
      <c r="BF11" s="229"/>
      <c r="BG11" s="229"/>
      <c r="BH11" s="229"/>
      <c r="BI11" s="229"/>
      <c r="BJ11" s="229"/>
      <c r="BK11" s="229"/>
      <c r="BL11" s="229"/>
      <c r="BM11" s="229"/>
      <c r="BN11" s="229"/>
      <c r="BO11" s="229"/>
      <c r="BP11" s="229"/>
      <c r="BQ11" s="229"/>
    </row>
    <row r="12" spans="1:69" s="42" customFormat="1" ht="14.1" customHeight="1" x14ac:dyDescent="0.3">
      <c r="A12" s="14"/>
      <c r="B12" s="99">
        <v>1995</v>
      </c>
      <c r="C12" s="711">
        <v>675.45471077999991</v>
      </c>
      <c r="D12" s="91">
        <v>421.37296399999997</v>
      </c>
      <c r="E12" s="91">
        <v>68.141386750000009</v>
      </c>
      <c r="F12" s="91">
        <v>175.75124413999998</v>
      </c>
      <c r="G12" s="91">
        <v>9.9760806200000012</v>
      </c>
      <c r="H12" s="712">
        <v>0.21303527999999999</v>
      </c>
      <c r="I12" s="96">
        <v>893.16643941999996</v>
      </c>
      <c r="J12" s="713">
        <v>4728.4731718499997</v>
      </c>
      <c r="K12" s="706"/>
      <c r="L12" s="706"/>
      <c r="M12" s="707"/>
      <c r="N12" s="29"/>
      <c r="O12" s="99">
        <v>1995</v>
      </c>
      <c r="P12" s="711">
        <f t="shared" si="6"/>
        <v>75.624730281919611</v>
      </c>
      <c r="Q12" s="91">
        <f t="shared" si="2"/>
        <v>47.177429133323578</v>
      </c>
      <c r="R12" s="91">
        <f t="shared" si="3"/>
        <v>7.6291924710302963</v>
      </c>
      <c r="S12" s="91">
        <f t="shared" si="4"/>
        <v>19.677322879947042</v>
      </c>
      <c r="T12" s="91">
        <f t="shared" si="5"/>
        <v>1.1169341098931369</v>
      </c>
      <c r="U12" s="712">
        <f t="shared" si="7"/>
        <v>2.3851688845176473E-2</v>
      </c>
      <c r="V12" s="96">
        <v>18.889108745234807</v>
      </c>
      <c r="W12" s="713">
        <v>100</v>
      </c>
      <c r="X12" s="717"/>
      <c r="Y12" s="742"/>
      <c r="Z12" s="718"/>
      <c r="AA12" s="29"/>
      <c r="AB12" s="938"/>
      <c r="AC12" s="643"/>
      <c r="AD12" s="643"/>
      <c r="AE12" s="14"/>
      <c r="AF12" s="14"/>
      <c r="AG12" s="14"/>
      <c r="AH12" s="229"/>
      <c r="AI12" s="229"/>
      <c r="AJ12" s="229"/>
      <c r="AK12" s="229"/>
      <c r="AL12" s="229"/>
      <c r="AM12" s="229"/>
      <c r="AN12" s="229"/>
      <c r="AO12" s="229"/>
      <c r="AP12" s="229"/>
      <c r="AQ12" s="229"/>
      <c r="AR12" s="229"/>
      <c r="AS12" s="229"/>
      <c r="AT12" s="229"/>
      <c r="AU12" s="229"/>
      <c r="AV12" s="229"/>
      <c r="AW12" s="229"/>
      <c r="AX12" s="229"/>
      <c r="AY12" s="229"/>
      <c r="AZ12" s="229"/>
      <c r="BA12" s="229"/>
      <c r="BB12" s="229"/>
      <c r="BC12" s="229"/>
      <c r="BD12" s="229"/>
      <c r="BE12" s="229"/>
      <c r="BF12" s="229"/>
      <c r="BG12" s="229"/>
      <c r="BH12" s="229"/>
      <c r="BI12" s="229"/>
      <c r="BJ12" s="229"/>
      <c r="BK12" s="229"/>
      <c r="BL12" s="229"/>
      <c r="BM12" s="229"/>
      <c r="BN12" s="229"/>
      <c r="BO12" s="229"/>
      <c r="BP12" s="229"/>
      <c r="BQ12" s="229"/>
    </row>
    <row r="13" spans="1:69" s="42" customFormat="1" ht="14.1" customHeight="1" x14ac:dyDescent="0.3">
      <c r="A13" s="14"/>
      <c r="B13" s="57">
        <v>1996</v>
      </c>
      <c r="C13" s="708">
        <v>695.41239148</v>
      </c>
      <c r="D13" s="75">
        <v>431.89176722999997</v>
      </c>
      <c r="E13" s="75">
        <v>71.73646798</v>
      </c>
      <c r="F13" s="75">
        <v>181.65161343</v>
      </c>
      <c r="G13" s="75">
        <v>9.9783734200000005</v>
      </c>
      <c r="H13" s="709">
        <v>0.15416942</v>
      </c>
      <c r="I13" s="80">
        <v>924.97596801999998</v>
      </c>
      <c r="J13" s="710">
        <v>4829.0936001700002</v>
      </c>
      <c r="K13" s="706"/>
      <c r="L13" s="706"/>
      <c r="M13" s="707"/>
      <c r="N13" s="29"/>
      <c r="O13" s="57">
        <v>1996</v>
      </c>
      <c r="P13" s="708">
        <f t="shared" si="6"/>
        <v>75.181671256670285</v>
      </c>
      <c r="Q13" s="75">
        <f t="shared" si="2"/>
        <v>46.692214950676593</v>
      </c>
      <c r="R13" s="75">
        <f t="shared" si="3"/>
        <v>7.7554953274687577</v>
      </c>
      <c r="S13" s="75">
        <f t="shared" si="4"/>
        <v>19.638522481707579</v>
      </c>
      <c r="T13" s="75">
        <f t="shared" si="5"/>
        <v>1.0787710994653914</v>
      </c>
      <c r="U13" s="709">
        <f t="shared" si="7"/>
        <v>1.6667397351956558E-2</v>
      </c>
      <c r="V13" s="80">
        <v>19.154235651747108</v>
      </c>
      <c r="W13" s="710">
        <v>100</v>
      </c>
      <c r="X13" s="717"/>
      <c r="Y13" s="742"/>
      <c r="Z13" s="718"/>
      <c r="AA13" s="29"/>
      <c r="AB13" s="938"/>
      <c r="AC13" s="643"/>
      <c r="AD13" s="643"/>
      <c r="AE13" s="14"/>
      <c r="AF13" s="14"/>
      <c r="AG13" s="14"/>
      <c r="AH13" s="229"/>
      <c r="AI13" s="229"/>
      <c r="AJ13" s="229"/>
      <c r="AK13" s="229"/>
      <c r="AL13" s="229"/>
      <c r="AM13" s="229"/>
      <c r="AN13" s="229"/>
      <c r="AO13" s="229"/>
      <c r="AP13" s="229"/>
      <c r="AQ13" s="229"/>
      <c r="AR13" s="229"/>
      <c r="AS13" s="229"/>
      <c r="AT13" s="229"/>
      <c r="AU13" s="229"/>
      <c r="AV13" s="229"/>
      <c r="AW13" s="229"/>
      <c r="AX13" s="229"/>
      <c r="AY13" s="229"/>
      <c r="AZ13" s="229"/>
      <c r="BA13" s="229"/>
      <c r="BB13" s="229"/>
      <c r="BC13" s="229"/>
      <c r="BD13" s="229"/>
      <c r="BE13" s="229"/>
      <c r="BF13" s="229"/>
      <c r="BG13" s="229"/>
      <c r="BH13" s="229"/>
      <c r="BI13" s="229"/>
      <c r="BJ13" s="229"/>
      <c r="BK13" s="229"/>
      <c r="BL13" s="229"/>
      <c r="BM13" s="229"/>
      <c r="BN13" s="229"/>
      <c r="BO13" s="229"/>
      <c r="BP13" s="229"/>
      <c r="BQ13" s="229"/>
    </row>
    <row r="14" spans="1:69" s="42" customFormat="1" ht="14.1" customHeight="1" x14ac:dyDescent="0.3">
      <c r="A14" s="14"/>
      <c r="B14" s="99">
        <v>1997</v>
      </c>
      <c r="C14" s="711">
        <v>705.63174421999997</v>
      </c>
      <c r="D14" s="91">
        <v>436.37719381000005</v>
      </c>
      <c r="E14" s="91">
        <v>73.97714139</v>
      </c>
      <c r="F14" s="91">
        <v>184.8228143</v>
      </c>
      <c r="G14" s="91">
        <v>10.268781070000001</v>
      </c>
      <c r="H14" s="712">
        <v>0.18581365999999999</v>
      </c>
      <c r="I14" s="96">
        <v>946.69280031999995</v>
      </c>
      <c r="J14" s="713">
        <v>4769.7061834599999</v>
      </c>
      <c r="K14" s="706"/>
      <c r="L14" s="706"/>
      <c r="M14" s="707"/>
      <c r="N14" s="29"/>
      <c r="O14" s="99">
        <v>1997</v>
      </c>
      <c r="P14" s="711">
        <f t="shared" si="6"/>
        <v>74.53650687757245</v>
      </c>
      <c r="Q14" s="91">
        <f t="shared" si="2"/>
        <v>46.094909949932692</v>
      </c>
      <c r="R14" s="91">
        <f t="shared" si="3"/>
        <v>7.8142710460029203</v>
      </c>
      <c r="S14" s="91">
        <f t="shared" si="4"/>
        <v>19.522997770504482</v>
      </c>
      <c r="T14" s="91">
        <f t="shared" si="5"/>
        <v>1.0847004505082283</v>
      </c>
      <c r="U14" s="712">
        <f t="shared" si="7"/>
        <v>1.9627661680451301E-2</v>
      </c>
      <c r="V14" s="96">
        <v>19.848031805457207</v>
      </c>
      <c r="W14" s="713">
        <v>100</v>
      </c>
      <c r="X14" s="717"/>
      <c r="Y14" s="742"/>
      <c r="Z14" s="718"/>
      <c r="AA14" s="29"/>
      <c r="AB14" s="938"/>
      <c r="AC14" s="643"/>
      <c r="AD14" s="643"/>
      <c r="AE14" s="14"/>
      <c r="AF14" s="14"/>
      <c r="AG14" s="14"/>
      <c r="AH14" s="229"/>
      <c r="AI14" s="229"/>
      <c r="AJ14" s="229"/>
      <c r="AK14" s="229"/>
      <c r="AL14" s="229"/>
      <c r="AM14" s="229"/>
      <c r="AN14" s="229"/>
      <c r="AO14" s="229"/>
      <c r="AP14" s="229"/>
      <c r="AQ14" s="229"/>
      <c r="AR14" s="229"/>
      <c r="AS14" s="229"/>
      <c r="AT14" s="229"/>
      <c r="AU14" s="229"/>
      <c r="AV14" s="229"/>
      <c r="AW14" s="229"/>
      <c r="AX14" s="229"/>
      <c r="AY14" s="229"/>
      <c r="AZ14" s="229"/>
      <c r="BA14" s="229"/>
      <c r="BB14" s="229"/>
      <c r="BC14" s="229"/>
      <c r="BD14" s="229"/>
      <c r="BE14" s="229"/>
      <c r="BF14" s="229"/>
      <c r="BG14" s="229"/>
      <c r="BH14" s="229"/>
      <c r="BI14" s="229"/>
      <c r="BJ14" s="229"/>
      <c r="BK14" s="229"/>
      <c r="BL14" s="229"/>
      <c r="BM14" s="229"/>
      <c r="BN14" s="229"/>
      <c r="BO14" s="229"/>
      <c r="BP14" s="229"/>
      <c r="BQ14" s="229"/>
    </row>
    <row r="15" spans="1:69" s="42" customFormat="1" ht="14.1" customHeight="1" x14ac:dyDescent="0.3">
      <c r="A15" s="14"/>
      <c r="B15" s="57">
        <v>1998</v>
      </c>
      <c r="C15" s="708">
        <v>733.30869703999997</v>
      </c>
      <c r="D15" s="75">
        <v>450.95785969000002</v>
      </c>
      <c r="E15" s="75">
        <v>78.045174790000004</v>
      </c>
      <c r="F15" s="75">
        <v>193.29383622</v>
      </c>
      <c r="G15" s="75">
        <v>10.86868067</v>
      </c>
      <c r="H15" s="709">
        <v>0.14314567</v>
      </c>
      <c r="I15" s="80">
        <v>985.30279053000004</v>
      </c>
      <c r="J15" s="710">
        <v>4740.0629291499999</v>
      </c>
      <c r="K15" s="706"/>
      <c r="L15" s="706"/>
      <c r="M15" s="707"/>
      <c r="N15" s="29"/>
      <c r="O15" s="57">
        <v>1998</v>
      </c>
      <c r="P15" s="708">
        <f t="shared" si="6"/>
        <v>74.424705185859565</v>
      </c>
      <c r="Q15" s="75">
        <f t="shared" si="2"/>
        <v>45.768454532380574</v>
      </c>
      <c r="R15" s="75">
        <f t="shared" si="3"/>
        <v>7.9209330918487559</v>
      </c>
      <c r="S15" s="75">
        <f t="shared" si="4"/>
        <v>19.617709203485166</v>
      </c>
      <c r="T15" s="75">
        <f t="shared" si="5"/>
        <v>1.1030802687723713</v>
      </c>
      <c r="U15" s="709">
        <f t="shared" si="7"/>
        <v>1.4528089372709593E-2</v>
      </c>
      <c r="V15" s="80">
        <v>20.786702734908353</v>
      </c>
      <c r="W15" s="710">
        <v>100</v>
      </c>
      <c r="X15" s="717"/>
      <c r="Y15" s="742"/>
      <c r="Z15" s="718"/>
      <c r="AA15" s="29"/>
      <c r="AB15" s="938"/>
      <c r="AC15" s="643"/>
      <c r="AD15" s="643"/>
      <c r="AE15" s="14"/>
      <c r="AF15" s="14"/>
      <c r="AG15" s="14"/>
      <c r="AH15" s="229"/>
      <c r="AI15" s="229"/>
      <c r="AJ15" s="229"/>
      <c r="AK15" s="229"/>
      <c r="AL15" s="229"/>
      <c r="AM15" s="229"/>
      <c r="AN15" s="229"/>
      <c r="AO15" s="229"/>
      <c r="AP15" s="229"/>
      <c r="AQ15" s="229"/>
      <c r="AR15" s="229"/>
      <c r="AS15" s="229"/>
      <c r="AT15" s="229"/>
      <c r="AU15" s="229"/>
      <c r="AV15" s="229"/>
      <c r="AW15" s="229"/>
      <c r="AX15" s="229"/>
      <c r="AY15" s="229"/>
      <c r="AZ15" s="229"/>
      <c r="BA15" s="229"/>
      <c r="BB15" s="229"/>
      <c r="BC15" s="229"/>
      <c r="BD15" s="229"/>
      <c r="BE15" s="229"/>
      <c r="BF15" s="229"/>
      <c r="BG15" s="229"/>
      <c r="BH15" s="229"/>
      <c r="BI15" s="229"/>
      <c r="BJ15" s="229"/>
      <c r="BK15" s="229"/>
      <c r="BL15" s="229"/>
      <c r="BM15" s="229"/>
      <c r="BN15" s="229"/>
      <c r="BO15" s="229"/>
      <c r="BP15" s="229"/>
      <c r="BQ15" s="229"/>
    </row>
    <row r="16" spans="1:69" s="42" customFormat="1" ht="14.1" customHeight="1" x14ac:dyDescent="0.3">
      <c r="A16" s="14"/>
      <c r="B16" s="99">
        <v>1999</v>
      </c>
      <c r="C16" s="711">
        <v>750.35305654000001</v>
      </c>
      <c r="D16" s="91">
        <v>461.22643212999998</v>
      </c>
      <c r="E16" s="91">
        <v>81.072819170000002</v>
      </c>
      <c r="F16" s="91">
        <v>196.59661769000002</v>
      </c>
      <c r="G16" s="91">
        <v>11.33418453</v>
      </c>
      <c r="H16" s="712">
        <v>0.12300301000000001</v>
      </c>
      <c r="I16" s="96">
        <v>1004.75731974</v>
      </c>
      <c r="J16" s="713">
        <v>4666.4064164699994</v>
      </c>
      <c r="K16" s="706"/>
      <c r="L16" s="706"/>
      <c r="M16" s="707"/>
      <c r="N16" s="29"/>
      <c r="O16" s="99">
        <v>1999</v>
      </c>
      <c r="P16" s="711">
        <f t="shared" si="6"/>
        <v>74.680028878432864</v>
      </c>
      <c r="Q16" s="91">
        <f t="shared" si="2"/>
        <v>45.904261961420801</v>
      </c>
      <c r="R16" s="91">
        <f t="shared" si="3"/>
        <v>8.0688956006788928</v>
      </c>
      <c r="S16" s="91">
        <f t="shared" si="4"/>
        <v>19.566577304544854</v>
      </c>
      <c r="T16" s="91">
        <f t="shared" si="5"/>
        <v>1.1280519491943524</v>
      </c>
      <c r="U16" s="712">
        <f t="shared" si="7"/>
        <v>1.224206159869822E-2</v>
      </c>
      <c r="V16" s="96">
        <v>21.531714772929476</v>
      </c>
      <c r="W16" s="713">
        <v>100</v>
      </c>
      <c r="X16" s="717"/>
      <c r="Y16" s="742"/>
      <c r="Z16" s="718"/>
      <c r="AA16" s="29"/>
      <c r="AB16" s="938"/>
      <c r="AC16" s="643"/>
      <c r="AD16" s="643"/>
      <c r="AE16" s="14"/>
      <c r="AF16" s="14"/>
      <c r="AG16" s="14"/>
      <c r="AH16" s="229"/>
      <c r="AI16" s="229"/>
      <c r="AJ16" s="229"/>
      <c r="AK16" s="229"/>
      <c r="AL16" s="229"/>
      <c r="AM16" s="229"/>
      <c r="AN16" s="229"/>
      <c r="AO16" s="229"/>
      <c r="AP16" s="229"/>
      <c r="AQ16" s="229"/>
      <c r="AR16" s="229"/>
      <c r="AS16" s="229"/>
      <c r="AT16" s="229"/>
      <c r="AU16" s="229"/>
      <c r="AV16" s="229"/>
      <c r="AW16" s="229"/>
      <c r="AX16" s="229"/>
      <c r="AY16" s="229"/>
      <c r="AZ16" s="229"/>
      <c r="BA16" s="229"/>
      <c r="BB16" s="229"/>
      <c r="BC16" s="229"/>
      <c r="BD16" s="229"/>
      <c r="BE16" s="229"/>
      <c r="BF16" s="229"/>
      <c r="BG16" s="229"/>
      <c r="BH16" s="229"/>
      <c r="BI16" s="229"/>
      <c r="BJ16" s="229"/>
      <c r="BK16" s="229"/>
      <c r="BL16" s="229"/>
      <c r="BM16" s="229"/>
      <c r="BN16" s="229"/>
      <c r="BO16" s="229"/>
      <c r="BP16" s="229"/>
      <c r="BQ16" s="229"/>
    </row>
    <row r="17" spans="1:70" ht="14.1" customHeight="1" x14ac:dyDescent="0.3">
      <c r="A17" s="14"/>
      <c r="B17" s="57">
        <v>2000</v>
      </c>
      <c r="C17" s="708">
        <v>747.00879330999999</v>
      </c>
      <c r="D17" s="75">
        <v>457.22342200999998</v>
      </c>
      <c r="E17" s="75">
        <v>82.4257949</v>
      </c>
      <c r="F17" s="75">
        <v>196.24597064000002</v>
      </c>
      <c r="G17" s="75">
        <v>10.96798223</v>
      </c>
      <c r="H17" s="709">
        <v>0.14562353</v>
      </c>
      <c r="I17" s="80">
        <v>1011.37938936</v>
      </c>
      <c r="J17" s="710">
        <v>4665.1249934699999</v>
      </c>
      <c r="K17" s="706"/>
      <c r="L17" s="706"/>
      <c r="M17" s="707"/>
      <c r="N17" s="29"/>
      <c r="O17" s="57">
        <v>2000</v>
      </c>
      <c r="P17" s="708">
        <f t="shared" si="6"/>
        <v>73.860393158961486</v>
      </c>
      <c r="Q17" s="75">
        <f t="shared" si="2"/>
        <v>45.207903860818298</v>
      </c>
      <c r="R17" s="75">
        <f t="shared" si="3"/>
        <v>8.1498392954358074</v>
      </c>
      <c r="S17" s="75">
        <f t="shared" si="4"/>
        <v>19.403793739971732</v>
      </c>
      <c r="T17" s="75">
        <f t="shared" si="5"/>
        <v>1.0844577559505666</v>
      </c>
      <c r="U17" s="709">
        <f t="shared" si="7"/>
        <v>1.439850678508986E-2</v>
      </c>
      <c r="V17" s="80">
        <v>21.679577519909465</v>
      </c>
      <c r="W17" s="710">
        <v>100</v>
      </c>
      <c r="X17" s="717"/>
      <c r="Y17" s="742"/>
      <c r="Z17" s="718"/>
      <c r="AA17" s="29"/>
      <c r="AB17" s="938"/>
      <c r="AC17" s="643"/>
      <c r="AD17" s="643"/>
      <c r="AE17" s="14"/>
      <c r="AF17" s="14"/>
      <c r="AG17" s="14"/>
      <c r="BR17" s="42"/>
    </row>
    <row r="18" spans="1:70" ht="14.1" customHeight="1" x14ac:dyDescent="0.3">
      <c r="A18" s="14"/>
      <c r="B18" s="99">
        <v>2001</v>
      </c>
      <c r="C18" s="711">
        <v>762.28603557999998</v>
      </c>
      <c r="D18" s="91">
        <v>464.38963840000002</v>
      </c>
      <c r="E18" s="91">
        <v>85.520133770000001</v>
      </c>
      <c r="F18" s="91">
        <v>200.75985328000002</v>
      </c>
      <c r="G18" s="91">
        <v>11.30575275</v>
      </c>
      <c r="H18" s="712">
        <v>0.31065737999999998</v>
      </c>
      <c r="I18" s="96">
        <v>1029.3214433099999</v>
      </c>
      <c r="J18" s="713">
        <v>4717.1839056299996</v>
      </c>
      <c r="K18" s="706"/>
      <c r="L18" s="706"/>
      <c r="M18" s="707"/>
      <c r="N18" s="29"/>
      <c r="O18" s="99">
        <v>2001</v>
      </c>
      <c r="P18" s="711">
        <f t="shared" si="6"/>
        <v>74.057141288022592</v>
      </c>
      <c r="Q18" s="91">
        <f t="shared" si="2"/>
        <v>45.116094823270878</v>
      </c>
      <c r="R18" s="91">
        <f t="shared" si="3"/>
        <v>8.3083991231147376</v>
      </c>
      <c r="S18" s="91">
        <f t="shared" si="4"/>
        <v>19.504097051977702</v>
      </c>
      <c r="T18" s="91">
        <f t="shared" si="5"/>
        <v>1.0983694960870503</v>
      </c>
      <c r="U18" s="712">
        <f t="shared" si="7"/>
        <v>3.0180793572221299E-2</v>
      </c>
      <c r="V18" s="96">
        <v>21.820676571068091</v>
      </c>
      <c r="W18" s="713">
        <v>100</v>
      </c>
      <c r="X18" s="717"/>
      <c r="Y18" s="742"/>
      <c r="Z18" s="718"/>
      <c r="AA18" s="29"/>
      <c r="AB18" s="938"/>
      <c r="AC18" s="643"/>
      <c r="AD18" s="643"/>
      <c r="AE18" s="14"/>
      <c r="AF18" s="14"/>
      <c r="AG18" s="14"/>
      <c r="BR18" s="42"/>
    </row>
    <row r="19" spans="1:70" ht="14.1" customHeight="1" x14ac:dyDescent="0.3">
      <c r="A19" s="14"/>
      <c r="B19" s="57">
        <v>2002</v>
      </c>
      <c r="C19" s="708">
        <v>771.69432342999994</v>
      </c>
      <c r="D19" s="75">
        <v>473.39640814000001</v>
      </c>
      <c r="E19" s="75">
        <v>85.857197299999996</v>
      </c>
      <c r="F19" s="75">
        <v>200.71006534</v>
      </c>
      <c r="G19" s="75">
        <v>11.50490259</v>
      </c>
      <c r="H19" s="709">
        <v>0.22575006</v>
      </c>
      <c r="I19" s="80">
        <v>1041.8518072699999</v>
      </c>
      <c r="J19" s="710">
        <v>4706.3968994899997</v>
      </c>
      <c r="K19" s="706"/>
      <c r="L19" s="706"/>
      <c r="M19" s="707"/>
      <c r="N19" s="29"/>
      <c r="O19" s="57">
        <v>2002</v>
      </c>
      <c r="P19" s="708">
        <f t="shared" si="6"/>
        <v>74.069490309960401</v>
      </c>
      <c r="Q19" s="75">
        <f t="shared" si="2"/>
        <v>45.437979263140782</v>
      </c>
      <c r="R19" s="75">
        <f t="shared" si="3"/>
        <v>8.2408262577164955</v>
      </c>
      <c r="S19" s="75">
        <f t="shared" si="4"/>
        <v>19.264742254076182</v>
      </c>
      <c r="T19" s="75">
        <f t="shared" si="5"/>
        <v>1.1042743804559587</v>
      </c>
      <c r="U19" s="709">
        <f t="shared" si="7"/>
        <v>2.1668154570998025E-2</v>
      </c>
      <c r="V19" s="80">
        <v>22.136930427242511</v>
      </c>
      <c r="W19" s="710">
        <v>100</v>
      </c>
      <c r="X19" s="717"/>
      <c r="Y19" s="742"/>
      <c r="Z19" s="718"/>
      <c r="AA19" s="29"/>
      <c r="AB19" s="938"/>
      <c r="AC19" s="643"/>
      <c r="AD19" s="643"/>
      <c r="AE19" s="14"/>
      <c r="AF19" s="14"/>
      <c r="AG19" s="14"/>
      <c r="BR19" s="42"/>
    </row>
    <row r="20" spans="1:70" ht="14.1" customHeight="1" x14ac:dyDescent="0.3">
      <c r="A20" s="14"/>
      <c r="B20" s="99">
        <v>2003</v>
      </c>
      <c r="C20" s="711">
        <v>781.04055871000003</v>
      </c>
      <c r="D20" s="91">
        <v>477.79444770999999</v>
      </c>
      <c r="E20" s="91">
        <v>88.442488990000001</v>
      </c>
      <c r="F20" s="91">
        <v>202.75916894</v>
      </c>
      <c r="G20" s="91">
        <v>11.856467309999999</v>
      </c>
      <c r="H20" s="712">
        <v>0.18798576</v>
      </c>
      <c r="I20" s="96">
        <v>1057.74992864</v>
      </c>
      <c r="J20" s="713">
        <v>4793.4153695499999</v>
      </c>
      <c r="K20" s="706"/>
      <c r="L20" s="706"/>
      <c r="M20" s="707"/>
      <c r="N20" s="29"/>
      <c r="O20" s="99">
        <v>2003</v>
      </c>
      <c r="P20" s="711">
        <f t="shared" si="6"/>
        <v>73.839811997361366</v>
      </c>
      <c r="Q20" s="91">
        <f t="shared" si="2"/>
        <v>45.170832422019004</v>
      </c>
      <c r="R20" s="91">
        <f t="shared" si="3"/>
        <v>8.361379811550993</v>
      </c>
      <c r="S20" s="91">
        <f t="shared" si="4"/>
        <v>19.168913506871821</v>
      </c>
      <c r="T20" s="91">
        <f t="shared" si="5"/>
        <v>1.1209140259876387</v>
      </c>
      <c r="U20" s="712">
        <f t="shared" si="7"/>
        <v>1.7772230931908672E-2</v>
      </c>
      <c r="V20" s="96">
        <v>22.066727940151374</v>
      </c>
      <c r="W20" s="713">
        <v>100</v>
      </c>
      <c r="X20" s="717"/>
      <c r="Y20" s="742"/>
      <c r="Z20" s="718"/>
      <c r="AA20" s="29"/>
      <c r="AB20" s="938"/>
      <c r="AC20" s="643"/>
      <c r="AD20" s="643"/>
      <c r="AE20" s="14"/>
      <c r="AF20" s="14"/>
      <c r="AG20" s="14"/>
      <c r="BR20" s="42"/>
    </row>
    <row r="21" spans="1:70" ht="14.1" customHeight="1" x14ac:dyDescent="0.3">
      <c r="A21" s="14"/>
      <c r="B21" s="57">
        <v>2004</v>
      </c>
      <c r="C21" s="708">
        <v>797.93113878999998</v>
      </c>
      <c r="D21" s="75">
        <v>484.37545057</v>
      </c>
      <c r="E21" s="75">
        <v>91.371598379999995</v>
      </c>
      <c r="F21" s="75">
        <v>210.06920842000002</v>
      </c>
      <c r="G21" s="75">
        <v>11.93290172</v>
      </c>
      <c r="H21" s="709">
        <v>0.18197969</v>
      </c>
      <c r="I21" s="80">
        <v>1089.1807182299999</v>
      </c>
      <c r="J21" s="710">
        <v>4808.81109182</v>
      </c>
      <c r="K21" s="706"/>
      <c r="L21" s="706"/>
      <c r="M21" s="707"/>
      <c r="N21" s="29"/>
      <c r="O21" s="57">
        <v>2004</v>
      </c>
      <c r="P21" s="708">
        <f t="shared" si="6"/>
        <v>73.259756203423947</v>
      </c>
      <c r="Q21" s="75">
        <f t="shared" si="2"/>
        <v>44.471541082470345</v>
      </c>
      <c r="R21" s="75">
        <f t="shared" si="3"/>
        <v>8.3890209265259177</v>
      </c>
      <c r="S21" s="75">
        <f t="shared" si="4"/>
        <v>19.286901145420405</v>
      </c>
      <c r="T21" s="75">
        <f t="shared" si="5"/>
        <v>1.0955851054168364</v>
      </c>
      <c r="U21" s="709">
        <f t="shared" si="7"/>
        <v>1.6707942672335458E-2</v>
      </c>
      <c r="V21" s="80">
        <v>22.649688195960628</v>
      </c>
      <c r="W21" s="710">
        <v>100</v>
      </c>
      <c r="X21" s="717"/>
      <c r="Y21" s="742"/>
      <c r="Z21" s="718"/>
      <c r="AA21" s="29"/>
      <c r="AB21" s="938"/>
      <c r="AC21" s="643"/>
      <c r="AD21" s="643"/>
      <c r="AE21" s="14"/>
      <c r="AF21" s="14"/>
      <c r="AG21" s="14"/>
      <c r="BR21" s="42"/>
    </row>
    <row r="22" spans="1:70" ht="14.1" customHeight="1" x14ac:dyDescent="0.3">
      <c r="A22" s="14"/>
      <c r="B22" s="99">
        <v>2005</v>
      </c>
      <c r="C22" s="711">
        <v>796.54158037000002</v>
      </c>
      <c r="D22" s="91">
        <v>480.54141953000004</v>
      </c>
      <c r="E22" s="91">
        <v>92.042303379999993</v>
      </c>
      <c r="F22" s="91">
        <v>212.73025742999999</v>
      </c>
      <c r="G22" s="91">
        <v>11.046916230000001</v>
      </c>
      <c r="H22" s="712">
        <v>0.18068381</v>
      </c>
      <c r="I22" s="96">
        <v>1097.1976585699999</v>
      </c>
      <c r="J22" s="713">
        <v>4791.6936618600002</v>
      </c>
      <c r="K22" s="706"/>
      <c r="L22" s="706"/>
      <c r="M22" s="707"/>
      <c r="N22" s="29"/>
      <c r="O22" s="99">
        <v>2005</v>
      </c>
      <c r="P22" s="711">
        <f t="shared" si="6"/>
        <v>72.597819923180367</v>
      </c>
      <c r="Q22" s="91">
        <f t="shared" si="2"/>
        <v>43.797160500351367</v>
      </c>
      <c r="R22" s="91">
        <f t="shared" si="3"/>
        <v>8.3888534268256283</v>
      </c>
      <c r="S22" s="91">
        <f t="shared" si="4"/>
        <v>19.388508147862407</v>
      </c>
      <c r="T22" s="91">
        <f t="shared" si="5"/>
        <v>1.0068300951715183</v>
      </c>
      <c r="U22" s="712">
        <f t="shared" si="7"/>
        <v>1.6467753880872193E-2</v>
      </c>
      <c r="V22" s="96">
        <v>22.897909090125324</v>
      </c>
      <c r="W22" s="713">
        <v>100</v>
      </c>
      <c r="X22" s="717"/>
      <c r="Y22" s="742"/>
      <c r="Z22" s="718"/>
      <c r="AA22" s="29"/>
      <c r="AB22" s="938"/>
      <c r="AC22" s="643"/>
      <c r="AD22" s="643"/>
      <c r="AE22" s="14"/>
      <c r="AF22" s="14"/>
      <c r="AG22" s="14"/>
      <c r="BR22" s="42"/>
    </row>
    <row r="23" spans="1:70" ht="14.1" customHeight="1" x14ac:dyDescent="0.3">
      <c r="A23" s="14"/>
      <c r="B23" s="57">
        <v>2006</v>
      </c>
      <c r="C23" s="708">
        <v>804.51086432</v>
      </c>
      <c r="D23" s="75">
        <v>482.22475376</v>
      </c>
      <c r="E23" s="75">
        <v>93.929946909999998</v>
      </c>
      <c r="F23" s="75">
        <v>217.24944793</v>
      </c>
      <c r="G23" s="75">
        <v>10.94938312</v>
      </c>
      <c r="H23" s="709">
        <v>0.15733260000000002</v>
      </c>
      <c r="I23" s="80">
        <v>1121.17066886</v>
      </c>
      <c r="J23" s="710">
        <v>4803.7161042200005</v>
      </c>
      <c r="K23" s="706"/>
      <c r="L23" s="706"/>
      <c r="M23" s="707"/>
      <c r="N23" s="29"/>
      <c r="O23" s="57">
        <v>2006</v>
      </c>
      <c r="P23" s="708">
        <f t="shared" si="6"/>
        <v>71.756324586873305</v>
      </c>
      <c r="Q23" s="75">
        <f t="shared" si="2"/>
        <v>43.010824948740712</v>
      </c>
      <c r="R23" s="75">
        <f t="shared" si="3"/>
        <v>8.3778455429544394</v>
      </c>
      <c r="S23" s="75">
        <f t="shared" si="4"/>
        <v>19.377018500751365</v>
      </c>
      <c r="T23" s="75">
        <f t="shared" si="5"/>
        <v>0.97660270858969855</v>
      </c>
      <c r="U23" s="709">
        <f t="shared" si="7"/>
        <v>1.4032885837084456E-2</v>
      </c>
      <c r="V23" s="80">
        <v>23.339652979805916</v>
      </c>
      <c r="W23" s="710">
        <v>100</v>
      </c>
      <c r="X23" s="717"/>
      <c r="Y23" s="742"/>
      <c r="Z23" s="718"/>
      <c r="AA23" s="29"/>
      <c r="AB23" s="938"/>
      <c r="AC23" s="643"/>
      <c r="AD23" s="643"/>
      <c r="AE23" s="14"/>
      <c r="AF23" s="14"/>
      <c r="AG23" s="14"/>
      <c r="BR23" s="42"/>
    </row>
    <row r="24" spans="1:70" ht="14.1" customHeight="1" x14ac:dyDescent="0.3">
      <c r="A24" s="14"/>
      <c r="B24" s="99">
        <v>2007</v>
      </c>
      <c r="C24" s="711">
        <v>813.94410160000007</v>
      </c>
      <c r="D24" s="91">
        <v>488.77454312999998</v>
      </c>
      <c r="E24" s="91">
        <v>96.305670840000005</v>
      </c>
      <c r="F24" s="91">
        <v>217.80182944999999</v>
      </c>
      <c r="G24" s="91">
        <v>10.898226619999999</v>
      </c>
      <c r="H24" s="712">
        <v>0.16383157000000001</v>
      </c>
      <c r="I24" s="96">
        <v>1141.4794666400001</v>
      </c>
      <c r="J24" s="713">
        <v>4780.2597557300005</v>
      </c>
      <c r="K24" s="706"/>
      <c r="L24" s="706"/>
      <c r="M24" s="707"/>
      <c r="N24" s="29"/>
      <c r="O24" s="99">
        <v>2007</v>
      </c>
      <c r="P24" s="711">
        <f t="shared" si="6"/>
        <v>71.306065977330618</v>
      </c>
      <c r="Q24" s="91">
        <f t="shared" si="2"/>
        <v>42.819389872051879</v>
      </c>
      <c r="R24" s="91">
        <f t="shared" si="3"/>
        <v>8.4369166204522639</v>
      </c>
      <c r="S24" s="91">
        <f t="shared" si="4"/>
        <v>19.080661178348674</v>
      </c>
      <c r="T24" s="91">
        <f t="shared" si="5"/>
        <v>0.95474574344113738</v>
      </c>
      <c r="U24" s="712">
        <f t="shared" si="7"/>
        <v>1.4352563912712873E-2</v>
      </c>
      <c r="V24" s="96">
        <v>23.879025931001589</v>
      </c>
      <c r="W24" s="713">
        <v>100</v>
      </c>
      <c r="X24" s="717"/>
      <c r="Y24" s="742"/>
      <c r="Z24" s="718"/>
      <c r="AA24" s="29"/>
      <c r="AB24" s="938"/>
      <c r="AC24" s="643"/>
      <c r="AD24" s="643"/>
      <c r="AE24" s="14"/>
      <c r="AF24" s="14"/>
      <c r="AG24" s="14"/>
      <c r="BR24" s="42"/>
    </row>
    <row r="25" spans="1:70" ht="14.1" customHeight="1" x14ac:dyDescent="0.3">
      <c r="A25" s="14"/>
      <c r="B25" s="57">
        <v>2008</v>
      </c>
      <c r="C25" s="708">
        <v>795.52617963</v>
      </c>
      <c r="D25" s="75">
        <v>480.95123223999997</v>
      </c>
      <c r="E25" s="75">
        <v>91.879212390000006</v>
      </c>
      <c r="F25" s="75">
        <v>211.14004238000001</v>
      </c>
      <c r="G25" s="75">
        <v>11.369177840000001</v>
      </c>
      <c r="H25" s="709">
        <v>0.18651477</v>
      </c>
      <c r="I25" s="80">
        <v>1121.8082466600001</v>
      </c>
      <c r="J25" s="710">
        <v>4685.29624195</v>
      </c>
      <c r="K25" s="706"/>
      <c r="L25" s="706"/>
      <c r="M25" s="707"/>
      <c r="N25" s="29"/>
      <c r="O25" s="57">
        <v>2008</v>
      </c>
      <c r="P25" s="708">
        <f t="shared" si="6"/>
        <v>70.914631087670159</v>
      </c>
      <c r="Q25" s="75">
        <f t="shared" si="2"/>
        <v>42.872855826470641</v>
      </c>
      <c r="R25" s="75">
        <f t="shared" si="3"/>
        <v>8.1902778539518923</v>
      </c>
      <c r="S25" s="75">
        <f t="shared" si="4"/>
        <v>18.821402232389968</v>
      </c>
      <c r="T25" s="75">
        <f t="shared" si="5"/>
        <v>1.0134689126996401</v>
      </c>
      <c r="U25" s="709">
        <f t="shared" si="7"/>
        <v>1.6626261266603905E-2</v>
      </c>
      <c r="V25" s="80">
        <v>23.943165783538767</v>
      </c>
      <c r="W25" s="710">
        <v>100</v>
      </c>
      <c r="X25" s="717"/>
      <c r="Y25" s="742"/>
      <c r="Z25" s="718"/>
      <c r="AA25" s="29"/>
      <c r="AB25" s="938"/>
      <c r="AC25" s="643"/>
      <c r="AD25" s="643"/>
      <c r="AE25" s="14"/>
      <c r="AF25" s="14"/>
      <c r="AG25" s="14"/>
      <c r="BR25" s="42"/>
    </row>
    <row r="26" spans="1:70" ht="14.1" customHeight="1" x14ac:dyDescent="0.3">
      <c r="A26" s="14"/>
      <c r="B26" s="99">
        <v>2009</v>
      </c>
      <c r="C26" s="711">
        <v>776.38083976999997</v>
      </c>
      <c r="D26" s="91">
        <v>476.86811132999998</v>
      </c>
      <c r="E26" s="91">
        <v>88.31886646000001</v>
      </c>
      <c r="F26" s="91">
        <v>199.94251537</v>
      </c>
      <c r="G26" s="91">
        <v>11.052936970000001</v>
      </c>
      <c r="H26" s="712">
        <v>0.19840964</v>
      </c>
      <c r="I26" s="96">
        <v>1072.54291911</v>
      </c>
      <c r="J26" s="713">
        <v>4342.3791782200005</v>
      </c>
      <c r="K26" s="706"/>
      <c r="L26" s="706"/>
      <c r="M26" s="707"/>
      <c r="N26" s="29"/>
      <c r="O26" s="99">
        <v>2009</v>
      </c>
      <c r="P26" s="711">
        <f t="shared" si="6"/>
        <v>72.386925123168368</v>
      </c>
      <c r="Q26" s="91">
        <f t="shared" si="2"/>
        <v>44.461447913497658</v>
      </c>
      <c r="R26" s="91">
        <f t="shared" si="3"/>
        <v>8.2345298156727686</v>
      </c>
      <c r="S26" s="91">
        <f t="shared" si="4"/>
        <v>18.641912767081902</v>
      </c>
      <c r="T26" s="91">
        <f t="shared" si="5"/>
        <v>1.0305356338720477</v>
      </c>
      <c r="U26" s="712">
        <f t="shared" si="7"/>
        <v>1.8498993043993151E-2</v>
      </c>
      <c r="V26" s="96">
        <v>24.699430314366275</v>
      </c>
      <c r="W26" s="713">
        <v>100</v>
      </c>
      <c r="X26" s="717"/>
      <c r="Y26" s="742"/>
      <c r="Z26" s="718"/>
      <c r="AA26" s="29"/>
      <c r="AB26" s="938"/>
      <c r="AC26" s="643"/>
      <c r="AD26" s="643"/>
      <c r="AE26" s="14"/>
      <c r="AF26" s="14"/>
      <c r="AG26" s="14"/>
      <c r="BR26" s="42"/>
    </row>
    <row r="27" spans="1:70" ht="14.1" customHeight="1" x14ac:dyDescent="0.3">
      <c r="A27" s="14"/>
      <c r="B27" s="57">
        <v>2010</v>
      </c>
      <c r="C27" s="708">
        <v>771.04395215</v>
      </c>
      <c r="D27" s="75">
        <v>470.81463767999998</v>
      </c>
      <c r="E27" s="75">
        <v>87.236197629999992</v>
      </c>
      <c r="F27" s="75">
        <v>201.98021440999997</v>
      </c>
      <c r="G27" s="75">
        <v>10.876153889999999</v>
      </c>
      <c r="H27" s="709">
        <v>0.13674852999999998</v>
      </c>
      <c r="I27" s="80">
        <v>1069.6235703899999</v>
      </c>
      <c r="J27" s="710">
        <v>4432.7259146599999</v>
      </c>
      <c r="K27" s="706"/>
      <c r="L27" s="706"/>
      <c r="M27" s="707"/>
      <c r="N27" s="29"/>
      <c r="O27" s="57">
        <v>2010</v>
      </c>
      <c r="P27" s="708">
        <f t="shared" si="6"/>
        <v>72.085542380939344</v>
      </c>
      <c r="Q27" s="75">
        <f t="shared" si="2"/>
        <v>44.016853284967745</v>
      </c>
      <c r="R27" s="75">
        <f t="shared" si="3"/>
        <v>8.1557848989988546</v>
      </c>
      <c r="S27" s="75">
        <f t="shared" si="4"/>
        <v>18.883298760549483</v>
      </c>
      <c r="T27" s="75">
        <f t="shared" si="5"/>
        <v>1.0168207013271406</v>
      </c>
      <c r="U27" s="709">
        <f t="shared" si="7"/>
        <v>1.2784734161209586E-2</v>
      </c>
      <c r="V27" s="80">
        <v>24.130153566511282</v>
      </c>
      <c r="W27" s="710">
        <v>100</v>
      </c>
      <c r="X27" s="717"/>
      <c r="Y27" s="742"/>
      <c r="Z27" s="718"/>
      <c r="AA27" s="29"/>
      <c r="AB27" s="938"/>
      <c r="AC27" s="643"/>
      <c r="AD27" s="643"/>
      <c r="AE27" s="14"/>
      <c r="AF27" s="14"/>
      <c r="AG27" s="14"/>
      <c r="BR27" s="42"/>
    </row>
    <row r="28" spans="1:70" ht="14.1" customHeight="1" x14ac:dyDescent="0.3">
      <c r="A28" s="14"/>
      <c r="B28" s="99">
        <v>2011</v>
      </c>
      <c r="C28" s="711">
        <v>763.76211384999999</v>
      </c>
      <c r="D28" s="91">
        <v>464.55059444999995</v>
      </c>
      <c r="E28" s="91">
        <v>86.850326749999994</v>
      </c>
      <c r="F28" s="91">
        <v>201.56149299999998</v>
      </c>
      <c r="G28" s="91">
        <v>10.663065269999999</v>
      </c>
      <c r="H28" s="712">
        <v>0.13663438999999999</v>
      </c>
      <c r="I28" s="96">
        <v>1061.5161819800001</v>
      </c>
      <c r="J28" s="713">
        <v>4323.1418921900004</v>
      </c>
      <c r="K28" s="706"/>
      <c r="L28" s="706"/>
      <c r="M28" s="707"/>
      <c r="N28" s="29"/>
      <c r="O28" s="99">
        <v>2011</v>
      </c>
      <c r="P28" s="711">
        <f t="shared" si="6"/>
        <v>71.950115016182579</v>
      </c>
      <c r="Q28" s="91">
        <f t="shared" si="2"/>
        <v>43.762931016604369</v>
      </c>
      <c r="R28" s="91">
        <f t="shared" si="3"/>
        <v>8.181724237872837</v>
      </c>
      <c r="S28" s="91">
        <f t="shared" si="4"/>
        <v>18.988075398345419</v>
      </c>
      <c r="T28" s="91">
        <f t="shared" si="5"/>
        <v>1.0045127385727315</v>
      </c>
      <c r="U28" s="712">
        <f t="shared" si="7"/>
        <v>1.2871625729260367E-2</v>
      </c>
      <c r="V28" s="96">
        <v>24.554275766374655</v>
      </c>
      <c r="W28" s="713">
        <v>100</v>
      </c>
      <c r="X28" s="717"/>
      <c r="Y28" s="742"/>
      <c r="Z28" s="718"/>
      <c r="AA28" s="29"/>
      <c r="AB28" s="938"/>
      <c r="AC28" s="643"/>
      <c r="AD28" s="643"/>
      <c r="AE28" s="650"/>
      <c r="AF28" s="650"/>
      <c r="AG28" s="650"/>
      <c r="AH28" s="654"/>
      <c r="AI28" s="654"/>
      <c r="AJ28" s="654"/>
      <c r="AK28" s="654"/>
      <c r="AL28" s="654"/>
      <c r="AM28" s="654"/>
      <c r="AN28" s="654"/>
      <c r="AO28" s="654"/>
      <c r="BR28" s="42"/>
    </row>
    <row r="29" spans="1:70" ht="14.1" customHeight="1" x14ac:dyDescent="0.3">
      <c r="A29" s="14"/>
      <c r="B29" s="57">
        <v>2012</v>
      </c>
      <c r="C29" s="708">
        <v>736.94333273999996</v>
      </c>
      <c r="D29" s="75">
        <v>446.06966030000001</v>
      </c>
      <c r="E29" s="75">
        <v>83.852260610000002</v>
      </c>
      <c r="F29" s="75">
        <v>196.46002548999999</v>
      </c>
      <c r="G29" s="75">
        <v>10.434276949999999</v>
      </c>
      <c r="H29" s="709">
        <v>0.12710937999999999</v>
      </c>
      <c r="I29" s="80">
        <v>1020.4948155</v>
      </c>
      <c r="J29" s="710">
        <v>4237.0981231599999</v>
      </c>
      <c r="K29" s="706"/>
      <c r="L29" s="706"/>
      <c r="M29" s="707"/>
      <c r="N29" s="29"/>
      <c r="O29" s="57">
        <v>2012</v>
      </c>
      <c r="P29" s="708">
        <f t="shared" si="6"/>
        <v>72.214314227449393</v>
      </c>
      <c r="Q29" s="75">
        <f t="shared" si="2"/>
        <v>43.711114796937451</v>
      </c>
      <c r="R29" s="75">
        <f t="shared" si="3"/>
        <v>8.2168237737607601</v>
      </c>
      <c r="S29" s="75">
        <f t="shared" si="4"/>
        <v>19.251447680676627</v>
      </c>
      <c r="T29" s="75">
        <f t="shared" si="5"/>
        <v>1.0224723135793332</v>
      </c>
      <c r="U29" s="709">
        <f t="shared" si="7"/>
        <v>1.2455661515313205E-2</v>
      </c>
      <c r="V29" s="80">
        <v>24.084757677004696</v>
      </c>
      <c r="W29" s="710">
        <v>100</v>
      </c>
      <c r="X29" s="717"/>
      <c r="Y29" s="742"/>
      <c r="Z29" s="718"/>
      <c r="AA29" s="29"/>
      <c r="AB29" s="938"/>
      <c r="AC29" s="643"/>
      <c r="AD29" s="643"/>
      <c r="AE29" s="650"/>
      <c r="AF29" s="650"/>
      <c r="AG29" s="650"/>
      <c r="AH29" s="654"/>
      <c r="AI29" s="654"/>
      <c r="AJ29" s="654"/>
      <c r="AK29" s="654"/>
      <c r="AL29" s="654"/>
      <c r="AM29" s="654"/>
      <c r="AN29" s="654"/>
      <c r="AO29" s="654"/>
      <c r="BR29" s="42"/>
    </row>
    <row r="30" spans="1:70" ht="14.1" customHeight="1" x14ac:dyDescent="0.3">
      <c r="A30" s="14"/>
      <c r="B30" s="99">
        <v>2013</v>
      </c>
      <c r="C30" s="711">
        <v>733.28993400000002</v>
      </c>
      <c r="D30" s="91">
        <v>448.65744575999997</v>
      </c>
      <c r="E30" s="91">
        <v>80.353773279999999</v>
      </c>
      <c r="F30" s="91">
        <v>194.03132104000002</v>
      </c>
      <c r="G30" s="91">
        <v>10.133124649999999</v>
      </c>
      <c r="H30" s="712">
        <v>0.11426928</v>
      </c>
      <c r="I30" s="96">
        <v>1007.59237396</v>
      </c>
      <c r="J30" s="713">
        <v>4143.4551211299995</v>
      </c>
      <c r="K30" s="706"/>
      <c r="L30" s="706"/>
      <c r="M30" s="707"/>
      <c r="N30" s="29"/>
      <c r="O30" s="99">
        <v>2013</v>
      </c>
      <c r="P30" s="711">
        <f t="shared" si="6"/>
        <v>72.776447395890131</v>
      </c>
      <c r="Q30" s="91">
        <f t="shared" si="2"/>
        <v>44.527673824753563</v>
      </c>
      <c r="R30" s="91">
        <f t="shared" si="3"/>
        <v>7.9748294406195974</v>
      </c>
      <c r="S30" s="91">
        <f t="shared" si="4"/>
        <v>19.256926318073024</v>
      </c>
      <c r="T30" s="91">
        <f t="shared" si="5"/>
        <v>1.0056769892149133</v>
      </c>
      <c r="U30" s="712">
        <f t="shared" si="7"/>
        <v>1.1340824221495778E-2</v>
      </c>
      <c r="V30" s="96">
        <v>24.317685228969253</v>
      </c>
      <c r="W30" s="713">
        <v>100</v>
      </c>
      <c r="X30" s="717"/>
      <c r="Y30" s="742"/>
      <c r="Z30" s="718"/>
      <c r="AA30" s="29"/>
      <c r="AB30" s="938"/>
      <c r="AC30" s="643"/>
      <c r="AD30" s="643"/>
      <c r="AE30" s="650"/>
      <c r="AF30" s="650"/>
      <c r="AG30" s="650"/>
      <c r="AH30" s="654"/>
      <c r="AI30" s="654"/>
      <c r="AJ30" s="654"/>
      <c r="AK30" s="654"/>
      <c r="AL30" s="654"/>
      <c r="AM30" s="654"/>
      <c r="AN30" s="654"/>
      <c r="AO30" s="654"/>
      <c r="BR30" s="42"/>
    </row>
    <row r="31" spans="1:70" ht="14.1" customHeight="1" x14ac:dyDescent="0.3">
      <c r="A31" s="14"/>
      <c r="B31" s="57">
        <v>2014</v>
      </c>
      <c r="C31" s="708">
        <v>741.09433002999992</v>
      </c>
      <c r="D31" s="75">
        <v>458.34951111999999</v>
      </c>
      <c r="E31" s="75">
        <v>80.458778390000006</v>
      </c>
      <c r="F31" s="75">
        <v>191.77593189000001</v>
      </c>
      <c r="G31" s="75">
        <v>10.417870779999999</v>
      </c>
      <c r="H31" s="709">
        <v>9.2237859999999991E-2</v>
      </c>
      <c r="I31" s="80">
        <v>1011.25280394</v>
      </c>
      <c r="J31" s="710">
        <v>4000.91385008</v>
      </c>
      <c r="K31" s="706"/>
      <c r="L31" s="706"/>
      <c r="M31" s="707"/>
      <c r="N31" s="29"/>
      <c r="O31" s="57">
        <v>2014</v>
      </c>
      <c r="P31" s="708">
        <f t="shared" si="6"/>
        <v>73.284773811511812</v>
      </c>
      <c r="Q31" s="75">
        <f t="shared" si="2"/>
        <v>45.324918688402953</v>
      </c>
      <c r="R31" s="75">
        <f t="shared" si="3"/>
        <v>7.9563466302906605</v>
      </c>
      <c r="S31" s="75">
        <f t="shared" si="4"/>
        <v>18.964192845034479</v>
      </c>
      <c r="T31" s="75">
        <f t="shared" si="5"/>
        <v>1.0301945012572855</v>
      </c>
      <c r="U31" s="709">
        <f t="shared" si="7"/>
        <v>9.1211475153024808E-3</v>
      </c>
      <c r="V31" s="80">
        <v>25.275545583661586</v>
      </c>
      <c r="W31" s="710">
        <v>100</v>
      </c>
      <c r="X31" s="717"/>
      <c r="Y31" s="742"/>
      <c r="Z31" s="718"/>
      <c r="AA31" s="29"/>
      <c r="AB31" s="938"/>
      <c r="AC31" s="643"/>
      <c r="AD31" s="643"/>
      <c r="AE31" s="650"/>
      <c r="AF31" s="650"/>
      <c r="AG31" s="650"/>
      <c r="AH31" s="654"/>
      <c r="AI31" s="654"/>
      <c r="AJ31" s="654"/>
      <c r="AK31" s="654"/>
      <c r="AL31" s="654"/>
      <c r="AM31" s="654"/>
      <c r="AN31" s="654"/>
      <c r="AO31" s="654"/>
      <c r="BR31" s="42"/>
    </row>
    <row r="32" spans="1:70" ht="14.1" customHeight="1" x14ac:dyDescent="0.3">
      <c r="A32" s="14"/>
      <c r="B32" s="99">
        <v>2015</v>
      </c>
      <c r="C32" s="711">
        <v>755.42666004</v>
      </c>
      <c r="D32" s="91">
        <v>466.62786469000002</v>
      </c>
      <c r="E32" s="91">
        <v>82.200360759999995</v>
      </c>
      <c r="F32" s="91">
        <v>196.11616917999999</v>
      </c>
      <c r="G32" s="91">
        <v>10.38946464</v>
      </c>
      <c r="H32" s="712">
        <v>9.2800770000000005E-2</v>
      </c>
      <c r="I32" s="96">
        <v>1030.9313878299999</v>
      </c>
      <c r="J32" s="713">
        <v>4050.1074762100002</v>
      </c>
      <c r="K32" s="706"/>
      <c r="L32" s="706"/>
      <c r="M32" s="707"/>
      <c r="N32" s="29"/>
      <c r="O32" s="99">
        <v>2015</v>
      </c>
      <c r="P32" s="711">
        <f t="shared" si="6"/>
        <v>73.276133500027782</v>
      </c>
      <c r="Q32" s="91">
        <f t="shared" si="2"/>
        <v>45.262746890673455</v>
      </c>
      <c r="R32" s="91">
        <f t="shared" si="3"/>
        <v>7.973407515802089</v>
      </c>
      <c r="S32" s="91">
        <f t="shared" si="4"/>
        <v>19.023202852791542</v>
      </c>
      <c r="T32" s="91">
        <f t="shared" si="5"/>
        <v>1.0077745970921215</v>
      </c>
      <c r="U32" s="712">
        <f t="shared" si="7"/>
        <v>9.0016436685796987E-3</v>
      </c>
      <c r="V32" s="96">
        <v>25.454420503297914</v>
      </c>
      <c r="W32" s="713">
        <v>100</v>
      </c>
      <c r="X32" s="717"/>
      <c r="Y32" s="742"/>
      <c r="Z32" s="718"/>
      <c r="AA32" s="29"/>
      <c r="AB32" s="938"/>
      <c r="AC32" s="643"/>
      <c r="AD32" s="643"/>
      <c r="AE32" s="650"/>
      <c r="AF32" s="650"/>
      <c r="AG32" s="650"/>
      <c r="AH32" s="654"/>
      <c r="AI32" s="654"/>
      <c r="AJ32" s="654"/>
      <c r="AK32" s="654"/>
      <c r="AL32" s="654"/>
      <c r="AM32" s="654"/>
      <c r="AN32" s="654"/>
      <c r="AO32" s="654"/>
      <c r="BR32" s="42"/>
    </row>
    <row r="33" spans="1:70" ht="14.1" customHeight="1" x14ac:dyDescent="0.3">
      <c r="A33" s="14"/>
      <c r="B33" s="57">
        <v>2016</v>
      </c>
      <c r="C33" s="708">
        <v>771.80852551999999</v>
      </c>
      <c r="D33" s="75">
        <v>477.57992817000002</v>
      </c>
      <c r="E33" s="75">
        <v>83.344276809999997</v>
      </c>
      <c r="F33" s="75">
        <v>200.6244241</v>
      </c>
      <c r="G33" s="75">
        <v>10.156171130000001</v>
      </c>
      <c r="H33" s="709">
        <v>0.10372532</v>
      </c>
      <c r="I33" s="80">
        <v>1058.70184073</v>
      </c>
      <c r="J33" s="710">
        <v>4062.64624641</v>
      </c>
      <c r="K33" s="706"/>
      <c r="L33" s="706"/>
      <c r="M33" s="707"/>
      <c r="N33" s="29"/>
      <c r="O33" s="57">
        <v>2016</v>
      </c>
      <c r="P33" s="708">
        <f t="shared" si="6"/>
        <v>72.901405837532096</v>
      </c>
      <c r="Q33" s="75">
        <f t="shared" si="2"/>
        <v>45.109955399784454</v>
      </c>
      <c r="R33" s="75">
        <f t="shared" si="3"/>
        <v>7.8723086712054968</v>
      </c>
      <c r="S33" s="75">
        <f t="shared" si="4"/>
        <v>18.950040170107265</v>
      </c>
      <c r="T33" s="75">
        <f t="shared" si="5"/>
        <v>0.95930419115896515</v>
      </c>
      <c r="U33" s="709">
        <f t="shared" si="7"/>
        <v>9.797406220478368E-3</v>
      </c>
      <c r="V33" s="80">
        <v>26.059414886677196</v>
      </c>
      <c r="W33" s="710">
        <v>100</v>
      </c>
      <c r="X33" s="717"/>
      <c r="Y33" s="742"/>
      <c r="Z33" s="718"/>
      <c r="AA33" s="737"/>
      <c r="AB33" s="938"/>
      <c r="AC33" s="643"/>
      <c r="AD33" s="643"/>
      <c r="AE33" s="650"/>
      <c r="AF33" s="650"/>
      <c r="AG33" s="650"/>
      <c r="AH33" s="654"/>
      <c r="AI33" s="654"/>
      <c r="AJ33" s="654"/>
      <c r="AK33" s="654"/>
      <c r="AL33" s="654"/>
      <c r="AM33" s="654"/>
      <c r="AN33" s="654"/>
      <c r="AO33" s="654"/>
      <c r="BR33" s="42"/>
    </row>
    <row r="34" spans="1:70" ht="14.1" customHeight="1" x14ac:dyDescent="0.3">
      <c r="A34" s="14"/>
      <c r="B34" s="99">
        <v>2017</v>
      </c>
      <c r="C34" s="711">
        <v>784.25320414000009</v>
      </c>
      <c r="D34" s="91">
        <v>483.45227247999998</v>
      </c>
      <c r="E34" s="91">
        <v>84.587235809999996</v>
      </c>
      <c r="F34" s="91">
        <v>206.07286066</v>
      </c>
      <c r="G34" s="91">
        <v>10.030518499999999</v>
      </c>
      <c r="H34" s="712">
        <v>0.11031669</v>
      </c>
      <c r="I34" s="96">
        <v>1083.8159779099999</v>
      </c>
      <c r="J34" s="713">
        <v>4094.90175353</v>
      </c>
      <c r="K34" s="706"/>
      <c r="L34" s="706"/>
      <c r="M34" s="707"/>
      <c r="N34" s="29"/>
      <c r="O34" s="99">
        <v>2017</v>
      </c>
      <c r="P34" s="711">
        <f t="shared" si="6"/>
        <v>72.36036560859084</v>
      </c>
      <c r="Q34" s="91">
        <f t="shared" si="2"/>
        <v>44.606490615895481</v>
      </c>
      <c r="R34" s="91">
        <f t="shared" si="3"/>
        <v>7.8045754569069592</v>
      </c>
      <c r="S34" s="91">
        <f t="shared" si="4"/>
        <v>19.013639294872277</v>
      </c>
      <c r="T34" s="91">
        <f t="shared" si="5"/>
        <v>0.92548169656462964</v>
      </c>
      <c r="U34" s="712">
        <f t="shared" si="7"/>
        <v>1.0178544351480367E-2</v>
      </c>
      <c r="V34" s="96">
        <v>26.467447649402065</v>
      </c>
      <c r="W34" s="713">
        <v>100</v>
      </c>
      <c r="X34" s="717"/>
      <c r="Y34" s="742"/>
      <c r="Z34" s="718"/>
      <c r="AA34" s="737"/>
      <c r="AB34" s="938"/>
      <c r="AC34" s="643"/>
      <c r="AD34" s="643"/>
      <c r="AE34" s="650"/>
      <c r="AF34" s="650"/>
      <c r="AG34" s="650"/>
      <c r="AH34" s="654"/>
      <c r="AI34" s="654"/>
      <c r="AJ34" s="654"/>
      <c r="AK34" s="654"/>
      <c r="AL34" s="654"/>
      <c r="AM34" s="654"/>
      <c r="AN34" s="654"/>
      <c r="AO34" s="654"/>
      <c r="BR34" s="42"/>
    </row>
    <row r="35" spans="1:70" ht="14.1" customHeight="1" x14ac:dyDescent="0.3">
      <c r="A35" s="14"/>
      <c r="B35" s="57">
        <v>2018</v>
      </c>
      <c r="C35" s="708">
        <v>784.40748898000004</v>
      </c>
      <c r="D35" s="75">
        <v>480.33643331000002</v>
      </c>
      <c r="E35" s="75">
        <v>85.923181400000004</v>
      </c>
      <c r="F35" s="75">
        <v>208.22081623</v>
      </c>
      <c r="G35" s="75">
        <v>9.8180651799999996</v>
      </c>
      <c r="H35" s="709">
        <v>0.10899286</v>
      </c>
      <c r="I35" s="80">
        <v>1094.6770910600001</v>
      </c>
      <c r="J35" s="710">
        <v>4018.9648851299999</v>
      </c>
      <c r="K35" s="706"/>
      <c r="L35" s="706"/>
      <c r="M35" s="707"/>
      <c r="N35" s="29"/>
      <c r="O35" s="57">
        <v>2018</v>
      </c>
      <c r="P35" s="708">
        <f t="shared" si="6"/>
        <v>71.656518199393474</v>
      </c>
      <c r="Q35" s="75">
        <f t="shared" si="2"/>
        <v>43.879280678549655</v>
      </c>
      <c r="R35" s="75">
        <f t="shared" si="3"/>
        <v>7.8491805576015743</v>
      </c>
      <c r="S35" s="75">
        <f t="shared" si="4"/>
        <v>19.021208896257725</v>
      </c>
      <c r="T35" s="75">
        <f t="shared" si="5"/>
        <v>0.89689144499159568</v>
      </c>
      <c r="U35" s="709">
        <f t="shared" si="7"/>
        <v>9.9566219929257665E-3</v>
      </c>
      <c r="V35" s="80">
        <v>27.237786901554156</v>
      </c>
      <c r="W35" s="710">
        <v>100</v>
      </c>
      <c r="X35" s="717"/>
      <c r="Y35" s="742"/>
      <c r="Z35" s="718"/>
      <c r="AA35" s="737"/>
      <c r="AB35" s="938"/>
      <c r="AC35" s="643"/>
      <c r="AD35" s="643"/>
      <c r="AE35" s="650"/>
      <c r="AF35" s="650"/>
      <c r="AG35" s="650"/>
      <c r="AH35" s="654"/>
      <c r="AI35" s="654"/>
      <c r="AJ35" s="654"/>
      <c r="AK35" s="654"/>
      <c r="AL35" s="654"/>
      <c r="AM35" s="654"/>
      <c r="AN35" s="654"/>
      <c r="AO35" s="654"/>
      <c r="BR35" s="42"/>
    </row>
    <row r="36" spans="1:70" ht="14.1" customHeight="1" x14ac:dyDescent="0.3">
      <c r="A36" s="14"/>
      <c r="B36" s="99">
        <v>2019</v>
      </c>
      <c r="C36" s="711">
        <v>789.99544979999996</v>
      </c>
      <c r="D36" s="91">
        <v>483.22025050000002</v>
      </c>
      <c r="E36" s="91">
        <v>86.143866120000013</v>
      </c>
      <c r="F36" s="91">
        <v>210.35703258999999</v>
      </c>
      <c r="G36" s="91">
        <v>10.171736899999999</v>
      </c>
      <c r="H36" s="712">
        <v>0.10256368</v>
      </c>
      <c r="I36" s="96">
        <v>1102.3068455399998</v>
      </c>
      <c r="J36" s="713">
        <v>3860.86750811</v>
      </c>
      <c r="K36" s="706"/>
      <c r="L36" s="706"/>
      <c r="M36" s="707"/>
      <c r="N36" s="29"/>
      <c r="O36" s="99">
        <v>2019</v>
      </c>
      <c r="P36" s="711">
        <f t="shared" ref="P36" si="8">IF(ISERROR((C36/$I36)*100),"",(C36/$I36)*100)</f>
        <v>71.667471992609805</v>
      </c>
      <c r="Q36" s="91">
        <f t="shared" ref="Q36" si="9">IF(ISERROR((D36/$I36)*100),"",(D36/$I36)*100)</f>
        <v>43.837181312548168</v>
      </c>
      <c r="R36" s="91">
        <f t="shared" ref="R36" si="10">IF(ISERROR((E36/$I36)*100),"",(E36/$I36)*100)</f>
        <v>7.81487173635393</v>
      </c>
      <c r="S36" s="91">
        <f t="shared" ref="S36" si="11">IF(ISERROR((F36/$I36)*100),"",(F36/$I36)*100)</f>
        <v>19.083346297005889</v>
      </c>
      <c r="T36" s="91">
        <f t="shared" ref="T36" si="12">IF(ISERROR((G36/$I36)*100),"",(G36/$I36)*100)</f>
        <v>0.92276818756550971</v>
      </c>
      <c r="U36" s="712">
        <f t="shared" ref="U36" si="13">IF(ISERROR((H36/$I36)*100),"",(H36/$I36)*100)</f>
        <v>9.304458229120037E-3</v>
      </c>
      <c r="V36" s="96">
        <v>28.550755580825644</v>
      </c>
      <c r="W36" s="713">
        <v>100</v>
      </c>
      <c r="X36" s="717"/>
      <c r="Y36" s="742"/>
      <c r="Z36" s="718"/>
      <c r="AA36" s="737"/>
      <c r="AB36" s="938"/>
      <c r="AC36" s="643"/>
      <c r="AD36" s="643"/>
      <c r="AE36" s="650"/>
      <c r="AF36" s="650"/>
      <c r="AG36" s="650"/>
      <c r="AH36" s="654"/>
      <c r="AI36" s="654"/>
      <c r="AJ36" s="654"/>
      <c r="AK36" s="654"/>
      <c r="AL36" s="654"/>
      <c r="AM36" s="654"/>
      <c r="AN36" s="654"/>
      <c r="AO36" s="654"/>
      <c r="BR36" s="42"/>
    </row>
    <row r="37" spans="1:70" ht="14.1" customHeight="1" x14ac:dyDescent="0.3">
      <c r="A37" s="14"/>
      <c r="B37" s="57">
        <v>2020</v>
      </c>
      <c r="C37" s="708">
        <v>687.57746770000006</v>
      </c>
      <c r="D37" s="75">
        <v>406.56092396999998</v>
      </c>
      <c r="E37" s="75">
        <v>77.538642370000005</v>
      </c>
      <c r="F37" s="75">
        <v>194.38262127000002</v>
      </c>
      <c r="G37" s="75">
        <v>8.9917981400000002</v>
      </c>
      <c r="H37" s="709">
        <v>0.10348195</v>
      </c>
      <c r="I37" s="80">
        <v>897.32234189000008</v>
      </c>
      <c r="J37" s="710">
        <v>3480.74136722</v>
      </c>
      <c r="K37" s="706"/>
      <c r="L37" s="706"/>
      <c r="M37" s="707"/>
      <c r="N37" s="29"/>
      <c r="O37" s="57">
        <v>2020</v>
      </c>
      <c r="P37" s="708">
        <f t="shared" ref="P37" si="14">IF(ISERROR((C37/$I37)*100),"",(C37/$I37)*100)</f>
        <v>76.625470647680359</v>
      </c>
      <c r="Q37" s="75">
        <f t="shared" ref="Q37" si="15">IF(ISERROR((D37/$I37)*100),"",(D37/$I37)*100)</f>
        <v>45.308235958292791</v>
      </c>
      <c r="R37" s="75">
        <f t="shared" ref="R37" si="16">IF(ISERROR((E37/$I37)*100),"",(E37/$I37)*100)</f>
        <v>8.6411135386067564</v>
      </c>
      <c r="S37" s="75">
        <f t="shared" ref="S37" si="17">IF(ISERROR((F37/$I37)*100),"",(F37/$I37)*100)</f>
        <v>21.662518829139859</v>
      </c>
      <c r="T37" s="75">
        <f t="shared" ref="T37" si="18">IF(ISERROR((G37/$I37)*100),"",(G37/$I37)*100)</f>
        <v>1.0020700165629306</v>
      </c>
      <c r="U37" s="709">
        <f t="shared" ref="U37" si="19">IF(ISERROR((H37/$I37)*100),"",(H37/$I37)*100)</f>
        <v>1.1532305078021285E-2</v>
      </c>
      <c r="V37" s="80">
        <v>25.779632762737375</v>
      </c>
      <c r="W37" s="710">
        <v>100</v>
      </c>
      <c r="X37" s="717"/>
      <c r="Y37" s="742"/>
      <c r="Z37" s="718"/>
      <c r="AA37" s="737"/>
      <c r="AB37" s="938"/>
      <c r="AC37" s="643"/>
      <c r="AD37" s="643"/>
      <c r="AE37" s="650"/>
      <c r="AF37" s="650"/>
      <c r="AG37" s="650"/>
      <c r="AH37" s="654"/>
      <c r="AI37" s="654"/>
      <c r="AJ37" s="654"/>
      <c r="AK37" s="654"/>
      <c r="AL37" s="654"/>
      <c r="AM37" s="654"/>
      <c r="AN37" s="654"/>
      <c r="AO37" s="654"/>
      <c r="BR37" s="42"/>
    </row>
    <row r="38" spans="1:70" ht="14.1" customHeight="1" x14ac:dyDescent="0.3">
      <c r="A38" s="14"/>
      <c r="B38" s="99">
        <v>2021</v>
      </c>
      <c r="C38" s="711">
        <v>747.86601245000008</v>
      </c>
      <c r="D38" s="91">
        <v>440.48699456000003</v>
      </c>
      <c r="E38" s="91">
        <v>88.121016240000003</v>
      </c>
      <c r="F38" s="91">
        <v>209.37061451000002</v>
      </c>
      <c r="G38" s="91">
        <v>9.766083029999999</v>
      </c>
      <c r="H38" s="712">
        <v>0.12130410999999999</v>
      </c>
      <c r="I38" s="96">
        <v>980.94111666000003</v>
      </c>
      <c r="J38" s="713">
        <v>3670.5407357600002</v>
      </c>
      <c r="K38" s="706"/>
      <c r="L38" s="706"/>
      <c r="M38" s="707"/>
      <c r="N38" s="29"/>
      <c r="O38" s="99">
        <v>2021</v>
      </c>
      <c r="P38" s="711">
        <f t="shared" ref="P38" si="20">IF(ISERROR((C38/$I38)*100),"",(C38/$I38)*100)</f>
        <v>76.23964372055319</v>
      </c>
      <c r="Q38" s="91">
        <f t="shared" ref="Q38" si="21">IF(ISERROR((D38/$I38)*100),"",(D38/$I38)*100)</f>
        <v>44.904529647998778</v>
      </c>
      <c r="R38" s="91">
        <f t="shared" ref="R38" si="22">IF(ISERROR((E38/$I38)*100),"",(E38/$I38)*100)</f>
        <v>8.9833135489358096</v>
      </c>
      <c r="S38" s="91">
        <f t="shared" ref="S38" si="23">IF(ISERROR((F38/$I38)*100),"",(F38/$I38)*100)</f>
        <v>21.343851425341885</v>
      </c>
      <c r="T38" s="91">
        <f t="shared" ref="T38" si="24">IF(ISERROR((G38/$I38)*100),"",(G38/$I38)*100)</f>
        <v>0.99558300331547644</v>
      </c>
      <c r="U38" s="712">
        <f t="shared" ref="U38" si="25">IF(ISERROR((H38/$I38)*100),"",(H38/$I38)*100)</f>
        <v>1.2366094961237587E-2</v>
      </c>
      <c r="V38" s="96">
        <v>26.724703178015329</v>
      </c>
      <c r="W38" s="713">
        <v>100</v>
      </c>
      <c r="X38" s="717"/>
      <c r="Y38" s="742"/>
      <c r="Z38" s="718"/>
      <c r="AA38" s="737"/>
      <c r="AB38" s="650"/>
      <c r="AC38" s="650"/>
      <c r="AD38" s="650"/>
      <c r="AE38" s="650"/>
      <c r="AF38" s="650"/>
      <c r="AG38" s="650"/>
      <c r="AH38" s="654"/>
      <c r="AI38" s="654"/>
      <c r="AJ38" s="654"/>
      <c r="AK38" s="654"/>
      <c r="AL38" s="654"/>
      <c r="AM38" s="654"/>
      <c r="AN38" s="654"/>
      <c r="AO38" s="654"/>
      <c r="BR38" s="42"/>
    </row>
    <row r="39" spans="1:70" ht="14.1" customHeight="1" x14ac:dyDescent="0.3">
      <c r="A39" s="32"/>
      <c r="B39" s="35"/>
      <c r="C39" s="29"/>
      <c r="D39" s="29"/>
      <c r="E39" s="29"/>
      <c r="F39" s="29"/>
      <c r="G39" s="29"/>
      <c r="H39" s="29"/>
      <c r="I39" s="29"/>
      <c r="J39" s="29"/>
      <c r="K39" s="29"/>
      <c r="L39" s="29"/>
      <c r="M39" s="29"/>
      <c r="N39" s="29"/>
      <c r="O39" s="35"/>
      <c r="P39" s="36"/>
      <c r="Q39" s="36"/>
      <c r="R39" s="29"/>
      <c r="S39" s="29"/>
      <c r="T39" s="29"/>
      <c r="U39" s="29"/>
      <c r="V39" s="29"/>
      <c r="W39" s="29"/>
      <c r="X39" s="29"/>
      <c r="Y39" s="29"/>
      <c r="Z39" s="29"/>
      <c r="AA39" s="29"/>
      <c r="AB39" s="14"/>
      <c r="AC39" s="14"/>
      <c r="AD39" s="14"/>
      <c r="AE39" s="14"/>
      <c r="AF39" s="14"/>
      <c r="AG39" s="14"/>
      <c r="BR39" s="42"/>
    </row>
    <row r="40" spans="1:70" ht="11.1" customHeight="1" x14ac:dyDescent="0.35">
      <c r="A40" s="10"/>
      <c r="B40" s="234"/>
      <c r="C40" s="10"/>
      <c r="D40" s="10"/>
      <c r="E40" s="10"/>
      <c r="F40" s="10"/>
      <c r="G40" s="10"/>
      <c r="H40" s="10"/>
      <c r="I40" s="10"/>
      <c r="J40" s="10"/>
      <c r="K40" s="10"/>
      <c r="L40" s="10"/>
      <c r="M40" s="98"/>
      <c r="N40" s="10"/>
      <c r="O40" s="233"/>
      <c r="P40" s="10"/>
      <c r="Q40" s="10"/>
      <c r="R40" s="10"/>
      <c r="S40" s="10"/>
      <c r="T40" s="10"/>
      <c r="U40" s="10"/>
      <c r="V40" s="10"/>
      <c r="W40" s="43"/>
      <c r="X40" s="10"/>
      <c r="Y40" s="10"/>
      <c r="Z40" s="10"/>
      <c r="AA40" s="10"/>
      <c r="AB40" s="14"/>
      <c r="AC40" s="14"/>
      <c r="AD40" s="14"/>
      <c r="AE40" s="14"/>
      <c r="AF40" s="14"/>
      <c r="AG40" s="14"/>
      <c r="BR40" s="42"/>
    </row>
    <row r="41" spans="1:70" ht="11.1" customHeight="1" x14ac:dyDescent="0.35">
      <c r="A41" s="10"/>
      <c r="B41" s="234"/>
      <c r="C41" s="50"/>
      <c r="D41" s="50"/>
      <c r="E41" s="50"/>
      <c r="F41" s="50"/>
      <c r="G41" s="50"/>
      <c r="H41" s="50"/>
      <c r="I41" s="50"/>
      <c r="J41" s="50"/>
      <c r="K41" s="50"/>
      <c r="L41" s="50"/>
      <c r="M41" s="50"/>
      <c r="N41" s="50"/>
      <c r="O41" s="233"/>
      <c r="P41" s="50"/>
      <c r="Q41" s="50"/>
      <c r="R41" s="50"/>
      <c r="S41" s="50"/>
      <c r="T41" s="50"/>
      <c r="U41" s="50"/>
      <c r="V41" s="50"/>
      <c r="W41" s="50"/>
      <c r="X41" s="50"/>
      <c r="Y41" s="50"/>
      <c r="Z41" s="41"/>
      <c r="AA41" s="41"/>
      <c r="AB41" s="14"/>
      <c r="AC41" s="14"/>
      <c r="AD41" s="14"/>
      <c r="AE41" s="14"/>
      <c r="AF41" s="14"/>
      <c r="AG41" s="14"/>
      <c r="BR41" s="42"/>
    </row>
    <row r="42" spans="1:70" ht="11.1" customHeight="1" x14ac:dyDescent="0.35">
      <c r="A42" s="10"/>
      <c r="B42" s="234" t="s">
        <v>488</v>
      </c>
      <c r="C42" s="50"/>
      <c r="D42" s="50"/>
      <c r="E42" s="50"/>
      <c r="F42" s="50"/>
      <c r="G42" s="50"/>
      <c r="H42" s="50"/>
      <c r="I42" s="50"/>
      <c r="J42" s="50"/>
      <c r="K42" s="50"/>
      <c r="L42" s="50"/>
      <c r="M42" s="50"/>
      <c r="N42" s="50"/>
      <c r="O42" s="939" t="s">
        <v>488</v>
      </c>
      <c r="P42" s="50"/>
      <c r="Q42" s="50"/>
      <c r="R42" s="50"/>
      <c r="S42" s="50"/>
      <c r="T42" s="50"/>
      <c r="U42" s="50"/>
      <c r="V42" s="50"/>
      <c r="W42" s="50"/>
      <c r="X42" s="50"/>
      <c r="Y42" s="50"/>
      <c r="Z42" s="41"/>
      <c r="AA42" s="41"/>
      <c r="AB42" s="14"/>
      <c r="AC42" s="14"/>
      <c r="AD42" s="14"/>
      <c r="AE42" s="14"/>
      <c r="AF42" s="14"/>
      <c r="AG42" s="14"/>
      <c r="BR42" s="42"/>
    </row>
    <row r="43" spans="1:70" ht="11.1" customHeight="1" x14ac:dyDescent="0.35">
      <c r="A43" s="10"/>
      <c r="B43" s="234" t="s">
        <v>503</v>
      </c>
      <c r="C43" s="38"/>
      <c r="D43" s="38"/>
      <c r="E43" s="38"/>
      <c r="F43" s="38"/>
      <c r="G43" s="38"/>
      <c r="H43" s="38"/>
      <c r="I43" s="38"/>
      <c r="J43" s="38"/>
      <c r="K43" s="38"/>
      <c r="L43" s="38"/>
      <c r="M43" s="38"/>
      <c r="N43" s="38"/>
      <c r="O43" s="939" t="s">
        <v>503</v>
      </c>
      <c r="P43" s="38"/>
      <c r="Q43" s="38"/>
      <c r="R43" s="38"/>
      <c r="S43" s="38"/>
      <c r="T43" s="38"/>
      <c r="U43" s="38"/>
      <c r="V43" s="38"/>
      <c r="W43" s="38"/>
      <c r="X43" s="38"/>
      <c r="Y43" s="38"/>
      <c r="Z43" s="38"/>
      <c r="AA43" s="38"/>
      <c r="AB43" s="14"/>
      <c r="AC43" s="14"/>
      <c r="AD43" s="14"/>
      <c r="AE43" s="14"/>
      <c r="AF43" s="14"/>
      <c r="AG43" s="14"/>
      <c r="BR43" s="42"/>
    </row>
    <row r="44" spans="1:70" ht="12.75" x14ac:dyDescent="0.35">
      <c r="A44" s="10"/>
      <c r="B44" s="234" t="s">
        <v>496</v>
      </c>
      <c r="C44" s="743"/>
      <c r="D44" s="743"/>
      <c r="E44" s="743"/>
      <c r="F44" s="743"/>
      <c r="G44" s="743"/>
      <c r="H44" s="743"/>
      <c r="I44" s="743"/>
      <c r="J44" s="743"/>
      <c r="K44" s="743"/>
      <c r="L44" s="743"/>
      <c r="M44" s="743"/>
      <c r="N44" s="421"/>
      <c r="O44" s="939" t="s">
        <v>496</v>
      </c>
      <c r="P44" s="744"/>
      <c r="Q44" s="744"/>
      <c r="R44" s="744"/>
      <c r="S44" s="744"/>
      <c r="T44" s="744"/>
      <c r="U44" s="744"/>
      <c r="V44" s="744"/>
      <c r="W44" s="744"/>
      <c r="X44" s="744"/>
      <c r="Y44" s="744"/>
      <c r="Z44" s="744"/>
      <c r="AA44" s="38"/>
      <c r="AB44" s="14"/>
      <c r="AC44" s="14"/>
      <c r="AD44" s="14"/>
      <c r="AE44" s="14"/>
      <c r="AF44" s="14"/>
      <c r="AG44" s="14"/>
      <c r="BR44" s="42"/>
    </row>
    <row r="45" spans="1:70" ht="12.75" x14ac:dyDescent="0.35">
      <c r="A45" s="14"/>
      <c r="B45" s="234"/>
      <c r="C45" s="743"/>
      <c r="D45" s="743"/>
      <c r="E45" s="743"/>
      <c r="F45" s="743"/>
      <c r="G45" s="743"/>
      <c r="H45" s="743"/>
      <c r="I45" s="743"/>
      <c r="J45" s="743"/>
      <c r="K45" s="743"/>
      <c r="L45" s="743"/>
      <c r="M45" s="743"/>
      <c r="N45" s="421"/>
      <c r="O45" s="939" t="s">
        <v>502</v>
      </c>
      <c r="P45" s="14"/>
      <c r="Q45" s="14"/>
      <c r="R45" s="14"/>
      <c r="S45" s="14"/>
      <c r="T45" s="14"/>
      <c r="U45" s="14"/>
      <c r="V45" s="14"/>
      <c r="W45" s="14"/>
      <c r="X45" s="14"/>
      <c r="Y45" s="14"/>
      <c r="Z45" s="14"/>
      <c r="AA45" s="14"/>
      <c r="AB45" s="14"/>
      <c r="AC45" s="14"/>
      <c r="AD45" s="14"/>
      <c r="AE45" s="14"/>
      <c r="AF45" s="14"/>
      <c r="AG45" s="14"/>
      <c r="BR45" s="42"/>
    </row>
    <row r="46" spans="1:70"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BR46" s="42"/>
    </row>
    <row r="47" spans="1:70"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BR47" s="42"/>
    </row>
    <row r="48" spans="1:70"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BR48" s="42"/>
    </row>
    <row r="49" spans="1:70"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BR49" s="42"/>
    </row>
    <row r="50" spans="1:70"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BR50" s="42"/>
    </row>
    <row r="51" spans="1:70"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BR51" s="42"/>
    </row>
    <row r="52" spans="1:70"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BR52" s="42"/>
    </row>
    <row r="53" spans="1:70"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BR53" s="42"/>
    </row>
    <row r="54" spans="1:70"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BR54" s="42"/>
    </row>
    <row r="55" spans="1:70"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BR55" s="42"/>
    </row>
    <row r="56" spans="1:70"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BR56" s="42"/>
    </row>
    <row r="57" spans="1:70"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BR57" s="42"/>
    </row>
    <row r="58" spans="1:70"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BR58" s="42"/>
    </row>
    <row r="59" spans="1:70"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BR59" s="42"/>
    </row>
    <row r="60" spans="1:70"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BR60" s="42"/>
    </row>
    <row r="61" spans="1:70"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BR61" s="42"/>
    </row>
    <row r="62" spans="1:70"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BR62" s="42"/>
    </row>
    <row r="63" spans="1:70"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BR63" s="42"/>
    </row>
    <row r="64" spans="1:70"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BR64" s="42"/>
    </row>
    <row r="65" spans="1:70"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BR65" s="42"/>
    </row>
    <row r="66" spans="1:70"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BR66" s="42"/>
    </row>
    <row r="67" spans="1:70"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BR67" s="42"/>
    </row>
    <row r="68" spans="1:70"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BR68" s="42"/>
    </row>
    <row r="69" spans="1:70"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BR69" s="42"/>
    </row>
    <row r="70" spans="1:70"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BR70" s="42"/>
    </row>
    <row r="71" spans="1:70"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BR71" s="42"/>
    </row>
    <row r="72" spans="1:70"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BR72" s="42"/>
    </row>
    <row r="73" spans="1:70"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BR73" s="42"/>
    </row>
    <row r="74" spans="1:70"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BR74" s="42"/>
    </row>
    <row r="75" spans="1:70" x14ac:dyDescent="0.3">
      <c r="A75" s="14"/>
      <c r="B75" s="14"/>
      <c r="C75" s="643"/>
      <c r="D75" s="643"/>
      <c r="E75" s="643"/>
      <c r="F75" s="643"/>
      <c r="G75" s="643"/>
      <c r="H75" s="643"/>
      <c r="I75" s="643"/>
      <c r="J75" s="643"/>
      <c r="K75" s="643"/>
      <c r="L75" s="14"/>
      <c r="M75" s="14"/>
      <c r="N75" s="14"/>
      <c r="O75" s="14"/>
      <c r="P75" s="736"/>
      <c r="Q75" s="736"/>
      <c r="R75" s="736"/>
      <c r="S75" s="736"/>
      <c r="T75" s="736"/>
      <c r="U75" s="736"/>
      <c r="V75" s="736"/>
      <c r="W75" s="736"/>
      <c r="X75" s="14"/>
      <c r="Y75" s="14"/>
      <c r="Z75" s="14"/>
      <c r="AA75" s="14"/>
      <c r="AB75" s="14"/>
      <c r="AC75" s="14"/>
      <c r="AD75" s="14"/>
      <c r="AE75" s="14"/>
      <c r="AF75" s="14"/>
      <c r="AG75" s="14"/>
      <c r="BR75" s="42"/>
    </row>
    <row r="76" spans="1:70" x14ac:dyDescent="0.3">
      <c r="A76" s="14"/>
      <c r="B76" s="14"/>
      <c r="C76" s="643"/>
      <c r="D76" s="643"/>
      <c r="E76" s="643"/>
      <c r="F76" s="643"/>
      <c r="G76" s="643"/>
      <c r="H76" s="643"/>
      <c r="I76" s="643"/>
      <c r="J76" s="643"/>
      <c r="K76" s="643"/>
      <c r="L76" s="14"/>
      <c r="M76" s="14"/>
      <c r="N76" s="14"/>
      <c r="O76" s="14"/>
      <c r="P76" s="736"/>
      <c r="Q76" s="736"/>
      <c r="R76" s="736"/>
      <c r="S76" s="736"/>
      <c r="T76" s="736"/>
      <c r="U76" s="736"/>
      <c r="V76" s="736"/>
      <c r="W76" s="736"/>
      <c r="X76" s="14"/>
      <c r="Y76" s="14"/>
      <c r="Z76" s="14"/>
      <c r="AA76" s="14"/>
      <c r="AB76" s="14"/>
      <c r="AC76" s="14"/>
      <c r="AD76" s="14"/>
      <c r="AE76" s="14"/>
      <c r="AF76" s="14"/>
      <c r="AG76" s="14"/>
      <c r="BR76" s="42"/>
    </row>
    <row r="77" spans="1:70" x14ac:dyDescent="0.3">
      <c r="A77" s="14"/>
      <c r="B77" s="14"/>
      <c r="C77" s="643"/>
      <c r="D77" s="643"/>
      <c r="E77" s="643"/>
      <c r="F77" s="643"/>
      <c r="G77" s="643"/>
      <c r="H77" s="643"/>
      <c r="I77" s="643"/>
      <c r="J77" s="643"/>
      <c r="K77" s="643"/>
      <c r="L77" s="14"/>
      <c r="M77" s="14"/>
      <c r="N77" s="14"/>
      <c r="O77" s="14"/>
      <c r="P77" s="736"/>
      <c r="Q77" s="736"/>
      <c r="R77" s="736"/>
      <c r="S77" s="736"/>
      <c r="T77" s="736"/>
      <c r="U77" s="736"/>
      <c r="V77" s="736"/>
      <c r="W77" s="736"/>
      <c r="X77" s="14"/>
      <c r="Y77" s="14"/>
      <c r="Z77" s="14"/>
      <c r="AA77" s="14"/>
      <c r="AB77" s="14"/>
      <c r="AC77" s="14"/>
      <c r="AD77" s="14"/>
      <c r="AE77" s="14"/>
      <c r="AF77" s="14"/>
      <c r="AG77" s="14"/>
      <c r="BR77" s="42"/>
    </row>
    <row r="78" spans="1:70" x14ac:dyDescent="0.3">
      <c r="A78" s="14"/>
      <c r="B78" s="14"/>
      <c r="C78" s="643"/>
      <c r="D78" s="643"/>
      <c r="E78" s="643"/>
      <c r="F78" s="643"/>
      <c r="G78" s="643"/>
      <c r="H78" s="643"/>
      <c r="I78" s="643"/>
      <c r="J78" s="643"/>
      <c r="K78" s="643"/>
      <c r="L78" s="14"/>
      <c r="M78" s="14"/>
      <c r="N78" s="14"/>
      <c r="O78" s="14"/>
      <c r="P78" s="736"/>
      <c r="Q78" s="736"/>
      <c r="R78" s="736"/>
      <c r="S78" s="736"/>
      <c r="T78" s="736"/>
      <c r="U78" s="736"/>
      <c r="V78" s="736"/>
      <c r="W78" s="736"/>
      <c r="X78" s="14"/>
      <c r="Y78" s="14"/>
      <c r="Z78" s="14"/>
      <c r="AA78" s="14"/>
      <c r="AB78" s="14"/>
      <c r="AC78" s="14"/>
      <c r="AD78" s="14"/>
      <c r="AE78" s="14"/>
      <c r="AF78" s="14"/>
      <c r="AG78" s="14"/>
      <c r="BR78" s="42"/>
    </row>
    <row r="79" spans="1:70" x14ac:dyDescent="0.3">
      <c r="A79" s="14"/>
      <c r="B79" s="14"/>
      <c r="C79" s="643"/>
      <c r="D79" s="643"/>
      <c r="E79" s="643"/>
      <c r="F79" s="643"/>
      <c r="G79" s="643"/>
      <c r="H79" s="643"/>
      <c r="I79" s="643"/>
      <c r="J79" s="643"/>
      <c r="K79" s="643"/>
      <c r="L79" s="14"/>
      <c r="M79" s="14"/>
      <c r="N79" s="14"/>
      <c r="O79" s="14"/>
      <c r="P79" s="736"/>
      <c r="Q79" s="736"/>
      <c r="R79" s="736"/>
      <c r="S79" s="736"/>
      <c r="T79" s="736"/>
      <c r="U79" s="736"/>
      <c r="V79" s="736"/>
      <c r="W79" s="736"/>
      <c r="X79" s="14"/>
      <c r="Y79" s="14"/>
      <c r="Z79" s="14"/>
      <c r="AA79" s="14"/>
      <c r="AB79" s="14"/>
      <c r="AC79" s="14"/>
      <c r="AD79" s="14"/>
      <c r="AE79" s="14"/>
      <c r="AF79" s="14"/>
      <c r="AG79" s="14"/>
      <c r="BR79" s="42"/>
    </row>
    <row r="80" spans="1:70" x14ac:dyDescent="0.3">
      <c r="A80" s="14"/>
      <c r="B80" s="14"/>
      <c r="C80" s="643"/>
      <c r="D80" s="643"/>
      <c r="E80" s="643"/>
      <c r="F80" s="643"/>
      <c r="G80" s="643"/>
      <c r="H80" s="643"/>
      <c r="I80" s="643"/>
      <c r="J80" s="643"/>
      <c r="K80" s="643"/>
      <c r="L80" s="14"/>
      <c r="M80" s="14"/>
      <c r="N80" s="14"/>
      <c r="O80" s="14"/>
      <c r="P80" s="736"/>
      <c r="Q80" s="736"/>
      <c r="R80" s="736"/>
      <c r="S80" s="736"/>
      <c r="T80" s="736"/>
      <c r="U80" s="736"/>
      <c r="V80" s="736"/>
      <c r="W80" s="736"/>
      <c r="X80" s="14"/>
      <c r="Y80" s="14"/>
      <c r="Z80" s="14"/>
      <c r="AA80" s="14"/>
      <c r="AB80" s="14"/>
      <c r="AC80" s="14"/>
      <c r="AD80" s="14"/>
      <c r="AE80" s="14"/>
      <c r="AF80" s="14"/>
      <c r="AG80" s="14"/>
      <c r="BR80" s="42"/>
    </row>
    <row r="81" spans="3:23" s="229" customFormat="1" x14ac:dyDescent="0.3">
      <c r="C81" s="643"/>
      <c r="D81" s="643"/>
      <c r="E81" s="643"/>
      <c r="F81" s="643"/>
      <c r="G81" s="643"/>
      <c r="H81" s="643"/>
      <c r="I81" s="643"/>
      <c r="J81" s="643"/>
      <c r="K81" s="643"/>
      <c r="P81" s="736"/>
      <c r="Q81" s="736"/>
      <c r="R81" s="736"/>
      <c r="S81" s="736"/>
      <c r="T81" s="736"/>
      <c r="U81" s="736"/>
      <c r="V81" s="736"/>
      <c r="W81" s="736"/>
    </row>
    <row r="82" spans="3:23" s="229" customFormat="1" x14ac:dyDescent="0.3">
      <c r="C82" s="643"/>
      <c r="D82" s="643"/>
      <c r="E82" s="643"/>
      <c r="F82" s="643"/>
      <c r="G82" s="643"/>
      <c r="H82" s="643"/>
      <c r="I82" s="643"/>
      <c r="J82" s="643"/>
      <c r="K82" s="643"/>
      <c r="P82" s="736"/>
      <c r="Q82" s="736"/>
      <c r="R82" s="736"/>
      <c r="S82" s="736"/>
      <c r="T82" s="736"/>
      <c r="U82" s="736"/>
      <c r="V82" s="736"/>
      <c r="W82" s="736"/>
    </row>
    <row r="83" spans="3:23" s="229" customFormat="1" x14ac:dyDescent="0.3">
      <c r="C83" s="643"/>
      <c r="D83" s="643"/>
      <c r="E83" s="643"/>
      <c r="F83" s="643"/>
      <c r="G83" s="643"/>
      <c r="H83" s="643"/>
      <c r="I83" s="643"/>
      <c r="J83" s="643"/>
      <c r="K83" s="643"/>
      <c r="P83" s="736"/>
      <c r="Q83" s="736"/>
      <c r="R83" s="736"/>
      <c r="S83" s="736"/>
      <c r="T83" s="736"/>
      <c r="U83" s="736"/>
      <c r="V83" s="736"/>
      <c r="W83" s="736"/>
    </row>
    <row r="84" spans="3:23" s="229" customFormat="1" x14ac:dyDescent="0.3">
      <c r="C84" s="643"/>
      <c r="D84" s="643"/>
      <c r="E84" s="643"/>
      <c r="F84" s="643"/>
      <c r="G84" s="643"/>
      <c r="H84" s="643"/>
      <c r="I84" s="643"/>
      <c r="J84" s="643"/>
      <c r="K84" s="643"/>
      <c r="P84" s="736"/>
      <c r="Q84" s="736"/>
      <c r="R84" s="736"/>
      <c r="S84" s="736"/>
      <c r="T84" s="736"/>
      <c r="U84" s="736"/>
      <c r="V84" s="736"/>
      <c r="W84" s="736"/>
    </row>
    <row r="85" spans="3:23" s="229" customFormat="1" x14ac:dyDescent="0.3">
      <c r="C85" s="643"/>
      <c r="D85" s="643"/>
      <c r="E85" s="643"/>
      <c r="F85" s="643"/>
      <c r="G85" s="643"/>
      <c r="H85" s="643"/>
      <c r="I85" s="643"/>
      <c r="J85" s="643"/>
      <c r="K85" s="643"/>
      <c r="P85" s="736"/>
      <c r="Q85" s="736"/>
      <c r="R85" s="736"/>
      <c r="S85" s="736"/>
      <c r="T85" s="736"/>
      <c r="U85" s="736"/>
      <c r="V85" s="736"/>
      <c r="W85" s="736"/>
    </row>
    <row r="86" spans="3:23" s="229" customFormat="1" x14ac:dyDescent="0.3">
      <c r="C86" s="643"/>
      <c r="D86" s="643"/>
      <c r="E86" s="643"/>
      <c r="F86" s="643"/>
      <c r="G86" s="643"/>
      <c r="H86" s="643"/>
      <c r="I86" s="643"/>
      <c r="J86" s="643"/>
      <c r="K86" s="643"/>
      <c r="P86" s="736"/>
      <c r="Q86" s="736"/>
      <c r="R86" s="736"/>
      <c r="S86" s="736"/>
      <c r="T86" s="736"/>
      <c r="U86" s="736"/>
      <c r="V86" s="736"/>
      <c r="W86" s="736"/>
    </row>
    <row r="87" spans="3:23" s="229" customFormat="1" x14ac:dyDescent="0.3">
      <c r="C87" s="643"/>
      <c r="D87" s="643"/>
      <c r="E87" s="643"/>
      <c r="F87" s="643"/>
      <c r="G87" s="643"/>
      <c r="H87" s="643"/>
      <c r="I87" s="643"/>
      <c r="J87" s="643"/>
      <c r="K87" s="643"/>
      <c r="P87" s="736"/>
      <c r="Q87" s="736"/>
      <c r="R87" s="736"/>
      <c r="S87" s="736"/>
      <c r="T87" s="736"/>
      <c r="U87" s="736"/>
      <c r="V87" s="736"/>
      <c r="W87" s="736"/>
    </row>
    <row r="88" spans="3:23" s="229" customFormat="1" x14ac:dyDescent="0.3">
      <c r="C88" s="643"/>
      <c r="D88" s="643"/>
      <c r="E88" s="643"/>
      <c r="F88" s="643"/>
      <c r="G88" s="643"/>
      <c r="H88" s="643"/>
      <c r="I88" s="643"/>
      <c r="J88" s="643"/>
      <c r="K88" s="643"/>
      <c r="P88" s="736"/>
      <c r="Q88" s="736"/>
      <c r="R88" s="736"/>
      <c r="S88" s="736"/>
      <c r="T88" s="736"/>
      <c r="U88" s="736"/>
      <c r="V88" s="736"/>
      <c r="W88" s="736"/>
    </row>
    <row r="89" spans="3:23" s="229" customFormat="1" x14ac:dyDescent="0.3">
      <c r="C89" s="643"/>
      <c r="D89" s="643"/>
      <c r="E89" s="643"/>
      <c r="F89" s="643"/>
      <c r="G89" s="643"/>
      <c r="H89" s="643"/>
      <c r="I89" s="643"/>
      <c r="J89" s="643"/>
      <c r="K89" s="643"/>
      <c r="P89" s="736"/>
      <c r="Q89" s="736"/>
      <c r="R89" s="736"/>
      <c r="S89" s="736"/>
      <c r="T89" s="736"/>
      <c r="U89" s="736"/>
      <c r="V89" s="736"/>
      <c r="W89" s="736"/>
    </row>
    <row r="90" spans="3:23" s="229" customFormat="1" x14ac:dyDescent="0.3">
      <c r="C90" s="643"/>
      <c r="D90" s="643"/>
      <c r="E90" s="643"/>
      <c r="F90" s="643"/>
      <c r="G90" s="643"/>
      <c r="H90" s="643"/>
      <c r="I90" s="643"/>
      <c r="J90" s="643"/>
      <c r="K90" s="643"/>
      <c r="P90" s="736"/>
      <c r="Q90" s="736"/>
      <c r="R90" s="736"/>
      <c r="S90" s="736"/>
      <c r="T90" s="736"/>
      <c r="U90" s="736"/>
      <c r="V90" s="736"/>
      <c r="W90" s="736"/>
    </row>
    <row r="91" spans="3:23" s="229" customFormat="1" x14ac:dyDescent="0.3">
      <c r="C91" s="643"/>
      <c r="D91" s="643"/>
      <c r="E91" s="643"/>
      <c r="F91" s="643"/>
      <c r="G91" s="643"/>
      <c r="H91" s="643"/>
      <c r="I91" s="643"/>
      <c r="J91" s="643"/>
      <c r="K91" s="643"/>
      <c r="P91" s="736"/>
      <c r="Q91" s="736"/>
      <c r="R91" s="736"/>
      <c r="S91" s="736"/>
      <c r="T91" s="736"/>
      <c r="U91" s="736"/>
      <c r="V91" s="736"/>
      <c r="W91" s="736"/>
    </row>
    <row r="92" spans="3:23" s="229" customFormat="1" x14ac:dyDescent="0.3">
      <c r="C92" s="643"/>
      <c r="D92" s="643"/>
      <c r="E92" s="643"/>
      <c r="F92" s="643"/>
      <c r="G92" s="643"/>
      <c r="H92" s="643"/>
      <c r="I92" s="643"/>
      <c r="J92" s="643"/>
      <c r="K92" s="643"/>
      <c r="P92" s="736"/>
      <c r="Q92" s="736"/>
      <c r="R92" s="736"/>
      <c r="S92" s="736"/>
      <c r="T92" s="736"/>
      <c r="U92" s="736"/>
      <c r="V92" s="736"/>
      <c r="W92" s="736"/>
    </row>
    <row r="93" spans="3:23" s="229" customFormat="1" x14ac:dyDescent="0.3">
      <c r="C93" s="643"/>
      <c r="D93" s="643"/>
      <c r="E93" s="643"/>
      <c r="F93" s="643"/>
      <c r="G93" s="643"/>
      <c r="H93" s="643"/>
      <c r="I93" s="643"/>
      <c r="J93" s="643"/>
      <c r="K93" s="643"/>
      <c r="P93" s="736"/>
      <c r="Q93" s="736"/>
      <c r="R93" s="736"/>
      <c r="S93" s="736"/>
      <c r="T93" s="736"/>
      <c r="U93" s="736"/>
      <c r="V93" s="736"/>
      <c r="W93" s="736"/>
    </row>
    <row r="94" spans="3:23" s="229" customFormat="1" x14ac:dyDescent="0.3">
      <c r="C94" s="643"/>
      <c r="D94" s="643"/>
      <c r="E94" s="643"/>
      <c r="F94" s="643"/>
      <c r="G94" s="643"/>
      <c r="H94" s="643"/>
      <c r="I94" s="643"/>
      <c r="J94" s="643"/>
      <c r="K94" s="643"/>
      <c r="P94" s="736"/>
      <c r="Q94" s="736"/>
      <c r="R94" s="736"/>
      <c r="S94" s="736"/>
      <c r="T94" s="736"/>
      <c r="U94" s="736"/>
      <c r="V94" s="736"/>
      <c r="W94" s="736"/>
    </row>
    <row r="95" spans="3:23" s="229" customFormat="1" x14ac:dyDescent="0.3">
      <c r="C95" s="643"/>
      <c r="D95" s="643"/>
      <c r="E95" s="643"/>
      <c r="F95" s="643"/>
      <c r="G95" s="643"/>
      <c r="H95" s="643"/>
      <c r="I95" s="643"/>
      <c r="J95" s="643"/>
      <c r="K95" s="643"/>
      <c r="P95" s="736"/>
      <c r="Q95" s="736"/>
      <c r="R95" s="736"/>
      <c r="S95" s="736"/>
      <c r="T95" s="736"/>
      <c r="U95" s="736"/>
      <c r="V95" s="736"/>
      <c r="W95" s="736"/>
    </row>
    <row r="96" spans="3:23" s="229" customFormat="1" x14ac:dyDescent="0.3">
      <c r="C96" s="643"/>
      <c r="D96" s="643"/>
      <c r="E96" s="643"/>
      <c r="F96" s="643"/>
      <c r="G96" s="643"/>
      <c r="H96" s="643"/>
      <c r="I96" s="643"/>
      <c r="J96" s="643"/>
      <c r="K96" s="643"/>
      <c r="P96" s="736"/>
      <c r="Q96" s="736"/>
      <c r="R96" s="736"/>
      <c r="S96" s="736"/>
      <c r="T96" s="736"/>
      <c r="U96" s="736"/>
      <c r="V96" s="736"/>
      <c r="W96" s="736"/>
    </row>
    <row r="97" spans="3:23" s="229" customFormat="1" x14ac:dyDescent="0.3">
      <c r="C97" s="643"/>
      <c r="D97" s="643"/>
      <c r="E97" s="643"/>
      <c r="F97" s="643"/>
      <c r="G97" s="643"/>
      <c r="H97" s="643"/>
      <c r="I97" s="643"/>
      <c r="J97" s="643"/>
      <c r="K97" s="643"/>
      <c r="P97" s="736"/>
      <c r="Q97" s="736"/>
      <c r="R97" s="736"/>
      <c r="S97" s="736"/>
      <c r="T97" s="736"/>
      <c r="U97" s="736"/>
      <c r="V97" s="736"/>
      <c r="W97" s="736"/>
    </row>
    <row r="98" spans="3:23" s="229" customFormat="1" x14ac:dyDescent="0.3">
      <c r="C98" s="643"/>
      <c r="D98" s="643"/>
      <c r="E98" s="643"/>
      <c r="F98" s="643"/>
      <c r="G98" s="643"/>
      <c r="H98" s="643"/>
      <c r="I98" s="643"/>
      <c r="J98" s="643"/>
      <c r="K98" s="643"/>
      <c r="P98" s="736"/>
      <c r="Q98" s="736"/>
      <c r="R98" s="736"/>
      <c r="S98" s="736"/>
      <c r="T98" s="736"/>
      <c r="U98" s="736"/>
      <c r="V98" s="736"/>
      <c r="W98" s="736"/>
    </row>
    <row r="99" spans="3:23" s="229" customFormat="1" x14ac:dyDescent="0.3">
      <c r="C99" s="643"/>
      <c r="D99" s="643"/>
      <c r="E99" s="643"/>
      <c r="F99" s="643"/>
      <c r="G99" s="643"/>
      <c r="H99" s="643"/>
      <c r="I99" s="643"/>
      <c r="J99" s="643"/>
      <c r="K99" s="643"/>
      <c r="P99" s="736"/>
      <c r="Q99" s="736"/>
      <c r="R99" s="736"/>
      <c r="S99" s="736"/>
      <c r="T99" s="736"/>
      <c r="U99" s="736"/>
      <c r="V99" s="736"/>
      <c r="W99" s="736"/>
    </row>
    <row r="100" spans="3:23" s="229" customFormat="1" x14ac:dyDescent="0.3">
      <c r="C100" s="643"/>
      <c r="D100" s="643"/>
      <c r="E100" s="643"/>
      <c r="F100" s="643"/>
      <c r="G100" s="643"/>
      <c r="H100" s="643"/>
      <c r="I100" s="643"/>
      <c r="J100" s="643"/>
      <c r="K100" s="643"/>
      <c r="P100" s="736"/>
      <c r="Q100" s="736"/>
      <c r="R100" s="736"/>
      <c r="S100" s="736"/>
      <c r="T100" s="736"/>
      <c r="U100" s="736"/>
      <c r="V100" s="736"/>
      <c r="W100" s="736"/>
    </row>
    <row r="101" spans="3:23" s="229" customFormat="1" x14ac:dyDescent="0.3">
      <c r="C101" s="643"/>
      <c r="D101" s="643"/>
      <c r="E101" s="643"/>
      <c r="F101" s="643"/>
      <c r="G101" s="643"/>
      <c r="H101" s="643"/>
      <c r="I101" s="643"/>
      <c r="J101" s="643"/>
      <c r="K101" s="643"/>
      <c r="P101" s="736"/>
      <c r="Q101" s="736"/>
      <c r="R101" s="736"/>
      <c r="S101" s="736"/>
      <c r="T101" s="736"/>
      <c r="U101" s="736"/>
      <c r="V101" s="736"/>
      <c r="W101" s="736"/>
    </row>
    <row r="102" spans="3:23" s="229" customFormat="1" x14ac:dyDescent="0.3"/>
    <row r="103" spans="3:23" s="229" customFormat="1" x14ac:dyDescent="0.3"/>
    <row r="104" spans="3:23" s="229" customFormat="1" x14ac:dyDescent="0.3"/>
    <row r="105" spans="3:23" s="229" customFormat="1" x14ac:dyDescent="0.3"/>
    <row r="106" spans="3:23" s="229" customFormat="1" x14ac:dyDescent="0.3"/>
    <row r="107" spans="3:23" s="229" customFormat="1" x14ac:dyDescent="0.3"/>
    <row r="108" spans="3:23" s="229" customFormat="1" x14ac:dyDescent="0.3"/>
    <row r="109" spans="3:23" s="229" customFormat="1" x14ac:dyDescent="0.3"/>
    <row r="110" spans="3:23" s="229" customFormat="1" x14ac:dyDescent="0.3"/>
    <row r="111" spans="3:23" s="229" customFormat="1" x14ac:dyDescent="0.3"/>
    <row r="112" spans="3:23" s="229" customFormat="1" x14ac:dyDescent="0.3"/>
    <row r="113" s="229" customFormat="1" x14ac:dyDescent="0.3"/>
    <row r="114" s="229" customFormat="1" x14ac:dyDescent="0.3"/>
    <row r="115" s="229" customFormat="1" x14ac:dyDescent="0.3"/>
    <row r="116" s="229" customFormat="1" x14ac:dyDescent="0.3"/>
    <row r="117" s="229" customFormat="1" x14ac:dyDescent="0.3"/>
    <row r="118" s="229" customFormat="1" x14ac:dyDescent="0.3"/>
    <row r="119" s="229" customFormat="1" x14ac:dyDescent="0.3"/>
    <row r="120" s="229" customFormat="1" x14ac:dyDescent="0.3"/>
    <row r="121" s="229" customFormat="1" x14ac:dyDescent="0.3"/>
    <row r="122" s="229" customFormat="1" x14ac:dyDescent="0.3"/>
    <row r="123" s="229" customFormat="1" x14ac:dyDescent="0.3"/>
    <row r="124" s="229" customFormat="1" x14ac:dyDescent="0.3"/>
    <row r="125" s="229" customFormat="1" x14ac:dyDescent="0.3"/>
    <row r="126" s="229" customFormat="1" x14ac:dyDescent="0.3"/>
    <row r="127" s="229" customFormat="1" x14ac:dyDescent="0.3"/>
    <row r="128" s="229" customFormat="1" x14ac:dyDescent="0.3"/>
    <row r="129" s="229" customFormat="1" x14ac:dyDescent="0.3"/>
    <row r="130" s="229" customFormat="1" x14ac:dyDescent="0.3"/>
    <row r="131" s="229" customFormat="1" x14ac:dyDescent="0.3"/>
    <row r="132" s="229" customFormat="1" x14ac:dyDescent="0.3"/>
    <row r="133" s="229" customFormat="1" x14ac:dyDescent="0.3"/>
    <row r="134" s="229" customFormat="1" x14ac:dyDescent="0.3"/>
    <row r="135" s="229" customFormat="1" x14ac:dyDescent="0.3"/>
    <row r="136" s="229" customFormat="1" x14ac:dyDescent="0.3"/>
    <row r="137" s="229" customFormat="1" x14ac:dyDescent="0.3"/>
    <row r="138" s="229" customFormat="1" x14ac:dyDescent="0.3"/>
    <row r="139" s="229" customFormat="1" x14ac:dyDescent="0.3"/>
    <row r="140" s="229" customFormat="1" x14ac:dyDescent="0.3"/>
    <row r="141" s="229" customFormat="1" x14ac:dyDescent="0.3"/>
    <row r="142" s="229" customFormat="1" x14ac:dyDescent="0.3"/>
    <row r="143" s="229" customFormat="1" x14ac:dyDescent="0.3"/>
    <row r="144" s="229" customFormat="1" x14ac:dyDescent="0.3"/>
    <row r="145" s="229" customFormat="1" x14ac:dyDescent="0.3"/>
    <row r="146" s="229" customFormat="1" x14ac:dyDescent="0.3"/>
    <row r="147" s="229" customFormat="1" x14ac:dyDescent="0.3"/>
    <row r="148" s="229" customFormat="1" x14ac:dyDescent="0.3"/>
    <row r="149" s="229" customFormat="1" x14ac:dyDescent="0.3"/>
    <row r="150" s="229" customFormat="1" x14ac:dyDescent="0.3"/>
    <row r="151" s="229" customFormat="1" x14ac:dyDescent="0.3"/>
    <row r="152" s="229" customFormat="1" x14ac:dyDescent="0.3"/>
    <row r="153" s="229" customFormat="1" x14ac:dyDescent="0.3"/>
    <row r="154" s="229" customFormat="1" x14ac:dyDescent="0.3"/>
    <row r="155" s="229" customFormat="1" x14ac:dyDescent="0.3"/>
    <row r="156" s="229" customFormat="1" x14ac:dyDescent="0.3"/>
    <row r="157" s="229" customFormat="1" x14ac:dyDescent="0.3"/>
    <row r="158" s="229" customFormat="1" x14ac:dyDescent="0.3"/>
    <row r="159" s="229" customFormat="1" x14ac:dyDescent="0.3"/>
    <row r="160" s="229" customFormat="1" x14ac:dyDescent="0.3"/>
    <row r="161" s="229" customFormat="1" x14ac:dyDescent="0.3"/>
    <row r="162" s="229" customFormat="1" x14ac:dyDescent="0.3"/>
    <row r="163" s="229" customFormat="1" x14ac:dyDescent="0.3"/>
    <row r="164" s="229" customFormat="1" x14ac:dyDescent="0.3"/>
    <row r="165" s="229" customFormat="1" x14ac:dyDescent="0.3"/>
    <row r="166" s="229" customFormat="1" x14ac:dyDescent="0.3"/>
    <row r="167" s="229" customFormat="1" x14ac:dyDescent="0.3"/>
    <row r="168" s="229" customFormat="1" x14ac:dyDescent="0.3"/>
    <row r="169" s="229" customFormat="1" x14ac:dyDescent="0.3"/>
    <row r="170" s="229" customFormat="1" x14ac:dyDescent="0.3"/>
    <row r="171" s="229" customFormat="1" x14ac:dyDescent="0.3"/>
    <row r="172" s="229" customFormat="1" x14ac:dyDescent="0.3"/>
    <row r="173" s="229" customFormat="1" x14ac:dyDescent="0.3"/>
    <row r="174" s="229" customFormat="1" x14ac:dyDescent="0.3"/>
    <row r="175" s="229" customFormat="1" x14ac:dyDescent="0.3"/>
    <row r="176" s="229" customFormat="1" x14ac:dyDescent="0.3"/>
    <row r="177" s="229" customFormat="1" x14ac:dyDescent="0.3"/>
    <row r="178" s="229" customFormat="1" x14ac:dyDescent="0.3"/>
    <row r="179" s="229" customFormat="1" x14ac:dyDescent="0.3"/>
    <row r="180" s="229" customFormat="1" x14ac:dyDescent="0.3"/>
    <row r="181" s="229" customFormat="1" x14ac:dyDescent="0.3"/>
    <row r="182" s="229" customFormat="1" x14ac:dyDescent="0.3"/>
    <row r="183" s="229" customFormat="1" x14ac:dyDescent="0.3"/>
    <row r="184" s="229" customFormat="1" x14ac:dyDescent="0.3"/>
    <row r="185" s="229" customFormat="1" x14ac:dyDescent="0.3"/>
    <row r="186" s="229" customFormat="1" x14ac:dyDescent="0.3"/>
    <row r="187" s="229" customFormat="1" x14ac:dyDescent="0.3"/>
    <row r="188" s="229" customFormat="1" x14ac:dyDescent="0.3"/>
    <row r="189" s="229" customFormat="1" x14ac:dyDescent="0.3"/>
    <row r="190" s="229" customFormat="1" x14ac:dyDescent="0.3"/>
    <row r="191" s="229" customFormat="1" x14ac:dyDescent="0.3"/>
    <row r="192" s="229" customFormat="1" x14ac:dyDescent="0.3"/>
    <row r="193" s="229" customFormat="1" x14ac:dyDescent="0.3"/>
    <row r="194" s="229" customFormat="1" x14ac:dyDescent="0.3"/>
    <row r="195" s="229" customFormat="1" x14ac:dyDescent="0.3"/>
    <row r="196" s="229" customFormat="1" x14ac:dyDescent="0.3"/>
    <row r="197" s="229" customFormat="1" x14ac:dyDescent="0.3"/>
    <row r="198" s="229" customFormat="1" x14ac:dyDescent="0.3"/>
    <row r="199" s="229" customFormat="1" x14ac:dyDescent="0.3"/>
    <row r="200" s="229" customFormat="1" x14ac:dyDescent="0.3"/>
    <row r="201" s="229" customFormat="1" x14ac:dyDescent="0.3"/>
    <row r="202" s="229" customFormat="1" x14ac:dyDescent="0.3"/>
    <row r="203" s="229" customFormat="1" x14ac:dyDescent="0.3"/>
    <row r="204" s="229" customFormat="1" x14ac:dyDescent="0.3"/>
    <row r="205" s="229" customFormat="1" x14ac:dyDescent="0.3"/>
    <row r="206" s="229" customFormat="1" x14ac:dyDescent="0.3"/>
    <row r="207" s="229" customFormat="1" x14ac:dyDescent="0.3"/>
    <row r="208" s="229" customFormat="1" x14ac:dyDescent="0.3"/>
    <row r="209" s="229" customFormat="1" x14ac:dyDescent="0.3"/>
    <row r="210" s="229" customFormat="1" x14ac:dyDescent="0.3"/>
    <row r="211" s="229" customFormat="1" x14ac:dyDescent="0.3"/>
    <row r="212" s="229" customFormat="1" x14ac:dyDescent="0.3"/>
    <row r="213" s="229" customFormat="1" x14ac:dyDescent="0.3"/>
    <row r="214" s="229" customFormat="1" x14ac:dyDescent="0.3"/>
    <row r="215" s="229" customFormat="1" x14ac:dyDescent="0.3"/>
    <row r="216" s="229" customFormat="1" x14ac:dyDescent="0.3"/>
    <row r="217" s="229" customFormat="1" x14ac:dyDescent="0.3"/>
    <row r="218" s="229" customFormat="1" x14ac:dyDescent="0.3"/>
    <row r="219" s="229" customFormat="1" x14ac:dyDescent="0.3"/>
    <row r="220" s="229" customFormat="1" x14ac:dyDescent="0.3"/>
    <row r="221" s="229" customFormat="1" x14ac:dyDescent="0.3"/>
    <row r="222" s="229" customFormat="1" x14ac:dyDescent="0.3"/>
    <row r="223" s="229" customFormat="1" x14ac:dyDescent="0.3"/>
    <row r="224" s="229" customFormat="1" x14ac:dyDescent="0.3"/>
    <row r="225" s="229" customFormat="1" x14ac:dyDescent="0.3"/>
  </sheetData>
  <mergeCells count="2">
    <mergeCell ref="C3:Z3"/>
    <mergeCell ref="P4:AA4"/>
  </mergeCells>
  <pageMargins left="0.7" right="0.7" top="0.75" bottom="0.75" header="0.3" footer="0.3"/>
  <pageSetup paperSize="9" scale="55"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35"/>
  <dimension ref="A1:CM475"/>
  <sheetViews>
    <sheetView zoomScaleNormal="100" workbookViewId="0">
      <pane ySplit="6" topLeftCell="A13" activePane="bottomLeft" state="frozen"/>
      <selection activeCell="C38" sqref="C38"/>
      <selection pane="bottomLeft" activeCell="C38" sqref="C38"/>
    </sheetView>
  </sheetViews>
  <sheetFormatPr defaultRowHeight="12.75" x14ac:dyDescent="0.35"/>
  <cols>
    <col min="1" max="1" width="2.59765625" customWidth="1"/>
    <col min="2" max="2" width="6.86328125" customWidth="1"/>
    <col min="3" max="34" width="7.265625" customWidth="1"/>
    <col min="35" max="35" width="6.59765625" customWidth="1"/>
    <col min="36" max="36" width="0.265625" customWidth="1"/>
    <col min="37" max="37" width="7" customWidth="1"/>
    <col min="38" max="91" width="9.1328125" style="218"/>
  </cols>
  <sheetData>
    <row r="1" spans="1:39" ht="15" x14ac:dyDescent="0.4">
      <c r="A1" s="52" t="s">
        <v>35</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3">
        <v>0</v>
      </c>
      <c r="AK1" s="52" t="str">
        <f>A1</f>
        <v>3.2.8</v>
      </c>
    </row>
    <row r="2" spans="1:39" ht="9.75" customHeight="1" x14ac:dyDescent="0.35">
      <c r="A2" s="14"/>
      <c r="B2" s="16"/>
      <c r="C2" s="10"/>
      <c r="D2" s="10"/>
      <c r="E2" s="10"/>
      <c r="F2" s="10"/>
      <c r="G2" s="10"/>
      <c r="H2" s="10"/>
      <c r="I2" s="10"/>
      <c r="J2" s="10"/>
      <c r="K2" s="10"/>
      <c r="L2" s="16"/>
      <c r="M2" s="16"/>
      <c r="N2" s="16"/>
      <c r="O2" s="16"/>
      <c r="P2" s="16"/>
      <c r="Q2" s="16"/>
      <c r="R2" s="16"/>
      <c r="S2" s="16"/>
      <c r="T2" s="16"/>
      <c r="U2" s="16"/>
      <c r="V2" s="16"/>
      <c r="W2" s="16"/>
      <c r="X2" s="16"/>
      <c r="Y2" s="16"/>
      <c r="Z2" s="16"/>
      <c r="AA2" s="16"/>
      <c r="AB2" s="16"/>
      <c r="AC2" s="16"/>
      <c r="AD2" s="16"/>
      <c r="AE2" s="16"/>
      <c r="AF2" s="16"/>
      <c r="AG2" s="16"/>
      <c r="AH2" s="16"/>
      <c r="AI2" s="16"/>
      <c r="AJ2" s="16"/>
      <c r="AK2" s="16"/>
    </row>
    <row r="3" spans="1:39" ht="18.75" customHeight="1" x14ac:dyDescent="0.35">
      <c r="A3" s="14"/>
      <c r="B3" s="10"/>
      <c r="C3" s="999" t="s">
        <v>321</v>
      </c>
      <c r="D3" s="1000"/>
      <c r="E3" s="1000"/>
      <c r="F3" s="1000"/>
      <c r="G3" s="1000"/>
      <c r="H3" s="1000"/>
      <c r="I3" s="1000"/>
      <c r="J3" s="1000"/>
      <c r="K3" s="1000"/>
      <c r="L3" s="1000"/>
      <c r="M3" s="1000"/>
      <c r="N3" s="1000"/>
      <c r="O3" s="1000"/>
      <c r="P3" s="1000"/>
      <c r="Q3" s="1000"/>
      <c r="R3" s="1000"/>
      <c r="S3" s="1000"/>
      <c r="T3" s="1000"/>
      <c r="U3" s="1000"/>
      <c r="V3" s="1000"/>
      <c r="W3" s="1000"/>
      <c r="X3" s="655"/>
      <c r="Y3" s="655"/>
      <c r="Z3" s="655"/>
      <c r="AA3" s="655"/>
      <c r="AB3" s="655"/>
      <c r="AC3" s="655"/>
      <c r="AD3" s="655"/>
      <c r="AE3" s="655"/>
      <c r="AF3" s="655"/>
      <c r="AG3" s="655"/>
      <c r="AH3" s="655"/>
      <c r="AI3" s="10"/>
      <c r="AJ3" s="10"/>
      <c r="AK3" s="10"/>
    </row>
    <row r="4" spans="1:39" ht="11.25" customHeight="1" x14ac:dyDescent="0.35">
      <c r="A4" s="14"/>
      <c r="B4" s="10"/>
      <c r="C4" s="996" t="s">
        <v>322</v>
      </c>
      <c r="D4" s="997"/>
      <c r="E4" s="997"/>
      <c r="F4" s="997"/>
      <c r="G4" s="997"/>
      <c r="H4" s="997"/>
      <c r="I4" s="997"/>
      <c r="J4" s="997"/>
      <c r="K4" s="997"/>
      <c r="L4" s="997"/>
      <c r="M4" s="997"/>
      <c r="N4" s="997"/>
      <c r="O4" s="997"/>
      <c r="P4" s="997"/>
      <c r="Q4" s="997"/>
      <c r="R4" s="997"/>
      <c r="S4" s="997"/>
      <c r="T4" s="997"/>
      <c r="U4" s="997"/>
      <c r="V4" s="997"/>
      <c r="W4" s="997"/>
      <c r="X4" s="235"/>
      <c r="Y4" s="235"/>
      <c r="Z4" s="235"/>
      <c r="AA4" s="235"/>
      <c r="AB4" s="235"/>
      <c r="AC4" s="235"/>
      <c r="AD4" s="235"/>
      <c r="AE4" s="235"/>
      <c r="AF4" s="235"/>
      <c r="AG4" s="235"/>
      <c r="AH4" s="235"/>
      <c r="AI4" s="18"/>
      <c r="AJ4" s="19"/>
      <c r="AK4" s="19"/>
    </row>
    <row r="5" spans="1:39" ht="6.75" customHeight="1" x14ac:dyDescent="0.35">
      <c r="A5" s="14"/>
      <c r="B5" s="10"/>
      <c r="C5" s="20"/>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row>
    <row r="6" spans="1:39" ht="15.95" customHeight="1" x14ac:dyDescent="0.35">
      <c r="A6" s="14"/>
      <c r="B6" s="10"/>
      <c r="C6" s="21">
        <v>1990</v>
      </c>
      <c r="D6" s="22">
        <v>1991</v>
      </c>
      <c r="E6" s="22">
        <v>1992</v>
      </c>
      <c r="F6" s="22">
        <v>1993</v>
      </c>
      <c r="G6" s="22">
        <v>1994</v>
      </c>
      <c r="H6" s="22">
        <v>1995</v>
      </c>
      <c r="I6" s="22">
        <v>1996</v>
      </c>
      <c r="J6" s="22">
        <v>1997</v>
      </c>
      <c r="K6" s="22">
        <v>1998</v>
      </c>
      <c r="L6" s="22">
        <v>1999</v>
      </c>
      <c r="M6" s="22">
        <v>2000</v>
      </c>
      <c r="N6" s="22">
        <v>2001</v>
      </c>
      <c r="O6" s="22">
        <v>2002</v>
      </c>
      <c r="P6" s="22">
        <v>2003</v>
      </c>
      <c r="Q6" s="22">
        <v>2004</v>
      </c>
      <c r="R6" s="22">
        <v>2005</v>
      </c>
      <c r="S6" s="51">
        <v>2006</v>
      </c>
      <c r="T6" s="51">
        <v>2007</v>
      </c>
      <c r="U6" s="51">
        <v>2008</v>
      </c>
      <c r="V6" s="51">
        <v>2009</v>
      </c>
      <c r="W6" s="51">
        <v>2010</v>
      </c>
      <c r="X6" s="51">
        <v>2011</v>
      </c>
      <c r="Y6" s="51">
        <v>2012</v>
      </c>
      <c r="Z6" s="51">
        <v>2013</v>
      </c>
      <c r="AA6" s="51">
        <v>2014</v>
      </c>
      <c r="AB6" s="51">
        <v>2015</v>
      </c>
      <c r="AC6" s="51">
        <v>2016</v>
      </c>
      <c r="AD6" s="51">
        <v>2017</v>
      </c>
      <c r="AE6" s="51">
        <v>2018</v>
      </c>
      <c r="AF6" s="51">
        <v>2019</v>
      </c>
      <c r="AG6" s="51">
        <v>2020</v>
      </c>
      <c r="AH6" s="51">
        <v>2021</v>
      </c>
      <c r="AI6" s="10"/>
      <c r="AJ6" s="24"/>
      <c r="AK6" s="24"/>
    </row>
    <row r="7" spans="1:39" ht="14.1" customHeight="1" x14ac:dyDescent="0.35">
      <c r="A7" s="14"/>
      <c r="B7" s="25" t="s">
        <v>341</v>
      </c>
      <c r="C7" s="462">
        <v>3933.6921673100001</v>
      </c>
      <c r="D7" s="462">
        <v>3867.1721723199998</v>
      </c>
      <c r="E7" s="462">
        <v>3745.0292318000002</v>
      </c>
      <c r="F7" s="462">
        <v>3679.3143161999997</v>
      </c>
      <c r="G7" s="462">
        <v>3663.0614045699999</v>
      </c>
      <c r="H7" s="462">
        <v>3712.88843911</v>
      </c>
      <c r="I7" s="462">
        <v>3800.7763397200001</v>
      </c>
      <c r="J7" s="462">
        <v>3737.3139584800001</v>
      </c>
      <c r="K7" s="462">
        <v>3731.8152212</v>
      </c>
      <c r="L7" s="462">
        <v>3682.8921201499998</v>
      </c>
      <c r="M7" s="462">
        <v>3697.31698916</v>
      </c>
      <c r="N7" s="462">
        <v>3753.5251032900001</v>
      </c>
      <c r="O7" s="462">
        <v>3751.7887056900004</v>
      </c>
      <c r="P7" s="462">
        <v>3839.61756707</v>
      </c>
      <c r="Q7" s="462">
        <v>3855.9494239699998</v>
      </c>
      <c r="R7" s="462">
        <v>3842.7696507999999</v>
      </c>
      <c r="S7" s="462">
        <v>3857.6200339500001</v>
      </c>
      <c r="T7" s="462">
        <v>3826.13502148</v>
      </c>
      <c r="U7" s="462">
        <v>3743.9183872399999</v>
      </c>
      <c r="V7" s="462">
        <v>3441.5330286200001</v>
      </c>
      <c r="W7" s="462">
        <v>3544.2323926400004</v>
      </c>
      <c r="X7" s="462">
        <v>3446.0792818999998</v>
      </c>
      <c r="Y7" s="462">
        <v>3372.2465405899998</v>
      </c>
      <c r="Z7" s="462">
        <v>3292.8904282600001</v>
      </c>
      <c r="AA7" s="462">
        <v>3157.9016193499997</v>
      </c>
      <c r="AB7" s="462">
        <v>3213.1048476700003</v>
      </c>
      <c r="AC7" s="462">
        <v>3225.02106873</v>
      </c>
      <c r="AD7" s="462">
        <v>3255.6597790199999</v>
      </c>
      <c r="AE7" s="462">
        <v>3188.0890792599998</v>
      </c>
      <c r="AF7" s="462">
        <v>3048.7981612399999</v>
      </c>
      <c r="AG7" s="462">
        <v>2697.3520494300001</v>
      </c>
      <c r="AH7" s="462">
        <v>2886.26155973</v>
      </c>
      <c r="AI7" s="25" t="str">
        <f>B7</f>
        <v>EU-27</v>
      </c>
      <c r="AJ7" s="26"/>
      <c r="AK7" s="26"/>
      <c r="AM7" s="660"/>
    </row>
    <row r="8" spans="1:39" ht="3.75" customHeight="1" x14ac:dyDescent="0.35">
      <c r="A8" s="14"/>
      <c r="B8" s="27"/>
      <c r="C8" s="464"/>
      <c r="D8" s="464"/>
      <c r="E8" s="464"/>
      <c r="F8" s="464"/>
      <c r="G8" s="464"/>
      <c r="H8" s="464"/>
      <c r="I8" s="464"/>
      <c r="J8" s="464"/>
      <c r="K8" s="464"/>
      <c r="L8" s="464"/>
      <c r="M8" s="464"/>
      <c r="N8" s="464"/>
      <c r="O8" s="464"/>
      <c r="P8" s="464"/>
      <c r="Q8" s="464"/>
      <c r="R8" s="464"/>
      <c r="S8" s="464"/>
      <c r="T8" s="464"/>
      <c r="U8" s="464"/>
      <c r="V8" s="464"/>
      <c r="W8" s="464"/>
      <c r="X8" s="464"/>
      <c r="Y8" s="464"/>
      <c r="Z8" s="464"/>
      <c r="AA8" s="464"/>
      <c r="AB8" s="464"/>
      <c r="AC8" s="464"/>
      <c r="AD8" s="464"/>
      <c r="AE8" s="464"/>
      <c r="AF8" s="464"/>
      <c r="AG8" s="464"/>
      <c r="AH8" s="464"/>
      <c r="AI8" s="27"/>
      <c r="AJ8" s="26"/>
      <c r="AK8" s="26"/>
    </row>
    <row r="9" spans="1:39" ht="14.1" customHeight="1" x14ac:dyDescent="0.35">
      <c r="A9" s="14"/>
      <c r="B9" s="28" t="s">
        <v>156</v>
      </c>
      <c r="C9" s="466">
        <v>123.41802035000001</v>
      </c>
      <c r="D9" s="466">
        <v>125.86387497</v>
      </c>
      <c r="E9" s="466">
        <v>125.00116874999999</v>
      </c>
      <c r="F9" s="466">
        <v>123.95168820999999</v>
      </c>
      <c r="G9" s="466">
        <v>127.34058008</v>
      </c>
      <c r="H9" s="466">
        <v>128.84287867</v>
      </c>
      <c r="I9" s="466">
        <v>132.8430516</v>
      </c>
      <c r="J9" s="466">
        <v>127.61697125000001</v>
      </c>
      <c r="K9" s="466">
        <v>134.31900324</v>
      </c>
      <c r="L9" s="466">
        <v>129.29854186</v>
      </c>
      <c r="M9" s="466">
        <v>131.41284315999999</v>
      </c>
      <c r="N9" s="466">
        <v>130.30935269</v>
      </c>
      <c r="O9" s="466">
        <v>130.39644544999999</v>
      </c>
      <c r="P9" s="466">
        <v>132.09586566999999</v>
      </c>
      <c r="Q9" s="466">
        <v>132.52060053</v>
      </c>
      <c r="R9" s="466">
        <v>129.19707318000002</v>
      </c>
      <c r="S9" s="466">
        <v>127.58726024000001</v>
      </c>
      <c r="T9" s="466">
        <v>124.47920616</v>
      </c>
      <c r="U9" s="466">
        <v>124.50626217</v>
      </c>
      <c r="V9" s="466">
        <v>111.71726955</v>
      </c>
      <c r="W9" s="466">
        <v>118.78413747</v>
      </c>
      <c r="X9" s="466">
        <v>109.50929898000001</v>
      </c>
      <c r="Y9" s="466">
        <v>106.49356233</v>
      </c>
      <c r="Z9" s="466">
        <v>106.58184888000001</v>
      </c>
      <c r="AA9" s="466">
        <v>101.07929699</v>
      </c>
      <c r="AB9" s="466">
        <v>105.53740578</v>
      </c>
      <c r="AC9" s="466">
        <v>104.00053183999999</v>
      </c>
      <c r="AD9" s="466">
        <v>103.85442182</v>
      </c>
      <c r="AE9" s="466">
        <v>105.11153977000001</v>
      </c>
      <c r="AF9" s="466">
        <v>104.6452409</v>
      </c>
      <c r="AG9" s="466">
        <v>94.707865380000001</v>
      </c>
      <c r="AH9" s="466">
        <v>100.21069555</v>
      </c>
      <c r="AI9" s="28" t="str">
        <f t="shared" ref="AI9:AI33" si="0">B9</f>
        <v>BE</v>
      </c>
      <c r="AJ9" s="29"/>
      <c r="AK9" s="29"/>
    </row>
    <row r="10" spans="1:39" ht="14.1" customHeight="1" x14ac:dyDescent="0.35">
      <c r="A10" s="14"/>
      <c r="B10" s="30" t="s">
        <v>157</v>
      </c>
      <c r="C10" s="464">
        <v>77.440489759999991</v>
      </c>
      <c r="D10" s="464">
        <v>62.156146409999998</v>
      </c>
      <c r="E10" s="464">
        <v>58.232138149999997</v>
      </c>
      <c r="F10" s="464">
        <v>59.577413419999999</v>
      </c>
      <c r="G10" s="464">
        <v>57.342340649999997</v>
      </c>
      <c r="H10" s="464">
        <v>58.881847119999996</v>
      </c>
      <c r="I10" s="464">
        <v>59.121045709999997</v>
      </c>
      <c r="J10" s="464">
        <v>56.320890390000002</v>
      </c>
      <c r="K10" s="464">
        <v>53.587486599999998</v>
      </c>
      <c r="L10" s="464">
        <v>46.613447729999997</v>
      </c>
      <c r="M10" s="464">
        <v>45.729163110000002</v>
      </c>
      <c r="N10" s="464">
        <v>49.315297960000002</v>
      </c>
      <c r="O10" s="464">
        <v>46.551619120000005</v>
      </c>
      <c r="P10" s="464">
        <v>51.032843470000003</v>
      </c>
      <c r="Q10" s="464">
        <v>50.066657229999997</v>
      </c>
      <c r="R10" s="464">
        <v>51.241635899999999</v>
      </c>
      <c r="S10" s="464">
        <v>52.454180719999997</v>
      </c>
      <c r="T10" s="464">
        <v>56.304621099999999</v>
      </c>
      <c r="U10" s="464">
        <v>54.731135260000002</v>
      </c>
      <c r="V10" s="464">
        <v>46.290031999999997</v>
      </c>
      <c r="W10" s="464">
        <v>48.383234550000005</v>
      </c>
      <c r="X10" s="464">
        <v>53.705294629999997</v>
      </c>
      <c r="Y10" s="464">
        <v>48.851270729999996</v>
      </c>
      <c r="Z10" s="464">
        <v>43.137324200000002</v>
      </c>
      <c r="AA10" s="464">
        <v>45.741835279999997</v>
      </c>
      <c r="AB10" s="464">
        <v>48.722194440000003</v>
      </c>
      <c r="AC10" s="464">
        <v>46.046940199999995</v>
      </c>
      <c r="AD10" s="464">
        <v>48.216273059999999</v>
      </c>
      <c r="AE10" s="464">
        <v>44.314367109999999</v>
      </c>
      <c r="AF10" s="464">
        <v>43.01384728</v>
      </c>
      <c r="AG10" s="464">
        <v>37.005692439999997</v>
      </c>
      <c r="AH10" s="464">
        <v>42.840509240000003</v>
      </c>
      <c r="AI10" s="30" t="str">
        <f t="shared" si="0"/>
        <v>BG</v>
      </c>
      <c r="AJ10" s="29"/>
      <c r="AK10" s="29"/>
    </row>
    <row r="11" spans="1:39" ht="14.1" customHeight="1" x14ac:dyDescent="0.35">
      <c r="A11" s="14"/>
      <c r="B11" s="31" t="s">
        <v>158</v>
      </c>
      <c r="C11" s="462">
        <v>166.87224841999998</v>
      </c>
      <c r="D11" s="462">
        <v>151.12706503000001</v>
      </c>
      <c r="E11" s="462">
        <v>147.88731052</v>
      </c>
      <c r="F11" s="462">
        <v>142.22273644999999</v>
      </c>
      <c r="G11" s="462">
        <v>134.79674395000001</v>
      </c>
      <c r="H11" s="462">
        <v>133.74358488000001</v>
      </c>
      <c r="I11" s="462">
        <v>136.96484914000001</v>
      </c>
      <c r="J11" s="462">
        <v>132.81590113000001</v>
      </c>
      <c r="K11" s="462">
        <v>127.40491129</v>
      </c>
      <c r="L11" s="462">
        <v>118.41652102</v>
      </c>
      <c r="M11" s="462">
        <v>128.98356655000001</v>
      </c>
      <c r="N11" s="462">
        <v>128.81935627000001</v>
      </c>
      <c r="O11" s="462">
        <v>125.62553187</v>
      </c>
      <c r="P11" s="462">
        <v>129.3140243</v>
      </c>
      <c r="Q11" s="462">
        <v>130.26035795000001</v>
      </c>
      <c r="R11" s="462">
        <v>127.78995806</v>
      </c>
      <c r="S11" s="462">
        <v>128.75234344</v>
      </c>
      <c r="T11" s="462">
        <v>130.55531513</v>
      </c>
      <c r="U11" s="462">
        <v>125.12675455999999</v>
      </c>
      <c r="V11" s="462">
        <v>117.01813138999999</v>
      </c>
      <c r="W11" s="462">
        <v>119.4335926</v>
      </c>
      <c r="X11" s="462">
        <v>117.11467363999999</v>
      </c>
      <c r="Y11" s="462">
        <v>113.11676175999999</v>
      </c>
      <c r="Z11" s="462">
        <v>108.42345306</v>
      </c>
      <c r="AA11" s="462">
        <v>105.98074751</v>
      </c>
      <c r="AB11" s="462">
        <v>106.72585163000001</v>
      </c>
      <c r="AC11" s="462">
        <v>108.41580525000001</v>
      </c>
      <c r="AD11" s="462">
        <v>109.58792025</v>
      </c>
      <c r="AE11" s="462">
        <v>108.31558373</v>
      </c>
      <c r="AF11" s="462">
        <v>102.96676694</v>
      </c>
      <c r="AG11" s="462">
        <v>92.691328970000001</v>
      </c>
      <c r="AH11" s="462">
        <v>97.694023440000009</v>
      </c>
      <c r="AI11" s="31" t="str">
        <f t="shared" si="0"/>
        <v>CZ</v>
      </c>
      <c r="AJ11" s="29"/>
      <c r="AK11" s="29"/>
    </row>
    <row r="12" spans="1:39" ht="14.1" customHeight="1" x14ac:dyDescent="0.35">
      <c r="A12" s="14"/>
      <c r="B12" s="30" t="s">
        <v>159</v>
      </c>
      <c r="C12" s="464">
        <v>56.34988096</v>
      </c>
      <c r="D12" s="464">
        <v>66.893752649999996</v>
      </c>
      <c r="E12" s="464">
        <v>61.145227939999998</v>
      </c>
      <c r="F12" s="464">
        <v>63.342679650000001</v>
      </c>
      <c r="G12" s="464">
        <v>67.557498080000002</v>
      </c>
      <c r="H12" s="464">
        <v>64.559741020000004</v>
      </c>
      <c r="I12" s="464">
        <v>77.897591219999995</v>
      </c>
      <c r="J12" s="464">
        <v>68.404316800000004</v>
      </c>
      <c r="K12" s="464">
        <v>64.328125599999993</v>
      </c>
      <c r="L12" s="464">
        <v>61.811811350000006</v>
      </c>
      <c r="M12" s="464">
        <v>57.472454769999999</v>
      </c>
      <c r="N12" s="464">
        <v>59.070387310000001</v>
      </c>
      <c r="O12" s="464">
        <v>58.364969120000005</v>
      </c>
      <c r="P12" s="464">
        <v>63.513897870000001</v>
      </c>
      <c r="Q12" s="464">
        <v>58.241341949999999</v>
      </c>
      <c r="R12" s="464">
        <v>54.768222220000006</v>
      </c>
      <c r="S12" s="464">
        <v>62.70102327</v>
      </c>
      <c r="T12" s="464">
        <v>57.934475620000001</v>
      </c>
      <c r="U12" s="464">
        <v>54.453254529999995</v>
      </c>
      <c r="V12" s="464">
        <v>51.652766669999998</v>
      </c>
      <c r="W12" s="464">
        <v>52.070646800000006</v>
      </c>
      <c r="X12" s="464">
        <v>47.12426275</v>
      </c>
      <c r="Y12" s="464">
        <v>42.735893040000001</v>
      </c>
      <c r="Z12" s="464">
        <v>44.590879309999998</v>
      </c>
      <c r="AA12" s="464">
        <v>40.575665480000005</v>
      </c>
      <c r="AB12" s="464">
        <v>38.045512299999999</v>
      </c>
      <c r="AC12" s="464">
        <v>40.036881179999995</v>
      </c>
      <c r="AD12" s="464">
        <v>37.86312822</v>
      </c>
      <c r="AE12" s="464">
        <v>37.928318949999998</v>
      </c>
      <c r="AF12" s="464">
        <v>34.322592999999998</v>
      </c>
      <c r="AG12" s="464">
        <v>29.517653509999999</v>
      </c>
      <c r="AH12" s="464">
        <v>31.111748980000002</v>
      </c>
      <c r="AI12" s="30" t="str">
        <f t="shared" si="0"/>
        <v>DK</v>
      </c>
      <c r="AJ12" s="29"/>
      <c r="AK12" s="29"/>
    </row>
    <row r="13" spans="1:39" ht="14.1" customHeight="1" x14ac:dyDescent="0.35">
      <c r="A13" s="14"/>
      <c r="B13" s="31" t="s">
        <v>160</v>
      </c>
      <c r="C13" s="462">
        <v>1066.8132974700002</v>
      </c>
      <c r="D13" s="462">
        <v>1028.75363414</v>
      </c>
      <c r="E13" s="462">
        <v>982.34539856999993</v>
      </c>
      <c r="F13" s="462">
        <v>973.17761647999998</v>
      </c>
      <c r="G13" s="462">
        <v>957.63932548000002</v>
      </c>
      <c r="H13" s="462">
        <v>954.84186166999996</v>
      </c>
      <c r="I13" s="462">
        <v>975.48476109000001</v>
      </c>
      <c r="J13" s="462">
        <v>947.90051957999992</v>
      </c>
      <c r="K13" s="462">
        <v>940.39992911000002</v>
      </c>
      <c r="L13" s="462">
        <v>913.71599141000002</v>
      </c>
      <c r="M13" s="462">
        <v>918.3860513300001</v>
      </c>
      <c r="N13" s="462">
        <v>934.18975862000002</v>
      </c>
      <c r="O13" s="462">
        <v>917.70261332999996</v>
      </c>
      <c r="P13" s="462">
        <v>919.05933866999999</v>
      </c>
      <c r="Q13" s="462">
        <v>905.4832412799999</v>
      </c>
      <c r="R13" s="462">
        <v>888.47814029000006</v>
      </c>
      <c r="S13" s="462">
        <v>901.72501569000008</v>
      </c>
      <c r="T13" s="462">
        <v>875.35172670999998</v>
      </c>
      <c r="U13" s="462">
        <v>878.24218865</v>
      </c>
      <c r="V13" s="462">
        <v>812.99435450999999</v>
      </c>
      <c r="W13" s="462">
        <v>855.44466222000005</v>
      </c>
      <c r="X13" s="462">
        <v>830.75969464999991</v>
      </c>
      <c r="Y13" s="462">
        <v>837.85749757999997</v>
      </c>
      <c r="Z13" s="462">
        <v>859.34924980999995</v>
      </c>
      <c r="AA13" s="462">
        <v>819.32286609999994</v>
      </c>
      <c r="AB13" s="462">
        <v>822.5760985899999</v>
      </c>
      <c r="AC13" s="462">
        <v>828.22516799999994</v>
      </c>
      <c r="AD13" s="462">
        <v>815.17474155000002</v>
      </c>
      <c r="AE13" s="462">
        <v>784.86644608999995</v>
      </c>
      <c r="AF13" s="462">
        <v>737.23821785999996</v>
      </c>
      <c r="AG13" s="462">
        <v>660.94356912000001</v>
      </c>
      <c r="AH13" s="462">
        <v>696.9427196900001</v>
      </c>
      <c r="AI13" s="31" t="str">
        <f t="shared" si="0"/>
        <v>DE</v>
      </c>
      <c r="AJ13" s="29"/>
      <c r="AK13" s="29"/>
    </row>
    <row r="14" spans="1:39" ht="14.1" customHeight="1" x14ac:dyDescent="0.35">
      <c r="A14" s="14"/>
      <c r="B14" s="30" t="s">
        <v>161</v>
      </c>
      <c r="C14" s="464">
        <v>37.026357859999997</v>
      </c>
      <c r="D14" s="464">
        <v>34.256376960000004</v>
      </c>
      <c r="E14" s="464">
        <v>24.45692743</v>
      </c>
      <c r="F14" s="464">
        <v>19.492269459999999</v>
      </c>
      <c r="G14" s="464">
        <v>20.089002840000003</v>
      </c>
      <c r="H14" s="464">
        <v>18.111807550000002</v>
      </c>
      <c r="I14" s="464">
        <v>19.089841749999998</v>
      </c>
      <c r="J14" s="464">
        <v>18.748209979999999</v>
      </c>
      <c r="K14" s="464">
        <v>16.987130730000001</v>
      </c>
      <c r="L14" s="464">
        <v>16.00351525</v>
      </c>
      <c r="M14" s="464">
        <v>15.545307709999999</v>
      </c>
      <c r="N14" s="464">
        <v>15.93322337</v>
      </c>
      <c r="O14" s="464">
        <v>15.424065580000001</v>
      </c>
      <c r="P14" s="464">
        <v>17.325916160000002</v>
      </c>
      <c r="Q14" s="464">
        <v>17.420552049999998</v>
      </c>
      <c r="R14" s="464">
        <v>17.23344955</v>
      </c>
      <c r="S14" s="464">
        <v>16.591435789999998</v>
      </c>
      <c r="T14" s="464">
        <v>20.119786149999999</v>
      </c>
      <c r="U14" s="464">
        <v>18.02549612</v>
      </c>
      <c r="V14" s="464">
        <v>14.527452820000001</v>
      </c>
      <c r="W14" s="464">
        <v>19.076744350000002</v>
      </c>
      <c r="X14" s="464">
        <v>19.09292666</v>
      </c>
      <c r="Y14" s="464">
        <v>17.951249950000001</v>
      </c>
      <c r="Z14" s="464">
        <v>19.803655940000002</v>
      </c>
      <c r="AA14" s="464">
        <v>18.971595280000003</v>
      </c>
      <c r="AB14" s="464">
        <v>15.974271140000001</v>
      </c>
      <c r="AC14" s="464">
        <v>17.627055009999999</v>
      </c>
      <c r="AD14" s="464">
        <v>18.917721140000001</v>
      </c>
      <c r="AE14" s="464">
        <v>18.093433779999998</v>
      </c>
      <c r="AF14" s="464">
        <v>12.53431269</v>
      </c>
      <c r="AG14" s="464">
        <v>9.3109877099999991</v>
      </c>
      <c r="AH14" s="464">
        <v>10.549117050000001</v>
      </c>
      <c r="AI14" s="30" t="str">
        <f t="shared" si="0"/>
        <v>EE</v>
      </c>
      <c r="AJ14" s="29"/>
      <c r="AK14" s="29"/>
    </row>
    <row r="15" spans="1:39" ht="14.1" customHeight="1" x14ac:dyDescent="0.35">
      <c r="A15" s="14"/>
      <c r="B15" s="31" t="s">
        <v>162</v>
      </c>
      <c r="C15" s="462">
        <v>34.017112040000001</v>
      </c>
      <c r="D15" s="462">
        <v>34.713875879999996</v>
      </c>
      <c r="E15" s="462">
        <v>34.400115759999998</v>
      </c>
      <c r="F15" s="462">
        <v>35.057763379999997</v>
      </c>
      <c r="G15" s="462">
        <v>36.02685288</v>
      </c>
      <c r="H15" s="462">
        <v>37.006857620000005</v>
      </c>
      <c r="I15" s="462">
        <v>38.528489350000001</v>
      </c>
      <c r="J15" s="462">
        <v>40.085731019999997</v>
      </c>
      <c r="K15" s="462">
        <v>42.027831280000001</v>
      </c>
      <c r="L15" s="462">
        <v>44.001658739999996</v>
      </c>
      <c r="M15" s="462">
        <v>47.064075289999998</v>
      </c>
      <c r="N15" s="462">
        <v>49.801119780000001</v>
      </c>
      <c r="O15" s="462">
        <v>48.413736369999995</v>
      </c>
      <c r="P15" s="462">
        <v>47.960803999999996</v>
      </c>
      <c r="Q15" s="462">
        <v>48.324066079999994</v>
      </c>
      <c r="R15" s="462">
        <v>50.643288500000004</v>
      </c>
      <c r="S15" s="462">
        <v>50.471119630000004</v>
      </c>
      <c r="T15" s="462">
        <v>50.703330039999997</v>
      </c>
      <c r="U15" s="462">
        <v>50.18792225</v>
      </c>
      <c r="V15" s="462">
        <v>44.409195070000003</v>
      </c>
      <c r="W15" s="462">
        <v>44.099735670000001</v>
      </c>
      <c r="X15" s="462">
        <v>40.12519219</v>
      </c>
      <c r="Y15" s="462">
        <v>39.965278130000002</v>
      </c>
      <c r="Z15" s="462">
        <v>39.287284200000002</v>
      </c>
      <c r="AA15" s="462">
        <v>39.077016210000004</v>
      </c>
      <c r="AB15" s="462">
        <v>41.23579282</v>
      </c>
      <c r="AC15" s="462">
        <v>42.95126355</v>
      </c>
      <c r="AD15" s="462">
        <v>42.115881110000004</v>
      </c>
      <c r="AE15" s="462">
        <v>42.29477052</v>
      </c>
      <c r="AF15" s="462">
        <v>40.645237340000001</v>
      </c>
      <c r="AG15" s="462">
        <v>36.30184139</v>
      </c>
      <c r="AH15" s="462">
        <v>38.862849269999998</v>
      </c>
      <c r="AI15" s="31" t="str">
        <f t="shared" si="0"/>
        <v>IE</v>
      </c>
      <c r="AJ15" s="29"/>
      <c r="AK15" s="29"/>
    </row>
    <row r="16" spans="1:39" ht="14.1" customHeight="1" x14ac:dyDescent="0.35">
      <c r="A16" s="14"/>
      <c r="B16" s="30" t="s">
        <v>163</v>
      </c>
      <c r="C16" s="464">
        <v>85.912829770000002</v>
      </c>
      <c r="D16" s="464">
        <v>85.54148837999999</v>
      </c>
      <c r="E16" s="464">
        <v>87.202013710000003</v>
      </c>
      <c r="F16" s="464">
        <v>86.654648330000001</v>
      </c>
      <c r="G16" s="464">
        <v>89.242668430000009</v>
      </c>
      <c r="H16" s="464">
        <v>89.600434200000009</v>
      </c>
      <c r="I16" s="464">
        <v>91.640714779999996</v>
      </c>
      <c r="J16" s="464">
        <v>96.244497769999995</v>
      </c>
      <c r="K16" s="464">
        <v>101.1857727</v>
      </c>
      <c r="L16" s="464">
        <v>100.81411473</v>
      </c>
      <c r="M16" s="464">
        <v>105.49892654</v>
      </c>
      <c r="N16" s="464">
        <v>107.70917222999999</v>
      </c>
      <c r="O16" s="464">
        <v>107.34790038000001</v>
      </c>
      <c r="P16" s="464">
        <v>112.12223793</v>
      </c>
      <c r="Q16" s="464">
        <v>112.62621727999999</v>
      </c>
      <c r="R16" s="464">
        <v>116.48944659999999</v>
      </c>
      <c r="S16" s="464">
        <v>115.19896951</v>
      </c>
      <c r="T16" s="464">
        <v>117.49400422000001</v>
      </c>
      <c r="U16" s="464">
        <v>114.01127233000001</v>
      </c>
      <c r="V16" s="464">
        <v>107.03775136</v>
      </c>
      <c r="W16" s="464">
        <v>99.938302480000004</v>
      </c>
      <c r="X16" s="464">
        <v>97.201268229999997</v>
      </c>
      <c r="Y16" s="464">
        <v>93.779565300000002</v>
      </c>
      <c r="Z16" s="464">
        <v>84.179709639999999</v>
      </c>
      <c r="AA16" s="464">
        <v>81.4663781</v>
      </c>
      <c r="AB16" s="464">
        <v>77.796724499999996</v>
      </c>
      <c r="AC16" s="464">
        <v>74.44015306</v>
      </c>
      <c r="AD16" s="464">
        <v>78.278361399999994</v>
      </c>
      <c r="AE16" s="464">
        <v>75.639471720000003</v>
      </c>
      <c r="AF16" s="464">
        <v>69.748383870000012</v>
      </c>
      <c r="AG16" s="464">
        <v>56.943306980000003</v>
      </c>
      <c r="AH16" s="464">
        <v>60.067971219999997</v>
      </c>
      <c r="AI16" s="30" t="str">
        <f t="shared" si="0"/>
        <v>EL</v>
      </c>
      <c r="AJ16" s="29"/>
      <c r="AK16" s="29"/>
    </row>
    <row r="17" spans="1:37" ht="14.1" customHeight="1" x14ac:dyDescent="0.35">
      <c r="A17" s="14"/>
      <c r="B17" s="31" t="s">
        <v>164</v>
      </c>
      <c r="C17" s="462">
        <v>235.24145149</v>
      </c>
      <c r="D17" s="462">
        <v>245.4659916</v>
      </c>
      <c r="E17" s="462">
        <v>254.40769725999999</v>
      </c>
      <c r="F17" s="462">
        <v>245.72715113999999</v>
      </c>
      <c r="G17" s="462">
        <v>258.35998537</v>
      </c>
      <c r="H17" s="462">
        <v>272.66903347000004</v>
      </c>
      <c r="I17" s="462">
        <v>260.68658023</v>
      </c>
      <c r="J17" s="462">
        <v>273.50155110999998</v>
      </c>
      <c r="K17" s="462">
        <v>282.76075675999999</v>
      </c>
      <c r="L17" s="462">
        <v>306.98924170999999</v>
      </c>
      <c r="M17" s="462">
        <v>319.63400949999999</v>
      </c>
      <c r="N17" s="462">
        <v>321.55302595000001</v>
      </c>
      <c r="O17" s="462">
        <v>341.32303690000003</v>
      </c>
      <c r="P17" s="462">
        <v>346.16591119999998</v>
      </c>
      <c r="Q17" s="462">
        <v>363.91207650999996</v>
      </c>
      <c r="R17" s="462">
        <v>379.90051981000005</v>
      </c>
      <c r="S17" s="462">
        <v>371.68933193999999</v>
      </c>
      <c r="T17" s="462">
        <v>380.25724290999995</v>
      </c>
      <c r="U17" s="462">
        <v>348.83758863000003</v>
      </c>
      <c r="V17" s="462">
        <v>308.45831443999998</v>
      </c>
      <c r="W17" s="462">
        <v>295.54608280999997</v>
      </c>
      <c r="X17" s="462">
        <v>297.55209396000004</v>
      </c>
      <c r="Y17" s="462">
        <v>291.37885160000002</v>
      </c>
      <c r="Z17" s="462">
        <v>265.37861795999999</v>
      </c>
      <c r="AA17" s="462">
        <v>268.19345837000003</v>
      </c>
      <c r="AB17" s="462">
        <v>285.30210674999995</v>
      </c>
      <c r="AC17" s="462">
        <v>275.81306115999996</v>
      </c>
      <c r="AD17" s="462">
        <v>291.00426994999998</v>
      </c>
      <c r="AE17" s="462">
        <v>286.94346091</v>
      </c>
      <c r="AF17" s="462">
        <v>269.64527130000005</v>
      </c>
      <c r="AG17" s="462">
        <v>220.04919419999999</v>
      </c>
      <c r="AH17" s="462">
        <v>238.52831317000002</v>
      </c>
      <c r="AI17" s="31" t="str">
        <f t="shared" si="0"/>
        <v>ES</v>
      </c>
      <c r="AJ17" s="29"/>
      <c r="AK17" s="29"/>
    </row>
    <row r="18" spans="1:37" ht="14.1" customHeight="1" x14ac:dyDescent="0.35">
      <c r="A18" s="14"/>
      <c r="B18" s="30" t="s">
        <v>165</v>
      </c>
      <c r="C18" s="464">
        <v>407.07042330999997</v>
      </c>
      <c r="D18" s="464">
        <v>431.51467998999999</v>
      </c>
      <c r="E18" s="464">
        <v>423.18983133999996</v>
      </c>
      <c r="F18" s="464">
        <v>404.49518653000001</v>
      </c>
      <c r="G18" s="464">
        <v>398.34078204000002</v>
      </c>
      <c r="H18" s="464">
        <v>403.55916253999999</v>
      </c>
      <c r="I18" s="464">
        <v>420.79285878000002</v>
      </c>
      <c r="J18" s="464">
        <v>414.02312981</v>
      </c>
      <c r="K18" s="464">
        <v>433.56846493</v>
      </c>
      <c r="L18" s="464">
        <v>433.59778906999998</v>
      </c>
      <c r="M18" s="464">
        <v>428.51585453000001</v>
      </c>
      <c r="N18" s="464">
        <v>433.46407806999997</v>
      </c>
      <c r="O18" s="464">
        <v>429.04810462</v>
      </c>
      <c r="P18" s="464">
        <v>435.37443875999998</v>
      </c>
      <c r="Q18" s="464">
        <v>438.06249317999999</v>
      </c>
      <c r="R18" s="464">
        <v>441.15228105</v>
      </c>
      <c r="S18" s="464">
        <v>432.23255072000001</v>
      </c>
      <c r="T18" s="464">
        <v>423.00546918000003</v>
      </c>
      <c r="U18" s="464">
        <v>416.60481895999999</v>
      </c>
      <c r="V18" s="464">
        <v>397.05026574999999</v>
      </c>
      <c r="W18" s="464">
        <v>402.95142078999999</v>
      </c>
      <c r="X18" s="464">
        <v>381.32297482000001</v>
      </c>
      <c r="Y18" s="464">
        <v>383.18088345000001</v>
      </c>
      <c r="Z18" s="464">
        <v>384.94514107999998</v>
      </c>
      <c r="AA18" s="464">
        <v>353.62021913000001</v>
      </c>
      <c r="AB18" s="464">
        <v>359.13898875999996</v>
      </c>
      <c r="AC18" s="464">
        <v>361.67354813000003</v>
      </c>
      <c r="AD18" s="464">
        <v>364.71673229000004</v>
      </c>
      <c r="AE18" s="464">
        <v>350.44701033000001</v>
      </c>
      <c r="AF18" s="464">
        <v>344.97680574999998</v>
      </c>
      <c r="AG18" s="464">
        <v>299.25794838999997</v>
      </c>
      <c r="AH18" s="464">
        <v>324.80596523999998</v>
      </c>
      <c r="AI18" s="30" t="str">
        <f t="shared" si="0"/>
        <v>FR</v>
      </c>
      <c r="AJ18" s="29"/>
      <c r="AK18" s="29"/>
    </row>
    <row r="19" spans="1:37" ht="14.1" customHeight="1" x14ac:dyDescent="0.35">
      <c r="A19" s="14"/>
      <c r="B19" s="31" t="s">
        <v>183</v>
      </c>
      <c r="C19" s="462">
        <v>23.47130039</v>
      </c>
      <c r="D19" s="462">
        <v>17.079543059999999</v>
      </c>
      <c r="E19" s="462">
        <v>16.441514259999998</v>
      </c>
      <c r="F19" s="462">
        <v>16.98876366</v>
      </c>
      <c r="G19" s="462">
        <v>16.31382919</v>
      </c>
      <c r="H19" s="462">
        <v>17.060869760000003</v>
      </c>
      <c r="I19" s="462">
        <v>17.56684005</v>
      </c>
      <c r="J19" s="462">
        <v>18.7922634</v>
      </c>
      <c r="K19" s="462">
        <v>19.265763470000003</v>
      </c>
      <c r="L19" s="462">
        <v>20.267535710000001</v>
      </c>
      <c r="M19" s="462">
        <v>19.861170849999997</v>
      </c>
      <c r="N19" s="462">
        <v>20.983457600000001</v>
      </c>
      <c r="O19" s="462">
        <v>22.075887520000002</v>
      </c>
      <c r="P19" s="462">
        <v>23.395430079999997</v>
      </c>
      <c r="Q19" s="462">
        <v>23.09545013</v>
      </c>
      <c r="R19" s="462">
        <v>23.597770019999999</v>
      </c>
      <c r="S19" s="462">
        <v>23.81078793</v>
      </c>
      <c r="T19" s="462">
        <v>25.136317330000001</v>
      </c>
      <c r="U19" s="462">
        <v>23.911848849999998</v>
      </c>
      <c r="V19" s="462">
        <v>22.075620530000002</v>
      </c>
      <c r="W19" s="462">
        <v>21.31362309</v>
      </c>
      <c r="X19" s="462">
        <v>20.961347280000002</v>
      </c>
      <c r="Y19" s="462">
        <v>19.411277770000002</v>
      </c>
      <c r="Z19" s="462">
        <v>18.79870751</v>
      </c>
      <c r="AA19" s="462">
        <v>18.049669789999999</v>
      </c>
      <c r="AB19" s="462">
        <v>18.178784540000002</v>
      </c>
      <c r="AC19" s="462">
        <v>18.484766909999998</v>
      </c>
      <c r="AD19" s="462">
        <v>19.193050830000001</v>
      </c>
      <c r="AE19" s="462">
        <v>18.28379997</v>
      </c>
      <c r="AF19" s="462">
        <v>18.463306629999998</v>
      </c>
      <c r="AG19" s="462">
        <v>17.034345309999999</v>
      </c>
      <c r="AH19" s="462">
        <v>17.708939279999999</v>
      </c>
      <c r="AI19" s="31" t="str">
        <f t="shared" si="0"/>
        <v>HR</v>
      </c>
      <c r="AJ19" s="29"/>
      <c r="AK19" s="29"/>
    </row>
    <row r="20" spans="1:37" ht="14.1" customHeight="1" x14ac:dyDescent="0.35">
      <c r="A20" s="14"/>
      <c r="B20" s="30" t="s">
        <v>166</v>
      </c>
      <c r="C20" s="464">
        <v>443.18907486000001</v>
      </c>
      <c r="D20" s="464">
        <v>443.51571336000001</v>
      </c>
      <c r="E20" s="464">
        <v>443.84012878000004</v>
      </c>
      <c r="F20" s="464">
        <v>436.40133144999999</v>
      </c>
      <c r="G20" s="464">
        <v>430.82614345999997</v>
      </c>
      <c r="H20" s="464">
        <v>455.22933426999998</v>
      </c>
      <c r="I20" s="464">
        <v>449.80729589000003</v>
      </c>
      <c r="J20" s="464">
        <v>455.65239799000005</v>
      </c>
      <c r="K20" s="464">
        <v>468.41157905</v>
      </c>
      <c r="L20" s="464">
        <v>473.86791996000005</v>
      </c>
      <c r="M20" s="464">
        <v>478.47798014</v>
      </c>
      <c r="N20" s="464">
        <v>478.43621889999997</v>
      </c>
      <c r="O20" s="464">
        <v>484.80616230000004</v>
      </c>
      <c r="P20" s="464">
        <v>503.91969391999999</v>
      </c>
      <c r="Q20" s="464">
        <v>509.58466606000002</v>
      </c>
      <c r="R20" s="464">
        <v>510.82982079999999</v>
      </c>
      <c r="S20" s="464">
        <v>506.14332079000002</v>
      </c>
      <c r="T20" s="464">
        <v>500.42041746000001</v>
      </c>
      <c r="U20" s="464">
        <v>488.45393689000002</v>
      </c>
      <c r="V20" s="464">
        <v>433.21976608</v>
      </c>
      <c r="W20" s="464">
        <v>445.34342644000003</v>
      </c>
      <c r="X20" s="464">
        <v>433.94787544999997</v>
      </c>
      <c r="Y20" s="464">
        <v>413.18321506999996</v>
      </c>
      <c r="Z20" s="464">
        <v>379.12146454000003</v>
      </c>
      <c r="AA20" s="464">
        <v>359.14570071000003</v>
      </c>
      <c r="AB20" s="464">
        <v>371.50266543999999</v>
      </c>
      <c r="AC20" s="464">
        <v>369.10655243999997</v>
      </c>
      <c r="AD20" s="464">
        <v>364.57906215999998</v>
      </c>
      <c r="AE20" s="464">
        <v>361.79134654000001</v>
      </c>
      <c r="AF20" s="464">
        <v>352.80507206999999</v>
      </c>
      <c r="AG20" s="464">
        <v>307.06923061999998</v>
      </c>
      <c r="AH20" s="464">
        <v>342.19087769999999</v>
      </c>
      <c r="AI20" s="30" t="str">
        <f t="shared" si="0"/>
        <v>IT</v>
      </c>
      <c r="AJ20" s="29"/>
      <c r="AK20" s="29"/>
    </row>
    <row r="21" spans="1:37" ht="14.1" customHeight="1" x14ac:dyDescent="0.35">
      <c r="A21" s="14"/>
      <c r="B21" s="31" t="s">
        <v>167</v>
      </c>
      <c r="C21" s="462">
        <v>5.36816754</v>
      </c>
      <c r="D21" s="462">
        <v>5.9909458699999991</v>
      </c>
      <c r="E21" s="462">
        <v>6.3404352600000005</v>
      </c>
      <c r="F21" s="462">
        <v>6.45997106</v>
      </c>
      <c r="G21" s="462">
        <v>6.7219726799999995</v>
      </c>
      <c r="H21" s="462">
        <v>6.6646695200000003</v>
      </c>
      <c r="I21" s="462">
        <v>6.98211783</v>
      </c>
      <c r="J21" s="462">
        <v>7.05725654</v>
      </c>
      <c r="K21" s="462">
        <v>7.3924375099999997</v>
      </c>
      <c r="L21" s="462">
        <v>7.68017152</v>
      </c>
      <c r="M21" s="462">
        <v>7.9394970200000001</v>
      </c>
      <c r="N21" s="462">
        <v>7.9563366999999996</v>
      </c>
      <c r="O21" s="462">
        <v>8.11356024</v>
      </c>
      <c r="P21" s="462">
        <v>8.5720784600000002</v>
      </c>
      <c r="Q21" s="462">
        <v>8.7182264499999995</v>
      </c>
      <c r="R21" s="462">
        <v>8.8065355400000005</v>
      </c>
      <c r="S21" s="462">
        <v>9.0425339299999994</v>
      </c>
      <c r="T21" s="462">
        <v>9.3489059399999999</v>
      </c>
      <c r="U21" s="462">
        <v>9.5899468899999984</v>
      </c>
      <c r="V21" s="462">
        <v>9.2953520700000016</v>
      </c>
      <c r="W21" s="462">
        <v>8.9423927600000006</v>
      </c>
      <c r="X21" s="462">
        <v>8.65161552</v>
      </c>
      <c r="Y21" s="462">
        <v>8.0981177399999993</v>
      </c>
      <c r="Z21" s="462">
        <v>7.3611610600000006</v>
      </c>
      <c r="AA21" s="462">
        <v>7.7299535600000002</v>
      </c>
      <c r="AB21" s="462">
        <v>7.7262712000000002</v>
      </c>
      <c r="AC21" s="462">
        <v>8.2547501900000011</v>
      </c>
      <c r="AD21" s="462">
        <v>8.5074012700000008</v>
      </c>
      <c r="AE21" s="462">
        <v>8.3638804600000007</v>
      </c>
      <c r="AF21" s="462">
        <v>8.3743762100000012</v>
      </c>
      <c r="AG21" s="462">
        <v>7.2427150500000002</v>
      </c>
      <c r="AH21" s="462">
        <v>7.5894908800000005</v>
      </c>
      <c r="AI21" s="31" t="str">
        <f t="shared" si="0"/>
        <v>CY</v>
      </c>
      <c r="AJ21" s="29"/>
      <c r="AK21" s="29"/>
    </row>
    <row r="22" spans="1:37" ht="14.1" customHeight="1" x14ac:dyDescent="0.35">
      <c r="A22" s="14"/>
      <c r="B22" s="30" t="s">
        <v>168</v>
      </c>
      <c r="C22" s="464">
        <v>19.924275559999998</v>
      </c>
      <c r="D22" s="464">
        <v>18.258095539999999</v>
      </c>
      <c r="E22" s="464">
        <v>14.31427532</v>
      </c>
      <c r="F22" s="464">
        <v>12.040457399999999</v>
      </c>
      <c r="G22" s="464">
        <v>10.482104230000001</v>
      </c>
      <c r="H22" s="464">
        <v>9.2448778600000008</v>
      </c>
      <c r="I22" s="464">
        <v>9.3431155500000003</v>
      </c>
      <c r="J22" s="464">
        <v>8.8094450599999998</v>
      </c>
      <c r="K22" s="464">
        <v>8.4247353900000004</v>
      </c>
      <c r="L22" s="464">
        <v>7.8358240500000003</v>
      </c>
      <c r="M22" s="464">
        <v>7.1883421200000006</v>
      </c>
      <c r="N22" s="464">
        <v>7.6025984700000002</v>
      </c>
      <c r="O22" s="464">
        <v>7.6304589500000004</v>
      </c>
      <c r="P22" s="464">
        <v>7.8683682200000007</v>
      </c>
      <c r="Q22" s="464">
        <v>7.8990394899999998</v>
      </c>
      <c r="R22" s="464">
        <v>8.0118066399999996</v>
      </c>
      <c r="S22" s="464">
        <v>8.5280939500000006</v>
      </c>
      <c r="T22" s="464">
        <v>8.9016254400000001</v>
      </c>
      <c r="U22" s="464">
        <v>8.5110539299999992</v>
      </c>
      <c r="V22" s="464">
        <v>7.7843690100000007</v>
      </c>
      <c r="W22" s="464">
        <v>8.9279015099999999</v>
      </c>
      <c r="X22" s="464">
        <v>8.1802902299999989</v>
      </c>
      <c r="Y22" s="464">
        <v>7.8952340899999998</v>
      </c>
      <c r="Z22" s="464">
        <v>7.7587307499999998</v>
      </c>
      <c r="AA22" s="464">
        <v>7.52717847</v>
      </c>
      <c r="AB22" s="464">
        <v>7.6076208999999997</v>
      </c>
      <c r="AC22" s="464">
        <v>7.6017853100000004</v>
      </c>
      <c r="AD22" s="464">
        <v>7.6618486800000003</v>
      </c>
      <c r="AE22" s="464">
        <v>8.3418091499999996</v>
      </c>
      <c r="AF22" s="464">
        <v>8.1445323500000004</v>
      </c>
      <c r="AG22" s="464">
        <v>7.1910601299999994</v>
      </c>
      <c r="AH22" s="464">
        <v>7.4920289200000001</v>
      </c>
      <c r="AI22" s="30" t="str">
        <f t="shared" si="0"/>
        <v>LV</v>
      </c>
      <c r="AJ22" s="29"/>
      <c r="AK22" s="29"/>
    </row>
    <row r="23" spans="1:37" ht="14.1" customHeight="1" x14ac:dyDescent="0.35">
      <c r="A23" s="14"/>
      <c r="B23" s="25" t="s">
        <v>169</v>
      </c>
      <c r="C23" s="462">
        <v>36.170928670000002</v>
      </c>
      <c r="D23" s="462">
        <v>38.335111040000001</v>
      </c>
      <c r="E23" s="462">
        <v>21.39742004</v>
      </c>
      <c r="F23" s="462">
        <v>16.461964349999999</v>
      </c>
      <c r="G23" s="462">
        <v>15.915863880000002</v>
      </c>
      <c r="H23" s="462">
        <v>15.209533589999999</v>
      </c>
      <c r="I23" s="462">
        <v>15.870608990000001</v>
      </c>
      <c r="J23" s="462">
        <v>15.287568590000001</v>
      </c>
      <c r="K23" s="462">
        <v>16.112597560000001</v>
      </c>
      <c r="L23" s="462">
        <v>13.559136350000001</v>
      </c>
      <c r="M23" s="462">
        <v>11.94860117</v>
      </c>
      <c r="N23" s="462">
        <v>12.722682750000001</v>
      </c>
      <c r="O23" s="462">
        <v>12.7849206</v>
      </c>
      <c r="P23" s="462">
        <v>12.7884238</v>
      </c>
      <c r="Q23" s="462">
        <v>13.394058300000001</v>
      </c>
      <c r="R23" s="462">
        <v>14.039679770000001</v>
      </c>
      <c r="S23" s="462">
        <v>14.393031559999999</v>
      </c>
      <c r="T23" s="462">
        <v>15.718161389999999</v>
      </c>
      <c r="U23" s="462">
        <v>15.187188019999999</v>
      </c>
      <c r="V23" s="462">
        <v>12.972061500000001</v>
      </c>
      <c r="W23" s="462">
        <v>13.98089366</v>
      </c>
      <c r="X23" s="462">
        <v>14.159649659999999</v>
      </c>
      <c r="Y23" s="462">
        <v>14.275954309999999</v>
      </c>
      <c r="Z23" s="462">
        <v>13.39275733</v>
      </c>
      <c r="AA23" s="462">
        <v>13.12099031</v>
      </c>
      <c r="AB23" s="462">
        <v>13.335510990000001</v>
      </c>
      <c r="AC23" s="462">
        <v>13.444244019999999</v>
      </c>
      <c r="AD23" s="462">
        <v>13.639915390000001</v>
      </c>
      <c r="AE23" s="462">
        <v>13.85067684</v>
      </c>
      <c r="AF23" s="462">
        <v>14.0894291</v>
      </c>
      <c r="AG23" s="462">
        <v>13.73899099</v>
      </c>
      <c r="AH23" s="462">
        <v>14.055422060000001</v>
      </c>
      <c r="AI23" s="25" t="str">
        <f t="shared" si="0"/>
        <v>LT</v>
      </c>
      <c r="AJ23" s="29"/>
      <c r="AK23" s="29"/>
    </row>
    <row r="24" spans="1:37" ht="14.1" customHeight="1" x14ac:dyDescent="0.35">
      <c r="A24" s="14"/>
      <c r="B24" s="30" t="s">
        <v>170</v>
      </c>
      <c r="C24" s="464">
        <v>12.20990881</v>
      </c>
      <c r="D24" s="464">
        <v>12.84716139</v>
      </c>
      <c r="E24" s="464">
        <v>12.601016639999999</v>
      </c>
      <c r="F24" s="464">
        <v>12.74606882</v>
      </c>
      <c r="G24" s="464">
        <v>12.042907120000001</v>
      </c>
      <c r="H24" s="464">
        <v>9.72276323</v>
      </c>
      <c r="I24" s="464">
        <v>9.823325109999999</v>
      </c>
      <c r="J24" s="464">
        <v>9.3007443500000004</v>
      </c>
      <c r="K24" s="464">
        <v>8.5565262700000009</v>
      </c>
      <c r="L24" s="464">
        <v>9.1254244199999999</v>
      </c>
      <c r="M24" s="464">
        <v>9.66415413</v>
      </c>
      <c r="N24" s="629">
        <v>10.244386619999998</v>
      </c>
      <c r="O24" s="464">
        <v>11.106218419999999</v>
      </c>
      <c r="P24" s="464">
        <v>11.6251091</v>
      </c>
      <c r="Q24" s="464">
        <v>13.09759822</v>
      </c>
      <c r="R24" s="464">
        <v>13.375944799999999</v>
      </c>
      <c r="S24" s="464">
        <v>13.124179679999999</v>
      </c>
      <c r="T24" s="464">
        <v>12.61096175</v>
      </c>
      <c r="U24" s="464">
        <v>12.48516693</v>
      </c>
      <c r="V24" s="464">
        <v>11.887952840000001</v>
      </c>
      <c r="W24" s="464">
        <v>12.48823498</v>
      </c>
      <c r="X24" s="464">
        <v>12.30984825</v>
      </c>
      <c r="Y24" s="464">
        <v>11.986074329999999</v>
      </c>
      <c r="Z24" s="464">
        <v>11.457845359999999</v>
      </c>
      <c r="AA24" s="464">
        <v>11.038857180000001</v>
      </c>
      <c r="AB24" s="464">
        <v>10.72107424</v>
      </c>
      <c r="AC24" s="464">
        <v>10.61449985</v>
      </c>
      <c r="AD24" s="464">
        <v>10.98698787</v>
      </c>
      <c r="AE24" s="464">
        <v>11.41200619</v>
      </c>
      <c r="AF24" s="464">
        <v>11.567706620000001</v>
      </c>
      <c r="AG24" s="464">
        <v>9.7041799699999984</v>
      </c>
      <c r="AH24" s="464">
        <v>10.296662829999999</v>
      </c>
      <c r="AI24" s="30" t="str">
        <f t="shared" si="0"/>
        <v>LU</v>
      </c>
      <c r="AJ24" s="29"/>
      <c r="AK24" s="29"/>
    </row>
    <row r="25" spans="1:37" ht="14.1" customHeight="1" x14ac:dyDescent="0.35">
      <c r="A25" s="14"/>
      <c r="B25" s="31" t="s">
        <v>171</v>
      </c>
      <c r="C25" s="462">
        <v>73.881807019999997</v>
      </c>
      <c r="D25" s="462">
        <v>70.099647189999999</v>
      </c>
      <c r="E25" s="462">
        <v>62.767812140000004</v>
      </c>
      <c r="F25" s="462">
        <v>63.943498149999996</v>
      </c>
      <c r="G25" s="462">
        <v>62.469697369999999</v>
      </c>
      <c r="H25" s="462">
        <v>62.159728519999994</v>
      </c>
      <c r="I25" s="462">
        <v>63.751436210000001</v>
      </c>
      <c r="J25" s="462">
        <v>62.276644059999995</v>
      </c>
      <c r="K25" s="462">
        <v>61.912183510000006</v>
      </c>
      <c r="L25" s="462">
        <v>62.449663129999998</v>
      </c>
      <c r="M25" s="462">
        <v>59.225128720000001</v>
      </c>
      <c r="N25" s="630">
        <v>60.784063439999997</v>
      </c>
      <c r="O25" s="462">
        <v>59.7232573</v>
      </c>
      <c r="P25" s="462">
        <v>62.485346270000001</v>
      </c>
      <c r="Q25" s="462">
        <v>60.9647188</v>
      </c>
      <c r="R25" s="462">
        <v>61.224368599999998</v>
      </c>
      <c r="S25" s="462">
        <v>60.542895999999999</v>
      </c>
      <c r="T25" s="462">
        <v>59.496027399999996</v>
      </c>
      <c r="U25" s="462">
        <v>58.177200299999996</v>
      </c>
      <c r="V25" s="462">
        <v>52.268121469999997</v>
      </c>
      <c r="W25" s="462">
        <v>52.807927000000007</v>
      </c>
      <c r="X25" s="462">
        <v>50.9803408</v>
      </c>
      <c r="Y25" s="462">
        <v>47.341688090000005</v>
      </c>
      <c r="Z25" s="462">
        <v>44.17986672</v>
      </c>
      <c r="AA25" s="462">
        <v>44.330414279999999</v>
      </c>
      <c r="AB25" s="462">
        <v>47.269097809999998</v>
      </c>
      <c r="AC25" s="462">
        <v>47.76427073</v>
      </c>
      <c r="AD25" s="462">
        <v>50.260650759999997</v>
      </c>
      <c r="AE25" s="462">
        <v>50.375329669999999</v>
      </c>
      <c r="AF25" s="462">
        <v>50.161032679999998</v>
      </c>
      <c r="AG25" s="462">
        <v>47.644210749999999</v>
      </c>
      <c r="AH25" s="462">
        <v>48.938605790000004</v>
      </c>
      <c r="AI25" s="31" t="str">
        <f t="shared" si="0"/>
        <v>HU</v>
      </c>
      <c r="AJ25" s="29"/>
      <c r="AK25" s="29"/>
    </row>
    <row r="26" spans="1:37" ht="14.1" customHeight="1" x14ac:dyDescent="0.35">
      <c r="A26" s="14"/>
      <c r="B26" s="30" t="s">
        <v>172</v>
      </c>
      <c r="C26" s="464">
        <v>2.62435375</v>
      </c>
      <c r="D26" s="464">
        <v>2.4579517500000003</v>
      </c>
      <c r="E26" s="464">
        <v>2.5377428499999999</v>
      </c>
      <c r="F26" s="464">
        <v>3.1358675699999998</v>
      </c>
      <c r="G26" s="464">
        <v>2.9667100500000001</v>
      </c>
      <c r="H26" s="464">
        <v>2.7818421799999999</v>
      </c>
      <c r="I26" s="464">
        <v>2.8605699800000002</v>
      </c>
      <c r="J26" s="464">
        <v>2.8992167100000001</v>
      </c>
      <c r="K26" s="464">
        <v>2.85450011</v>
      </c>
      <c r="L26" s="464">
        <v>2.9110330499999999</v>
      </c>
      <c r="M26" s="464">
        <v>2.7934443500000001</v>
      </c>
      <c r="N26" s="464">
        <v>3.0112052600000001</v>
      </c>
      <c r="O26" s="464">
        <v>3.0015963600000002</v>
      </c>
      <c r="P26" s="464">
        <v>3.2162831000000001</v>
      </c>
      <c r="Q26" s="464">
        <v>3.1100235299999999</v>
      </c>
      <c r="R26" s="464">
        <v>2.9231112800000001</v>
      </c>
      <c r="S26" s="464">
        <v>2.9263835</v>
      </c>
      <c r="T26" s="464">
        <v>3.0064104400000002</v>
      </c>
      <c r="U26" s="464">
        <v>2.9731023400000001</v>
      </c>
      <c r="V26" s="464">
        <v>2.7928257300000001</v>
      </c>
      <c r="W26" s="464">
        <v>2.8946318400000002</v>
      </c>
      <c r="X26" s="464">
        <v>2.8867924499999997</v>
      </c>
      <c r="Y26" s="464">
        <v>3.01555544</v>
      </c>
      <c r="Z26" s="464">
        <v>2.7013942499999999</v>
      </c>
      <c r="AA26" s="464">
        <v>2.7048368799999998</v>
      </c>
      <c r="AB26" s="464">
        <v>2.0229757999999998</v>
      </c>
      <c r="AC26" s="464">
        <v>1.7485934299999999</v>
      </c>
      <c r="AD26" s="464">
        <v>1.95712351</v>
      </c>
      <c r="AE26" s="464">
        <v>2.01728167</v>
      </c>
      <c r="AF26" s="464">
        <v>2.1557585100000001</v>
      </c>
      <c r="AG26" s="464">
        <v>1.7914220000000001</v>
      </c>
      <c r="AH26" s="464">
        <v>1.85423903</v>
      </c>
      <c r="AI26" s="30" t="str">
        <f t="shared" si="0"/>
        <v>MT</v>
      </c>
      <c r="AJ26" s="29"/>
      <c r="AK26" s="29"/>
    </row>
    <row r="27" spans="1:37" ht="14.1" customHeight="1" x14ac:dyDescent="0.35">
      <c r="A27" s="14"/>
      <c r="B27" s="31" t="s">
        <v>173</v>
      </c>
      <c r="C27" s="462">
        <v>168.18665517000002</v>
      </c>
      <c r="D27" s="462">
        <v>176.89573508000001</v>
      </c>
      <c r="E27" s="462">
        <v>177.43801585</v>
      </c>
      <c r="F27" s="462">
        <v>177.89080046000001</v>
      </c>
      <c r="G27" s="462">
        <v>178.95182427</v>
      </c>
      <c r="H27" s="462">
        <v>181.45125638000002</v>
      </c>
      <c r="I27" s="462">
        <v>191.08410871999999</v>
      </c>
      <c r="J27" s="462">
        <v>184.68288004999999</v>
      </c>
      <c r="K27" s="462">
        <v>186.14282566</v>
      </c>
      <c r="L27" s="462">
        <v>181.29076074</v>
      </c>
      <c r="M27" s="462">
        <v>182.42605831</v>
      </c>
      <c r="N27" s="462">
        <v>187.24862403999998</v>
      </c>
      <c r="O27" s="462">
        <v>186.96667348</v>
      </c>
      <c r="P27" s="462">
        <v>190.24243627000001</v>
      </c>
      <c r="Q27" s="462">
        <v>192.80462491</v>
      </c>
      <c r="R27" s="462">
        <v>189.21409043</v>
      </c>
      <c r="S27" s="462">
        <v>184.48284379</v>
      </c>
      <c r="T27" s="462">
        <v>184.31839830000001</v>
      </c>
      <c r="U27" s="462">
        <v>187.42226167999999</v>
      </c>
      <c r="V27" s="462">
        <v>181.22582578000001</v>
      </c>
      <c r="W27" s="462">
        <v>193.02403043000001</v>
      </c>
      <c r="X27" s="462">
        <v>180.20552298999999</v>
      </c>
      <c r="Y27" s="462">
        <v>176.14626972000002</v>
      </c>
      <c r="Z27" s="462">
        <v>175.75618973000002</v>
      </c>
      <c r="AA27" s="462">
        <v>168.72357276</v>
      </c>
      <c r="AB27" s="462">
        <v>175.63411256999998</v>
      </c>
      <c r="AC27" s="462">
        <v>176.81774134</v>
      </c>
      <c r="AD27" s="462">
        <v>174.66985156999999</v>
      </c>
      <c r="AE27" s="462">
        <v>170.73256255999999</v>
      </c>
      <c r="AF27" s="462">
        <v>164.83029648999999</v>
      </c>
      <c r="AG27" s="462">
        <v>143.73534669</v>
      </c>
      <c r="AH27" s="462">
        <v>147.70205901</v>
      </c>
      <c r="AI27" s="31" t="str">
        <f t="shared" si="0"/>
        <v>NL</v>
      </c>
      <c r="AJ27" s="29"/>
      <c r="AK27" s="29"/>
    </row>
    <row r="28" spans="1:37" ht="14.1" customHeight="1" x14ac:dyDescent="0.35">
      <c r="A28" s="32"/>
      <c r="B28" s="30" t="s">
        <v>174</v>
      </c>
      <c r="C28" s="464">
        <v>63.047599929999997</v>
      </c>
      <c r="D28" s="464">
        <v>66.755583299999998</v>
      </c>
      <c r="E28" s="464">
        <v>61.342015789999998</v>
      </c>
      <c r="F28" s="464">
        <v>61.833601020000003</v>
      </c>
      <c r="G28" s="464">
        <v>62.25739892</v>
      </c>
      <c r="H28" s="464">
        <v>65.377061339999997</v>
      </c>
      <c r="I28" s="464">
        <v>68.861986659999999</v>
      </c>
      <c r="J28" s="464">
        <v>68.821746950000005</v>
      </c>
      <c r="K28" s="464">
        <v>68.513549339999997</v>
      </c>
      <c r="L28" s="464">
        <v>67.232683559999998</v>
      </c>
      <c r="M28" s="464">
        <v>67.867297019999995</v>
      </c>
      <c r="N28" s="464">
        <v>71.822595400000012</v>
      </c>
      <c r="O28" s="464">
        <v>73.515783119999995</v>
      </c>
      <c r="P28" s="464">
        <v>78.854866259999994</v>
      </c>
      <c r="Q28" s="464">
        <v>79.42413895</v>
      </c>
      <c r="R28" s="464">
        <v>81.057232080000006</v>
      </c>
      <c r="S28" s="464">
        <v>78.866296239999997</v>
      </c>
      <c r="T28" s="464">
        <v>76.293590129999998</v>
      </c>
      <c r="U28" s="464">
        <v>75.677433749999992</v>
      </c>
      <c r="V28" s="464">
        <v>69.208733500000008</v>
      </c>
      <c r="W28" s="464">
        <v>74.066873150000006</v>
      </c>
      <c r="X28" s="464">
        <v>72.077694629999996</v>
      </c>
      <c r="Y28" s="464">
        <v>69.355575240000007</v>
      </c>
      <c r="Z28" s="464">
        <v>69.751483320000006</v>
      </c>
      <c r="AA28" s="464">
        <v>66.15260219999999</v>
      </c>
      <c r="AB28" s="464">
        <v>68.492581959999995</v>
      </c>
      <c r="AC28" s="464">
        <v>69.551369010000002</v>
      </c>
      <c r="AD28" s="464">
        <v>71.854629560000006</v>
      </c>
      <c r="AE28" s="464">
        <v>69.101855220000004</v>
      </c>
      <c r="AF28" s="464">
        <v>70.862905119999994</v>
      </c>
      <c r="AG28" s="464">
        <v>63.165473059999997</v>
      </c>
      <c r="AH28" s="464">
        <v>67.246672739999994</v>
      </c>
      <c r="AI28" s="30" t="str">
        <f t="shared" si="0"/>
        <v>AT</v>
      </c>
      <c r="AJ28" s="29"/>
      <c r="AK28" s="29"/>
    </row>
    <row r="29" spans="1:37" ht="14.1" customHeight="1" x14ac:dyDescent="0.35">
      <c r="A29" s="32"/>
      <c r="B29" s="31" t="s">
        <v>175</v>
      </c>
      <c r="C29" s="462">
        <v>377.56481506</v>
      </c>
      <c r="D29" s="462">
        <v>374.60544820000001</v>
      </c>
      <c r="E29" s="462">
        <v>365.57701660999999</v>
      </c>
      <c r="F29" s="462">
        <v>366.27427279999995</v>
      </c>
      <c r="G29" s="462">
        <v>361.36462144000001</v>
      </c>
      <c r="H29" s="462">
        <v>363.79189873999997</v>
      </c>
      <c r="I29" s="462">
        <v>378.61739646999996</v>
      </c>
      <c r="J29" s="462">
        <v>368.47488383000001</v>
      </c>
      <c r="K29" s="462">
        <v>340.33149498999995</v>
      </c>
      <c r="L29" s="462">
        <v>330.43285473999998</v>
      </c>
      <c r="M29" s="462">
        <v>318.7284181</v>
      </c>
      <c r="N29" s="462">
        <v>314.76249553999997</v>
      </c>
      <c r="O29" s="462">
        <v>307.39798164000001</v>
      </c>
      <c r="P29" s="462">
        <v>320.27933510000003</v>
      </c>
      <c r="Q29" s="462">
        <v>325.18713885</v>
      </c>
      <c r="R29" s="462">
        <v>324.24471367999996</v>
      </c>
      <c r="S29" s="462">
        <v>338.4637917</v>
      </c>
      <c r="T29" s="462">
        <v>337.86791174000001</v>
      </c>
      <c r="U29" s="462">
        <v>331.8554173</v>
      </c>
      <c r="V29" s="462">
        <v>318.05318126999998</v>
      </c>
      <c r="W29" s="462">
        <v>336.22904499999999</v>
      </c>
      <c r="X29" s="462">
        <v>335.58831722999997</v>
      </c>
      <c r="Y29" s="462">
        <v>328.00741895000004</v>
      </c>
      <c r="Z29" s="462">
        <v>323.90341426999998</v>
      </c>
      <c r="AA29" s="462">
        <v>311.77923693000002</v>
      </c>
      <c r="AB29" s="462">
        <v>315.13955979999997</v>
      </c>
      <c r="AC29" s="462">
        <v>326.09659611000001</v>
      </c>
      <c r="AD29" s="462">
        <v>339.84989831999997</v>
      </c>
      <c r="AE29" s="462">
        <v>339.59546796000001</v>
      </c>
      <c r="AF29" s="462">
        <v>321.40200936999997</v>
      </c>
      <c r="AG29" s="462">
        <v>304.39119511999996</v>
      </c>
      <c r="AH29" s="462">
        <v>333.33635061999996</v>
      </c>
      <c r="AI29" s="31" t="str">
        <f t="shared" si="0"/>
        <v>PL</v>
      </c>
      <c r="AJ29" s="29"/>
      <c r="AK29" s="29"/>
    </row>
    <row r="30" spans="1:37" ht="14.1" customHeight="1" x14ac:dyDescent="0.35">
      <c r="A30" s="32"/>
      <c r="B30" s="30" t="s">
        <v>176</v>
      </c>
      <c r="C30" s="464">
        <v>46.88976366</v>
      </c>
      <c r="D30" s="464">
        <v>48.72543254</v>
      </c>
      <c r="E30" s="464">
        <v>52.644598010000003</v>
      </c>
      <c r="F30" s="464">
        <v>51.070937700000002</v>
      </c>
      <c r="G30" s="464">
        <v>51.903817239999995</v>
      </c>
      <c r="H30" s="464">
        <v>56.26718563</v>
      </c>
      <c r="I30" s="464">
        <v>53.53305769</v>
      </c>
      <c r="J30" s="464">
        <v>56.47662674</v>
      </c>
      <c r="K30" s="464">
        <v>61.107093719999995</v>
      </c>
      <c r="L30" s="464">
        <v>68.957939759999988</v>
      </c>
      <c r="M30" s="464">
        <v>67.779839139999993</v>
      </c>
      <c r="N30" s="464">
        <v>67.279605480000001</v>
      </c>
      <c r="O30" s="464">
        <v>71.588498270000002</v>
      </c>
      <c r="P30" s="464">
        <v>66.685418200000001</v>
      </c>
      <c r="Q30" s="464">
        <v>69.694913669999991</v>
      </c>
      <c r="R30" s="464">
        <v>72.100632790000006</v>
      </c>
      <c r="S30" s="464">
        <v>67.441832259999998</v>
      </c>
      <c r="T30" s="464">
        <v>65.089996970000001</v>
      </c>
      <c r="U30" s="464">
        <v>62.829995819999994</v>
      </c>
      <c r="V30" s="464">
        <v>59.683567349999997</v>
      </c>
      <c r="W30" s="464">
        <v>55.73590823</v>
      </c>
      <c r="X30" s="464">
        <v>54.628331899999999</v>
      </c>
      <c r="Y30" s="464">
        <v>52.814831929999997</v>
      </c>
      <c r="Z30" s="464">
        <v>51.074213150000006</v>
      </c>
      <c r="AA30" s="464">
        <v>51.02615462</v>
      </c>
      <c r="AB30" s="464">
        <v>55.489016079999999</v>
      </c>
      <c r="AC30" s="464">
        <v>53.868386810000004</v>
      </c>
      <c r="AD30" s="464">
        <v>59.083680819999998</v>
      </c>
      <c r="AE30" s="464">
        <v>55.61668478</v>
      </c>
      <c r="AF30" s="464">
        <v>52.005155290000005</v>
      </c>
      <c r="AG30" s="464">
        <v>43.384664040000004</v>
      </c>
      <c r="AH30" s="464">
        <v>42.09842862</v>
      </c>
      <c r="AI30" s="30" t="str">
        <f t="shared" si="0"/>
        <v>PT</v>
      </c>
      <c r="AJ30" s="29"/>
      <c r="AK30" s="29"/>
    </row>
    <row r="31" spans="1:37" ht="14.1" customHeight="1" x14ac:dyDescent="0.35">
      <c r="A31" s="32"/>
      <c r="B31" s="31" t="s">
        <v>177</v>
      </c>
      <c r="C31" s="462">
        <v>177.29706349</v>
      </c>
      <c r="D31" s="462">
        <v>142.76870804999999</v>
      </c>
      <c r="E31" s="462">
        <v>132.85364643</v>
      </c>
      <c r="F31" s="462">
        <v>123.54664099</v>
      </c>
      <c r="G31" s="462">
        <v>121.46167671000001</v>
      </c>
      <c r="H31" s="462">
        <v>126.33499483</v>
      </c>
      <c r="I31" s="462">
        <v>129.43989772</v>
      </c>
      <c r="J31" s="462">
        <v>118.57456193</v>
      </c>
      <c r="K31" s="462">
        <v>105.21628909</v>
      </c>
      <c r="L31" s="462">
        <v>89.452685039999992</v>
      </c>
      <c r="M31" s="462">
        <v>93.762837730000001</v>
      </c>
      <c r="N31" s="462">
        <v>99.371169010000003</v>
      </c>
      <c r="O31" s="462">
        <v>99.625083199999992</v>
      </c>
      <c r="P31" s="462">
        <v>104.21501791999999</v>
      </c>
      <c r="Q31" s="462">
        <v>103.74004277</v>
      </c>
      <c r="R31" s="462">
        <v>102.21512145000001</v>
      </c>
      <c r="S31" s="462">
        <v>104.7618672</v>
      </c>
      <c r="T31" s="462">
        <v>109.39000993000001</v>
      </c>
      <c r="U31" s="462">
        <v>108.29722463</v>
      </c>
      <c r="V31" s="462">
        <v>88.927404389999992</v>
      </c>
      <c r="W31" s="462">
        <v>86.591519219999995</v>
      </c>
      <c r="X31" s="462">
        <v>93.238445060000004</v>
      </c>
      <c r="Y31" s="462">
        <v>91.525285069999995</v>
      </c>
      <c r="Z31" s="462">
        <v>79.860698369999994</v>
      </c>
      <c r="AA31" s="462">
        <v>79.745655369999994</v>
      </c>
      <c r="AB31" s="462">
        <v>78.748217690000004</v>
      </c>
      <c r="AC31" s="462">
        <v>77.584347750000006</v>
      </c>
      <c r="AD31" s="462">
        <v>80.654576570000003</v>
      </c>
      <c r="AE31" s="462">
        <v>80.690896550000005</v>
      </c>
      <c r="AF31" s="462">
        <v>77.342092890000004</v>
      </c>
      <c r="AG31" s="462">
        <v>74.168160440000008</v>
      </c>
      <c r="AH31" s="462">
        <v>77.436891410000001</v>
      </c>
      <c r="AI31" s="31" t="str">
        <f t="shared" si="0"/>
        <v>RO</v>
      </c>
      <c r="AJ31" s="29"/>
      <c r="AK31" s="29"/>
    </row>
    <row r="32" spans="1:37" ht="14.1" customHeight="1" x14ac:dyDescent="0.35">
      <c r="A32" s="32"/>
      <c r="B32" s="27" t="s">
        <v>178</v>
      </c>
      <c r="C32" s="470">
        <v>15.14342162</v>
      </c>
      <c r="D32" s="470">
        <v>13.99454276</v>
      </c>
      <c r="E32" s="470">
        <v>13.916079460000001</v>
      </c>
      <c r="F32" s="470">
        <v>14.29404156</v>
      </c>
      <c r="G32" s="470">
        <v>14.68952565</v>
      </c>
      <c r="H32" s="470">
        <v>15.411401939999999</v>
      </c>
      <c r="I32" s="470">
        <v>16.052241800000001</v>
      </c>
      <c r="J32" s="470">
        <v>16.562672240000001</v>
      </c>
      <c r="K32" s="470">
        <v>16.088774279999999</v>
      </c>
      <c r="L32" s="470">
        <v>15.47211529</v>
      </c>
      <c r="M32" s="470">
        <v>15.122616760000001</v>
      </c>
      <c r="N32" s="470">
        <v>16.380622779999999</v>
      </c>
      <c r="O32" s="470">
        <v>16.644965429999999</v>
      </c>
      <c r="P32" s="470">
        <v>16.34807606</v>
      </c>
      <c r="Q32" s="470">
        <v>16.761829670000001</v>
      </c>
      <c r="R32" s="470">
        <v>16.99327504</v>
      </c>
      <c r="S32" s="470">
        <v>17.248857349999998</v>
      </c>
      <c r="T32" s="470">
        <v>17.435733169999999</v>
      </c>
      <c r="U32" s="470">
        <v>18.38162599</v>
      </c>
      <c r="V32" s="470">
        <v>16.281427770000001</v>
      </c>
      <c r="W32" s="470">
        <v>16.532481709999999</v>
      </c>
      <c r="X32" s="470">
        <v>16.427064080000001</v>
      </c>
      <c r="Y32" s="470">
        <v>15.8253939</v>
      </c>
      <c r="Z32" s="470">
        <v>15.200779280000001</v>
      </c>
      <c r="AA32" s="470">
        <v>13.63286903</v>
      </c>
      <c r="AB32" s="470">
        <v>13.719640810000001</v>
      </c>
      <c r="AC32" s="470">
        <v>14.51895335</v>
      </c>
      <c r="AD32" s="470">
        <v>14.6903598</v>
      </c>
      <c r="AE32" s="470">
        <v>14.621283780000001</v>
      </c>
      <c r="AF32" s="470">
        <v>14.11668321</v>
      </c>
      <c r="AG32" s="470">
        <v>12.88086736</v>
      </c>
      <c r="AH32" s="470">
        <v>13.086542289999999</v>
      </c>
      <c r="AI32" s="27" t="str">
        <f t="shared" si="0"/>
        <v>SI</v>
      </c>
      <c r="AJ32" s="33"/>
      <c r="AK32" s="33"/>
    </row>
    <row r="33" spans="1:37" ht="14.1" customHeight="1" x14ac:dyDescent="0.35">
      <c r="A33" s="32"/>
      <c r="B33" s="25" t="s">
        <v>179</v>
      </c>
      <c r="C33" s="471">
        <v>61.627680119999994</v>
      </c>
      <c r="D33" s="471">
        <v>53.435337059999995</v>
      </c>
      <c r="E33" s="471">
        <v>49.029924789999995</v>
      </c>
      <c r="F33" s="471">
        <v>46.491873749999996</v>
      </c>
      <c r="G33" s="471">
        <v>43.887748879999997</v>
      </c>
      <c r="H33" s="471">
        <v>44.274888730000001</v>
      </c>
      <c r="I33" s="471">
        <v>44.163549429999996</v>
      </c>
      <c r="J33" s="471">
        <v>44.228040889999995</v>
      </c>
      <c r="K33" s="471">
        <v>43.952044869999995</v>
      </c>
      <c r="L33" s="471">
        <v>43.161412329999997</v>
      </c>
      <c r="M33" s="471">
        <v>41.251565509999999</v>
      </c>
      <c r="N33" s="471">
        <v>43.33427614</v>
      </c>
      <c r="O33" s="471">
        <v>42.096168250000005</v>
      </c>
      <c r="P33" s="471">
        <v>42.431751689999999</v>
      </c>
      <c r="Q33" s="471">
        <v>42.950316219999998</v>
      </c>
      <c r="R33" s="471">
        <v>43.004875670000004</v>
      </c>
      <c r="S33" s="471">
        <v>42.801541890000003</v>
      </c>
      <c r="T33" s="471">
        <v>41.202109780000001</v>
      </c>
      <c r="U33" s="471">
        <v>41.621564239999998</v>
      </c>
      <c r="V33" s="471">
        <v>37.827698929999997</v>
      </c>
      <c r="W33" s="471">
        <v>38.589982079999999</v>
      </c>
      <c r="X33" s="471">
        <v>38.181312869999999</v>
      </c>
      <c r="Y33" s="471">
        <v>36.079949679999999</v>
      </c>
      <c r="Z33" s="471">
        <v>35.728089079999997</v>
      </c>
      <c r="AA33" s="471">
        <v>33.826623480000002</v>
      </c>
      <c r="AB33" s="471">
        <v>34.672677470000004</v>
      </c>
      <c r="AC33" s="471">
        <v>35.120905950000001</v>
      </c>
      <c r="AD33" s="471">
        <v>36.326589370000001</v>
      </c>
      <c r="AE33" s="471">
        <v>36.343131509999999</v>
      </c>
      <c r="AF33" s="471">
        <v>34.009455860000003</v>
      </c>
      <c r="AG33" s="471">
        <v>31.197171450000003</v>
      </c>
      <c r="AH33" s="471">
        <v>35.275655830000005</v>
      </c>
      <c r="AI33" s="25" t="str">
        <f t="shared" si="0"/>
        <v>SK</v>
      </c>
      <c r="AJ33" s="33"/>
      <c r="AK33" s="33"/>
    </row>
    <row r="34" spans="1:37" ht="14.1" customHeight="1" x14ac:dyDescent="0.35">
      <c r="A34" s="32"/>
      <c r="B34" s="27" t="s">
        <v>180</v>
      </c>
      <c r="C34" s="470">
        <v>58.088402360000003</v>
      </c>
      <c r="D34" s="470">
        <v>56.292775560000003</v>
      </c>
      <c r="E34" s="470">
        <v>55.253028149999999</v>
      </c>
      <c r="F34" s="470">
        <v>57.244443369999999</v>
      </c>
      <c r="G34" s="470">
        <v>62.704779340000002</v>
      </c>
      <c r="H34" s="470">
        <v>59.145977950000002</v>
      </c>
      <c r="I34" s="470">
        <v>65.112665870000001</v>
      </c>
      <c r="J34" s="470">
        <v>63.81206658</v>
      </c>
      <c r="K34" s="470">
        <v>60.488681149999998</v>
      </c>
      <c r="L34" s="470">
        <v>60.07153211</v>
      </c>
      <c r="M34" s="470">
        <v>58.181492609999999</v>
      </c>
      <c r="N34" s="470">
        <v>63.71166298</v>
      </c>
      <c r="O34" s="470">
        <v>66.216799629999997</v>
      </c>
      <c r="P34" s="470">
        <v>73.865987250000003</v>
      </c>
      <c r="Q34" s="470">
        <v>70.316560240000001</v>
      </c>
      <c r="R34" s="470">
        <v>58.425598980000004</v>
      </c>
      <c r="S34" s="470">
        <v>69.894188259999993</v>
      </c>
      <c r="T34" s="470">
        <v>68.504443739999999</v>
      </c>
      <c r="U34" s="470">
        <v>60.493001739999997</v>
      </c>
      <c r="V34" s="470">
        <v>57.54662579</v>
      </c>
      <c r="W34" s="470">
        <v>65.804397660000006</v>
      </c>
      <c r="X34" s="470">
        <v>58.662346149999998</v>
      </c>
      <c r="Y34" s="470">
        <v>53.096889969999999</v>
      </c>
      <c r="Z34" s="470">
        <v>53.724564550000004</v>
      </c>
      <c r="AA34" s="470">
        <v>49.596209829999999</v>
      </c>
      <c r="AB34" s="470">
        <v>46.203688270000001</v>
      </c>
      <c r="AC34" s="470">
        <v>49.270916249999999</v>
      </c>
      <c r="AD34" s="470">
        <v>46.804774539999997</v>
      </c>
      <c r="AE34" s="470">
        <v>48.171977169999998</v>
      </c>
      <c r="AF34" s="470">
        <v>45.081242500000002</v>
      </c>
      <c r="AG34" s="470">
        <v>38.670228889999997</v>
      </c>
      <c r="AH34" s="470">
        <v>38.827804300000004</v>
      </c>
      <c r="AI34" s="27" t="str">
        <f t="shared" ref="AI34:AI38" si="1">B34</f>
        <v>FI</v>
      </c>
      <c r="AJ34" s="29"/>
      <c r="AK34" s="29"/>
    </row>
    <row r="35" spans="1:37" ht="14.1" customHeight="1" x14ac:dyDescent="0.35">
      <c r="A35" s="32"/>
      <c r="B35" s="806" t="s">
        <v>181</v>
      </c>
      <c r="C35" s="807">
        <v>58.844837870000006</v>
      </c>
      <c r="D35" s="807">
        <v>58.827554570000004</v>
      </c>
      <c r="E35" s="807">
        <v>58.46673199</v>
      </c>
      <c r="F35" s="807">
        <v>58.790629039999999</v>
      </c>
      <c r="G35" s="807">
        <v>61.365004370000001</v>
      </c>
      <c r="H35" s="807">
        <v>60.942945899999998</v>
      </c>
      <c r="I35" s="807">
        <v>64.856342089999998</v>
      </c>
      <c r="J35" s="807">
        <v>59.94322373</v>
      </c>
      <c r="K35" s="807">
        <v>60.47473299</v>
      </c>
      <c r="L35" s="807">
        <v>57.860795530000004</v>
      </c>
      <c r="M35" s="807">
        <v>56.85629299</v>
      </c>
      <c r="N35" s="807">
        <v>57.708329929999998</v>
      </c>
      <c r="O35" s="807">
        <v>58.296668240000002</v>
      </c>
      <c r="P35" s="807">
        <v>58.858667350000005</v>
      </c>
      <c r="Q35" s="807">
        <v>58.28847365</v>
      </c>
      <c r="R35" s="807">
        <v>55.811058080000002</v>
      </c>
      <c r="S35" s="807">
        <v>55.744356969999998</v>
      </c>
      <c r="T35" s="807">
        <v>55.188823370000001</v>
      </c>
      <c r="U35" s="807">
        <v>53.323724479999996</v>
      </c>
      <c r="V35" s="807">
        <v>49.32696104</v>
      </c>
      <c r="W35" s="807">
        <v>55.230564149999999</v>
      </c>
      <c r="X35" s="807">
        <v>51.484806849999998</v>
      </c>
      <c r="Y35" s="807">
        <v>48.876995430000001</v>
      </c>
      <c r="Z35" s="807">
        <v>47.441904900000004</v>
      </c>
      <c r="AA35" s="807">
        <v>45.74201549</v>
      </c>
      <c r="AB35" s="807">
        <v>45.586405400000004</v>
      </c>
      <c r="AC35" s="807">
        <v>45.941981910000003</v>
      </c>
      <c r="AD35" s="807">
        <v>45.209927219999997</v>
      </c>
      <c r="AE35" s="807">
        <v>44.824686309999997</v>
      </c>
      <c r="AF35" s="807">
        <v>43.650429429999996</v>
      </c>
      <c r="AG35" s="807">
        <v>37.613399460000004</v>
      </c>
      <c r="AH35" s="807">
        <v>39.510975569999999</v>
      </c>
      <c r="AI35" s="806" t="str">
        <f t="shared" si="1"/>
        <v>SE</v>
      </c>
      <c r="AJ35" s="29"/>
      <c r="AK35" s="29"/>
    </row>
    <row r="36" spans="1:37" ht="14.1" customHeight="1" x14ac:dyDescent="0.35">
      <c r="A36" s="32"/>
      <c r="B36" s="27" t="s">
        <v>186</v>
      </c>
      <c r="C36" s="470">
        <v>2.44222706</v>
      </c>
      <c r="D36" s="470">
        <v>2.32538307</v>
      </c>
      <c r="E36" s="470">
        <v>2.45358513</v>
      </c>
      <c r="F36" s="470">
        <v>2.5963905399999998</v>
      </c>
      <c r="G36" s="470">
        <v>2.5630740400000001</v>
      </c>
      <c r="H36" s="470">
        <v>2.7052558199999996</v>
      </c>
      <c r="I36" s="470">
        <v>2.7949646899999996</v>
      </c>
      <c r="J36" s="470">
        <v>2.91126503</v>
      </c>
      <c r="K36" s="470">
        <v>2.9764752899999998</v>
      </c>
      <c r="L36" s="470">
        <v>3.2043754500000001</v>
      </c>
      <c r="M36" s="470">
        <v>3.3405244299999999</v>
      </c>
      <c r="N36" s="470">
        <v>3.2142077100000002</v>
      </c>
      <c r="O36" s="470">
        <v>3.3020063399999997</v>
      </c>
      <c r="P36" s="470">
        <v>3.3186263199999999</v>
      </c>
      <c r="Q36" s="470">
        <v>3.4894151999999998</v>
      </c>
      <c r="R36" s="470">
        <v>3.3997010900000002</v>
      </c>
      <c r="S36" s="470">
        <v>3.6552493199999998</v>
      </c>
      <c r="T36" s="470">
        <v>4.0061663999999997</v>
      </c>
      <c r="U36" s="470">
        <v>4.2402180700000001</v>
      </c>
      <c r="V36" s="470">
        <v>4.0740852300000006</v>
      </c>
      <c r="W36" s="470">
        <v>4.0043045800000003</v>
      </c>
      <c r="X36" s="470">
        <v>3.92621011</v>
      </c>
      <c r="Y36" s="470">
        <v>3.94301703</v>
      </c>
      <c r="Z36" s="470">
        <v>3.9886695100000003</v>
      </c>
      <c r="AA36" s="470">
        <v>4.0270885700000001</v>
      </c>
      <c r="AB36" s="470">
        <v>4.2177080699999996</v>
      </c>
      <c r="AC36" s="470">
        <v>4.4123994399999997</v>
      </c>
      <c r="AD36" s="470">
        <v>4.75890127</v>
      </c>
      <c r="AE36" s="470">
        <v>4.9539995799999996</v>
      </c>
      <c r="AF36" s="470">
        <v>4.5151174699999999</v>
      </c>
      <c r="AG36" s="470">
        <v>3.60092203</v>
      </c>
      <c r="AH36" s="470">
        <v>3.9222683000000003</v>
      </c>
      <c r="AI36" s="27" t="str">
        <f t="shared" si="1"/>
        <v>IS</v>
      </c>
      <c r="AJ36" s="29"/>
      <c r="AK36" s="29"/>
    </row>
    <row r="37" spans="1:37" ht="14.1" customHeight="1" x14ac:dyDescent="0.35">
      <c r="A37" s="32"/>
      <c r="B37" s="25" t="s">
        <v>187</v>
      </c>
      <c r="C37" s="471">
        <v>35.657934690000005</v>
      </c>
      <c r="D37" s="471">
        <v>34.050148280000002</v>
      </c>
      <c r="E37" s="471">
        <v>35.022313000000004</v>
      </c>
      <c r="F37" s="471">
        <v>36.578668830000005</v>
      </c>
      <c r="G37" s="471">
        <v>38.477107239999995</v>
      </c>
      <c r="H37" s="471">
        <v>39.029776609999999</v>
      </c>
      <c r="I37" s="471">
        <v>42.201173789999999</v>
      </c>
      <c r="J37" s="471">
        <v>42.385349699999999</v>
      </c>
      <c r="K37" s="471">
        <v>42.625180149999998</v>
      </c>
      <c r="L37" s="471">
        <v>43.514426129999997</v>
      </c>
      <c r="M37" s="471">
        <v>43.002951019999998</v>
      </c>
      <c r="N37" s="471">
        <v>44.306651810000005</v>
      </c>
      <c r="O37" s="471">
        <v>43.27023715</v>
      </c>
      <c r="P37" s="471">
        <v>44.63613488</v>
      </c>
      <c r="Q37" s="471">
        <v>45.06190059</v>
      </c>
      <c r="R37" s="471">
        <v>44.19003257</v>
      </c>
      <c r="S37" s="471">
        <v>44.95855839</v>
      </c>
      <c r="T37" s="471">
        <v>46.750583850000005</v>
      </c>
      <c r="U37" s="471">
        <v>45.829424799999998</v>
      </c>
      <c r="V37" s="471">
        <v>44.199958850000002</v>
      </c>
      <c r="W37" s="471">
        <v>46.95064266</v>
      </c>
      <c r="X37" s="471">
        <v>46.14673647</v>
      </c>
      <c r="Y37" s="471">
        <v>45.775287660000004</v>
      </c>
      <c r="Z37" s="471">
        <v>46.146746639999996</v>
      </c>
      <c r="AA37" s="471">
        <v>46.658896330000005</v>
      </c>
      <c r="AB37" s="471">
        <v>47.145385869999998</v>
      </c>
      <c r="AC37" s="471">
        <v>46.26722805</v>
      </c>
      <c r="AD37" s="471">
        <v>45.797835659999997</v>
      </c>
      <c r="AE37" s="471">
        <v>46.025948400000004</v>
      </c>
      <c r="AF37" s="471">
        <v>44.448845780000006</v>
      </c>
      <c r="AG37" s="471">
        <v>41.72834203</v>
      </c>
      <c r="AH37" s="471">
        <v>41.432976379999999</v>
      </c>
      <c r="AI37" s="25" t="str">
        <f t="shared" si="1"/>
        <v>NO</v>
      </c>
      <c r="AJ37" s="29"/>
      <c r="AK37" s="29"/>
    </row>
    <row r="38" spans="1:37" ht="14.1" customHeight="1" x14ac:dyDescent="0.35">
      <c r="A38" s="32"/>
      <c r="B38" s="857" t="s">
        <v>188</v>
      </c>
      <c r="C38" s="967">
        <v>47.638029209999999</v>
      </c>
      <c r="D38" s="905">
        <v>49.526016730000002</v>
      </c>
      <c r="E38" s="905">
        <v>49.573619989999997</v>
      </c>
      <c r="F38" s="905">
        <v>47.271766759999998</v>
      </c>
      <c r="G38" s="905">
        <v>46.429153469999996</v>
      </c>
      <c r="H38" s="905">
        <v>47.374618170000005</v>
      </c>
      <c r="I38" s="905">
        <v>48.199272000000001</v>
      </c>
      <c r="J38" s="905">
        <v>47.262757120000003</v>
      </c>
      <c r="K38" s="905">
        <v>49.0135942</v>
      </c>
      <c r="L38" s="905">
        <v>49.129463810000004</v>
      </c>
      <c r="M38" s="905">
        <v>48.505131970000001</v>
      </c>
      <c r="N38" s="905">
        <v>49.693924240000001</v>
      </c>
      <c r="O38" s="905">
        <v>47.721026210000005</v>
      </c>
      <c r="P38" s="905">
        <v>48.474624060000004</v>
      </c>
      <c r="Q38" s="905">
        <v>48.834660860000007</v>
      </c>
      <c r="R38" s="905">
        <v>49.430878049999997</v>
      </c>
      <c r="S38" s="905">
        <v>49.195576540000005</v>
      </c>
      <c r="T38" s="905">
        <v>47.438311110000001</v>
      </c>
      <c r="U38" s="905">
        <v>49.091043940000006</v>
      </c>
      <c r="V38" s="905">
        <v>47.719207490000002</v>
      </c>
      <c r="W38" s="905">
        <v>49.444699379999996</v>
      </c>
      <c r="X38" s="905">
        <v>45.677397879999994</v>
      </c>
      <c r="Y38" s="905">
        <v>47.041967920000005</v>
      </c>
      <c r="Z38" s="905">
        <v>48.025891949999995</v>
      </c>
      <c r="AA38" s="905">
        <v>44.08935966</v>
      </c>
      <c r="AB38" s="905">
        <v>43.750821730000006</v>
      </c>
      <c r="AC38" s="905">
        <v>44.442701509999999</v>
      </c>
      <c r="AD38" s="905">
        <v>43.596937209999993</v>
      </c>
      <c r="AE38" s="905">
        <v>42.605351260000006</v>
      </c>
      <c r="AF38" s="905">
        <v>42.539888160000004</v>
      </c>
      <c r="AG38" s="905">
        <v>36.404585740000002</v>
      </c>
      <c r="AH38" s="905">
        <v>38.218649790000001</v>
      </c>
      <c r="AI38" s="857" t="str">
        <f t="shared" si="1"/>
        <v>CH</v>
      </c>
      <c r="AJ38" s="29"/>
      <c r="AK38" s="29"/>
    </row>
    <row r="39" spans="1:37" ht="14.1" hidden="1" customHeight="1" x14ac:dyDescent="0.35">
      <c r="A39" s="32"/>
      <c r="B39" s="906" t="s">
        <v>184</v>
      </c>
      <c r="C39" s="907" t="s">
        <v>276</v>
      </c>
      <c r="D39" s="907" t="s">
        <v>276</v>
      </c>
      <c r="E39" s="907" t="s">
        <v>276</v>
      </c>
      <c r="F39" s="907" t="s">
        <v>276</v>
      </c>
      <c r="G39" s="907" t="s">
        <v>276</v>
      </c>
      <c r="H39" s="907" t="s">
        <v>276</v>
      </c>
      <c r="I39" s="907" t="s">
        <v>276</v>
      </c>
      <c r="J39" s="907" t="s">
        <v>276</v>
      </c>
      <c r="K39" s="907" t="s">
        <v>276</v>
      </c>
      <c r="L39" s="907" t="s">
        <v>276</v>
      </c>
      <c r="M39" s="907" t="s">
        <v>276</v>
      </c>
      <c r="N39" s="907" t="s">
        <v>276</v>
      </c>
      <c r="O39" s="907" t="s">
        <v>276</v>
      </c>
      <c r="P39" s="907" t="s">
        <v>276</v>
      </c>
      <c r="Q39" s="907" t="s">
        <v>276</v>
      </c>
      <c r="R39" s="907" t="s">
        <v>276</v>
      </c>
      <c r="S39" s="907" t="s">
        <v>276</v>
      </c>
      <c r="T39" s="907" t="s">
        <v>276</v>
      </c>
      <c r="U39" s="907" t="s">
        <v>276</v>
      </c>
      <c r="V39" s="907" t="s">
        <v>276</v>
      </c>
      <c r="W39" s="907" t="s">
        <v>276</v>
      </c>
      <c r="X39" s="907" t="s">
        <v>276</v>
      </c>
      <c r="Y39" s="907" t="s">
        <v>276</v>
      </c>
      <c r="Z39" s="907" t="s">
        <v>276</v>
      </c>
      <c r="AA39" s="907" t="s">
        <v>276</v>
      </c>
      <c r="AB39" s="907" t="s">
        <v>276</v>
      </c>
      <c r="AC39" s="907" t="s">
        <v>276</v>
      </c>
      <c r="AD39" s="907" t="s">
        <v>276</v>
      </c>
      <c r="AE39" s="907" t="s">
        <v>276</v>
      </c>
      <c r="AF39" s="907" t="s">
        <v>276</v>
      </c>
      <c r="AG39" s="907" t="s">
        <v>276</v>
      </c>
      <c r="AH39" s="907" t="s">
        <v>276</v>
      </c>
      <c r="AI39" s="906" t="str">
        <f>B39</f>
        <v>MK</v>
      </c>
      <c r="AJ39" s="29"/>
      <c r="AK39" s="29"/>
    </row>
    <row r="40" spans="1:37" ht="14.1" hidden="1" customHeight="1" x14ac:dyDescent="0.35">
      <c r="A40" s="32"/>
      <c r="B40" s="857" t="s">
        <v>185</v>
      </c>
      <c r="C40" s="905" t="s">
        <v>276</v>
      </c>
      <c r="D40" s="905" t="s">
        <v>276</v>
      </c>
      <c r="E40" s="905" t="s">
        <v>276</v>
      </c>
      <c r="F40" s="905" t="s">
        <v>276</v>
      </c>
      <c r="G40" s="905" t="s">
        <v>276</v>
      </c>
      <c r="H40" s="905" t="s">
        <v>276</v>
      </c>
      <c r="I40" s="905" t="s">
        <v>276</v>
      </c>
      <c r="J40" s="905" t="s">
        <v>276</v>
      </c>
      <c r="K40" s="905" t="s">
        <v>276</v>
      </c>
      <c r="L40" s="905" t="s">
        <v>276</v>
      </c>
      <c r="M40" s="905" t="s">
        <v>276</v>
      </c>
      <c r="N40" s="905" t="s">
        <v>276</v>
      </c>
      <c r="O40" s="905" t="s">
        <v>276</v>
      </c>
      <c r="P40" s="905" t="s">
        <v>276</v>
      </c>
      <c r="Q40" s="905" t="s">
        <v>276</v>
      </c>
      <c r="R40" s="905" t="s">
        <v>276</v>
      </c>
      <c r="S40" s="905" t="s">
        <v>276</v>
      </c>
      <c r="T40" s="905" t="s">
        <v>276</v>
      </c>
      <c r="U40" s="905" t="s">
        <v>276</v>
      </c>
      <c r="V40" s="905" t="s">
        <v>276</v>
      </c>
      <c r="W40" s="905" t="s">
        <v>276</v>
      </c>
      <c r="X40" s="905" t="s">
        <v>276</v>
      </c>
      <c r="Y40" s="905" t="s">
        <v>276</v>
      </c>
      <c r="Z40" s="905" t="s">
        <v>276</v>
      </c>
      <c r="AA40" s="905" t="s">
        <v>276</v>
      </c>
      <c r="AB40" s="905" t="s">
        <v>276</v>
      </c>
      <c r="AC40" s="905" t="s">
        <v>276</v>
      </c>
      <c r="AD40" s="905" t="s">
        <v>276</v>
      </c>
      <c r="AE40" s="905" t="s">
        <v>276</v>
      </c>
      <c r="AF40" s="905" t="s">
        <v>276</v>
      </c>
      <c r="AG40" s="905" t="s">
        <v>276</v>
      </c>
      <c r="AH40" s="905" t="s">
        <v>276</v>
      </c>
      <c r="AI40" s="857" t="str">
        <f>B40</f>
        <v>TR</v>
      </c>
      <c r="AJ40" s="29"/>
      <c r="AK40" s="29"/>
    </row>
    <row r="41" spans="1:37" ht="14.1" hidden="1" customHeight="1" x14ac:dyDescent="0.35">
      <c r="A41" s="32"/>
      <c r="B41" s="903" t="s">
        <v>182</v>
      </c>
      <c r="C41" s="904" t="s">
        <v>276</v>
      </c>
      <c r="D41" s="904" t="s">
        <v>276</v>
      </c>
      <c r="E41" s="904" t="s">
        <v>276</v>
      </c>
      <c r="F41" s="904" t="s">
        <v>276</v>
      </c>
      <c r="G41" s="904" t="s">
        <v>276</v>
      </c>
      <c r="H41" s="904" t="s">
        <v>276</v>
      </c>
      <c r="I41" s="904" t="s">
        <v>276</v>
      </c>
      <c r="J41" s="904" t="s">
        <v>276</v>
      </c>
      <c r="K41" s="904" t="s">
        <v>276</v>
      </c>
      <c r="L41" s="904" t="s">
        <v>276</v>
      </c>
      <c r="M41" s="904" t="s">
        <v>276</v>
      </c>
      <c r="N41" s="904" t="s">
        <v>276</v>
      </c>
      <c r="O41" s="904" t="s">
        <v>276</v>
      </c>
      <c r="P41" s="904" t="s">
        <v>276</v>
      </c>
      <c r="Q41" s="904" t="s">
        <v>276</v>
      </c>
      <c r="R41" s="904" t="s">
        <v>276</v>
      </c>
      <c r="S41" s="904" t="s">
        <v>276</v>
      </c>
      <c r="T41" s="904" t="s">
        <v>276</v>
      </c>
      <c r="U41" s="904" t="s">
        <v>276</v>
      </c>
      <c r="V41" s="904" t="s">
        <v>276</v>
      </c>
      <c r="W41" s="904" t="s">
        <v>276</v>
      </c>
      <c r="X41" s="904" t="s">
        <v>276</v>
      </c>
      <c r="Y41" s="904" t="s">
        <v>276</v>
      </c>
      <c r="Z41" s="904" t="s">
        <v>276</v>
      </c>
      <c r="AA41" s="904" t="s">
        <v>276</v>
      </c>
      <c r="AB41" s="904" t="s">
        <v>276</v>
      </c>
      <c r="AC41" s="904" t="s">
        <v>276</v>
      </c>
      <c r="AD41" s="904" t="s">
        <v>276</v>
      </c>
      <c r="AE41" s="904" t="s">
        <v>276</v>
      </c>
      <c r="AF41" s="904" t="s">
        <v>276</v>
      </c>
      <c r="AG41" s="904" t="s">
        <v>276</v>
      </c>
      <c r="AH41" s="904" t="s">
        <v>276</v>
      </c>
      <c r="AI41" s="903" t="str">
        <f>B41</f>
        <v>UK</v>
      </c>
      <c r="AJ41" s="29"/>
      <c r="AK41" s="29"/>
    </row>
    <row r="42" spans="1:37" ht="6" customHeight="1" x14ac:dyDescent="0.35">
      <c r="A42" s="32"/>
      <c r="B42" s="35"/>
      <c r="C42" s="36"/>
      <c r="D42" s="36"/>
      <c r="E42" s="36"/>
      <c r="F42" s="36"/>
      <c r="G42" s="36"/>
      <c r="H42" s="36"/>
      <c r="I42" s="36"/>
      <c r="J42" s="36"/>
      <c r="K42" s="36"/>
      <c r="L42" s="36"/>
      <c r="M42" s="36"/>
      <c r="N42" s="36"/>
      <c r="O42" s="36"/>
      <c r="P42" s="36"/>
      <c r="Q42" s="36"/>
      <c r="R42" s="36"/>
      <c r="S42" s="36"/>
      <c r="T42" s="36"/>
      <c r="U42" s="36"/>
      <c r="V42" s="36"/>
      <c r="W42" s="36"/>
      <c r="X42" s="29"/>
      <c r="Y42" s="29"/>
      <c r="Z42" s="29"/>
      <c r="AA42" s="29"/>
      <c r="AB42" s="29"/>
      <c r="AC42" s="29"/>
      <c r="AD42" s="29"/>
      <c r="AE42" s="29"/>
      <c r="AF42" s="29"/>
      <c r="AG42" s="29"/>
      <c r="AH42" s="29"/>
      <c r="AI42" s="29"/>
      <c r="AJ42" s="29"/>
      <c r="AK42" s="29"/>
    </row>
    <row r="43" spans="1:37" x14ac:dyDescent="0.35">
      <c r="A43" s="10"/>
      <c r="B43" s="37" t="s">
        <v>488</v>
      </c>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row>
    <row r="44" spans="1:37" ht="26.45" customHeight="1" x14ac:dyDescent="0.35">
      <c r="A44" s="10"/>
      <c r="B44" s="995" t="s">
        <v>461</v>
      </c>
      <c r="C44" s="1001"/>
      <c r="D44" s="1001"/>
      <c r="E44" s="1001"/>
      <c r="F44" s="1001"/>
      <c r="G44" s="1001"/>
      <c r="H44" s="1001"/>
      <c r="I44" s="1001"/>
      <c r="J44" s="1001"/>
      <c r="K44" s="1001"/>
      <c r="L44" s="1001"/>
      <c r="M44" s="1001"/>
      <c r="N44" s="1001"/>
      <c r="O44" s="1001"/>
      <c r="P44" s="1001"/>
      <c r="Q44" s="1001"/>
      <c r="R44" s="1001"/>
      <c r="S44" s="10"/>
      <c r="T44" s="10"/>
      <c r="U44" s="10"/>
      <c r="V44" s="10"/>
      <c r="W44" s="10"/>
      <c r="X44" s="10"/>
      <c r="Y44" s="10"/>
      <c r="Z44" s="10"/>
      <c r="AA44" s="10"/>
      <c r="AB44" s="10"/>
      <c r="AC44" s="10"/>
      <c r="AD44" s="10"/>
      <c r="AE44" s="10"/>
      <c r="AF44" s="10"/>
      <c r="AG44" s="10"/>
      <c r="AH44" s="10"/>
      <c r="AI44" s="10"/>
      <c r="AJ44" s="10"/>
      <c r="AK44" s="10"/>
    </row>
    <row r="45" spans="1:37" ht="11.25" customHeight="1" x14ac:dyDescent="0.35">
      <c r="A45" s="10"/>
      <c r="B45" s="634" t="s">
        <v>489</v>
      </c>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K45" s="10"/>
    </row>
    <row r="46" spans="1:37" ht="11.25" customHeight="1" x14ac:dyDescent="0.35">
      <c r="A46" s="10"/>
      <c r="B46" s="40" t="s">
        <v>276</v>
      </c>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10"/>
      <c r="AK46" s="10"/>
    </row>
    <row r="47" spans="1:37" s="218" customFormat="1" ht="13.5" customHeight="1" x14ac:dyDescent="0.35">
      <c r="C47" s="230"/>
      <c r="D47" s="230"/>
      <c r="E47" s="230"/>
      <c r="F47" s="230"/>
      <c r="G47" s="230"/>
      <c r="H47" s="230"/>
      <c r="I47" s="230"/>
      <c r="J47" s="230"/>
      <c r="K47" s="230"/>
      <c r="L47" s="230"/>
      <c r="M47" s="230"/>
      <c r="N47" s="230"/>
      <c r="O47" s="230"/>
      <c r="P47" s="230"/>
      <c r="Q47" s="230"/>
      <c r="R47" s="230"/>
      <c r="S47" s="230"/>
      <c r="T47" s="230"/>
      <c r="U47" s="230"/>
      <c r="V47" s="230"/>
      <c r="W47" s="230"/>
      <c r="X47" s="230"/>
      <c r="Y47" s="230"/>
      <c r="Z47" s="230"/>
      <c r="AA47" s="230"/>
      <c r="AB47" s="230"/>
      <c r="AC47" s="230"/>
      <c r="AD47" s="230"/>
      <c r="AE47" s="230"/>
      <c r="AF47" s="230"/>
      <c r="AG47" s="230"/>
      <c r="AH47" s="230"/>
      <c r="AI47" s="230"/>
    </row>
    <row r="48" spans="1:37" s="218" customFormat="1" x14ac:dyDescent="0.35">
      <c r="B48" s="230"/>
      <c r="C48" s="673"/>
      <c r="D48" s="673"/>
      <c r="E48" s="673"/>
      <c r="F48" s="673"/>
      <c r="G48" s="673"/>
      <c r="H48" s="673"/>
      <c r="I48" s="673"/>
      <c r="J48" s="673"/>
      <c r="K48" s="673"/>
      <c r="L48" s="673"/>
      <c r="M48" s="673"/>
      <c r="N48" s="673"/>
      <c r="O48" s="673"/>
      <c r="P48" s="673"/>
      <c r="Q48" s="673"/>
      <c r="R48" s="673"/>
      <c r="S48" s="673"/>
      <c r="T48" s="673"/>
      <c r="U48" s="673"/>
      <c r="V48" s="673"/>
      <c r="W48" s="673"/>
      <c r="X48" s="673"/>
      <c r="Y48" s="673"/>
      <c r="Z48" s="673"/>
      <c r="AA48" s="673"/>
      <c r="AB48" s="673"/>
      <c r="AC48" s="673"/>
      <c r="AD48" s="673"/>
      <c r="AE48" s="673"/>
      <c r="AF48" s="673"/>
      <c r="AG48" s="673"/>
      <c r="AH48" s="673"/>
      <c r="AI48" s="230"/>
    </row>
    <row r="49" spans="2:36" s="218" customFormat="1" x14ac:dyDescent="0.35">
      <c r="B49" s="230"/>
      <c r="C49" s="673"/>
      <c r="D49" s="673"/>
      <c r="E49" s="673"/>
      <c r="F49" s="673"/>
      <c r="G49" s="673"/>
      <c r="H49" s="673"/>
      <c r="I49" s="673"/>
      <c r="J49" s="673"/>
      <c r="K49" s="673"/>
      <c r="L49" s="673"/>
      <c r="M49" s="673"/>
      <c r="N49" s="673"/>
      <c r="O49" s="673"/>
      <c r="P49" s="673"/>
      <c r="Q49" s="673"/>
      <c r="R49" s="673"/>
      <c r="S49" s="673"/>
      <c r="T49" s="673"/>
      <c r="U49" s="673"/>
      <c r="V49" s="673"/>
      <c r="W49" s="673"/>
      <c r="X49" s="673"/>
      <c r="Y49" s="673"/>
      <c r="Z49" s="673"/>
      <c r="AA49" s="673"/>
      <c r="AB49" s="673"/>
      <c r="AC49" s="673"/>
      <c r="AD49" s="673"/>
      <c r="AE49" s="673"/>
      <c r="AF49" s="673"/>
      <c r="AG49" s="673"/>
      <c r="AH49" s="673"/>
      <c r="AI49" s="230"/>
    </row>
    <row r="50" spans="2:36" s="218" customFormat="1" x14ac:dyDescent="0.35">
      <c r="B50" s="230"/>
      <c r="C50" s="677"/>
      <c r="D50" s="677"/>
      <c r="E50" s="677"/>
      <c r="F50" s="677"/>
      <c r="G50" s="677"/>
      <c r="H50" s="677"/>
      <c r="I50" s="677"/>
      <c r="J50" s="677"/>
      <c r="K50" s="677"/>
      <c r="L50" s="677"/>
      <c r="M50" s="677"/>
      <c r="N50" s="677"/>
      <c r="O50" s="677"/>
      <c r="P50" s="677"/>
      <c r="Q50" s="677"/>
      <c r="R50" s="677"/>
      <c r="S50" s="677"/>
      <c r="T50" s="677"/>
      <c r="U50" s="677"/>
      <c r="V50" s="677"/>
      <c r="W50" s="677"/>
      <c r="X50" s="677"/>
      <c r="Y50" s="677"/>
      <c r="Z50" s="677"/>
      <c r="AA50" s="677"/>
      <c r="AB50" s="677"/>
      <c r="AC50" s="677"/>
      <c r="AD50" s="677"/>
      <c r="AE50" s="677"/>
      <c r="AF50" s="677"/>
      <c r="AG50" s="677"/>
      <c r="AH50" s="677"/>
      <c r="AI50" s="230"/>
    </row>
    <row r="51" spans="2:36" s="218" customFormat="1" x14ac:dyDescent="0.35">
      <c r="B51" s="230"/>
      <c r="C51" s="677"/>
      <c r="D51" s="677"/>
      <c r="E51" s="677"/>
      <c r="F51" s="677"/>
      <c r="G51" s="677"/>
      <c r="H51" s="677"/>
      <c r="I51" s="677"/>
      <c r="J51" s="677"/>
      <c r="K51" s="677"/>
      <c r="L51" s="677"/>
      <c r="M51" s="677"/>
      <c r="N51" s="677"/>
      <c r="O51" s="677"/>
      <c r="P51" s="677"/>
      <c r="Q51" s="677"/>
      <c r="R51" s="677"/>
      <c r="S51" s="677"/>
      <c r="T51" s="677"/>
      <c r="U51" s="677"/>
      <c r="V51" s="677"/>
      <c r="W51" s="677"/>
      <c r="X51" s="677"/>
      <c r="Y51" s="677"/>
      <c r="Z51" s="677"/>
      <c r="AA51" s="677"/>
      <c r="AB51" s="677"/>
      <c r="AC51" s="677"/>
      <c r="AD51" s="677"/>
      <c r="AE51" s="677"/>
      <c r="AF51" s="677"/>
      <c r="AG51" s="677"/>
      <c r="AH51" s="677"/>
      <c r="AI51" s="230"/>
    </row>
    <row r="52" spans="2:36" s="218" customFormat="1" x14ac:dyDescent="0.35">
      <c r="B52" s="230"/>
      <c r="C52" s="738"/>
      <c r="D52" s="738"/>
      <c r="E52" s="738"/>
      <c r="F52" s="738"/>
      <c r="G52" s="738"/>
      <c r="H52" s="738"/>
      <c r="I52" s="738"/>
      <c r="J52" s="738"/>
      <c r="K52" s="738"/>
      <c r="L52" s="738"/>
      <c r="M52" s="738"/>
      <c r="N52" s="738"/>
      <c r="O52" s="738"/>
      <c r="P52" s="738"/>
      <c r="Q52" s="738"/>
      <c r="R52" s="738"/>
      <c r="S52" s="738"/>
      <c r="T52" s="738"/>
      <c r="U52" s="738"/>
      <c r="V52" s="738"/>
      <c r="W52" s="738"/>
      <c r="X52" s="738"/>
      <c r="Y52" s="738"/>
      <c r="Z52" s="738"/>
      <c r="AA52" s="738"/>
      <c r="AB52" s="738"/>
      <c r="AC52" s="738"/>
      <c r="AD52" s="738"/>
      <c r="AE52" s="738"/>
      <c r="AF52" s="738"/>
      <c r="AG52" s="738"/>
      <c r="AH52" s="738"/>
      <c r="AI52" s="230"/>
    </row>
    <row r="53" spans="2:36" s="218" customFormat="1" x14ac:dyDescent="0.35">
      <c r="B53" s="230"/>
      <c r="C53" s="738"/>
      <c r="D53" s="738"/>
      <c r="E53" s="738"/>
      <c r="F53" s="738"/>
      <c r="G53" s="738"/>
      <c r="H53" s="738"/>
      <c r="I53" s="738"/>
      <c r="J53" s="738"/>
      <c r="K53" s="738"/>
      <c r="L53" s="738"/>
      <c r="M53" s="738"/>
      <c r="N53" s="738"/>
      <c r="O53" s="738"/>
      <c r="P53" s="738"/>
      <c r="Q53" s="738"/>
      <c r="R53" s="738"/>
      <c r="S53" s="738"/>
      <c r="T53" s="738"/>
      <c r="U53" s="738"/>
      <c r="V53" s="738"/>
      <c r="W53" s="738"/>
      <c r="X53" s="738"/>
      <c r="Y53" s="738"/>
      <c r="Z53" s="738"/>
      <c r="AA53" s="738"/>
      <c r="AB53" s="738"/>
      <c r="AC53" s="738"/>
      <c r="AD53" s="738"/>
      <c r="AE53" s="738"/>
      <c r="AF53" s="738"/>
      <c r="AG53" s="738"/>
      <c r="AH53" s="738"/>
      <c r="AI53" s="230"/>
    </row>
    <row r="54" spans="2:36" s="218" customFormat="1" x14ac:dyDescent="0.35">
      <c r="B54" s="231"/>
      <c r="C54" s="738"/>
      <c r="D54" s="738"/>
      <c r="E54" s="738"/>
      <c r="F54" s="738"/>
      <c r="G54" s="738"/>
      <c r="H54" s="738"/>
      <c r="I54" s="738"/>
      <c r="J54" s="738"/>
      <c r="K54" s="738"/>
      <c r="L54" s="738"/>
      <c r="M54" s="738"/>
      <c r="N54" s="738"/>
      <c r="O54" s="738"/>
      <c r="P54" s="738"/>
      <c r="Q54" s="738"/>
      <c r="R54" s="738"/>
      <c r="S54" s="738"/>
      <c r="T54" s="738"/>
      <c r="U54" s="738"/>
      <c r="V54" s="738"/>
      <c r="W54" s="738"/>
      <c r="X54" s="738"/>
      <c r="Y54" s="738"/>
      <c r="Z54" s="738"/>
      <c r="AA54" s="738"/>
      <c r="AB54" s="738"/>
      <c r="AC54" s="738"/>
      <c r="AD54" s="738"/>
      <c r="AE54" s="738"/>
      <c r="AF54" s="738"/>
      <c r="AG54" s="738"/>
      <c r="AH54" s="738"/>
      <c r="AI54" s="230"/>
      <c r="AJ54" s="230"/>
    </row>
    <row r="55" spans="2:36" s="218" customFormat="1" x14ac:dyDescent="0.35">
      <c r="B55" s="230"/>
      <c r="C55" s="738"/>
      <c r="D55" s="738"/>
      <c r="E55" s="738"/>
      <c r="F55" s="738"/>
      <c r="G55" s="738"/>
      <c r="H55" s="738"/>
      <c r="I55" s="738"/>
      <c r="J55" s="738"/>
      <c r="K55" s="738"/>
      <c r="L55" s="738"/>
      <c r="M55" s="738"/>
      <c r="N55" s="738"/>
      <c r="O55" s="738"/>
      <c r="P55" s="738"/>
      <c r="Q55" s="738"/>
      <c r="R55" s="738"/>
      <c r="S55" s="738"/>
      <c r="T55" s="738"/>
      <c r="U55" s="738"/>
      <c r="V55" s="738"/>
      <c r="W55" s="738"/>
      <c r="X55" s="738"/>
      <c r="Y55" s="738"/>
      <c r="Z55" s="738"/>
      <c r="AA55" s="738"/>
      <c r="AB55" s="738"/>
      <c r="AC55" s="738"/>
      <c r="AD55" s="738"/>
      <c r="AE55" s="738"/>
      <c r="AF55" s="738"/>
      <c r="AG55" s="738"/>
      <c r="AH55" s="738"/>
      <c r="AI55" s="230"/>
      <c r="AJ55" s="230"/>
    </row>
    <row r="56" spans="2:36" s="218" customFormat="1" x14ac:dyDescent="0.35">
      <c r="B56" s="230"/>
      <c r="C56" s="738"/>
      <c r="D56" s="738"/>
      <c r="E56" s="738"/>
      <c r="F56" s="738"/>
      <c r="G56" s="738"/>
      <c r="H56" s="738"/>
      <c r="I56" s="738"/>
      <c r="J56" s="738"/>
      <c r="K56" s="738"/>
      <c r="L56" s="738"/>
      <c r="M56" s="738"/>
      <c r="N56" s="738"/>
      <c r="O56" s="738"/>
      <c r="P56" s="738"/>
      <c r="Q56" s="738"/>
      <c r="R56" s="738"/>
      <c r="S56" s="738"/>
      <c r="T56" s="738"/>
      <c r="U56" s="738"/>
      <c r="V56" s="738"/>
      <c r="W56" s="738"/>
      <c r="X56" s="738"/>
      <c r="Y56" s="738"/>
      <c r="Z56" s="738"/>
      <c r="AA56" s="738"/>
      <c r="AB56" s="738"/>
      <c r="AC56" s="738"/>
      <c r="AD56" s="738"/>
      <c r="AE56" s="738"/>
      <c r="AF56" s="738"/>
      <c r="AG56" s="738"/>
      <c r="AH56" s="738"/>
      <c r="AI56" s="230"/>
      <c r="AJ56" s="230"/>
    </row>
    <row r="57" spans="2:36" s="218" customFormat="1" x14ac:dyDescent="0.35">
      <c r="B57" s="230"/>
      <c r="C57" s="738"/>
      <c r="D57" s="738"/>
      <c r="E57" s="738"/>
      <c r="F57" s="738"/>
      <c r="G57" s="738"/>
      <c r="H57" s="738"/>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230"/>
      <c r="AJ57" s="230"/>
    </row>
    <row r="58" spans="2:36" s="218" customFormat="1" x14ac:dyDescent="0.35">
      <c r="B58" s="230"/>
      <c r="C58" s="738"/>
      <c r="D58" s="738"/>
      <c r="E58" s="738"/>
      <c r="F58" s="738"/>
      <c r="G58" s="738"/>
      <c r="H58" s="738"/>
      <c r="I58" s="738"/>
      <c r="J58" s="738"/>
      <c r="K58" s="738"/>
      <c r="L58" s="738"/>
      <c r="M58" s="738"/>
      <c r="N58" s="738"/>
      <c r="O58" s="738"/>
      <c r="P58" s="738"/>
      <c r="Q58" s="738"/>
      <c r="R58" s="738"/>
      <c r="S58" s="738"/>
      <c r="T58" s="738"/>
      <c r="U58" s="738"/>
      <c r="V58" s="738"/>
      <c r="W58" s="738"/>
      <c r="X58" s="738"/>
      <c r="Y58" s="738"/>
      <c r="Z58" s="738"/>
      <c r="AA58" s="738"/>
      <c r="AB58" s="738"/>
      <c r="AC58" s="738"/>
      <c r="AD58" s="738"/>
      <c r="AE58" s="738"/>
      <c r="AF58" s="738"/>
      <c r="AG58" s="738"/>
      <c r="AH58" s="738"/>
      <c r="AI58" s="230"/>
      <c r="AJ58" s="230"/>
    </row>
    <row r="59" spans="2:36" s="218" customFormat="1" x14ac:dyDescent="0.35">
      <c r="B59" s="230"/>
      <c r="C59" s="738"/>
      <c r="D59" s="738"/>
      <c r="E59" s="738"/>
      <c r="F59" s="738"/>
      <c r="G59" s="738"/>
      <c r="H59" s="738"/>
      <c r="I59" s="738"/>
      <c r="J59" s="738"/>
      <c r="K59" s="738"/>
      <c r="L59" s="738"/>
      <c r="M59" s="738"/>
      <c r="N59" s="738"/>
      <c r="O59" s="738"/>
      <c r="P59" s="738"/>
      <c r="Q59" s="738"/>
      <c r="R59" s="738"/>
      <c r="S59" s="738"/>
      <c r="T59" s="738"/>
      <c r="U59" s="738"/>
      <c r="V59" s="738"/>
      <c r="W59" s="738"/>
      <c r="X59" s="738"/>
      <c r="Y59" s="738"/>
      <c r="Z59" s="738"/>
      <c r="AA59" s="738"/>
      <c r="AB59" s="738"/>
      <c r="AC59" s="738"/>
      <c r="AD59" s="738"/>
      <c r="AE59" s="738"/>
      <c r="AF59" s="738"/>
      <c r="AG59" s="738"/>
      <c r="AH59" s="738"/>
      <c r="AI59" s="230"/>
      <c r="AJ59" s="230"/>
    </row>
    <row r="60" spans="2:36" s="218" customFormat="1" x14ac:dyDescent="0.35">
      <c r="B60" s="230"/>
      <c r="C60" s="738"/>
      <c r="D60" s="738"/>
      <c r="E60" s="738"/>
      <c r="F60" s="738"/>
      <c r="G60" s="738"/>
      <c r="H60" s="738"/>
      <c r="I60" s="738"/>
      <c r="J60" s="738"/>
      <c r="K60" s="738"/>
      <c r="L60" s="738"/>
      <c r="M60" s="738"/>
      <c r="N60" s="738"/>
      <c r="O60" s="738"/>
      <c r="P60" s="738"/>
      <c r="Q60" s="738"/>
      <c r="R60" s="738"/>
      <c r="S60" s="738"/>
      <c r="T60" s="738"/>
      <c r="U60" s="738"/>
      <c r="V60" s="738"/>
      <c r="W60" s="738"/>
      <c r="X60" s="738"/>
      <c r="Y60" s="738"/>
      <c r="Z60" s="738"/>
      <c r="AA60" s="738"/>
      <c r="AB60" s="738"/>
      <c r="AC60" s="738"/>
      <c r="AD60" s="738"/>
      <c r="AE60" s="738"/>
      <c r="AF60" s="738"/>
      <c r="AG60" s="738"/>
      <c r="AH60" s="738"/>
      <c r="AI60" s="230"/>
      <c r="AJ60" s="230"/>
    </row>
    <row r="61" spans="2:36" s="218" customFormat="1" x14ac:dyDescent="0.35">
      <c r="B61" s="230"/>
      <c r="C61" s="738"/>
      <c r="D61" s="738"/>
      <c r="E61" s="738"/>
      <c r="F61" s="738"/>
      <c r="G61" s="738"/>
      <c r="H61" s="738"/>
      <c r="I61" s="738"/>
      <c r="J61" s="738"/>
      <c r="K61" s="738"/>
      <c r="L61" s="738"/>
      <c r="M61" s="738"/>
      <c r="N61" s="738"/>
      <c r="O61" s="738"/>
      <c r="P61" s="738"/>
      <c r="Q61" s="738"/>
      <c r="R61" s="738"/>
      <c r="S61" s="738"/>
      <c r="T61" s="738"/>
      <c r="U61" s="738"/>
      <c r="V61" s="738"/>
      <c r="W61" s="738"/>
      <c r="X61" s="738"/>
      <c r="Y61" s="738"/>
      <c r="Z61" s="738"/>
      <c r="AA61" s="738"/>
      <c r="AB61" s="738"/>
      <c r="AC61" s="738"/>
      <c r="AD61" s="738"/>
      <c r="AE61" s="738"/>
      <c r="AF61" s="738"/>
      <c r="AG61" s="738"/>
      <c r="AH61" s="738"/>
      <c r="AI61" s="230"/>
      <c r="AJ61" s="230"/>
    </row>
    <row r="62" spans="2:36" s="218" customFormat="1" x14ac:dyDescent="0.35">
      <c r="B62" s="231"/>
      <c r="C62" s="738"/>
      <c r="D62" s="738"/>
      <c r="E62" s="738"/>
      <c r="F62" s="738"/>
      <c r="G62" s="738"/>
      <c r="H62" s="738"/>
      <c r="I62" s="738"/>
      <c r="J62" s="738"/>
      <c r="K62" s="738"/>
      <c r="L62" s="738"/>
      <c r="M62" s="738"/>
      <c r="N62" s="738"/>
      <c r="O62" s="738"/>
      <c r="P62" s="738"/>
      <c r="Q62" s="738"/>
      <c r="R62" s="738"/>
      <c r="S62" s="738"/>
      <c r="T62" s="738"/>
      <c r="U62" s="738"/>
      <c r="V62" s="738"/>
      <c r="W62" s="738"/>
      <c r="X62" s="738"/>
      <c r="Y62" s="738"/>
      <c r="Z62" s="738"/>
      <c r="AA62" s="738"/>
      <c r="AB62" s="738"/>
      <c r="AC62" s="738"/>
      <c r="AD62" s="738"/>
      <c r="AE62" s="738"/>
      <c r="AF62" s="738"/>
      <c r="AG62" s="738"/>
      <c r="AH62" s="738"/>
      <c r="AI62" s="231"/>
      <c r="AJ62" s="231"/>
    </row>
    <row r="63" spans="2:36" s="218" customFormat="1" x14ac:dyDescent="0.35">
      <c r="B63" s="231"/>
      <c r="C63" s="738"/>
      <c r="D63" s="738"/>
      <c r="E63" s="738"/>
      <c r="F63" s="738"/>
      <c r="G63" s="738"/>
      <c r="H63" s="738"/>
      <c r="I63" s="738"/>
      <c r="J63" s="738"/>
      <c r="K63" s="738"/>
      <c r="L63" s="738"/>
      <c r="M63" s="738"/>
      <c r="N63" s="738"/>
      <c r="O63" s="738"/>
      <c r="P63" s="738"/>
      <c r="Q63" s="738"/>
      <c r="R63" s="738"/>
      <c r="S63" s="738"/>
      <c r="T63" s="738"/>
      <c r="U63" s="738"/>
      <c r="V63" s="738"/>
      <c r="W63" s="738"/>
      <c r="X63" s="738"/>
      <c r="Y63" s="738"/>
      <c r="Z63" s="738"/>
      <c r="AA63" s="738"/>
      <c r="AB63" s="738"/>
      <c r="AC63" s="738"/>
      <c r="AD63" s="738"/>
      <c r="AE63" s="738"/>
      <c r="AF63" s="738"/>
      <c r="AG63" s="738"/>
      <c r="AH63" s="738"/>
      <c r="AI63" s="231"/>
      <c r="AJ63" s="231"/>
    </row>
    <row r="64" spans="2:36" s="218" customFormat="1" x14ac:dyDescent="0.35">
      <c r="B64" s="232"/>
      <c r="C64" s="738"/>
      <c r="D64" s="738"/>
      <c r="E64" s="738"/>
      <c r="F64" s="738"/>
      <c r="G64" s="738"/>
      <c r="H64" s="738"/>
      <c r="I64" s="738"/>
      <c r="J64" s="738"/>
      <c r="K64" s="738"/>
      <c r="L64" s="738"/>
      <c r="M64" s="738"/>
      <c r="N64" s="738"/>
      <c r="O64" s="738"/>
      <c r="P64" s="738"/>
      <c r="Q64" s="738"/>
      <c r="R64" s="738"/>
      <c r="S64" s="738"/>
      <c r="T64" s="738"/>
      <c r="U64" s="738"/>
      <c r="V64" s="738"/>
      <c r="W64" s="738"/>
      <c r="X64" s="738"/>
      <c r="Y64" s="738"/>
      <c r="Z64" s="738"/>
      <c r="AA64" s="738"/>
      <c r="AB64" s="738"/>
      <c r="AC64" s="738"/>
      <c r="AD64" s="738"/>
      <c r="AE64" s="738"/>
      <c r="AF64" s="738"/>
      <c r="AG64" s="738"/>
      <c r="AH64" s="738"/>
      <c r="AI64" s="232"/>
    </row>
    <row r="65" spans="2:35" s="218" customFormat="1" ht="12" customHeight="1" x14ac:dyDescent="0.35">
      <c r="B65" s="232"/>
      <c r="C65" s="738"/>
      <c r="D65" s="738"/>
      <c r="E65" s="738"/>
      <c r="F65" s="738"/>
      <c r="G65" s="738"/>
      <c r="H65" s="738"/>
      <c r="I65" s="738"/>
      <c r="J65" s="738"/>
      <c r="K65" s="738"/>
      <c r="L65" s="738"/>
      <c r="M65" s="738"/>
      <c r="N65" s="738"/>
      <c r="O65" s="738"/>
      <c r="P65" s="738"/>
      <c r="Q65" s="738"/>
      <c r="R65" s="738"/>
      <c r="S65" s="738"/>
      <c r="T65" s="738"/>
      <c r="U65" s="738"/>
      <c r="V65" s="738"/>
      <c r="W65" s="738"/>
      <c r="X65" s="738"/>
      <c r="Y65" s="738"/>
      <c r="Z65" s="738"/>
      <c r="AA65" s="738"/>
      <c r="AB65" s="738"/>
      <c r="AC65" s="738"/>
      <c r="AD65" s="738"/>
      <c r="AE65" s="738"/>
      <c r="AF65" s="738"/>
      <c r="AG65" s="738"/>
      <c r="AH65" s="738"/>
      <c r="AI65" s="232"/>
    </row>
    <row r="66" spans="2:35" s="218" customFormat="1" x14ac:dyDescent="0.35">
      <c r="C66" s="738"/>
      <c r="D66" s="738"/>
      <c r="E66" s="738"/>
      <c r="F66" s="738"/>
      <c r="G66" s="738"/>
      <c r="H66" s="738"/>
      <c r="I66" s="738"/>
      <c r="J66" s="738"/>
      <c r="K66" s="738"/>
      <c r="L66" s="738"/>
      <c r="M66" s="738"/>
      <c r="N66" s="738"/>
      <c r="O66" s="738"/>
      <c r="P66" s="738"/>
      <c r="Q66" s="738"/>
      <c r="R66" s="738"/>
      <c r="S66" s="738"/>
      <c r="T66" s="738"/>
      <c r="U66" s="738"/>
      <c r="V66" s="738"/>
      <c r="W66" s="738"/>
      <c r="X66" s="738"/>
      <c r="Y66" s="738"/>
      <c r="Z66" s="738"/>
      <c r="AA66" s="738"/>
      <c r="AB66" s="738"/>
      <c r="AC66" s="738"/>
      <c r="AD66" s="738"/>
      <c r="AE66" s="738"/>
      <c r="AF66" s="738"/>
      <c r="AG66" s="738"/>
      <c r="AH66" s="738"/>
    </row>
    <row r="67" spans="2:35" s="218" customFormat="1" x14ac:dyDescent="0.35">
      <c r="C67" s="738"/>
      <c r="D67" s="738"/>
      <c r="E67" s="738"/>
      <c r="F67" s="738"/>
      <c r="G67" s="738"/>
      <c r="H67" s="738"/>
      <c r="I67" s="738"/>
      <c r="J67" s="738"/>
      <c r="K67" s="738"/>
      <c r="L67" s="738"/>
      <c r="M67" s="738"/>
      <c r="N67" s="738"/>
      <c r="O67" s="738"/>
      <c r="P67" s="738"/>
      <c r="Q67" s="738"/>
      <c r="R67" s="738"/>
      <c r="S67" s="738"/>
      <c r="T67" s="738"/>
      <c r="U67" s="738"/>
      <c r="V67" s="738"/>
      <c r="W67" s="738"/>
      <c r="X67" s="738"/>
      <c r="Y67" s="738"/>
      <c r="Z67" s="738"/>
      <c r="AA67" s="738"/>
      <c r="AB67" s="738"/>
      <c r="AC67" s="738"/>
      <c r="AD67" s="738"/>
      <c r="AE67" s="738"/>
      <c r="AF67" s="738"/>
      <c r="AG67" s="738"/>
      <c r="AH67" s="738"/>
    </row>
    <row r="68" spans="2:35" s="218" customFormat="1" x14ac:dyDescent="0.35">
      <c r="C68" s="738"/>
      <c r="D68" s="738"/>
      <c r="E68" s="738"/>
      <c r="F68" s="738"/>
      <c r="G68" s="738"/>
      <c r="H68" s="738"/>
      <c r="I68" s="738"/>
      <c r="J68" s="738"/>
      <c r="K68" s="738"/>
      <c r="L68" s="738"/>
      <c r="M68" s="738"/>
      <c r="N68" s="738"/>
      <c r="O68" s="738"/>
      <c r="P68" s="738"/>
      <c r="Q68" s="738"/>
      <c r="R68" s="738"/>
      <c r="S68" s="738"/>
      <c r="T68" s="738"/>
      <c r="U68" s="738"/>
      <c r="V68" s="738"/>
      <c r="W68" s="738"/>
      <c r="X68" s="738"/>
      <c r="Y68" s="738"/>
      <c r="Z68" s="738"/>
      <c r="AA68" s="738"/>
      <c r="AB68" s="738"/>
      <c r="AC68" s="738"/>
      <c r="AD68" s="738"/>
      <c r="AE68" s="738"/>
      <c r="AF68" s="738"/>
      <c r="AG68" s="738"/>
      <c r="AH68" s="738"/>
    </row>
    <row r="69" spans="2:35" s="218" customFormat="1" x14ac:dyDescent="0.35">
      <c r="C69" s="738"/>
      <c r="D69" s="738"/>
      <c r="E69" s="738"/>
      <c r="F69" s="738"/>
      <c r="G69" s="738"/>
      <c r="H69" s="738"/>
      <c r="I69" s="738"/>
      <c r="J69" s="738"/>
      <c r="K69" s="738"/>
      <c r="L69" s="738"/>
      <c r="M69" s="738"/>
      <c r="N69" s="738"/>
      <c r="O69" s="738"/>
      <c r="P69" s="738"/>
      <c r="Q69" s="738"/>
      <c r="R69" s="738"/>
      <c r="S69" s="738"/>
      <c r="T69" s="738"/>
      <c r="U69" s="738"/>
      <c r="V69" s="738"/>
      <c r="W69" s="738"/>
      <c r="X69" s="738"/>
      <c r="Y69" s="738"/>
      <c r="Z69" s="738"/>
      <c r="AA69" s="738"/>
      <c r="AB69" s="738"/>
      <c r="AC69" s="738"/>
      <c r="AD69" s="738"/>
      <c r="AE69" s="738"/>
      <c r="AF69" s="738"/>
      <c r="AG69" s="738"/>
      <c r="AH69" s="738"/>
    </row>
    <row r="70" spans="2:35" s="218" customFormat="1" x14ac:dyDescent="0.35">
      <c r="C70" s="738"/>
      <c r="D70" s="738"/>
      <c r="E70" s="738"/>
      <c r="F70" s="738"/>
      <c r="G70" s="738"/>
      <c r="H70" s="738"/>
      <c r="I70" s="738"/>
      <c r="J70" s="738"/>
      <c r="K70" s="738"/>
      <c r="L70" s="738"/>
      <c r="M70" s="738"/>
      <c r="N70" s="738"/>
      <c r="O70" s="738"/>
      <c r="P70" s="738"/>
      <c r="Q70" s="738"/>
      <c r="R70" s="738"/>
      <c r="S70" s="738"/>
      <c r="T70" s="738"/>
      <c r="U70" s="738"/>
      <c r="V70" s="738"/>
      <c r="W70" s="738"/>
      <c r="X70" s="738"/>
      <c r="Y70" s="738"/>
      <c r="Z70" s="738"/>
      <c r="AA70" s="738"/>
      <c r="AB70" s="738"/>
      <c r="AC70" s="738"/>
      <c r="AD70" s="738"/>
      <c r="AE70" s="738"/>
      <c r="AF70" s="738"/>
      <c r="AG70" s="738"/>
      <c r="AH70" s="738"/>
    </row>
    <row r="71" spans="2:35" s="218" customFormat="1" x14ac:dyDescent="0.35">
      <c r="C71" s="738"/>
      <c r="D71" s="738"/>
      <c r="E71" s="738"/>
      <c r="F71" s="738"/>
      <c r="G71" s="738"/>
      <c r="H71" s="738"/>
      <c r="I71" s="738"/>
      <c r="J71" s="738"/>
      <c r="K71" s="738"/>
      <c r="L71" s="738"/>
      <c r="M71" s="738"/>
      <c r="N71" s="738"/>
      <c r="O71" s="738"/>
      <c r="P71" s="738"/>
      <c r="Q71" s="738"/>
      <c r="R71" s="738"/>
      <c r="S71" s="738"/>
      <c r="T71" s="738"/>
      <c r="U71" s="738"/>
      <c r="V71" s="738"/>
      <c r="W71" s="738"/>
      <c r="X71" s="738"/>
      <c r="Y71" s="738"/>
      <c r="Z71" s="738"/>
      <c r="AA71" s="738"/>
      <c r="AB71" s="738"/>
      <c r="AC71" s="738"/>
      <c r="AD71" s="738"/>
      <c r="AE71" s="738"/>
      <c r="AF71" s="738"/>
      <c r="AG71" s="738"/>
      <c r="AH71" s="738"/>
    </row>
    <row r="72" spans="2:35" s="218" customFormat="1" x14ac:dyDescent="0.35">
      <c r="C72" s="738"/>
      <c r="D72" s="738"/>
      <c r="E72" s="738"/>
      <c r="F72" s="738"/>
      <c r="G72" s="738"/>
      <c r="H72" s="738"/>
      <c r="I72" s="738"/>
      <c r="J72" s="738"/>
      <c r="K72" s="738"/>
      <c r="L72" s="738"/>
      <c r="M72" s="738"/>
      <c r="N72" s="738"/>
      <c r="O72" s="738"/>
      <c r="P72" s="738"/>
      <c r="Q72" s="738"/>
      <c r="R72" s="738"/>
      <c r="S72" s="738"/>
      <c r="T72" s="738"/>
      <c r="U72" s="738"/>
      <c r="V72" s="738"/>
      <c r="W72" s="738"/>
      <c r="X72" s="738"/>
      <c r="Y72" s="738"/>
      <c r="Z72" s="738"/>
      <c r="AA72" s="738"/>
      <c r="AB72" s="738"/>
      <c r="AC72" s="738"/>
      <c r="AD72" s="738"/>
      <c r="AE72" s="738"/>
      <c r="AF72" s="738"/>
      <c r="AG72" s="738"/>
      <c r="AH72" s="738"/>
    </row>
    <row r="73" spans="2:35" s="218" customFormat="1" x14ac:dyDescent="0.35">
      <c r="C73" s="738"/>
      <c r="D73" s="738"/>
      <c r="E73" s="738"/>
      <c r="F73" s="738"/>
      <c r="G73" s="738"/>
      <c r="H73" s="738"/>
      <c r="I73" s="738"/>
      <c r="J73" s="738"/>
      <c r="K73" s="738"/>
      <c r="L73" s="738"/>
      <c r="M73" s="738"/>
      <c r="N73" s="738"/>
      <c r="O73" s="738"/>
      <c r="P73" s="738"/>
      <c r="Q73" s="738"/>
      <c r="R73" s="738"/>
      <c r="S73" s="738"/>
      <c r="T73" s="738"/>
      <c r="U73" s="738"/>
      <c r="V73" s="738"/>
      <c r="W73" s="738"/>
      <c r="X73" s="738"/>
      <c r="Y73" s="738"/>
      <c r="Z73" s="738"/>
      <c r="AA73" s="738"/>
      <c r="AB73" s="738"/>
      <c r="AC73" s="738"/>
      <c r="AD73" s="738"/>
      <c r="AE73" s="738"/>
      <c r="AF73" s="738"/>
      <c r="AG73" s="738"/>
      <c r="AH73" s="738"/>
    </row>
    <row r="74" spans="2:35" s="218" customFormat="1" x14ac:dyDescent="0.35">
      <c r="C74" s="738"/>
      <c r="D74" s="738"/>
      <c r="E74" s="738"/>
      <c r="F74" s="738"/>
      <c r="G74" s="738"/>
      <c r="H74" s="738"/>
      <c r="I74" s="738"/>
      <c r="J74" s="738"/>
      <c r="K74" s="738"/>
      <c r="L74" s="738"/>
      <c r="M74" s="738"/>
      <c r="N74" s="738"/>
      <c r="O74" s="738"/>
      <c r="P74" s="738"/>
      <c r="Q74" s="738"/>
      <c r="R74" s="738"/>
      <c r="S74" s="738"/>
      <c r="T74" s="738"/>
      <c r="U74" s="738"/>
      <c r="V74" s="738"/>
      <c r="W74" s="738"/>
      <c r="X74" s="738"/>
      <c r="Y74" s="738"/>
      <c r="Z74" s="738"/>
      <c r="AA74" s="738"/>
      <c r="AB74" s="738"/>
      <c r="AC74" s="738"/>
      <c r="AD74" s="738"/>
      <c r="AE74" s="738"/>
      <c r="AF74" s="738"/>
      <c r="AG74" s="738"/>
      <c r="AH74" s="738"/>
    </row>
    <row r="75" spans="2:35" s="218" customFormat="1" x14ac:dyDescent="0.35">
      <c r="C75" s="738"/>
      <c r="D75" s="738"/>
      <c r="E75" s="738"/>
      <c r="F75" s="738"/>
      <c r="G75" s="738"/>
      <c r="H75" s="738"/>
      <c r="I75" s="738"/>
      <c r="J75" s="738"/>
      <c r="K75" s="738"/>
      <c r="L75" s="738"/>
      <c r="M75" s="738"/>
      <c r="N75" s="738"/>
      <c r="O75" s="738"/>
      <c r="P75" s="738"/>
      <c r="Q75" s="738"/>
      <c r="R75" s="738"/>
      <c r="S75" s="738"/>
      <c r="T75" s="738"/>
      <c r="U75" s="738"/>
      <c r="V75" s="738"/>
      <c r="W75" s="738"/>
      <c r="X75" s="738"/>
      <c r="Y75" s="738"/>
      <c r="Z75" s="738"/>
      <c r="AA75" s="738"/>
      <c r="AB75" s="738"/>
      <c r="AC75" s="738"/>
      <c r="AD75" s="738"/>
      <c r="AE75" s="738"/>
      <c r="AF75" s="738"/>
      <c r="AG75" s="738"/>
      <c r="AH75" s="738"/>
    </row>
    <row r="76" spans="2:35" s="218" customFormat="1" x14ac:dyDescent="0.35">
      <c r="C76" s="738"/>
      <c r="D76" s="738"/>
      <c r="E76" s="738"/>
      <c r="F76" s="738"/>
      <c r="G76" s="738"/>
      <c r="H76" s="738"/>
      <c r="I76" s="738"/>
      <c r="J76" s="738"/>
      <c r="K76" s="738"/>
      <c r="L76" s="738"/>
      <c r="M76" s="738"/>
      <c r="N76" s="738"/>
      <c r="O76" s="738"/>
      <c r="P76" s="738"/>
      <c r="Q76" s="738"/>
      <c r="R76" s="738"/>
      <c r="S76" s="738"/>
      <c r="T76" s="738"/>
      <c r="U76" s="738"/>
      <c r="V76" s="738"/>
      <c r="W76" s="738"/>
      <c r="X76" s="738"/>
      <c r="Y76" s="738"/>
      <c r="Z76" s="738"/>
      <c r="AA76" s="738"/>
      <c r="AB76" s="738"/>
      <c r="AC76" s="738"/>
      <c r="AD76" s="738"/>
      <c r="AE76" s="738"/>
      <c r="AF76" s="738"/>
      <c r="AG76" s="738"/>
      <c r="AH76" s="738"/>
    </row>
    <row r="77" spans="2:35" s="218" customFormat="1" x14ac:dyDescent="0.35">
      <c r="C77" s="738"/>
      <c r="D77" s="738"/>
      <c r="E77" s="738"/>
      <c r="F77" s="738"/>
      <c r="G77" s="738"/>
      <c r="H77" s="738"/>
      <c r="I77" s="738"/>
      <c r="J77" s="738"/>
      <c r="K77" s="738"/>
      <c r="L77" s="738"/>
      <c r="M77" s="738"/>
      <c r="N77" s="738"/>
      <c r="O77" s="738"/>
      <c r="P77" s="738"/>
      <c r="Q77" s="738"/>
      <c r="R77" s="738"/>
      <c r="S77" s="738"/>
      <c r="T77" s="738"/>
      <c r="U77" s="738"/>
      <c r="V77" s="738"/>
      <c r="W77" s="738"/>
      <c r="X77" s="738"/>
      <c r="Y77" s="738"/>
      <c r="Z77" s="738"/>
      <c r="AA77" s="738"/>
      <c r="AB77" s="738"/>
      <c r="AC77" s="738"/>
      <c r="AD77" s="738"/>
      <c r="AE77" s="738"/>
      <c r="AF77" s="738"/>
      <c r="AG77" s="738"/>
      <c r="AH77" s="738"/>
    </row>
    <row r="78" spans="2:35" s="218" customFormat="1" x14ac:dyDescent="0.35">
      <c r="C78" s="738"/>
      <c r="D78" s="738"/>
      <c r="E78" s="738"/>
      <c r="F78" s="738"/>
      <c r="G78" s="738"/>
      <c r="H78" s="738"/>
      <c r="I78" s="738"/>
      <c r="J78" s="738"/>
      <c r="K78" s="738"/>
      <c r="L78" s="738"/>
      <c r="M78" s="738"/>
      <c r="N78" s="738"/>
      <c r="O78" s="738"/>
      <c r="P78" s="738"/>
      <c r="Q78" s="738"/>
      <c r="R78" s="738"/>
      <c r="S78" s="738"/>
      <c r="T78" s="738"/>
      <c r="U78" s="738"/>
      <c r="V78" s="738"/>
      <c r="W78" s="738"/>
      <c r="X78" s="738"/>
      <c r="Y78" s="738"/>
      <c r="Z78" s="738"/>
      <c r="AA78" s="738"/>
      <c r="AB78" s="738"/>
      <c r="AC78" s="738"/>
      <c r="AD78" s="738"/>
      <c r="AE78" s="738"/>
      <c r="AF78" s="738"/>
      <c r="AG78" s="738"/>
      <c r="AH78" s="738"/>
    </row>
    <row r="79" spans="2:35" s="218" customFormat="1" x14ac:dyDescent="0.35">
      <c r="C79" s="738"/>
      <c r="D79" s="738"/>
      <c r="E79" s="738"/>
      <c r="F79" s="738"/>
      <c r="G79" s="738"/>
      <c r="H79" s="738"/>
      <c r="I79" s="738"/>
      <c r="J79" s="738"/>
      <c r="K79" s="738"/>
      <c r="L79" s="738"/>
      <c r="M79" s="738"/>
      <c r="N79" s="738"/>
      <c r="O79" s="738"/>
      <c r="P79" s="738"/>
      <c r="Q79" s="738"/>
      <c r="R79" s="738"/>
      <c r="S79" s="738"/>
      <c r="T79" s="738"/>
      <c r="U79" s="738"/>
      <c r="V79" s="738"/>
      <c r="W79" s="738"/>
      <c r="X79" s="738"/>
      <c r="Y79" s="738"/>
      <c r="Z79" s="738"/>
      <c r="AA79" s="738"/>
      <c r="AB79" s="738"/>
      <c r="AC79" s="738"/>
      <c r="AD79" s="738"/>
      <c r="AE79" s="738"/>
      <c r="AF79" s="738"/>
      <c r="AG79" s="738"/>
      <c r="AH79" s="738"/>
    </row>
    <row r="80" spans="2:35" s="218" customFormat="1" x14ac:dyDescent="0.35">
      <c r="C80" s="738"/>
      <c r="D80" s="738"/>
      <c r="E80" s="738"/>
      <c r="F80" s="738"/>
      <c r="G80" s="738"/>
      <c r="H80" s="738"/>
      <c r="I80" s="738"/>
      <c r="J80" s="738"/>
      <c r="K80" s="738"/>
      <c r="L80" s="738"/>
      <c r="M80" s="738"/>
      <c r="N80" s="738"/>
      <c r="O80" s="738"/>
      <c r="P80" s="738"/>
      <c r="Q80" s="738"/>
      <c r="R80" s="738"/>
      <c r="S80" s="738"/>
      <c r="T80" s="738"/>
      <c r="U80" s="738"/>
      <c r="V80" s="738"/>
      <c r="W80" s="738"/>
      <c r="X80" s="738"/>
      <c r="Y80" s="738"/>
      <c r="Z80" s="738"/>
      <c r="AA80" s="738"/>
      <c r="AB80" s="738"/>
      <c r="AC80" s="738"/>
      <c r="AD80" s="738"/>
      <c r="AE80" s="738"/>
      <c r="AF80" s="738"/>
      <c r="AG80" s="738"/>
      <c r="AH80" s="738"/>
    </row>
    <row r="81" spans="3:34" s="218" customFormat="1" x14ac:dyDescent="0.35">
      <c r="C81" s="738"/>
      <c r="D81" s="738"/>
      <c r="E81" s="738"/>
      <c r="F81" s="738"/>
      <c r="G81" s="738"/>
      <c r="H81" s="738"/>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738"/>
    </row>
    <row r="82" spans="3:34" s="218" customFormat="1" x14ac:dyDescent="0.35">
      <c r="C82" s="738"/>
      <c r="D82" s="738"/>
      <c r="E82" s="738"/>
      <c r="F82" s="738"/>
      <c r="G82" s="738"/>
      <c r="H82" s="738"/>
      <c r="I82" s="738"/>
      <c r="J82" s="738"/>
      <c r="K82" s="738"/>
      <c r="L82" s="738"/>
      <c r="M82" s="738"/>
      <c r="N82" s="738"/>
      <c r="O82" s="738"/>
      <c r="P82" s="738"/>
      <c r="Q82" s="738"/>
      <c r="R82" s="738"/>
      <c r="S82" s="738"/>
      <c r="T82" s="738"/>
      <c r="U82" s="738"/>
      <c r="V82" s="738"/>
      <c r="W82" s="738"/>
      <c r="X82" s="738"/>
      <c r="Y82" s="738"/>
      <c r="Z82" s="738"/>
      <c r="AA82" s="738"/>
      <c r="AB82" s="738"/>
      <c r="AC82" s="738"/>
      <c r="AD82" s="738"/>
      <c r="AE82" s="738"/>
      <c r="AF82" s="738"/>
      <c r="AG82" s="738"/>
      <c r="AH82" s="738"/>
    </row>
    <row r="83" spans="3:34" s="218" customFormat="1" x14ac:dyDescent="0.35">
      <c r="C83" s="738"/>
      <c r="D83" s="738"/>
      <c r="E83" s="738"/>
      <c r="F83" s="738"/>
      <c r="G83" s="738"/>
      <c r="H83" s="738"/>
      <c r="I83" s="738"/>
      <c r="J83" s="738"/>
      <c r="K83" s="738"/>
      <c r="L83" s="738"/>
      <c r="M83" s="738"/>
      <c r="N83" s="738"/>
      <c r="O83" s="738"/>
      <c r="P83" s="738"/>
      <c r="Q83" s="738"/>
      <c r="R83" s="738"/>
      <c r="S83" s="738"/>
      <c r="T83" s="738"/>
      <c r="U83" s="738"/>
      <c r="V83" s="738"/>
      <c r="W83" s="738"/>
      <c r="X83" s="738"/>
      <c r="Y83" s="738"/>
      <c r="Z83" s="738"/>
      <c r="AA83" s="738"/>
      <c r="AB83" s="738"/>
      <c r="AC83" s="738"/>
      <c r="AD83" s="738"/>
      <c r="AE83" s="738"/>
      <c r="AF83" s="738"/>
      <c r="AG83" s="738"/>
      <c r="AH83" s="738"/>
    </row>
    <row r="84" spans="3:34" s="218" customFormat="1" x14ac:dyDescent="0.35">
      <c r="C84" s="738"/>
      <c r="D84" s="738"/>
      <c r="E84" s="738"/>
      <c r="F84" s="738"/>
      <c r="G84" s="738"/>
      <c r="H84" s="738"/>
      <c r="I84" s="738"/>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row>
    <row r="85" spans="3:34" s="218" customFormat="1" x14ac:dyDescent="0.35">
      <c r="C85" s="738"/>
      <c r="D85" s="738"/>
      <c r="E85" s="738"/>
      <c r="F85" s="738"/>
      <c r="G85" s="738"/>
      <c r="H85" s="738"/>
      <c r="I85" s="738"/>
      <c r="J85" s="738"/>
      <c r="K85" s="738"/>
      <c r="L85" s="738"/>
      <c r="M85" s="738"/>
      <c r="N85" s="738"/>
      <c r="O85" s="738"/>
      <c r="P85" s="738"/>
      <c r="Q85" s="738"/>
      <c r="R85" s="738"/>
      <c r="S85" s="738"/>
      <c r="T85" s="738"/>
      <c r="U85" s="738"/>
      <c r="V85" s="738"/>
      <c r="W85" s="738"/>
      <c r="X85" s="738"/>
      <c r="Y85" s="738"/>
      <c r="Z85" s="738"/>
      <c r="AA85" s="738"/>
      <c r="AB85" s="738"/>
      <c r="AC85" s="738"/>
      <c r="AD85" s="738"/>
      <c r="AE85" s="738"/>
      <c r="AF85" s="738"/>
      <c r="AG85" s="738"/>
      <c r="AH85" s="738"/>
    </row>
    <row r="86" spans="3:34" s="218" customFormat="1" x14ac:dyDescent="0.35"/>
    <row r="87" spans="3:34" s="218" customFormat="1" x14ac:dyDescent="0.35"/>
    <row r="88" spans="3:34" s="218" customFormat="1" x14ac:dyDescent="0.35"/>
    <row r="89" spans="3:34" s="218" customFormat="1" x14ac:dyDescent="0.35"/>
    <row r="90" spans="3:34" s="218" customFormat="1" x14ac:dyDescent="0.35"/>
    <row r="91" spans="3:34" s="218" customFormat="1" x14ac:dyDescent="0.35"/>
    <row r="92" spans="3:34" s="218" customFormat="1" x14ac:dyDescent="0.35"/>
    <row r="93" spans="3:34" s="218" customFormat="1" x14ac:dyDescent="0.35"/>
    <row r="94" spans="3:34" s="218" customFormat="1" x14ac:dyDescent="0.35"/>
    <row r="95" spans="3:34" s="218" customFormat="1" x14ac:dyDescent="0.35"/>
    <row r="96" spans="3:34" s="218" customFormat="1" x14ac:dyDescent="0.35"/>
    <row r="97" s="218" customFormat="1" x14ac:dyDescent="0.35"/>
    <row r="98" s="218" customFormat="1" x14ac:dyDescent="0.35"/>
    <row r="99" s="218" customFormat="1" x14ac:dyDescent="0.35"/>
    <row r="100" s="218" customFormat="1" x14ac:dyDescent="0.35"/>
    <row r="101" s="218" customFormat="1" x14ac:dyDescent="0.35"/>
    <row r="102" s="218" customFormat="1" x14ac:dyDescent="0.35"/>
    <row r="103" s="218" customFormat="1" x14ac:dyDescent="0.35"/>
    <row r="104" s="218" customFormat="1" x14ac:dyDescent="0.35"/>
    <row r="105" s="218" customFormat="1" x14ac:dyDescent="0.35"/>
    <row r="106" s="218" customFormat="1" x14ac:dyDescent="0.35"/>
    <row r="107" s="218" customFormat="1" x14ac:dyDescent="0.35"/>
    <row r="108" s="218" customFormat="1" x14ac:dyDescent="0.35"/>
    <row r="109" s="218" customFormat="1" x14ac:dyDescent="0.35"/>
    <row r="110" s="218" customFormat="1" x14ac:dyDescent="0.35"/>
    <row r="111" s="218" customFormat="1" x14ac:dyDescent="0.35"/>
    <row r="112" s="218" customFormat="1" x14ac:dyDescent="0.35"/>
    <row r="113" s="218" customFormat="1" x14ac:dyDescent="0.35"/>
    <row r="114" s="218" customFormat="1" x14ac:dyDescent="0.35"/>
    <row r="115" s="218" customFormat="1" x14ac:dyDescent="0.35"/>
    <row r="116" s="218" customFormat="1" x14ac:dyDescent="0.35"/>
    <row r="117" s="218" customFormat="1" x14ac:dyDescent="0.35"/>
    <row r="118" s="218" customFormat="1" x14ac:dyDescent="0.35"/>
    <row r="119" s="218" customFormat="1" x14ac:dyDescent="0.35"/>
    <row r="120" s="218" customFormat="1" x14ac:dyDescent="0.35"/>
    <row r="121" s="218" customFormat="1" x14ac:dyDescent="0.35"/>
    <row r="122" s="218" customFormat="1" x14ac:dyDescent="0.35"/>
    <row r="123" s="218" customFormat="1" x14ac:dyDescent="0.35"/>
    <row r="124" s="218" customFormat="1" x14ac:dyDescent="0.35"/>
    <row r="125" s="218" customFormat="1" x14ac:dyDescent="0.35"/>
    <row r="126" s="218" customFormat="1" x14ac:dyDescent="0.35"/>
    <row r="127" s="218" customFormat="1" x14ac:dyDescent="0.35"/>
    <row r="128" s="218" customFormat="1" x14ac:dyDescent="0.35"/>
    <row r="129" s="218" customFormat="1" x14ac:dyDescent="0.35"/>
    <row r="130" s="218" customFormat="1" x14ac:dyDescent="0.35"/>
    <row r="131" s="218" customFormat="1" x14ac:dyDescent="0.35"/>
    <row r="132" s="218" customFormat="1" x14ac:dyDescent="0.35"/>
    <row r="133" s="218" customFormat="1" x14ac:dyDescent="0.35"/>
    <row r="134" s="218" customFormat="1" x14ac:dyDescent="0.35"/>
    <row r="135" s="218" customFormat="1" x14ac:dyDescent="0.35"/>
    <row r="136" s="218" customFormat="1" x14ac:dyDescent="0.35"/>
    <row r="137" s="218" customFormat="1" x14ac:dyDescent="0.35"/>
    <row r="138" s="218" customFormat="1" x14ac:dyDescent="0.35"/>
    <row r="139" s="218" customFormat="1" x14ac:dyDescent="0.35"/>
    <row r="140" s="218" customFormat="1" x14ac:dyDescent="0.35"/>
    <row r="141" s="218" customFormat="1" x14ac:dyDescent="0.35"/>
    <row r="142" s="218" customFormat="1" x14ac:dyDescent="0.35"/>
    <row r="143" s="218" customFormat="1" x14ac:dyDescent="0.35"/>
    <row r="144" s="218" customFormat="1" x14ac:dyDescent="0.35"/>
    <row r="145" s="218" customFormat="1" x14ac:dyDescent="0.35"/>
    <row r="146" s="218" customFormat="1" x14ac:dyDescent="0.35"/>
    <row r="147" s="218" customFormat="1" x14ac:dyDescent="0.35"/>
    <row r="148" s="218" customFormat="1" x14ac:dyDescent="0.35"/>
    <row r="149" s="218" customFormat="1" x14ac:dyDescent="0.35"/>
    <row r="150" s="218" customFormat="1" x14ac:dyDescent="0.35"/>
    <row r="151" s="218" customFormat="1" x14ac:dyDescent="0.35"/>
    <row r="152" s="218" customFormat="1" x14ac:dyDescent="0.35"/>
    <row r="153" s="218" customFormat="1" x14ac:dyDescent="0.35"/>
    <row r="154" s="218" customFormat="1" x14ac:dyDescent="0.35"/>
    <row r="155" s="218" customFormat="1" x14ac:dyDescent="0.35"/>
    <row r="156" s="218" customFormat="1" x14ac:dyDescent="0.35"/>
    <row r="157" s="218" customFormat="1" x14ac:dyDescent="0.35"/>
    <row r="158" s="218" customFormat="1" x14ac:dyDescent="0.35"/>
    <row r="159" s="218" customFormat="1" x14ac:dyDescent="0.35"/>
    <row r="160" s="218" customFormat="1" x14ac:dyDescent="0.35"/>
    <row r="161" s="218" customFormat="1" x14ac:dyDescent="0.35"/>
    <row r="162" s="218" customFormat="1" x14ac:dyDescent="0.35"/>
    <row r="163" s="218" customFormat="1" x14ac:dyDescent="0.35"/>
    <row r="164" s="218" customFormat="1" x14ac:dyDescent="0.35"/>
    <row r="165" s="218" customFormat="1" x14ac:dyDescent="0.35"/>
    <row r="166" s="218" customFormat="1" x14ac:dyDescent="0.35"/>
    <row r="167" s="218" customFormat="1" x14ac:dyDescent="0.35"/>
    <row r="168" s="218" customFormat="1" x14ac:dyDescent="0.35"/>
    <row r="169" s="218" customFormat="1" x14ac:dyDescent="0.35"/>
    <row r="170" s="218" customFormat="1" x14ac:dyDescent="0.35"/>
    <row r="171" s="218" customFormat="1" x14ac:dyDescent="0.35"/>
    <row r="172" s="218" customFormat="1" x14ac:dyDescent="0.35"/>
    <row r="173" s="218" customFormat="1" x14ac:dyDescent="0.35"/>
    <row r="174" s="218" customFormat="1" x14ac:dyDescent="0.35"/>
    <row r="175" s="218" customFormat="1" x14ac:dyDescent="0.35"/>
    <row r="176" s="218" customFormat="1" x14ac:dyDescent="0.35"/>
    <row r="177" s="218" customFormat="1" x14ac:dyDescent="0.35"/>
    <row r="178" s="218" customFormat="1" x14ac:dyDescent="0.35"/>
    <row r="179" s="218" customFormat="1" x14ac:dyDescent="0.35"/>
    <row r="180" s="218" customFormat="1" x14ac:dyDescent="0.35"/>
    <row r="181" s="218" customFormat="1" x14ac:dyDescent="0.35"/>
    <row r="182" s="218" customFormat="1" x14ac:dyDescent="0.35"/>
    <row r="183" s="218" customFormat="1" x14ac:dyDescent="0.35"/>
    <row r="184" s="218" customFormat="1" x14ac:dyDescent="0.35"/>
    <row r="185" s="218" customFormat="1" x14ac:dyDescent="0.35"/>
    <row r="186" s="218" customFormat="1" x14ac:dyDescent="0.35"/>
    <row r="187" s="218" customFormat="1" x14ac:dyDescent="0.35"/>
    <row r="188" s="218" customFormat="1" x14ac:dyDescent="0.35"/>
    <row r="189" s="218" customFormat="1" x14ac:dyDescent="0.35"/>
    <row r="190" s="218" customFormat="1" x14ac:dyDescent="0.35"/>
    <row r="191" s="218" customFormat="1" x14ac:dyDescent="0.35"/>
    <row r="192" s="218" customFormat="1" x14ac:dyDescent="0.35"/>
    <row r="193" s="218" customFormat="1" x14ac:dyDescent="0.35"/>
    <row r="194" s="218" customFormat="1" x14ac:dyDescent="0.35"/>
    <row r="195" s="218" customFormat="1" x14ac:dyDescent="0.35"/>
    <row r="196" s="218" customFormat="1" x14ac:dyDescent="0.35"/>
    <row r="197" s="218" customFormat="1" x14ac:dyDescent="0.35"/>
    <row r="198" s="218" customFormat="1" x14ac:dyDescent="0.35"/>
    <row r="199" s="218" customFormat="1" x14ac:dyDescent="0.35"/>
    <row r="200" s="218" customFormat="1" x14ac:dyDescent="0.35"/>
    <row r="201" s="218" customFormat="1" x14ac:dyDescent="0.35"/>
    <row r="202" s="218" customFormat="1" x14ac:dyDescent="0.35"/>
    <row r="203" s="218" customFormat="1" x14ac:dyDescent="0.35"/>
    <row r="204" s="218" customFormat="1" x14ac:dyDescent="0.35"/>
    <row r="205" s="218" customFormat="1" x14ac:dyDescent="0.35"/>
    <row r="206" s="218" customFormat="1" x14ac:dyDescent="0.35"/>
    <row r="207" s="218" customFormat="1" x14ac:dyDescent="0.35"/>
    <row r="208" s="218" customFormat="1" x14ac:dyDescent="0.35"/>
    <row r="209" s="218" customFormat="1" x14ac:dyDescent="0.35"/>
    <row r="210" s="218" customFormat="1" x14ac:dyDescent="0.35"/>
    <row r="211" s="218" customFormat="1" x14ac:dyDescent="0.35"/>
    <row r="212" s="218" customFormat="1" x14ac:dyDescent="0.35"/>
    <row r="213" s="218" customFormat="1" x14ac:dyDescent="0.35"/>
    <row r="214" s="218" customFormat="1" x14ac:dyDescent="0.35"/>
    <row r="215" s="218" customFormat="1" x14ac:dyDescent="0.35"/>
    <row r="216" s="218" customFormat="1" x14ac:dyDescent="0.35"/>
    <row r="217" s="218" customFormat="1" x14ac:dyDescent="0.35"/>
    <row r="218" s="218" customFormat="1" x14ac:dyDescent="0.35"/>
    <row r="219" s="218" customFormat="1" x14ac:dyDescent="0.35"/>
    <row r="220" s="218" customFormat="1" x14ac:dyDescent="0.35"/>
    <row r="221" s="218" customFormat="1" x14ac:dyDescent="0.35"/>
    <row r="222" s="218" customFormat="1" x14ac:dyDescent="0.35"/>
    <row r="223" s="218" customFormat="1" x14ac:dyDescent="0.35"/>
    <row r="224" s="218" customFormat="1" x14ac:dyDescent="0.35"/>
    <row r="225" s="218" customFormat="1" x14ac:dyDescent="0.35"/>
    <row r="226" s="218" customFormat="1" x14ac:dyDescent="0.35"/>
    <row r="227" s="218" customFormat="1" x14ac:dyDescent="0.35"/>
    <row r="228" s="218" customFormat="1" x14ac:dyDescent="0.35"/>
    <row r="229" s="218" customFormat="1" x14ac:dyDescent="0.35"/>
    <row r="230" s="218" customFormat="1" x14ac:dyDescent="0.35"/>
    <row r="231" s="218" customFormat="1" x14ac:dyDescent="0.35"/>
    <row r="232" s="218" customFormat="1" x14ac:dyDescent="0.35"/>
    <row r="233" s="218" customFormat="1" x14ac:dyDescent="0.35"/>
    <row r="234" s="218" customFormat="1" x14ac:dyDescent="0.35"/>
    <row r="235" s="218" customFormat="1" x14ac:dyDescent="0.35"/>
    <row r="236" s="218" customFormat="1" x14ac:dyDescent="0.35"/>
    <row r="237" s="218" customFormat="1" x14ac:dyDescent="0.35"/>
    <row r="238" s="218" customFormat="1" x14ac:dyDescent="0.35"/>
    <row r="239" s="218" customFormat="1" x14ac:dyDescent="0.35"/>
    <row r="240" s="218" customFormat="1" x14ac:dyDescent="0.35"/>
    <row r="241" s="218" customFormat="1" x14ac:dyDescent="0.35"/>
    <row r="242" s="218" customFormat="1" x14ac:dyDescent="0.35"/>
    <row r="243" s="218" customFormat="1" x14ac:dyDescent="0.35"/>
    <row r="244" s="218" customFormat="1" x14ac:dyDescent="0.35"/>
    <row r="245" s="218" customFormat="1" x14ac:dyDescent="0.35"/>
    <row r="246" s="218" customFormat="1" x14ac:dyDescent="0.35"/>
    <row r="247" s="218" customFormat="1" x14ac:dyDescent="0.35"/>
    <row r="248" s="218" customFormat="1" x14ac:dyDescent="0.35"/>
    <row r="249" s="218" customFormat="1" x14ac:dyDescent="0.35"/>
    <row r="250" s="218" customFormat="1" x14ac:dyDescent="0.35"/>
    <row r="251" s="218" customFormat="1" x14ac:dyDescent="0.35"/>
    <row r="252" s="218" customFormat="1" x14ac:dyDescent="0.35"/>
    <row r="253" s="218" customFormat="1" x14ac:dyDescent="0.35"/>
    <row r="254" s="218" customFormat="1" x14ac:dyDescent="0.35"/>
    <row r="255" s="218" customFormat="1" x14ac:dyDescent="0.35"/>
    <row r="256" s="218" customFormat="1" x14ac:dyDescent="0.35"/>
    <row r="257" s="218" customFormat="1" x14ac:dyDescent="0.35"/>
    <row r="258" s="218" customFormat="1" x14ac:dyDescent="0.35"/>
    <row r="259" s="218" customFormat="1" x14ac:dyDescent="0.35"/>
    <row r="260" s="218" customFormat="1" x14ac:dyDescent="0.35"/>
    <row r="261" s="218" customFormat="1" x14ac:dyDescent="0.35"/>
    <row r="262" s="218" customFormat="1" x14ac:dyDescent="0.35"/>
    <row r="263" s="218" customFormat="1" x14ac:dyDescent="0.35"/>
    <row r="264" s="218" customFormat="1" x14ac:dyDescent="0.35"/>
    <row r="265" s="218" customFormat="1" x14ac:dyDescent="0.35"/>
    <row r="266" s="218" customFormat="1" x14ac:dyDescent="0.35"/>
    <row r="267" s="218" customFormat="1" x14ac:dyDescent="0.35"/>
    <row r="268" s="218" customFormat="1" x14ac:dyDescent="0.35"/>
    <row r="269" s="218" customFormat="1" x14ac:dyDescent="0.35"/>
    <row r="270" s="218" customFormat="1" x14ac:dyDescent="0.35"/>
    <row r="271" s="218" customFormat="1" x14ac:dyDescent="0.35"/>
    <row r="272" s="218" customFormat="1" x14ac:dyDescent="0.35"/>
    <row r="273" s="218" customFormat="1" x14ac:dyDescent="0.35"/>
    <row r="274" s="218" customFormat="1" x14ac:dyDescent="0.35"/>
    <row r="275" s="218" customFormat="1" x14ac:dyDescent="0.35"/>
    <row r="276" s="218" customFormat="1" x14ac:dyDescent="0.35"/>
    <row r="277" s="218" customFormat="1" x14ac:dyDescent="0.35"/>
    <row r="278" s="218" customFormat="1" x14ac:dyDescent="0.35"/>
    <row r="279" s="218" customFormat="1" x14ac:dyDescent="0.35"/>
    <row r="280" s="218" customFormat="1" x14ac:dyDescent="0.35"/>
    <row r="281" s="218" customFormat="1" x14ac:dyDescent="0.35"/>
    <row r="282" s="218" customFormat="1" x14ac:dyDescent="0.35"/>
    <row r="283" s="218" customFormat="1" x14ac:dyDescent="0.35"/>
    <row r="284" s="218" customFormat="1" x14ac:dyDescent="0.35"/>
    <row r="285" s="218" customFormat="1" x14ac:dyDescent="0.35"/>
    <row r="286" s="218" customFormat="1" x14ac:dyDescent="0.35"/>
    <row r="287" s="218" customFormat="1" x14ac:dyDescent="0.35"/>
    <row r="288" s="218" customFormat="1" x14ac:dyDescent="0.35"/>
    <row r="289" s="218" customFormat="1" x14ac:dyDescent="0.35"/>
    <row r="290" s="218" customFormat="1" x14ac:dyDescent="0.35"/>
    <row r="291" s="218" customFormat="1" x14ac:dyDescent="0.35"/>
    <row r="292" s="218" customFormat="1" x14ac:dyDescent="0.35"/>
    <row r="293" s="218" customFormat="1" x14ac:dyDescent="0.35"/>
    <row r="294" s="218" customFormat="1" x14ac:dyDescent="0.35"/>
    <row r="295" s="218" customFormat="1" x14ac:dyDescent="0.35"/>
    <row r="296" s="218" customFormat="1" x14ac:dyDescent="0.35"/>
    <row r="297" s="218" customFormat="1" x14ac:dyDescent="0.35"/>
    <row r="298" s="218" customFormat="1" x14ac:dyDescent="0.35"/>
    <row r="299" s="218" customFormat="1" x14ac:dyDescent="0.35"/>
    <row r="300" s="218" customFormat="1" x14ac:dyDescent="0.35"/>
    <row r="301" s="218" customFormat="1" x14ac:dyDescent="0.35"/>
    <row r="302" s="218" customFormat="1" x14ac:dyDescent="0.35"/>
    <row r="303" s="218" customFormat="1" x14ac:dyDescent="0.35"/>
    <row r="304" s="218" customFormat="1" x14ac:dyDescent="0.35"/>
    <row r="305" s="218" customFormat="1" x14ac:dyDescent="0.35"/>
    <row r="306" s="218" customFormat="1" x14ac:dyDescent="0.35"/>
    <row r="307" s="218" customFormat="1" x14ac:dyDescent="0.35"/>
    <row r="308" s="218" customFormat="1" x14ac:dyDescent="0.35"/>
    <row r="309" s="218" customFormat="1" x14ac:dyDescent="0.35"/>
    <row r="310" s="218" customFormat="1" x14ac:dyDescent="0.35"/>
    <row r="311" s="218" customFormat="1" x14ac:dyDescent="0.35"/>
    <row r="312" s="218" customFormat="1" x14ac:dyDescent="0.35"/>
    <row r="313" s="218" customFormat="1" x14ac:dyDescent="0.35"/>
    <row r="314" s="218" customFormat="1" x14ac:dyDescent="0.35"/>
    <row r="315" s="218" customFormat="1" x14ac:dyDescent="0.35"/>
    <row r="316" s="218" customFormat="1" x14ac:dyDescent="0.35"/>
    <row r="317" s="218" customFormat="1" x14ac:dyDescent="0.35"/>
    <row r="318" s="218" customFormat="1" x14ac:dyDescent="0.35"/>
    <row r="319" s="218" customFormat="1" x14ac:dyDescent="0.35"/>
    <row r="320" s="218" customFormat="1" x14ac:dyDescent="0.35"/>
    <row r="321" s="218" customFormat="1" x14ac:dyDescent="0.35"/>
    <row r="322" s="218" customFormat="1" x14ac:dyDescent="0.35"/>
    <row r="323" s="218" customFormat="1" x14ac:dyDescent="0.35"/>
    <row r="324" s="218" customFormat="1" x14ac:dyDescent="0.35"/>
    <row r="325" s="218" customFormat="1" x14ac:dyDescent="0.35"/>
    <row r="326" s="218" customFormat="1" x14ac:dyDescent="0.35"/>
    <row r="327" s="218" customFormat="1" x14ac:dyDescent="0.35"/>
    <row r="328" s="218" customFormat="1" x14ac:dyDescent="0.35"/>
    <row r="329" s="218" customFormat="1" x14ac:dyDescent="0.35"/>
    <row r="330" s="218" customFormat="1" x14ac:dyDescent="0.35"/>
    <row r="331" s="218" customFormat="1" x14ac:dyDescent="0.35"/>
    <row r="332" s="218" customFormat="1" x14ac:dyDescent="0.35"/>
    <row r="333" s="218" customFormat="1" x14ac:dyDescent="0.35"/>
    <row r="334" s="218" customFormat="1" x14ac:dyDescent="0.35"/>
    <row r="335" s="218" customFormat="1" x14ac:dyDescent="0.35"/>
    <row r="336" s="218" customFormat="1" x14ac:dyDescent="0.35"/>
    <row r="337" s="218" customFormat="1" x14ac:dyDescent="0.35"/>
    <row r="338" s="218" customFormat="1" x14ac:dyDescent="0.35"/>
    <row r="339" s="218" customFormat="1" x14ac:dyDescent="0.35"/>
    <row r="340" s="218" customFormat="1" x14ac:dyDescent="0.35"/>
    <row r="341" s="218" customFormat="1" x14ac:dyDescent="0.35"/>
    <row r="342" s="218" customFormat="1" x14ac:dyDescent="0.35"/>
    <row r="343" s="218" customFormat="1" x14ac:dyDescent="0.35"/>
    <row r="344" s="218" customFormat="1" x14ac:dyDescent="0.35"/>
    <row r="345" s="218" customFormat="1" x14ac:dyDescent="0.35"/>
    <row r="346" s="218" customFormat="1" x14ac:dyDescent="0.35"/>
    <row r="347" s="218" customFormat="1" x14ac:dyDescent="0.35"/>
    <row r="348" s="218" customFormat="1" x14ac:dyDescent="0.35"/>
    <row r="349" s="218" customFormat="1" x14ac:dyDescent="0.35"/>
    <row r="350" s="218" customFormat="1" x14ac:dyDescent="0.35"/>
    <row r="351" s="218" customFormat="1" x14ac:dyDescent="0.35"/>
    <row r="352" s="218" customFormat="1" x14ac:dyDescent="0.35"/>
    <row r="353" s="218" customFormat="1" x14ac:dyDescent="0.35"/>
    <row r="354" s="218" customFormat="1" x14ac:dyDescent="0.35"/>
    <row r="355" s="218" customFormat="1" x14ac:dyDescent="0.35"/>
    <row r="356" s="218" customFormat="1" x14ac:dyDescent="0.35"/>
    <row r="357" s="218" customFormat="1" x14ac:dyDescent="0.35"/>
    <row r="358" s="218" customFormat="1" x14ac:dyDescent="0.35"/>
    <row r="359" s="218" customFormat="1" x14ac:dyDescent="0.35"/>
    <row r="360" s="218" customFormat="1" x14ac:dyDescent="0.35"/>
    <row r="361" s="218" customFormat="1" x14ac:dyDescent="0.35"/>
    <row r="362" s="218" customFormat="1" x14ac:dyDescent="0.35"/>
    <row r="363" s="218" customFormat="1" x14ac:dyDescent="0.35"/>
    <row r="364" s="218" customFormat="1" x14ac:dyDescent="0.35"/>
    <row r="365" s="218" customFormat="1" x14ac:dyDescent="0.35"/>
    <row r="366" s="218" customFormat="1" x14ac:dyDescent="0.35"/>
    <row r="367" s="218" customFormat="1" x14ac:dyDescent="0.35"/>
    <row r="368" s="218" customFormat="1" x14ac:dyDescent="0.35"/>
    <row r="369" s="218" customFormat="1" x14ac:dyDescent="0.35"/>
    <row r="370" s="218" customFormat="1" x14ac:dyDescent="0.35"/>
    <row r="371" s="218" customFormat="1" x14ac:dyDescent="0.35"/>
    <row r="372" s="218" customFormat="1" x14ac:dyDescent="0.35"/>
    <row r="373" s="218" customFormat="1" x14ac:dyDescent="0.35"/>
    <row r="374" s="218" customFormat="1" x14ac:dyDescent="0.35"/>
    <row r="375" s="218" customFormat="1" x14ac:dyDescent="0.35"/>
    <row r="376" s="218" customFormat="1" x14ac:dyDescent="0.35"/>
    <row r="377" s="218" customFormat="1" x14ac:dyDescent="0.35"/>
    <row r="378" s="218" customFormat="1" x14ac:dyDescent="0.35"/>
    <row r="379" s="218" customFormat="1" x14ac:dyDescent="0.35"/>
    <row r="380" s="218" customFormat="1" x14ac:dyDescent="0.35"/>
    <row r="381" s="218" customFormat="1" x14ac:dyDescent="0.35"/>
    <row r="382" s="218" customFormat="1" x14ac:dyDescent="0.35"/>
    <row r="383" s="218" customFormat="1" x14ac:dyDescent="0.35"/>
    <row r="384" s="218" customFormat="1" x14ac:dyDescent="0.35"/>
    <row r="385" s="218" customFormat="1" x14ac:dyDescent="0.35"/>
    <row r="386" s="218" customFormat="1" x14ac:dyDescent="0.35"/>
    <row r="387" s="218" customFormat="1" x14ac:dyDescent="0.35"/>
    <row r="388" s="218" customFormat="1" x14ac:dyDescent="0.35"/>
    <row r="389" s="218" customFormat="1" x14ac:dyDescent="0.35"/>
    <row r="390" s="218" customFormat="1" x14ac:dyDescent="0.35"/>
    <row r="391" s="218" customFormat="1" x14ac:dyDescent="0.35"/>
    <row r="392" s="218" customFormat="1" x14ac:dyDescent="0.35"/>
    <row r="393" s="218" customFormat="1" x14ac:dyDescent="0.35"/>
    <row r="394" s="218" customFormat="1" x14ac:dyDescent="0.35"/>
    <row r="395" s="218" customFormat="1" x14ac:dyDescent="0.35"/>
    <row r="396" s="218" customFormat="1" x14ac:dyDescent="0.35"/>
    <row r="397" s="218" customFormat="1" x14ac:dyDescent="0.35"/>
    <row r="398" s="218" customFormat="1" x14ac:dyDescent="0.35"/>
    <row r="399" s="218" customFormat="1" x14ac:dyDescent="0.35"/>
    <row r="400" s="218" customFormat="1" x14ac:dyDescent="0.35"/>
    <row r="401" s="218" customFormat="1" x14ac:dyDescent="0.35"/>
    <row r="402" s="218" customFormat="1" x14ac:dyDescent="0.35"/>
    <row r="403" s="218" customFormat="1" x14ac:dyDescent="0.35"/>
    <row r="404" s="218" customFormat="1" x14ac:dyDescent="0.35"/>
    <row r="405" s="218" customFormat="1" x14ac:dyDescent="0.35"/>
    <row r="406" s="218" customFormat="1" x14ac:dyDescent="0.35"/>
    <row r="407" s="218" customFormat="1" x14ac:dyDescent="0.35"/>
    <row r="408" s="218" customFormat="1" x14ac:dyDescent="0.35"/>
    <row r="409" s="218" customFormat="1" x14ac:dyDescent="0.35"/>
    <row r="410" s="218" customFormat="1" x14ac:dyDescent="0.35"/>
    <row r="411" s="218" customFormat="1" x14ac:dyDescent="0.35"/>
    <row r="412" s="218" customFormat="1" x14ac:dyDescent="0.35"/>
    <row r="413" s="218" customFormat="1" x14ac:dyDescent="0.35"/>
    <row r="414" s="218" customFormat="1" x14ac:dyDescent="0.35"/>
    <row r="415" s="218" customFormat="1" x14ac:dyDescent="0.35"/>
    <row r="416" s="218" customFormat="1" x14ac:dyDescent="0.35"/>
    <row r="417" s="218" customFormat="1" x14ac:dyDescent="0.35"/>
    <row r="418" s="218" customFormat="1" x14ac:dyDescent="0.35"/>
    <row r="419" s="218" customFormat="1" x14ac:dyDescent="0.35"/>
    <row r="420" s="218" customFormat="1" x14ac:dyDescent="0.35"/>
    <row r="421" s="218" customFormat="1" x14ac:dyDescent="0.35"/>
    <row r="422" s="218" customFormat="1" x14ac:dyDescent="0.35"/>
    <row r="423" s="218" customFormat="1" x14ac:dyDescent="0.35"/>
    <row r="424" s="218" customFormat="1" x14ac:dyDescent="0.35"/>
    <row r="425" s="218" customFormat="1" x14ac:dyDescent="0.35"/>
    <row r="426" s="218" customFormat="1" x14ac:dyDescent="0.35"/>
    <row r="427" s="218" customFormat="1" x14ac:dyDescent="0.35"/>
    <row r="428" s="218" customFormat="1" x14ac:dyDescent="0.35"/>
    <row r="429" s="218" customFormat="1" x14ac:dyDescent="0.35"/>
    <row r="430" s="218" customFormat="1" x14ac:dyDescent="0.35"/>
    <row r="431" s="218" customFormat="1" x14ac:dyDescent="0.35"/>
    <row r="432" s="218" customFormat="1" x14ac:dyDescent="0.35"/>
    <row r="433" s="218" customFormat="1" x14ac:dyDescent="0.35"/>
    <row r="434" s="218" customFormat="1" x14ac:dyDescent="0.35"/>
    <row r="435" s="218" customFormat="1" x14ac:dyDescent="0.35"/>
    <row r="436" s="218" customFormat="1" x14ac:dyDescent="0.35"/>
    <row r="437" s="218" customFormat="1" x14ac:dyDescent="0.35"/>
    <row r="438" s="218" customFormat="1" x14ac:dyDescent="0.35"/>
    <row r="439" s="218" customFormat="1" x14ac:dyDescent="0.35"/>
    <row r="440" s="218" customFormat="1" x14ac:dyDescent="0.35"/>
    <row r="441" s="218" customFormat="1" x14ac:dyDescent="0.35"/>
    <row r="442" s="218" customFormat="1" x14ac:dyDescent="0.35"/>
    <row r="443" s="218" customFormat="1" x14ac:dyDescent="0.35"/>
    <row r="444" s="218" customFormat="1" x14ac:dyDescent="0.35"/>
    <row r="445" s="218" customFormat="1" x14ac:dyDescent="0.35"/>
    <row r="446" s="218" customFormat="1" x14ac:dyDescent="0.35"/>
    <row r="447" s="218" customFormat="1" x14ac:dyDescent="0.35"/>
    <row r="448" s="218" customFormat="1" x14ac:dyDescent="0.35"/>
    <row r="449" s="218" customFormat="1" x14ac:dyDescent="0.35"/>
    <row r="450" s="218" customFormat="1" x14ac:dyDescent="0.35"/>
    <row r="451" s="218" customFormat="1" x14ac:dyDescent="0.35"/>
    <row r="452" s="218" customFormat="1" x14ac:dyDescent="0.35"/>
    <row r="453" s="218" customFormat="1" x14ac:dyDescent="0.35"/>
    <row r="454" s="218" customFormat="1" x14ac:dyDescent="0.35"/>
    <row r="455" s="218" customFormat="1" x14ac:dyDescent="0.35"/>
    <row r="456" s="218" customFormat="1" x14ac:dyDescent="0.35"/>
    <row r="457" s="218" customFormat="1" x14ac:dyDescent="0.35"/>
    <row r="458" s="218" customFormat="1" x14ac:dyDescent="0.35"/>
    <row r="459" s="218" customFormat="1" x14ac:dyDescent="0.35"/>
    <row r="460" s="218" customFormat="1" x14ac:dyDescent="0.35"/>
    <row r="461" s="218" customFormat="1" x14ac:dyDescent="0.35"/>
    <row r="462" s="218" customFormat="1" x14ac:dyDescent="0.35"/>
    <row r="463" s="218" customFormat="1" x14ac:dyDescent="0.35"/>
    <row r="464" s="218" customFormat="1" x14ac:dyDescent="0.35"/>
    <row r="465" s="218" customFormat="1" x14ac:dyDescent="0.35"/>
    <row r="466" s="218" customFormat="1" x14ac:dyDescent="0.35"/>
    <row r="467" s="218" customFormat="1" x14ac:dyDescent="0.35"/>
    <row r="468" s="218" customFormat="1" x14ac:dyDescent="0.35"/>
    <row r="469" s="218" customFormat="1" x14ac:dyDescent="0.35"/>
    <row r="470" s="218" customFormat="1" x14ac:dyDescent="0.35"/>
    <row r="471" s="218" customFormat="1" x14ac:dyDescent="0.35"/>
    <row r="472" s="218" customFormat="1" x14ac:dyDescent="0.35"/>
    <row r="473" s="218" customFormat="1" x14ac:dyDescent="0.35"/>
    <row r="474" s="218" customFormat="1" x14ac:dyDescent="0.35"/>
    <row r="475" s="218" customFormat="1" x14ac:dyDescent="0.35"/>
  </sheetData>
  <mergeCells count="3">
    <mergeCell ref="C4:W4"/>
    <mergeCell ref="C3:W3"/>
    <mergeCell ref="B44:R44"/>
  </mergeCells>
  <phoneticPr fontId="5" type="noConversion"/>
  <pageMargins left="0.7" right="0.7" top="0.75" bottom="0.75" header="0.3" footer="0.3"/>
  <pageSetup paperSize="9" scale="60" orientation="landscape" r:id="rId1"/>
  <headerFooter alignWithMargins="0">
    <oddFooter>&amp;C&amp;P(&amp;N)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3"/>
  <dimension ref="A1:BV446"/>
  <sheetViews>
    <sheetView zoomScaleNormal="100" workbookViewId="0">
      <pane ySplit="6" topLeftCell="A22" activePane="bottomLeft" state="frozen"/>
      <selection activeCell="C38" sqref="C38"/>
      <selection pane="bottomLeft" activeCell="C38" sqref="C38"/>
    </sheetView>
  </sheetViews>
  <sheetFormatPr defaultRowHeight="12.75" x14ac:dyDescent="0.35"/>
  <cols>
    <col min="1" max="1" width="2.59765625" customWidth="1"/>
    <col min="2" max="2" width="6.86328125" customWidth="1"/>
    <col min="3" max="34" width="7.265625" customWidth="1"/>
    <col min="35" max="35" width="6.59765625" customWidth="1"/>
    <col min="36" max="36" width="1.73046875" customWidth="1"/>
    <col min="37" max="37" width="7.86328125" customWidth="1"/>
    <col min="38" max="74" width="9.1328125" style="218"/>
  </cols>
  <sheetData>
    <row r="1" spans="1:38" ht="15" x14ac:dyDescent="0.4">
      <c r="A1" s="11" t="s">
        <v>36</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3">
        <v>0</v>
      </c>
      <c r="AK1" s="13" t="str">
        <f>A1</f>
        <v>3.2.9</v>
      </c>
    </row>
    <row r="2" spans="1:38" ht="9.75" customHeight="1" x14ac:dyDescent="0.35">
      <c r="A2" s="14"/>
      <c r="B2" s="16"/>
      <c r="C2" s="10"/>
      <c r="D2" s="10"/>
      <c r="E2" s="10"/>
      <c r="F2" s="10"/>
      <c r="G2" s="10"/>
      <c r="H2" s="10"/>
      <c r="I2" s="10"/>
      <c r="J2" s="10"/>
      <c r="K2" s="10"/>
      <c r="L2" s="16"/>
      <c r="M2" s="16"/>
      <c r="N2" s="16"/>
      <c r="O2" s="16"/>
      <c r="P2" s="16"/>
      <c r="Q2" s="16"/>
      <c r="R2" s="16"/>
      <c r="S2" s="16"/>
      <c r="T2" s="16"/>
      <c r="U2" s="16"/>
      <c r="V2" s="16"/>
      <c r="W2" s="16"/>
      <c r="X2" s="16"/>
      <c r="Y2" s="16"/>
      <c r="Z2" s="16"/>
      <c r="AA2" s="16"/>
      <c r="AB2" s="16"/>
      <c r="AC2" s="16"/>
      <c r="AD2" s="16"/>
      <c r="AE2" s="16"/>
      <c r="AF2" s="16"/>
      <c r="AG2" s="16"/>
      <c r="AH2" s="16"/>
      <c r="AI2" s="16"/>
      <c r="AJ2" s="16"/>
      <c r="AK2" s="16"/>
    </row>
    <row r="3" spans="1:38" ht="18.75" customHeight="1" x14ac:dyDescent="0.35">
      <c r="A3" s="14"/>
      <c r="B3" s="10"/>
      <c r="C3" s="999" t="s">
        <v>324</v>
      </c>
      <c r="D3" s="1000"/>
      <c r="E3" s="1000"/>
      <c r="F3" s="1000"/>
      <c r="G3" s="1000"/>
      <c r="H3" s="1000"/>
      <c r="I3" s="1000"/>
      <c r="J3" s="1000"/>
      <c r="K3" s="1000"/>
      <c r="L3" s="1000"/>
      <c r="M3" s="1000"/>
      <c r="N3" s="1000"/>
      <c r="O3" s="1000"/>
      <c r="P3" s="1000"/>
      <c r="Q3" s="1000"/>
      <c r="R3" s="1000"/>
      <c r="S3" s="1000"/>
      <c r="T3" s="1000"/>
      <c r="U3" s="1000"/>
      <c r="V3" s="1000"/>
      <c r="W3" s="1000"/>
      <c r="X3" s="655"/>
      <c r="Y3" s="655"/>
      <c r="Z3" s="655"/>
      <c r="AA3" s="655"/>
      <c r="AB3" s="655"/>
      <c r="AC3" s="655"/>
      <c r="AD3" s="655"/>
      <c r="AE3" s="655"/>
      <c r="AF3" s="655"/>
      <c r="AG3" s="655"/>
      <c r="AH3" s="655"/>
      <c r="AI3" s="10"/>
      <c r="AJ3" s="10"/>
      <c r="AK3" s="10"/>
    </row>
    <row r="4" spans="1:38" ht="12" customHeight="1" x14ac:dyDescent="0.35">
      <c r="A4" s="14"/>
      <c r="B4" s="10"/>
      <c r="C4" s="996" t="s">
        <v>322</v>
      </c>
      <c r="D4" s="997"/>
      <c r="E4" s="997"/>
      <c r="F4" s="997"/>
      <c r="G4" s="997"/>
      <c r="H4" s="997"/>
      <c r="I4" s="997"/>
      <c r="J4" s="997"/>
      <c r="K4" s="997"/>
      <c r="L4" s="997"/>
      <c r="M4" s="997"/>
      <c r="N4" s="997"/>
      <c r="O4" s="997"/>
      <c r="P4" s="997"/>
      <c r="Q4" s="997"/>
      <c r="R4" s="997"/>
      <c r="S4" s="997"/>
      <c r="T4" s="997"/>
      <c r="U4" s="997"/>
      <c r="V4" s="997"/>
      <c r="W4" s="997"/>
      <c r="X4" s="235"/>
      <c r="Y4" s="235"/>
      <c r="Z4" s="235"/>
      <c r="AA4" s="235"/>
      <c r="AB4" s="235"/>
      <c r="AC4" s="235"/>
      <c r="AD4" s="235"/>
      <c r="AE4" s="235"/>
      <c r="AF4" s="235"/>
      <c r="AG4" s="235"/>
      <c r="AH4" s="235"/>
      <c r="AI4" s="18"/>
      <c r="AJ4" s="19"/>
      <c r="AK4" s="19"/>
    </row>
    <row r="5" spans="1:38" ht="6.75" customHeight="1" x14ac:dyDescent="0.35">
      <c r="A5" s="14"/>
      <c r="B5" s="10"/>
      <c r="C5" s="20"/>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row>
    <row r="6" spans="1:38" ht="15.95" customHeight="1" x14ac:dyDescent="0.35">
      <c r="A6" s="14"/>
      <c r="B6" s="10"/>
      <c r="C6" s="21">
        <v>1990</v>
      </c>
      <c r="D6" s="22">
        <v>1991</v>
      </c>
      <c r="E6" s="22">
        <v>1992</v>
      </c>
      <c r="F6" s="22">
        <v>1993</v>
      </c>
      <c r="G6" s="22">
        <v>1994</v>
      </c>
      <c r="H6" s="22">
        <v>1995</v>
      </c>
      <c r="I6" s="22">
        <v>1996</v>
      </c>
      <c r="J6" s="22">
        <v>1997</v>
      </c>
      <c r="K6" s="22">
        <v>1998</v>
      </c>
      <c r="L6" s="22">
        <v>1999</v>
      </c>
      <c r="M6" s="22">
        <v>2000</v>
      </c>
      <c r="N6" s="22">
        <v>2001</v>
      </c>
      <c r="O6" s="22">
        <v>2002</v>
      </c>
      <c r="P6" s="22">
        <v>2003</v>
      </c>
      <c r="Q6" s="22">
        <v>2004</v>
      </c>
      <c r="R6" s="22">
        <v>2005</v>
      </c>
      <c r="S6" s="51">
        <f t="shared" ref="S6:Y6" si="0">R6+1</f>
        <v>2006</v>
      </c>
      <c r="T6" s="51">
        <f t="shared" si="0"/>
        <v>2007</v>
      </c>
      <c r="U6" s="51">
        <f t="shared" si="0"/>
        <v>2008</v>
      </c>
      <c r="V6" s="51">
        <f t="shared" si="0"/>
        <v>2009</v>
      </c>
      <c r="W6" s="51">
        <f t="shared" si="0"/>
        <v>2010</v>
      </c>
      <c r="X6" s="51">
        <f t="shared" si="0"/>
        <v>2011</v>
      </c>
      <c r="Y6" s="51">
        <f t="shared" si="0"/>
        <v>2012</v>
      </c>
      <c r="Z6" s="51">
        <f t="shared" ref="Z6" si="1">Y6+1</f>
        <v>2013</v>
      </c>
      <c r="AA6" s="51">
        <f t="shared" ref="AA6:AD6" si="2">Z6+1</f>
        <v>2014</v>
      </c>
      <c r="AB6" s="51">
        <f t="shared" si="2"/>
        <v>2015</v>
      </c>
      <c r="AC6" s="51">
        <f t="shared" si="2"/>
        <v>2016</v>
      </c>
      <c r="AD6" s="51">
        <f t="shared" si="2"/>
        <v>2017</v>
      </c>
      <c r="AE6" s="51">
        <f t="shared" ref="AE6" si="3">AD6+1</f>
        <v>2018</v>
      </c>
      <c r="AF6" s="51">
        <f t="shared" ref="AF6:AH6" si="4">AE6+1</f>
        <v>2019</v>
      </c>
      <c r="AG6" s="51">
        <f t="shared" si="4"/>
        <v>2020</v>
      </c>
      <c r="AH6" s="51">
        <f t="shared" si="4"/>
        <v>2021</v>
      </c>
      <c r="AI6" s="10"/>
      <c r="AJ6" s="24"/>
      <c r="AK6" s="24"/>
    </row>
    <row r="7" spans="1:38" ht="14.1" customHeight="1" x14ac:dyDescent="0.35">
      <c r="A7" s="14"/>
      <c r="B7" s="25" t="s">
        <v>341</v>
      </c>
      <c r="C7" s="462">
        <v>815.05913250999993</v>
      </c>
      <c r="D7" s="462">
        <v>821.23169278000012</v>
      </c>
      <c r="E7" s="462">
        <v>848.07854882999993</v>
      </c>
      <c r="F7" s="462">
        <v>854.65416758999993</v>
      </c>
      <c r="G7" s="462">
        <v>862.28636804000007</v>
      </c>
      <c r="H7" s="462">
        <v>877.47858829000006</v>
      </c>
      <c r="I7" s="462">
        <v>908.18645462999996</v>
      </c>
      <c r="J7" s="462">
        <v>929.4645567099999</v>
      </c>
      <c r="K7" s="462">
        <v>967.61345848999997</v>
      </c>
      <c r="L7" s="462">
        <v>987.946191</v>
      </c>
      <c r="M7" s="462">
        <v>996.73990195999988</v>
      </c>
      <c r="N7" s="462">
        <v>1015.0430142399999</v>
      </c>
      <c r="O7" s="462">
        <v>1028.50614088</v>
      </c>
      <c r="P7" s="462">
        <v>1044.9969197400001</v>
      </c>
      <c r="Q7" s="462">
        <v>1076.5062291199999</v>
      </c>
      <c r="R7" s="462">
        <v>1085.3539043899998</v>
      </c>
      <c r="S7" s="462">
        <v>1109.3735329000001</v>
      </c>
      <c r="T7" s="462">
        <v>1129.66174391</v>
      </c>
      <c r="U7" s="462">
        <v>1110.29344851</v>
      </c>
      <c r="V7" s="462">
        <v>1061.8662448</v>
      </c>
      <c r="W7" s="462">
        <v>1058.9509857700002</v>
      </c>
      <c r="X7" s="462">
        <v>1050.9544954799999</v>
      </c>
      <c r="Y7" s="462">
        <v>1010.2235502599999</v>
      </c>
      <c r="Z7" s="462">
        <v>997.42899609999995</v>
      </c>
      <c r="AA7" s="462">
        <v>1000.9553231900001</v>
      </c>
      <c r="AB7" s="462">
        <v>1020.36550916</v>
      </c>
      <c r="AC7" s="462">
        <v>1047.7943081600001</v>
      </c>
      <c r="AD7" s="462">
        <v>1072.5592247000002</v>
      </c>
      <c r="AE7" s="462">
        <v>1083.3679748200002</v>
      </c>
      <c r="AF7" s="462">
        <v>1090.7433521400001</v>
      </c>
      <c r="AG7" s="462">
        <v>887.47887414999991</v>
      </c>
      <c r="AH7" s="462">
        <v>969.53148872999998</v>
      </c>
      <c r="AI7" s="25" t="str">
        <f>B7</f>
        <v>EU-27</v>
      </c>
      <c r="AJ7" s="26"/>
      <c r="AK7" s="26"/>
      <c r="AL7" s="660"/>
    </row>
    <row r="8" spans="1:38" ht="3.75" customHeight="1" x14ac:dyDescent="0.35">
      <c r="A8" s="14"/>
      <c r="B8" s="27"/>
      <c r="C8" s="464"/>
      <c r="D8" s="464"/>
      <c r="E8" s="464"/>
      <c r="F8" s="464"/>
      <c r="G8" s="464"/>
      <c r="H8" s="464"/>
      <c r="I8" s="464"/>
      <c r="J8" s="464"/>
      <c r="K8" s="464"/>
      <c r="L8" s="464"/>
      <c r="M8" s="464"/>
      <c r="N8" s="464"/>
      <c r="O8" s="464"/>
      <c r="P8" s="464"/>
      <c r="Q8" s="464"/>
      <c r="R8" s="464"/>
      <c r="S8" s="464"/>
      <c r="T8" s="464"/>
      <c r="U8" s="464"/>
      <c r="V8" s="464"/>
      <c r="W8" s="464"/>
      <c r="X8" s="464"/>
      <c r="Y8" s="464"/>
      <c r="Z8" s="464"/>
      <c r="AA8" s="464"/>
      <c r="AB8" s="464"/>
      <c r="AC8" s="464"/>
      <c r="AD8" s="464"/>
      <c r="AE8" s="464"/>
      <c r="AF8" s="464"/>
      <c r="AG8" s="464"/>
      <c r="AH8" s="464"/>
      <c r="AI8" s="27"/>
      <c r="AJ8" s="26"/>
      <c r="AK8" s="26"/>
    </row>
    <row r="9" spans="1:38" ht="14.1" customHeight="1" x14ac:dyDescent="0.35">
      <c r="A9" s="14"/>
      <c r="B9" s="28" t="s">
        <v>156</v>
      </c>
      <c r="C9" s="466">
        <v>37.048168539999999</v>
      </c>
      <c r="D9" s="466">
        <v>36.74316606</v>
      </c>
      <c r="E9" s="466">
        <v>37.342142090000003</v>
      </c>
      <c r="F9" s="466">
        <v>38.380445260000002</v>
      </c>
      <c r="G9" s="466">
        <v>39.285459260000003</v>
      </c>
      <c r="H9" s="466">
        <v>38.470218619999997</v>
      </c>
      <c r="I9" s="466">
        <v>42.266283870000002</v>
      </c>
      <c r="J9" s="466">
        <v>44.579519020000006</v>
      </c>
      <c r="K9" s="466">
        <v>46.550982439999999</v>
      </c>
      <c r="L9" s="466">
        <v>43.818366090000005</v>
      </c>
      <c r="M9" s="466">
        <v>45.564059350000001</v>
      </c>
      <c r="N9" s="466">
        <v>45.789130849999999</v>
      </c>
      <c r="O9" s="466">
        <v>51.966218560000002</v>
      </c>
      <c r="P9" s="466">
        <v>53.205457970000005</v>
      </c>
      <c r="Q9" s="466">
        <v>55.490767309999995</v>
      </c>
      <c r="R9" s="466">
        <v>55.285721229999993</v>
      </c>
      <c r="S9" s="466">
        <v>58.382964439999995</v>
      </c>
      <c r="T9" s="466">
        <v>62.704118610000002</v>
      </c>
      <c r="U9" s="466">
        <v>63.614904820000007</v>
      </c>
      <c r="V9" s="466">
        <v>54.097331240000003</v>
      </c>
      <c r="W9" s="466">
        <v>55.510964600000001</v>
      </c>
      <c r="X9" s="466">
        <v>52.609992089999999</v>
      </c>
      <c r="Y9" s="466">
        <v>49.125649270000004</v>
      </c>
      <c r="Z9" s="466">
        <v>48.764760359999997</v>
      </c>
      <c r="AA9" s="466">
        <v>46.620724940000002</v>
      </c>
      <c r="AB9" s="466">
        <v>49.906767430000002</v>
      </c>
      <c r="AC9" s="466">
        <v>52.39001253</v>
      </c>
      <c r="AD9" s="466">
        <v>55.036497449999999</v>
      </c>
      <c r="AE9" s="466">
        <v>61.393758900000002</v>
      </c>
      <c r="AF9" s="466">
        <v>57.648510560000005</v>
      </c>
      <c r="AG9" s="466">
        <v>45.514222720000006</v>
      </c>
      <c r="AH9" s="466">
        <v>53.707740129999998</v>
      </c>
      <c r="AI9" s="28" t="str">
        <f t="shared" ref="AI9:AI30" si="5">B9</f>
        <v>BE</v>
      </c>
      <c r="AJ9" s="29"/>
      <c r="AK9" s="29"/>
    </row>
    <row r="10" spans="1:38" ht="14.1" customHeight="1" x14ac:dyDescent="0.35">
      <c r="A10" s="14"/>
      <c r="B10" s="30" t="s">
        <v>157</v>
      </c>
      <c r="C10" s="464">
        <v>7.2403181799999992</v>
      </c>
      <c r="D10" s="464">
        <v>4.9822829299999993</v>
      </c>
      <c r="E10" s="464">
        <v>5.4725939999999991</v>
      </c>
      <c r="F10" s="464">
        <v>6.2376146200000013</v>
      </c>
      <c r="G10" s="464">
        <v>5.6628112599999998</v>
      </c>
      <c r="H10" s="464">
        <v>5.9627829100000005</v>
      </c>
      <c r="I10" s="464">
        <v>5.4732945700000002</v>
      </c>
      <c r="J10" s="464">
        <v>4.6769079099999997</v>
      </c>
      <c r="K10" s="464">
        <v>5.9619839199999998</v>
      </c>
      <c r="L10" s="464">
        <v>5.7575624599999999</v>
      </c>
      <c r="M10" s="464">
        <v>5.807973239999999</v>
      </c>
      <c r="N10" s="464">
        <v>6.0914766300000007</v>
      </c>
      <c r="O10" s="464">
        <v>6.4512618100000001</v>
      </c>
      <c r="P10" s="464">
        <v>7.2515932399999992</v>
      </c>
      <c r="Q10" s="464">
        <v>7.7129762100000008</v>
      </c>
      <c r="R10" s="464">
        <v>8.6245965900000012</v>
      </c>
      <c r="S10" s="464">
        <v>9.0376039500000012</v>
      </c>
      <c r="T10" s="464">
        <v>8.6689646299999996</v>
      </c>
      <c r="U10" s="464">
        <v>9.4587314100000004</v>
      </c>
      <c r="V10" s="464">
        <v>9.197457850000001</v>
      </c>
      <c r="W10" s="464">
        <v>8.6934018000000002</v>
      </c>
      <c r="X10" s="464">
        <v>8.8030161599999985</v>
      </c>
      <c r="Y10" s="464">
        <v>9.0967360899999985</v>
      </c>
      <c r="Z10" s="464">
        <v>8.1037406799999996</v>
      </c>
      <c r="AA10" s="464">
        <v>9.0813752600000015</v>
      </c>
      <c r="AB10" s="464">
        <v>9.8909518700000003</v>
      </c>
      <c r="AC10" s="464">
        <v>10.072387630000001</v>
      </c>
      <c r="AD10" s="464">
        <v>10.29485893</v>
      </c>
      <c r="AE10" s="464">
        <v>10.568120839999999</v>
      </c>
      <c r="AF10" s="464">
        <v>10.64651763</v>
      </c>
      <c r="AG10" s="464">
        <v>9.7947860799999997</v>
      </c>
      <c r="AH10" s="464">
        <v>10.566545129999998</v>
      </c>
      <c r="AI10" s="30" t="str">
        <f t="shared" si="5"/>
        <v>BG</v>
      </c>
      <c r="AJ10" s="29"/>
      <c r="AK10" s="29"/>
    </row>
    <row r="11" spans="1:38" ht="14.1" customHeight="1" x14ac:dyDescent="0.35">
      <c r="A11" s="14"/>
      <c r="B11" s="31" t="s">
        <v>158</v>
      </c>
      <c r="C11" s="462">
        <v>11.747211230000001</v>
      </c>
      <c r="D11" s="462">
        <v>10.50659628</v>
      </c>
      <c r="E11" s="462">
        <v>10.97373391</v>
      </c>
      <c r="F11" s="462">
        <v>10.43714057</v>
      </c>
      <c r="G11" s="462">
        <v>11.422654449999998</v>
      </c>
      <c r="H11" s="462">
        <v>10.762256649999999</v>
      </c>
      <c r="I11" s="462">
        <v>10.803925949999998</v>
      </c>
      <c r="J11" s="462">
        <v>10.74922312</v>
      </c>
      <c r="K11" s="462">
        <v>11.988787159999999</v>
      </c>
      <c r="L11" s="462">
        <v>12.24596902</v>
      </c>
      <c r="M11" s="462">
        <v>12.427415740000001</v>
      </c>
      <c r="N11" s="462">
        <v>13.307597490000001</v>
      </c>
      <c r="O11" s="462">
        <v>13.78893592</v>
      </c>
      <c r="P11" s="462">
        <v>15.757759159999999</v>
      </c>
      <c r="Q11" s="462">
        <v>16.737013049999998</v>
      </c>
      <c r="R11" s="462">
        <v>18.104789879999995</v>
      </c>
      <c r="S11" s="462">
        <v>18.463403370000002</v>
      </c>
      <c r="T11" s="462">
        <v>19.43627657</v>
      </c>
      <c r="U11" s="462">
        <v>19.338639149999999</v>
      </c>
      <c r="V11" s="462">
        <v>18.646688210000001</v>
      </c>
      <c r="W11" s="462">
        <v>17.570337049999999</v>
      </c>
      <c r="X11" s="462">
        <v>17.389019560000001</v>
      </c>
      <c r="Y11" s="462">
        <v>17.053673279999998</v>
      </c>
      <c r="Z11" s="462">
        <v>16.894403959999998</v>
      </c>
      <c r="AA11" s="462">
        <v>17.428496629999998</v>
      </c>
      <c r="AB11" s="462">
        <v>18.1932975</v>
      </c>
      <c r="AC11" s="462">
        <v>18.931244619999998</v>
      </c>
      <c r="AD11" s="462">
        <v>19.54607605</v>
      </c>
      <c r="AE11" s="462">
        <v>19.899417510000003</v>
      </c>
      <c r="AF11" s="462">
        <v>20.100986410000001</v>
      </c>
      <c r="AG11" s="462">
        <v>17.881049449999999</v>
      </c>
      <c r="AH11" s="462">
        <v>19.108450509999997</v>
      </c>
      <c r="AI11" s="31" t="str">
        <f t="shared" si="5"/>
        <v>CZ</v>
      </c>
      <c r="AJ11" s="29"/>
      <c r="AK11" s="29"/>
    </row>
    <row r="12" spans="1:38" ht="14.1" customHeight="1" x14ac:dyDescent="0.35">
      <c r="A12" s="14"/>
      <c r="B12" s="30" t="s">
        <v>159</v>
      </c>
      <c r="C12" s="464">
        <v>15.342983399999998</v>
      </c>
      <c r="D12" s="464">
        <v>15.377194280000001</v>
      </c>
      <c r="E12" s="464">
        <v>15.751847860000002</v>
      </c>
      <c r="F12" s="464">
        <v>17.186540770000001</v>
      </c>
      <c r="G12" s="464">
        <v>18.298595670000001</v>
      </c>
      <c r="H12" s="464">
        <v>18.703583999999999</v>
      </c>
      <c r="I12" s="464">
        <v>18.81172879</v>
      </c>
      <c r="J12" s="464">
        <v>18.65105067</v>
      </c>
      <c r="K12" s="464">
        <v>18.821444949999997</v>
      </c>
      <c r="L12" s="464">
        <v>18.69370808</v>
      </c>
      <c r="M12" s="464">
        <v>18.588708</v>
      </c>
      <c r="N12" s="464">
        <v>17.95968968</v>
      </c>
      <c r="O12" s="464">
        <v>17.187212289999998</v>
      </c>
      <c r="P12" s="464">
        <v>17.895324509999998</v>
      </c>
      <c r="Q12" s="464">
        <v>17.876303610000001</v>
      </c>
      <c r="R12" s="464">
        <v>18.2689974</v>
      </c>
      <c r="S12" s="464">
        <v>19.39568401</v>
      </c>
      <c r="T12" s="464">
        <v>20.166189739999997</v>
      </c>
      <c r="U12" s="464">
        <v>19.5206886</v>
      </c>
      <c r="V12" s="464">
        <v>17.111614710000001</v>
      </c>
      <c r="W12" s="464">
        <v>17.665987510000001</v>
      </c>
      <c r="X12" s="464">
        <v>17.45901671</v>
      </c>
      <c r="Y12" s="464">
        <v>16.321053889999998</v>
      </c>
      <c r="Z12" s="464">
        <v>16.459039860000001</v>
      </c>
      <c r="AA12" s="464">
        <v>17.13083087</v>
      </c>
      <c r="AB12" s="464">
        <v>17.308010590000002</v>
      </c>
      <c r="AC12" s="464">
        <v>17.447883170000001</v>
      </c>
      <c r="AD12" s="464">
        <v>17.247043170000001</v>
      </c>
      <c r="AE12" s="464">
        <v>17.84880484</v>
      </c>
      <c r="AF12" s="464">
        <v>18.209426439999998</v>
      </c>
      <c r="AG12" s="464">
        <v>14.419611960000001</v>
      </c>
      <c r="AH12" s="464">
        <v>14.702979169999999</v>
      </c>
      <c r="AI12" s="30" t="str">
        <f t="shared" si="5"/>
        <v>DK</v>
      </c>
      <c r="AJ12" s="29"/>
      <c r="AK12" s="29"/>
    </row>
    <row r="13" spans="1:38" ht="14.1" customHeight="1" x14ac:dyDescent="0.35">
      <c r="A13" s="14"/>
      <c r="B13" s="31" t="s">
        <v>160</v>
      </c>
      <c r="C13" s="462">
        <v>180.34214752999998</v>
      </c>
      <c r="D13" s="462">
        <v>182.28267761000001</v>
      </c>
      <c r="E13" s="462">
        <v>188.18466401999999</v>
      </c>
      <c r="F13" s="462">
        <v>195.03642305</v>
      </c>
      <c r="G13" s="462">
        <v>191.29399408000003</v>
      </c>
      <c r="H13" s="462">
        <v>195.59811393000001</v>
      </c>
      <c r="I13" s="462">
        <v>196.27628761</v>
      </c>
      <c r="J13" s="462">
        <v>197.74594546</v>
      </c>
      <c r="K13" s="462">
        <v>201.14752934999999</v>
      </c>
      <c r="L13" s="462">
        <v>207.84981654000001</v>
      </c>
      <c r="M13" s="462">
        <v>205.55969819999999</v>
      </c>
      <c r="N13" s="462">
        <v>201.43582213999997</v>
      </c>
      <c r="O13" s="462">
        <v>199.88793803999999</v>
      </c>
      <c r="P13" s="462">
        <v>194.66673811999999</v>
      </c>
      <c r="Q13" s="462">
        <v>195.25625135000001</v>
      </c>
      <c r="R13" s="462">
        <v>190.01645246999999</v>
      </c>
      <c r="S13" s="462">
        <v>187.78820350000001</v>
      </c>
      <c r="T13" s="462">
        <v>186.75373919000003</v>
      </c>
      <c r="U13" s="462">
        <v>186.32703913999998</v>
      </c>
      <c r="V13" s="462">
        <v>184.53493695</v>
      </c>
      <c r="W13" s="462">
        <v>185.23236577999998</v>
      </c>
      <c r="X13" s="462">
        <v>186.00618061999998</v>
      </c>
      <c r="Y13" s="462">
        <v>185.76681412999997</v>
      </c>
      <c r="Z13" s="462">
        <v>189.77452285000001</v>
      </c>
      <c r="AA13" s="462">
        <v>189.63313814</v>
      </c>
      <c r="AB13" s="462">
        <v>192.69192242</v>
      </c>
      <c r="AC13" s="462">
        <v>198.78581083999998</v>
      </c>
      <c r="AD13" s="462">
        <v>202.78165382</v>
      </c>
      <c r="AE13" s="462">
        <v>196.18837338999998</v>
      </c>
      <c r="AF13" s="462">
        <v>196.44559541999999</v>
      </c>
      <c r="AG13" s="462">
        <v>161.77727614</v>
      </c>
      <c r="AH13" s="462">
        <v>167.90820532999999</v>
      </c>
      <c r="AI13" s="31" t="str">
        <f t="shared" si="5"/>
        <v>DE</v>
      </c>
      <c r="AJ13" s="29"/>
      <c r="AK13" s="29"/>
    </row>
    <row r="14" spans="1:38" ht="14.1" customHeight="1" x14ac:dyDescent="0.35">
      <c r="A14" s="14"/>
      <c r="B14" s="30" t="s">
        <v>161</v>
      </c>
      <c r="C14" s="464">
        <v>3.1011705500000004</v>
      </c>
      <c r="D14" s="464">
        <v>2.9774221100000005</v>
      </c>
      <c r="E14" s="464">
        <v>1.5613648200000001</v>
      </c>
      <c r="F14" s="464">
        <v>1.8042356799999997</v>
      </c>
      <c r="G14" s="464">
        <v>2.0150580900000001</v>
      </c>
      <c r="H14" s="464">
        <v>1.8770046399999998</v>
      </c>
      <c r="I14" s="464">
        <v>1.96522054</v>
      </c>
      <c r="J14" s="464">
        <v>2.1059723300000002</v>
      </c>
      <c r="K14" s="464">
        <v>2.1683561399999998</v>
      </c>
      <c r="L14" s="464">
        <v>2.0769844699999997</v>
      </c>
      <c r="M14" s="464">
        <v>2.0351202900000001</v>
      </c>
      <c r="N14" s="464">
        <v>2.3238635899999998</v>
      </c>
      <c r="O14" s="464">
        <v>2.5024817799999997</v>
      </c>
      <c r="P14" s="464">
        <v>2.4244923100000002</v>
      </c>
      <c r="Q14" s="464">
        <v>2.6139166500000002</v>
      </c>
      <c r="R14" s="464">
        <v>2.63891279</v>
      </c>
      <c r="S14" s="464">
        <v>3.08470274</v>
      </c>
      <c r="T14" s="464">
        <v>3.3374915399999998</v>
      </c>
      <c r="U14" s="464">
        <v>3.2913438500000001</v>
      </c>
      <c r="V14" s="464">
        <v>2.93596587</v>
      </c>
      <c r="W14" s="464">
        <v>3.04447468</v>
      </c>
      <c r="X14" s="464">
        <v>2.9679161199999999</v>
      </c>
      <c r="Y14" s="464">
        <v>3.7053045399999998</v>
      </c>
      <c r="Z14" s="464">
        <v>3.6868449200000004</v>
      </c>
      <c r="AA14" s="464">
        <v>3.3901100400000006</v>
      </c>
      <c r="AB14" s="464">
        <v>3.3460526900000001</v>
      </c>
      <c r="AC14" s="464">
        <v>3.3267612499999997</v>
      </c>
      <c r="AD14" s="464">
        <v>3.6086989699999998</v>
      </c>
      <c r="AE14" s="464">
        <v>3.5980181200000003</v>
      </c>
      <c r="AF14" s="464">
        <v>3.16249724</v>
      </c>
      <c r="AG14" s="464">
        <v>3.1936793300000006</v>
      </c>
      <c r="AH14" s="464">
        <v>3.39308941</v>
      </c>
      <c r="AI14" s="30" t="str">
        <f t="shared" si="5"/>
        <v>EE</v>
      </c>
      <c r="AJ14" s="29"/>
      <c r="AK14" s="29"/>
    </row>
    <row r="15" spans="1:38" ht="14.1" customHeight="1" x14ac:dyDescent="0.35">
      <c r="A15" s="14"/>
      <c r="B15" s="31" t="s">
        <v>162</v>
      </c>
      <c r="C15" s="462">
        <v>6.1590994200000004</v>
      </c>
      <c r="D15" s="462">
        <v>6.3540768999999999</v>
      </c>
      <c r="E15" s="462">
        <v>6.58010816</v>
      </c>
      <c r="F15" s="462">
        <v>7.0956216399999992</v>
      </c>
      <c r="G15" s="462">
        <v>7.1171422399999997</v>
      </c>
      <c r="H15" s="462">
        <v>7.5821172199999989</v>
      </c>
      <c r="I15" s="462">
        <v>8.5857206299999991</v>
      </c>
      <c r="J15" s="462">
        <v>9.1060209600000004</v>
      </c>
      <c r="K15" s="462">
        <v>10.439042160000001</v>
      </c>
      <c r="L15" s="462">
        <v>11.63896319</v>
      </c>
      <c r="M15" s="462">
        <v>12.854632049999999</v>
      </c>
      <c r="N15" s="462">
        <v>13.78216286</v>
      </c>
      <c r="O15" s="462">
        <v>14.066287130000001</v>
      </c>
      <c r="P15" s="462">
        <v>14.305996310000001</v>
      </c>
      <c r="Q15" s="462">
        <v>14.840873730000002</v>
      </c>
      <c r="R15" s="462">
        <v>15.73954782</v>
      </c>
      <c r="S15" s="462">
        <v>16.877088560000001</v>
      </c>
      <c r="T15" s="462">
        <v>17.599841320000003</v>
      </c>
      <c r="U15" s="462">
        <v>16.563838490000002</v>
      </c>
      <c r="V15" s="462">
        <v>14.846407839999999</v>
      </c>
      <c r="W15" s="462">
        <v>14.144527550000001</v>
      </c>
      <c r="X15" s="462">
        <v>13.504097700000001</v>
      </c>
      <c r="Y15" s="462">
        <v>12.852424250000002</v>
      </c>
      <c r="Z15" s="462">
        <v>13.386419679999999</v>
      </c>
      <c r="AA15" s="462">
        <v>13.859008839999998</v>
      </c>
      <c r="AB15" s="462">
        <v>14.69819481</v>
      </c>
      <c r="AC15" s="462">
        <v>15.238074030000002</v>
      </c>
      <c r="AD15" s="462">
        <v>15.404977109999999</v>
      </c>
      <c r="AE15" s="462">
        <v>15.873117489999998</v>
      </c>
      <c r="AF15" s="462">
        <v>15.821826660000001</v>
      </c>
      <c r="AG15" s="462">
        <v>11.840655229999999</v>
      </c>
      <c r="AH15" s="462">
        <v>12.708824530000001</v>
      </c>
      <c r="AI15" s="31" t="str">
        <f t="shared" si="5"/>
        <v>IE</v>
      </c>
      <c r="AJ15" s="29"/>
      <c r="AK15" s="29"/>
    </row>
    <row r="16" spans="1:38" ht="14.1" customHeight="1" x14ac:dyDescent="0.35">
      <c r="A16" s="14"/>
      <c r="B16" s="30" t="s">
        <v>163</v>
      </c>
      <c r="C16" s="464">
        <v>24.717128719999998</v>
      </c>
      <c r="D16" s="464">
        <v>24.501529050000002</v>
      </c>
      <c r="E16" s="464">
        <v>26.056571890000001</v>
      </c>
      <c r="F16" s="464">
        <v>27.793287830000001</v>
      </c>
      <c r="G16" s="464">
        <v>29.146432749999999</v>
      </c>
      <c r="H16" s="464">
        <v>30.089391240000001</v>
      </c>
      <c r="I16" s="464">
        <v>29.06537423</v>
      </c>
      <c r="J16" s="464">
        <v>29.712602099999998</v>
      </c>
      <c r="K16" s="464">
        <v>32.766065900000001</v>
      </c>
      <c r="L16" s="464">
        <v>32.140353060000002</v>
      </c>
      <c r="M16" s="464">
        <v>32.382718629999992</v>
      </c>
      <c r="N16" s="464">
        <v>32.741571610000001</v>
      </c>
      <c r="O16" s="464">
        <v>31.895333899999997</v>
      </c>
      <c r="P16" s="464">
        <v>33.932653940000002</v>
      </c>
      <c r="Q16" s="464">
        <v>34.499013489999996</v>
      </c>
      <c r="R16" s="464">
        <v>33.148103739999996</v>
      </c>
      <c r="S16" s="464">
        <v>34.732162459999998</v>
      </c>
      <c r="T16" s="464">
        <v>35.74330235</v>
      </c>
      <c r="U16" s="464">
        <v>34.800964120000003</v>
      </c>
      <c r="V16" s="464">
        <v>35.944458050000001</v>
      </c>
      <c r="W16" s="464">
        <v>33.418538369999993</v>
      </c>
      <c r="X16" s="464">
        <v>31.423739900000001</v>
      </c>
      <c r="Y16" s="464">
        <v>26.193015089999999</v>
      </c>
      <c r="Z16" s="464">
        <v>25.629420630000002</v>
      </c>
      <c r="AA16" s="464">
        <v>25.145586650000002</v>
      </c>
      <c r="AB16" s="464">
        <v>25.458912709999996</v>
      </c>
      <c r="AC16" s="464">
        <v>25.793988779999999</v>
      </c>
      <c r="AD16" s="464">
        <v>27.28908745</v>
      </c>
      <c r="AE16" s="464">
        <v>28.111043110000001</v>
      </c>
      <c r="AF16" s="464">
        <v>29.751515340000001</v>
      </c>
      <c r="AG16" s="464">
        <v>21.757585580000001</v>
      </c>
      <c r="AH16" s="464">
        <v>24.915148249999998</v>
      </c>
      <c r="AI16" s="30" t="str">
        <f t="shared" si="5"/>
        <v>EL</v>
      </c>
      <c r="AJ16" s="29"/>
      <c r="AK16" s="29"/>
    </row>
    <row r="17" spans="1:37" ht="14.1" customHeight="1" x14ac:dyDescent="0.35">
      <c r="A17" s="14"/>
      <c r="B17" s="31" t="s">
        <v>164</v>
      </c>
      <c r="C17" s="462">
        <v>74.055248370000001</v>
      </c>
      <c r="D17" s="462">
        <v>78.605515170000004</v>
      </c>
      <c r="E17" s="462">
        <v>83.384947460000006</v>
      </c>
      <c r="F17" s="462">
        <v>81.212341210000019</v>
      </c>
      <c r="G17" s="462">
        <v>84.032652290000001</v>
      </c>
      <c r="H17" s="462">
        <v>85.797824910000003</v>
      </c>
      <c r="I17" s="462">
        <v>95.380681010000004</v>
      </c>
      <c r="J17" s="462">
        <v>99.117042669999989</v>
      </c>
      <c r="K17" s="462">
        <v>107.32409471999999</v>
      </c>
      <c r="L17" s="462">
        <v>111.15657816999999</v>
      </c>
      <c r="M17" s="462">
        <v>114.08906036</v>
      </c>
      <c r="N17" s="462">
        <v>120.49145489999999</v>
      </c>
      <c r="O17" s="462">
        <v>122.57552687</v>
      </c>
      <c r="P17" s="462">
        <v>128.10935110999998</v>
      </c>
      <c r="Q17" s="462">
        <v>133.54805332000001</v>
      </c>
      <c r="R17" s="462">
        <v>139.18452335000001</v>
      </c>
      <c r="S17" s="462">
        <v>144.13120409000001</v>
      </c>
      <c r="T17" s="462">
        <v>147.97824646000001</v>
      </c>
      <c r="U17" s="462">
        <v>143.16170368000002</v>
      </c>
      <c r="V17" s="462">
        <v>134.76473654</v>
      </c>
      <c r="W17" s="462">
        <v>131.01497442000002</v>
      </c>
      <c r="X17" s="462">
        <v>127.65044132</v>
      </c>
      <c r="Y17" s="462">
        <v>119.35926462999998</v>
      </c>
      <c r="Z17" s="462">
        <v>116.27823311</v>
      </c>
      <c r="AA17" s="462">
        <v>119.37497043</v>
      </c>
      <c r="AB17" s="462">
        <v>121.78390105</v>
      </c>
      <c r="AC17" s="462">
        <v>126.49174096000002</v>
      </c>
      <c r="AD17" s="462">
        <v>127.48468826</v>
      </c>
      <c r="AE17" s="462">
        <v>130.58966751999998</v>
      </c>
      <c r="AF17" s="462">
        <v>132.76869868</v>
      </c>
      <c r="AG17" s="462">
        <v>100.01486791000001</v>
      </c>
      <c r="AH17" s="462">
        <v>116.32203152000001</v>
      </c>
      <c r="AI17" s="31" t="str">
        <f t="shared" si="5"/>
        <v>ES</v>
      </c>
      <c r="AJ17" s="29"/>
      <c r="AK17" s="29"/>
    </row>
    <row r="18" spans="1:37" ht="14.1" customHeight="1" x14ac:dyDescent="0.35">
      <c r="A18" s="14"/>
      <c r="B18" s="30" t="s">
        <v>165</v>
      </c>
      <c r="C18" s="464">
        <v>137.09030501000001</v>
      </c>
      <c r="D18" s="464">
        <v>139.65338737000002</v>
      </c>
      <c r="E18" s="464">
        <v>145.30302678999999</v>
      </c>
      <c r="F18" s="464">
        <v>145.30779756000001</v>
      </c>
      <c r="G18" s="464">
        <v>145.8455141</v>
      </c>
      <c r="H18" s="464">
        <v>147.87405197999999</v>
      </c>
      <c r="I18" s="464">
        <v>150.38296213999999</v>
      </c>
      <c r="J18" s="464">
        <v>153.76141420000002</v>
      </c>
      <c r="K18" s="464">
        <v>157.53608994000001</v>
      </c>
      <c r="L18" s="464">
        <v>162.15481555000002</v>
      </c>
      <c r="M18" s="464">
        <v>162.51601199000001</v>
      </c>
      <c r="N18" s="464">
        <v>163.99123782999996</v>
      </c>
      <c r="O18" s="464">
        <v>164.69945420000002</v>
      </c>
      <c r="P18" s="464">
        <v>164.94771169999999</v>
      </c>
      <c r="Q18" s="464">
        <v>167.67603534</v>
      </c>
      <c r="R18" s="464">
        <v>164.85907581999999</v>
      </c>
      <c r="S18" s="464">
        <v>165.49885108999999</v>
      </c>
      <c r="T18" s="464">
        <v>164.95160745000001</v>
      </c>
      <c r="U18" s="464">
        <v>157.53514415999999</v>
      </c>
      <c r="V18" s="464">
        <v>155.68937711999999</v>
      </c>
      <c r="W18" s="464">
        <v>156.25293857</v>
      </c>
      <c r="X18" s="464">
        <v>158.54466103999997</v>
      </c>
      <c r="Y18" s="464">
        <v>156.05654604000003</v>
      </c>
      <c r="Z18" s="464">
        <v>154.85871825999999</v>
      </c>
      <c r="AA18" s="464">
        <v>153.56551368000001</v>
      </c>
      <c r="AB18" s="464">
        <v>155.35163781000003</v>
      </c>
      <c r="AC18" s="464">
        <v>155.01977835</v>
      </c>
      <c r="AD18" s="464">
        <v>155.75940063000002</v>
      </c>
      <c r="AE18" s="464">
        <v>154.46951379999999</v>
      </c>
      <c r="AF18" s="464">
        <v>154.03736978999999</v>
      </c>
      <c r="AG18" s="464">
        <v>120.29183278999999</v>
      </c>
      <c r="AH18" s="464">
        <v>134.65705700000001</v>
      </c>
      <c r="AI18" s="30" t="str">
        <f t="shared" si="5"/>
        <v>FR</v>
      </c>
      <c r="AJ18" s="29"/>
      <c r="AK18" s="29"/>
    </row>
    <row r="19" spans="1:37" ht="14.1" customHeight="1" x14ac:dyDescent="0.35">
      <c r="A19" s="14"/>
      <c r="B19" s="31" t="s">
        <v>183</v>
      </c>
      <c r="C19" s="462">
        <v>4.4309045399999993</v>
      </c>
      <c r="D19" s="462">
        <v>2.9612810000000001</v>
      </c>
      <c r="E19" s="462">
        <v>2.8490822399999995</v>
      </c>
      <c r="F19" s="462">
        <v>3.1074631899999998</v>
      </c>
      <c r="G19" s="462">
        <v>3.5067406599999997</v>
      </c>
      <c r="H19" s="462">
        <v>3.6411564800000003</v>
      </c>
      <c r="I19" s="462">
        <v>3.9595045200000003</v>
      </c>
      <c r="J19" s="462">
        <v>4.2762533999999999</v>
      </c>
      <c r="K19" s="462">
        <v>4.4352241899999996</v>
      </c>
      <c r="L19" s="462">
        <v>4.6407131600000007</v>
      </c>
      <c r="M19" s="462">
        <v>4.6131645200000007</v>
      </c>
      <c r="N19" s="462">
        <v>4.7115376900000001</v>
      </c>
      <c r="O19" s="462">
        <v>4.9919129299999998</v>
      </c>
      <c r="P19" s="462">
        <v>5.3784508799999999</v>
      </c>
      <c r="Q19" s="462">
        <v>5.5466370499999993</v>
      </c>
      <c r="R19" s="462">
        <v>5.8052443299999998</v>
      </c>
      <c r="S19" s="462">
        <v>6.1465892600000007</v>
      </c>
      <c r="T19" s="462">
        <v>6.5952161999999994</v>
      </c>
      <c r="U19" s="462">
        <v>6.46407022</v>
      </c>
      <c r="V19" s="462">
        <v>6.3832166100000007</v>
      </c>
      <c r="W19" s="462">
        <v>6.1808659300000013</v>
      </c>
      <c r="X19" s="462">
        <v>6.1140684399999996</v>
      </c>
      <c r="Y19" s="462">
        <v>5.8936847999999999</v>
      </c>
      <c r="Z19" s="462">
        <v>6.0155592499999999</v>
      </c>
      <c r="AA19" s="462">
        <v>5.9644902599999998</v>
      </c>
      <c r="AB19" s="462">
        <v>6.2528255599999998</v>
      </c>
      <c r="AC19" s="462">
        <v>6.4953435399999995</v>
      </c>
      <c r="AD19" s="462">
        <v>7.0394587700000004</v>
      </c>
      <c r="AE19" s="462">
        <v>6.9656965099999999</v>
      </c>
      <c r="AF19" s="462">
        <v>7.2006410300000008</v>
      </c>
      <c r="AG19" s="462">
        <v>5.9596412900000004</v>
      </c>
      <c r="AH19" s="462">
        <v>6.5677484499999998</v>
      </c>
      <c r="AI19" s="31" t="str">
        <f t="shared" si="5"/>
        <v>HR</v>
      </c>
      <c r="AJ19" s="29"/>
      <c r="AK19" s="29"/>
    </row>
    <row r="20" spans="1:37" ht="14.1" customHeight="1" x14ac:dyDescent="0.35">
      <c r="A20" s="14"/>
      <c r="B20" s="30" t="s">
        <v>166</v>
      </c>
      <c r="C20" s="464">
        <v>108.88342582</v>
      </c>
      <c r="D20" s="464">
        <v>111.43079030000001</v>
      </c>
      <c r="E20" s="464">
        <v>116.22300201999998</v>
      </c>
      <c r="F20" s="464">
        <v>118.22426213</v>
      </c>
      <c r="G20" s="464">
        <v>118.04781729999999</v>
      </c>
      <c r="H20" s="464">
        <v>121.27032553000001</v>
      </c>
      <c r="I20" s="464">
        <v>121.96262584999998</v>
      </c>
      <c r="J20" s="464">
        <v>123.86263240000002</v>
      </c>
      <c r="K20" s="464">
        <v>129.16820311000001</v>
      </c>
      <c r="L20" s="464">
        <v>130.75625592</v>
      </c>
      <c r="M20" s="464">
        <v>133.4499969</v>
      </c>
      <c r="N20" s="464">
        <v>135.83330195999997</v>
      </c>
      <c r="O20" s="464">
        <v>137.96199467</v>
      </c>
      <c r="P20" s="464">
        <v>140.20663400999999</v>
      </c>
      <c r="Q20" s="464">
        <v>142.41962826</v>
      </c>
      <c r="R20" s="464">
        <v>141.91711842000001</v>
      </c>
      <c r="S20" s="464">
        <v>144.44820743</v>
      </c>
      <c r="T20" s="464">
        <v>145.48365128999998</v>
      </c>
      <c r="U20" s="464">
        <v>138.90288040999999</v>
      </c>
      <c r="V20" s="464">
        <v>131.13421645</v>
      </c>
      <c r="W20" s="464">
        <v>131.57154799</v>
      </c>
      <c r="X20" s="464">
        <v>129.48135342</v>
      </c>
      <c r="Y20" s="464">
        <v>122.05022003000001</v>
      </c>
      <c r="Z20" s="464">
        <v>118.15014988999999</v>
      </c>
      <c r="AA20" s="464">
        <v>122.19326738000001</v>
      </c>
      <c r="AB20" s="464">
        <v>120.11809850999998</v>
      </c>
      <c r="AC20" s="464">
        <v>120.59438836000001</v>
      </c>
      <c r="AD20" s="464">
        <v>117.54838381</v>
      </c>
      <c r="AE20" s="464">
        <v>122.14816762</v>
      </c>
      <c r="AF20" s="464">
        <v>123.03706881999999</v>
      </c>
      <c r="AG20" s="464">
        <v>93.622028979999996</v>
      </c>
      <c r="AH20" s="464">
        <v>112.79456959999999</v>
      </c>
      <c r="AI20" s="30" t="str">
        <f t="shared" si="5"/>
        <v>IT</v>
      </c>
      <c r="AJ20" s="29"/>
      <c r="AK20" s="29"/>
    </row>
    <row r="21" spans="1:37" ht="14.1" customHeight="1" x14ac:dyDescent="0.35">
      <c r="A21" s="14"/>
      <c r="B21" s="31" t="s">
        <v>167</v>
      </c>
      <c r="C21" s="462">
        <v>2.1174493299999999</v>
      </c>
      <c r="D21" s="462">
        <v>2.2467562600000002</v>
      </c>
      <c r="E21" s="462">
        <v>2.3782636299999997</v>
      </c>
      <c r="F21" s="462">
        <v>2.2397109300000002</v>
      </c>
      <c r="G21" s="462">
        <v>2.3505347199999997</v>
      </c>
      <c r="H21" s="462">
        <v>2.5316468699999994</v>
      </c>
      <c r="I21" s="462">
        <v>2.6145730599999997</v>
      </c>
      <c r="J21" s="462">
        <v>2.6943334999999999</v>
      </c>
      <c r="K21" s="462">
        <v>2.8126609799999995</v>
      </c>
      <c r="L21" s="462">
        <v>3.0523457400000003</v>
      </c>
      <c r="M21" s="462">
        <v>3.2289134400000004</v>
      </c>
      <c r="N21" s="462">
        <v>3.4285113899999997</v>
      </c>
      <c r="O21" s="462">
        <v>3.20520725</v>
      </c>
      <c r="P21" s="462">
        <v>3.3368721099999998</v>
      </c>
      <c r="Q21" s="462">
        <v>3.1349831399999997</v>
      </c>
      <c r="R21" s="462">
        <v>3.8388167100000001</v>
      </c>
      <c r="S21" s="462">
        <v>3.8491607299999999</v>
      </c>
      <c r="T21" s="462">
        <v>3.9098501800000003</v>
      </c>
      <c r="U21" s="462">
        <v>3.96070382</v>
      </c>
      <c r="V21" s="462">
        <v>3.8109844499999999</v>
      </c>
      <c r="W21" s="462">
        <v>3.7748127999999999</v>
      </c>
      <c r="X21" s="462">
        <v>3.77396398</v>
      </c>
      <c r="Y21" s="462">
        <v>3.5664331199999997</v>
      </c>
      <c r="Z21" s="462">
        <v>3.4375158199999998</v>
      </c>
      <c r="AA21" s="462">
        <v>3.3499305800000001</v>
      </c>
      <c r="AB21" s="462">
        <v>3.4287541300000002</v>
      </c>
      <c r="AC21" s="462">
        <v>3.8209882999999998</v>
      </c>
      <c r="AD21" s="462">
        <v>3.9126467799999998</v>
      </c>
      <c r="AE21" s="462">
        <v>3.9742940099999999</v>
      </c>
      <c r="AF21" s="462">
        <v>4.0346965900000002</v>
      </c>
      <c r="AG21" s="462">
        <v>3.1030149299999996</v>
      </c>
      <c r="AH21" s="462">
        <v>3.3916147099999998</v>
      </c>
      <c r="AI21" s="31" t="str">
        <f t="shared" si="5"/>
        <v>CY</v>
      </c>
      <c r="AJ21" s="29"/>
      <c r="AK21" s="29"/>
    </row>
    <row r="22" spans="1:37" ht="14.1" customHeight="1" x14ac:dyDescent="0.35">
      <c r="A22" s="14"/>
      <c r="B22" s="30" t="s">
        <v>168</v>
      </c>
      <c r="C22" s="464">
        <v>4.6769487499999993</v>
      </c>
      <c r="D22" s="464">
        <v>3.5066426100000005</v>
      </c>
      <c r="E22" s="464">
        <v>3.1168577799999997</v>
      </c>
      <c r="F22" s="464">
        <v>3.02994881</v>
      </c>
      <c r="G22" s="464">
        <v>3.1225762399999999</v>
      </c>
      <c r="H22" s="464">
        <v>2.6075950099999994</v>
      </c>
      <c r="I22" s="464">
        <v>2.4252208799999999</v>
      </c>
      <c r="J22" s="464">
        <v>2.3324249699999999</v>
      </c>
      <c r="K22" s="464">
        <v>2.1191714000000004</v>
      </c>
      <c r="L22" s="464">
        <v>2.0714525300000002</v>
      </c>
      <c r="M22" s="464">
        <v>2.2670419900000001</v>
      </c>
      <c r="N22" s="464">
        <v>3.2597367899999998</v>
      </c>
      <c r="O22" s="464">
        <v>3.3751286100000004</v>
      </c>
      <c r="P22" s="464">
        <v>3.50066626</v>
      </c>
      <c r="Q22" s="464">
        <v>3.7141657300000004</v>
      </c>
      <c r="R22" s="464">
        <v>4.0587350500000001</v>
      </c>
      <c r="S22" s="464">
        <v>4.1943060700000006</v>
      </c>
      <c r="T22" s="464">
        <v>4.62094425</v>
      </c>
      <c r="U22" s="464">
        <v>4.5497257400000004</v>
      </c>
      <c r="V22" s="464">
        <v>4.3408709399999994</v>
      </c>
      <c r="W22" s="464">
        <v>4.3871679199999996</v>
      </c>
      <c r="X22" s="464">
        <v>3.9060707400000001</v>
      </c>
      <c r="Y22" s="464">
        <v>3.88993404</v>
      </c>
      <c r="Z22" s="464">
        <v>3.9190515100000001</v>
      </c>
      <c r="AA22" s="464">
        <v>3.9954659899999996</v>
      </c>
      <c r="AB22" s="464">
        <v>4.2364554200000004</v>
      </c>
      <c r="AC22" s="464">
        <v>4.4957749400000004</v>
      </c>
      <c r="AD22" s="464">
        <v>4.5267036800000007</v>
      </c>
      <c r="AE22" s="464">
        <v>3.88541845</v>
      </c>
      <c r="AF22" s="464">
        <v>4.6843260300000003</v>
      </c>
      <c r="AG22" s="464">
        <v>3.8955676700000001</v>
      </c>
      <c r="AH22" s="464">
        <v>4.0991742499999999</v>
      </c>
      <c r="AI22" s="30" t="str">
        <f t="shared" si="5"/>
        <v>LV</v>
      </c>
      <c r="AJ22" s="29"/>
      <c r="AK22" s="29"/>
    </row>
    <row r="23" spans="1:37" ht="14.1" customHeight="1" x14ac:dyDescent="0.35">
      <c r="A23" s="14"/>
      <c r="B23" s="25" t="s">
        <v>169</v>
      </c>
      <c r="C23" s="462">
        <v>6.3861303399999994</v>
      </c>
      <c r="D23" s="462">
        <v>7.2300238300000004</v>
      </c>
      <c r="E23" s="462">
        <v>5.2498131499999996</v>
      </c>
      <c r="F23" s="462">
        <v>3.7591208000000003</v>
      </c>
      <c r="G23" s="462">
        <v>3.1058676500000004</v>
      </c>
      <c r="H23" s="462">
        <v>3.6687196700000002</v>
      </c>
      <c r="I23" s="462">
        <v>3.9215759699999997</v>
      </c>
      <c r="J23" s="462">
        <v>4.0623542300000004</v>
      </c>
      <c r="K23" s="462">
        <v>4.2081729999999995</v>
      </c>
      <c r="L23" s="462">
        <v>3.8118215500000008</v>
      </c>
      <c r="M23" s="462">
        <v>3.49749613</v>
      </c>
      <c r="N23" s="462">
        <v>3.8156929999999996</v>
      </c>
      <c r="O23" s="462">
        <v>3.9329369699999996</v>
      </c>
      <c r="P23" s="462">
        <v>4.01840449</v>
      </c>
      <c r="Q23" s="462">
        <v>4.3646618699999999</v>
      </c>
      <c r="R23" s="462">
        <v>4.7082512899999989</v>
      </c>
      <c r="S23" s="462">
        <v>4.9598114999999998</v>
      </c>
      <c r="T23" s="462">
        <v>5.6967129900000009</v>
      </c>
      <c r="U23" s="462">
        <v>5.6033750599999994</v>
      </c>
      <c r="V23" s="462">
        <v>4.7219307800000001</v>
      </c>
      <c r="W23" s="462">
        <v>4.9120962600000002</v>
      </c>
      <c r="X23" s="462">
        <v>4.9134350200000005</v>
      </c>
      <c r="Y23" s="462">
        <v>4.8851393099999996</v>
      </c>
      <c r="Z23" s="462">
        <v>4.7927727299999994</v>
      </c>
      <c r="AA23" s="462">
        <v>5.0436414399999991</v>
      </c>
      <c r="AB23" s="462">
        <v>5.5115021200000003</v>
      </c>
      <c r="AC23" s="462">
        <v>6.2059842399999994</v>
      </c>
      <c r="AD23" s="462">
        <v>6.5085349700000004</v>
      </c>
      <c r="AE23" s="462">
        <v>7.0106504899999997</v>
      </c>
      <c r="AF23" s="462">
        <v>7.1983587399999998</v>
      </c>
      <c r="AG23" s="462">
        <v>6.8088444700000004</v>
      </c>
      <c r="AH23" s="462">
        <v>6.8299967600000002</v>
      </c>
      <c r="AI23" s="25" t="str">
        <f t="shared" si="5"/>
        <v>LT</v>
      </c>
      <c r="AJ23" s="29"/>
      <c r="AK23" s="29"/>
    </row>
    <row r="24" spans="1:37" ht="14.1" customHeight="1" x14ac:dyDescent="0.35">
      <c r="A24" s="14"/>
      <c r="B24" s="30" t="s">
        <v>170</v>
      </c>
      <c r="C24" s="464">
        <v>2.9976152099999998</v>
      </c>
      <c r="D24" s="464">
        <v>3.61723171</v>
      </c>
      <c r="E24" s="464">
        <v>3.89385672</v>
      </c>
      <c r="F24" s="464">
        <v>3.9345842800000006</v>
      </c>
      <c r="G24" s="464">
        <v>4.1001718900000004</v>
      </c>
      <c r="H24" s="464">
        <v>3.9273490500000001</v>
      </c>
      <c r="I24" s="464">
        <v>4.0931226400000007</v>
      </c>
      <c r="J24" s="464">
        <v>4.4781115599999994</v>
      </c>
      <c r="K24" s="464">
        <v>4.8232056000000005</v>
      </c>
      <c r="L24" s="464">
        <v>5.3615742100000006</v>
      </c>
      <c r="M24" s="464">
        <v>5.8437852499999998</v>
      </c>
      <c r="N24" s="464">
        <v>6.1807414499999993</v>
      </c>
      <c r="O24" s="464">
        <v>6.4482454799999998</v>
      </c>
      <c r="P24" s="464">
        <v>7.0335518099999996</v>
      </c>
      <c r="Q24" s="464">
        <v>8.0950722099999997</v>
      </c>
      <c r="R24" s="464">
        <v>8.4789654300000006</v>
      </c>
      <c r="S24" s="464">
        <v>8.0501787199999999</v>
      </c>
      <c r="T24" s="464">
        <v>7.8445968600000002</v>
      </c>
      <c r="U24" s="464">
        <v>7.9413901199999994</v>
      </c>
      <c r="V24" s="464">
        <v>7.3492114800000001</v>
      </c>
      <c r="W24" s="464">
        <v>7.7532430400000001</v>
      </c>
      <c r="X24" s="464">
        <v>8.0265684699999991</v>
      </c>
      <c r="Y24" s="464">
        <v>7.61823754</v>
      </c>
      <c r="Z24" s="464">
        <v>7.4886567800000003</v>
      </c>
      <c r="AA24" s="464">
        <v>7.2695866800000006</v>
      </c>
      <c r="AB24" s="464">
        <v>6.9877719599999999</v>
      </c>
      <c r="AC24" s="464">
        <v>6.9578199799999991</v>
      </c>
      <c r="AD24" s="464">
        <v>7.2920024299999993</v>
      </c>
      <c r="AE24" s="464">
        <v>7.7886388800000006</v>
      </c>
      <c r="AF24" s="464">
        <v>7.9066135900000001</v>
      </c>
      <c r="AG24" s="464">
        <v>6.2064910099999997</v>
      </c>
      <c r="AH24" s="464">
        <v>6.7349889599999999</v>
      </c>
      <c r="AI24" s="30" t="str">
        <f t="shared" si="5"/>
        <v>LU</v>
      </c>
      <c r="AJ24" s="29"/>
      <c r="AK24" s="29"/>
    </row>
    <row r="25" spans="1:37" ht="14.1" customHeight="1" x14ac:dyDescent="0.35">
      <c r="A25" s="14"/>
      <c r="B25" s="31" t="s">
        <v>171</v>
      </c>
      <c r="C25" s="462">
        <v>9.3162604400000006</v>
      </c>
      <c r="D25" s="462">
        <v>8.13284904</v>
      </c>
      <c r="E25" s="462">
        <v>7.8834752699999999</v>
      </c>
      <c r="F25" s="462">
        <v>7.8477488000000006</v>
      </c>
      <c r="G25" s="462">
        <v>7.8484469399999996</v>
      </c>
      <c r="H25" s="462">
        <v>7.98941049</v>
      </c>
      <c r="I25" s="462">
        <v>8.0091307</v>
      </c>
      <c r="J25" s="462">
        <v>8.3804606499999998</v>
      </c>
      <c r="K25" s="462">
        <v>9.2267649699999996</v>
      </c>
      <c r="L25" s="462">
        <v>9.7649727300000002</v>
      </c>
      <c r="M25" s="462">
        <v>9.752298549999999</v>
      </c>
      <c r="N25" s="462">
        <v>10.19380658</v>
      </c>
      <c r="O25" s="462">
        <v>10.777200550000002</v>
      </c>
      <c r="P25" s="462">
        <v>11.24556688</v>
      </c>
      <c r="Q25" s="462">
        <v>11.765682590000001</v>
      </c>
      <c r="R25" s="462">
        <v>12.806422359999999</v>
      </c>
      <c r="S25" s="462">
        <v>13.58647457</v>
      </c>
      <c r="T25" s="462">
        <v>13.908548610000002</v>
      </c>
      <c r="U25" s="462">
        <v>13.875961460000001</v>
      </c>
      <c r="V25" s="462">
        <v>13.66995399</v>
      </c>
      <c r="W25" s="462">
        <v>12.356014369999999</v>
      </c>
      <c r="X25" s="462">
        <v>11.744824119999999</v>
      </c>
      <c r="Y25" s="462">
        <v>11.212924149999999</v>
      </c>
      <c r="Z25" s="462">
        <v>10.47876086</v>
      </c>
      <c r="AA25" s="462">
        <v>11.657244930000001</v>
      </c>
      <c r="AB25" s="462">
        <v>12.681696409999999</v>
      </c>
      <c r="AC25" s="462">
        <v>12.744396699999999</v>
      </c>
      <c r="AD25" s="462">
        <v>13.628198829999999</v>
      </c>
      <c r="AE25" s="462">
        <v>14.606297</v>
      </c>
      <c r="AF25" s="462">
        <v>15.445180650000001</v>
      </c>
      <c r="AG25" s="462">
        <v>12.798865279999999</v>
      </c>
      <c r="AH25" s="462">
        <v>14.208955859999998</v>
      </c>
      <c r="AI25" s="31" t="str">
        <f t="shared" si="5"/>
        <v>HU</v>
      </c>
      <c r="AJ25" s="29"/>
      <c r="AK25" s="29"/>
    </row>
    <row r="26" spans="1:37" ht="14.1" customHeight="1" x14ac:dyDescent="0.35">
      <c r="A26" s="14"/>
      <c r="B26" s="30" t="s">
        <v>172</v>
      </c>
      <c r="C26" s="464">
        <v>1.4991759999999998</v>
      </c>
      <c r="D26" s="464">
        <v>1.5148642599999997</v>
      </c>
      <c r="E26" s="464">
        <v>1.8402871399999998</v>
      </c>
      <c r="F26" s="464">
        <v>2.1284310500000001</v>
      </c>
      <c r="G26" s="464">
        <v>2.2426234100000002</v>
      </c>
      <c r="H26" s="464">
        <v>2.3018076899999995</v>
      </c>
      <c r="I26" s="464">
        <v>2.3634331499999996</v>
      </c>
      <c r="J26" s="464">
        <v>2.5525330100000003</v>
      </c>
      <c r="K26" s="464">
        <v>2.6678010899999998</v>
      </c>
      <c r="L26" s="464">
        <v>2.8586094499999999</v>
      </c>
      <c r="M26" s="464">
        <v>3.0644707699999998</v>
      </c>
      <c r="N26" s="464">
        <v>3.1189718700000002</v>
      </c>
      <c r="O26" s="464">
        <v>3.5504931200000001</v>
      </c>
      <c r="P26" s="464">
        <v>3.7277878299999996</v>
      </c>
      <c r="Q26" s="464">
        <v>3.9154016700000001</v>
      </c>
      <c r="R26" s="464">
        <v>2.9029512400000002</v>
      </c>
      <c r="S26" s="464">
        <v>3.1991000000000001</v>
      </c>
      <c r="T26" s="464">
        <v>3.5217818900000002</v>
      </c>
      <c r="U26" s="464">
        <v>3.7493773700000004</v>
      </c>
      <c r="V26" s="464">
        <v>3.8916305899999997</v>
      </c>
      <c r="W26" s="464">
        <v>5.5261596199999996</v>
      </c>
      <c r="X26" s="464">
        <v>5.152740699999999</v>
      </c>
      <c r="Y26" s="464">
        <v>4.6455569699999995</v>
      </c>
      <c r="Z26" s="464">
        <v>4.6816951499999995</v>
      </c>
      <c r="AA26" s="464">
        <v>4.8259545600000004</v>
      </c>
      <c r="AB26" s="464">
        <v>5.88158154</v>
      </c>
      <c r="AC26" s="464">
        <v>6.6127963400000001</v>
      </c>
      <c r="AD26" s="464">
        <v>7.8988900399999995</v>
      </c>
      <c r="AE26" s="464">
        <v>8.2382218500000004</v>
      </c>
      <c r="AF26" s="464">
        <v>8.4933083899999993</v>
      </c>
      <c r="AG26" s="464">
        <v>7.8048622200000004</v>
      </c>
      <c r="AH26" s="464">
        <v>7.1001108999999998</v>
      </c>
      <c r="AI26" s="30" t="str">
        <f t="shared" si="5"/>
        <v>MT</v>
      </c>
      <c r="AJ26" s="29"/>
      <c r="AK26" s="29"/>
    </row>
    <row r="27" spans="1:37" ht="14.1" customHeight="1" x14ac:dyDescent="0.35">
      <c r="A27" s="14"/>
      <c r="B27" s="31" t="s">
        <v>173</v>
      </c>
      <c r="C27" s="462">
        <v>67.071183759999997</v>
      </c>
      <c r="D27" s="462">
        <v>68.703461779999998</v>
      </c>
      <c r="E27" s="462">
        <v>70.978941060000011</v>
      </c>
      <c r="F27" s="462">
        <v>70.897672749999998</v>
      </c>
      <c r="G27" s="462">
        <v>71.547812949999994</v>
      </c>
      <c r="H27" s="462">
        <v>72.371220799999989</v>
      </c>
      <c r="I27" s="462">
        <v>75.682901540000003</v>
      </c>
      <c r="J27" s="462">
        <v>78.955916670000008</v>
      </c>
      <c r="K27" s="462">
        <v>80.14462374</v>
      </c>
      <c r="L27" s="462">
        <v>82.608253730000001</v>
      </c>
      <c r="M27" s="462">
        <v>84.846716829999991</v>
      </c>
      <c r="N27" s="462">
        <v>88.880549670000008</v>
      </c>
      <c r="O27" s="462">
        <v>89.682042089999996</v>
      </c>
      <c r="P27" s="462">
        <v>87.281586630000007</v>
      </c>
      <c r="Q27" s="462">
        <v>92.469769549999995</v>
      </c>
      <c r="R27" s="462">
        <v>96.367771730000001</v>
      </c>
      <c r="S27" s="462">
        <v>100.75934474999998</v>
      </c>
      <c r="T27" s="462">
        <v>101.10099964999999</v>
      </c>
      <c r="U27" s="462">
        <v>99.288553019999995</v>
      </c>
      <c r="V27" s="462">
        <v>91.208716270000011</v>
      </c>
      <c r="W27" s="462">
        <v>89.260945119999988</v>
      </c>
      <c r="X27" s="462">
        <v>93.034841370000009</v>
      </c>
      <c r="Y27" s="462">
        <v>87.252257759999992</v>
      </c>
      <c r="Z27" s="462">
        <v>84.172580640000007</v>
      </c>
      <c r="AA27" s="462">
        <v>81.432128610000007</v>
      </c>
      <c r="AB27" s="462">
        <v>81.217112420000007</v>
      </c>
      <c r="AC27" s="462">
        <v>78.762173099999998</v>
      </c>
      <c r="AD27" s="462">
        <v>79.169372929999994</v>
      </c>
      <c r="AE27" s="462">
        <v>77.990540949999996</v>
      </c>
      <c r="AF27" s="462">
        <v>77.8502759</v>
      </c>
      <c r="AG27" s="462">
        <v>68.847149000000002</v>
      </c>
      <c r="AH27" s="462">
        <v>68.213819229999999</v>
      </c>
      <c r="AI27" s="31" t="str">
        <f t="shared" si="5"/>
        <v>NL</v>
      </c>
      <c r="AJ27" s="29"/>
      <c r="AK27" s="29"/>
    </row>
    <row r="28" spans="1:37" ht="14.1" customHeight="1" x14ac:dyDescent="0.35">
      <c r="A28" s="32"/>
      <c r="B28" s="30" t="s">
        <v>174</v>
      </c>
      <c r="C28" s="464">
        <v>14.682515560000001</v>
      </c>
      <c r="D28" s="464">
        <v>16.248046379999998</v>
      </c>
      <c r="E28" s="464">
        <v>16.306156300000001</v>
      </c>
      <c r="F28" s="464">
        <v>16.506212120000001</v>
      </c>
      <c r="G28" s="464">
        <v>16.614162710000002</v>
      </c>
      <c r="H28" s="464">
        <v>17.046469520000002</v>
      </c>
      <c r="I28" s="464">
        <v>18.749368099999998</v>
      </c>
      <c r="J28" s="464">
        <v>17.831541290000001</v>
      </c>
      <c r="K28" s="464">
        <v>19.991593900000002</v>
      </c>
      <c r="L28" s="464">
        <v>19.433183379999999</v>
      </c>
      <c r="M28" s="464">
        <v>20.38687268</v>
      </c>
      <c r="N28" s="464">
        <v>21.83666036</v>
      </c>
      <c r="O28" s="464">
        <v>23.638455150000002</v>
      </c>
      <c r="P28" s="464">
        <v>25.384388829999999</v>
      </c>
      <c r="Q28" s="464">
        <v>26.188361019999999</v>
      </c>
      <c r="R28" s="464">
        <v>26.777509850000001</v>
      </c>
      <c r="S28" s="464">
        <v>25.594574849999997</v>
      </c>
      <c r="T28" s="464">
        <v>25.947064110000003</v>
      </c>
      <c r="U28" s="464">
        <v>24.483760610000001</v>
      </c>
      <c r="V28" s="464">
        <v>23.528771620000001</v>
      </c>
      <c r="W28" s="464">
        <v>24.494426779999998</v>
      </c>
      <c r="X28" s="464">
        <v>23.955349130000002</v>
      </c>
      <c r="Y28" s="464">
        <v>23.672270900000001</v>
      </c>
      <c r="Z28" s="464">
        <v>24.742670299999997</v>
      </c>
      <c r="AA28" s="464">
        <v>24.047443809999997</v>
      </c>
      <c r="AB28" s="464">
        <v>24.652537980000002</v>
      </c>
      <c r="AC28" s="464">
        <v>25.695383820000004</v>
      </c>
      <c r="AD28" s="464">
        <v>26.354469680000001</v>
      </c>
      <c r="AE28" s="464">
        <v>26.732010389999999</v>
      </c>
      <c r="AF28" s="464">
        <v>27.158705749999999</v>
      </c>
      <c r="AG28" s="464">
        <v>22.005233259999997</v>
      </c>
      <c r="AH28" s="464">
        <v>22.973469009999999</v>
      </c>
      <c r="AI28" s="30" t="str">
        <f t="shared" si="5"/>
        <v>AT</v>
      </c>
      <c r="AJ28" s="29"/>
      <c r="AK28" s="29"/>
    </row>
    <row r="29" spans="1:37" ht="14.1" customHeight="1" x14ac:dyDescent="0.35">
      <c r="A29" s="32"/>
      <c r="B29" s="31" t="s">
        <v>175</v>
      </c>
      <c r="C29" s="462">
        <v>22.182349929999997</v>
      </c>
      <c r="D29" s="462">
        <v>22.482172639999998</v>
      </c>
      <c r="E29" s="462">
        <v>23.22067852</v>
      </c>
      <c r="F29" s="462">
        <v>22.416693269999996</v>
      </c>
      <c r="G29" s="462">
        <v>23.484323589999999</v>
      </c>
      <c r="H29" s="462">
        <v>24.331796539999999</v>
      </c>
      <c r="I29" s="462">
        <v>27.626039710000001</v>
      </c>
      <c r="J29" s="462">
        <v>29.192878959999998</v>
      </c>
      <c r="K29" s="462">
        <v>30.85597855</v>
      </c>
      <c r="L29" s="462">
        <v>33.672899950000001</v>
      </c>
      <c r="M29" s="462">
        <v>29.655229009999999</v>
      </c>
      <c r="N29" s="462">
        <v>29.377365719999997</v>
      </c>
      <c r="O29" s="462">
        <v>28.4554942</v>
      </c>
      <c r="P29" s="462">
        <v>31.024626390000002</v>
      </c>
      <c r="Q29" s="462">
        <v>34.786815580000003</v>
      </c>
      <c r="R29" s="462">
        <v>37.578896199999996</v>
      </c>
      <c r="S29" s="462">
        <v>41.641650369999994</v>
      </c>
      <c r="T29" s="462">
        <v>45.664266049999995</v>
      </c>
      <c r="U29" s="462">
        <v>48.015407189999998</v>
      </c>
      <c r="V29" s="462">
        <v>48.420828139999998</v>
      </c>
      <c r="W29" s="462">
        <v>50.893933879999999</v>
      </c>
      <c r="X29" s="462">
        <v>51.305532590000006</v>
      </c>
      <c r="Y29" s="462">
        <v>49.420172190000002</v>
      </c>
      <c r="Z29" s="462">
        <v>46.589698560000002</v>
      </c>
      <c r="AA29" s="462">
        <v>47.137567699999991</v>
      </c>
      <c r="AB29" s="462">
        <v>49.931638290000002</v>
      </c>
      <c r="AC29" s="462">
        <v>56.667791729999998</v>
      </c>
      <c r="AD29" s="462">
        <v>65.842823539999998</v>
      </c>
      <c r="AE29" s="462">
        <v>68.183720950000009</v>
      </c>
      <c r="AF29" s="462">
        <v>69.406075489999992</v>
      </c>
      <c r="AG29" s="462">
        <v>64.693302619999997</v>
      </c>
      <c r="AH29" s="462">
        <v>70.41138737</v>
      </c>
      <c r="AI29" s="31" t="str">
        <f t="shared" si="5"/>
        <v>PL</v>
      </c>
      <c r="AJ29" s="29"/>
      <c r="AK29" s="29"/>
    </row>
    <row r="30" spans="1:37" ht="14.1" customHeight="1" x14ac:dyDescent="0.35">
      <c r="A30" s="32"/>
      <c r="B30" s="30" t="s">
        <v>176</v>
      </c>
      <c r="C30" s="464">
        <v>13.55076264</v>
      </c>
      <c r="D30" s="464">
        <v>14.27668641</v>
      </c>
      <c r="E30" s="464">
        <v>15.217914609999999</v>
      </c>
      <c r="F30" s="464">
        <v>15.353289460000001</v>
      </c>
      <c r="G30" s="464">
        <v>15.928763080000001</v>
      </c>
      <c r="H30" s="464">
        <v>16.62925147</v>
      </c>
      <c r="I30" s="464">
        <v>17.46276039</v>
      </c>
      <c r="J30" s="464">
        <v>18.1464669</v>
      </c>
      <c r="K30" s="464">
        <v>19.644759910000005</v>
      </c>
      <c r="L30" s="464">
        <v>21.027995919999999</v>
      </c>
      <c r="M30" s="464">
        <v>22.955838660000001</v>
      </c>
      <c r="N30" s="464">
        <v>22.764861280000002</v>
      </c>
      <c r="O30" s="464">
        <v>23.208395750000001</v>
      </c>
      <c r="P30" s="464">
        <v>23.567840180000005</v>
      </c>
      <c r="Q30" s="464">
        <v>23.950126609999998</v>
      </c>
      <c r="R30" s="464">
        <v>23.527354970000001</v>
      </c>
      <c r="S30" s="464">
        <v>23.821584179999999</v>
      </c>
      <c r="T30" s="464">
        <v>23.639229090000001</v>
      </c>
      <c r="U30" s="464">
        <v>23.592520260000001</v>
      </c>
      <c r="V30" s="464">
        <v>23.18390759</v>
      </c>
      <c r="W30" s="464">
        <v>23.051150950000004</v>
      </c>
      <c r="X30" s="464">
        <v>22.12930768</v>
      </c>
      <c r="Y30" s="464">
        <v>20.918203309999996</v>
      </c>
      <c r="Z30" s="464">
        <v>20.64056102</v>
      </c>
      <c r="AA30" s="464">
        <v>21.002458299999997</v>
      </c>
      <c r="AB30" s="464">
        <v>21.367304560000001</v>
      </c>
      <c r="AC30" s="464">
        <v>22.401574029999999</v>
      </c>
      <c r="AD30" s="464">
        <v>23.378151879999997</v>
      </c>
      <c r="AE30" s="464">
        <v>23.84644419</v>
      </c>
      <c r="AF30" s="464">
        <v>24.996432260000002</v>
      </c>
      <c r="AG30" s="464">
        <v>18.439940219999997</v>
      </c>
      <c r="AH30" s="464">
        <v>19.890439479999998</v>
      </c>
      <c r="AI30" s="30" t="str">
        <f t="shared" si="5"/>
        <v>PT</v>
      </c>
      <c r="AJ30" s="29"/>
      <c r="AK30" s="29"/>
    </row>
    <row r="31" spans="1:37" ht="14.1" customHeight="1" x14ac:dyDescent="0.35">
      <c r="A31" s="32"/>
      <c r="B31" s="31" t="s">
        <v>177</v>
      </c>
      <c r="C31" s="462">
        <v>12.86084071</v>
      </c>
      <c r="D31" s="462">
        <v>10.882125339999998</v>
      </c>
      <c r="E31" s="462">
        <v>11.416364600000001</v>
      </c>
      <c r="F31" s="462">
        <v>9.2979573200000001</v>
      </c>
      <c r="G31" s="462">
        <v>9.5488204299999992</v>
      </c>
      <c r="H31" s="462">
        <v>8.8916809699999995</v>
      </c>
      <c r="I31" s="462">
        <v>11.897374529999999</v>
      </c>
      <c r="J31" s="462">
        <v>12.29439049</v>
      </c>
      <c r="K31" s="462">
        <v>11.659491149999999</v>
      </c>
      <c r="L31" s="462">
        <v>9.7245451100000011</v>
      </c>
      <c r="M31" s="462">
        <v>10.045740449999998</v>
      </c>
      <c r="N31" s="462">
        <v>11.997268350000001</v>
      </c>
      <c r="O31" s="462">
        <v>12.28795933</v>
      </c>
      <c r="P31" s="462">
        <v>12.996355299999999</v>
      </c>
      <c r="Q31" s="462">
        <v>13.639866319999999</v>
      </c>
      <c r="R31" s="462">
        <v>12.750303740000001</v>
      </c>
      <c r="S31" s="462">
        <v>13.309716609999999</v>
      </c>
      <c r="T31" s="462">
        <v>13.895540490000002</v>
      </c>
      <c r="U31" s="462">
        <v>15.61034592</v>
      </c>
      <c r="V31" s="462">
        <v>15.439770999999999</v>
      </c>
      <c r="W31" s="462">
        <v>14.55569081</v>
      </c>
      <c r="X31" s="462">
        <v>14.580329170000001</v>
      </c>
      <c r="Y31" s="462">
        <v>15.441876540000001</v>
      </c>
      <c r="Z31" s="462">
        <v>15.444789</v>
      </c>
      <c r="AA31" s="462">
        <v>16.236637049999999</v>
      </c>
      <c r="AB31" s="462">
        <v>16.348092149999999</v>
      </c>
      <c r="AC31" s="462">
        <v>17.53493134</v>
      </c>
      <c r="AD31" s="462">
        <v>18.788356889999999</v>
      </c>
      <c r="AE31" s="462">
        <v>18.658028150000003</v>
      </c>
      <c r="AF31" s="462">
        <v>19.217874909999999</v>
      </c>
      <c r="AG31" s="462">
        <v>18.375232930000003</v>
      </c>
      <c r="AH31" s="462">
        <v>19.632728010000001</v>
      </c>
      <c r="AI31" s="31" t="str">
        <f t="shared" ref="AI31:AI38" si="6">B31</f>
        <v>RO</v>
      </c>
      <c r="AJ31" s="29"/>
      <c r="AK31" s="29"/>
    </row>
    <row r="32" spans="1:37" ht="14.1" customHeight="1" x14ac:dyDescent="0.35">
      <c r="A32" s="32"/>
      <c r="B32" s="27" t="s">
        <v>178</v>
      </c>
      <c r="C32" s="470">
        <v>2.7220309999999999</v>
      </c>
      <c r="D32" s="470">
        <v>2.5530932900000001</v>
      </c>
      <c r="E32" s="470">
        <v>2.6068196800000001</v>
      </c>
      <c r="F32" s="470">
        <v>3.1541683800000002</v>
      </c>
      <c r="G32" s="470">
        <v>3.52530652</v>
      </c>
      <c r="H32" s="470">
        <v>3.9272168000000001</v>
      </c>
      <c r="I32" s="470">
        <v>4.4464314900000002</v>
      </c>
      <c r="J32" s="470">
        <v>4.6568053900000006</v>
      </c>
      <c r="K32" s="470">
        <v>3.87618274</v>
      </c>
      <c r="L32" s="470">
        <v>3.6798857800000002</v>
      </c>
      <c r="M32" s="470">
        <v>3.6349277999999998</v>
      </c>
      <c r="N32" s="470">
        <v>3.8024255</v>
      </c>
      <c r="O32" s="470">
        <v>3.91658426</v>
      </c>
      <c r="P32" s="470">
        <v>3.9646531500000002</v>
      </c>
      <c r="Q32" s="470">
        <v>4.1273858399999996</v>
      </c>
      <c r="R32" s="470">
        <v>4.46888285</v>
      </c>
      <c r="S32" s="470">
        <v>4.7404118099999994</v>
      </c>
      <c r="T32" s="470">
        <v>5.4261189000000005</v>
      </c>
      <c r="U32" s="470">
        <v>6.4048618699999995</v>
      </c>
      <c r="V32" s="470">
        <v>5.2905496300000001</v>
      </c>
      <c r="W32" s="470">
        <v>5.3798502299999997</v>
      </c>
      <c r="X32" s="470">
        <v>5.7678404700000003</v>
      </c>
      <c r="Y32" s="470">
        <v>5.8400422499999998</v>
      </c>
      <c r="Z32" s="470">
        <v>5.5850916899999996</v>
      </c>
      <c r="AA32" s="470">
        <v>5.5822318500000003</v>
      </c>
      <c r="AB32" s="470">
        <v>5.5768422100000006</v>
      </c>
      <c r="AC32" s="470">
        <v>6.12245186</v>
      </c>
      <c r="AD32" s="470">
        <v>6.3665267800000001</v>
      </c>
      <c r="AE32" s="470">
        <v>6.5994344600000003</v>
      </c>
      <c r="AF32" s="470">
        <v>6.2530977500000002</v>
      </c>
      <c r="AG32" s="470">
        <v>4.9277653000000008</v>
      </c>
      <c r="AH32" s="470">
        <v>5.4541778600000006</v>
      </c>
      <c r="AI32" s="27" t="str">
        <f t="shared" si="6"/>
        <v>SI</v>
      </c>
      <c r="AJ32" s="33"/>
      <c r="AK32" s="33"/>
    </row>
    <row r="33" spans="1:37" ht="14.1" customHeight="1" x14ac:dyDescent="0.35">
      <c r="A33" s="32"/>
      <c r="B33" s="25" t="s">
        <v>179</v>
      </c>
      <c r="C33" s="471">
        <v>6.8246807699999996</v>
      </c>
      <c r="D33" s="471">
        <v>5.8054084999999995</v>
      </c>
      <c r="E33" s="471">
        <v>5.2374058400000001</v>
      </c>
      <c r="F33" s="471">
        <v>4.9658923599999998</v>
      </c>
      <c r="G33" s="471">
        <v>4.7528713800000002</v>
      </c>
      <c r="H33" s="471">
        <v>5.4941728600000008</v>
      </c>
      <c r="I33" s="471">
        <v>5.7225480900000001</v>
      </c>
      <c r="J33" s="471">
        <v>5.7779412200000007</v>
      </c>
      <c r="K33" s="471">
        <v>6.0815793100000004</v>
      </c>
      <c r="L33" s="471">
        <v>5.9061962699999997</v>
      </c>
      <c r="M33" s="471">
        <v>5.6869065000000001</v>
      </c>
      <c r="N33" s="471">
        <v>6.1232020599999997</v>
      </c>
      <c r="O33" s="471">
        <v>6.1456920300000002</v>
      </c>
      <c r="P33" s="471">
        <v>6.0747888799999998</v>
      </c>
      <c r="Q33" s="471">
        <v>6.8210136000000006</v>
      </c>
      <c r="R33" s="471">
        <v>7.7401574900000005</v>
      </c>
      <c r="S33" s="471">
        <v>6.9549800799999995</v>
      </c>
      <c r="T33" s="471">
        <v>7.6628424099999997</v>
      </c>
      <c r="U33" s="471">
        <v>8.0384644899999991</v>
      </c>
      <c r="V33" s="471">
        <v>7.0987111000000001</v>
      </c>
      <c r="W33" s="471">
        <v>7.5124982600000001</v>
      </c>
      <c r="X33" s="471">
        <v>7.14648371</v>
      </c>
      <c r="Y33" s="471">
        <v>6.9860218100000004</v>
      </c>
      <c r="Z33" s="471">
        <v>6.9102429000000001</v>
      </c>
      <c r="AA33" s="471">
        <v>6.6623953499999997</v>
      </c>
      <c r="AB33" s="471">
        <v>7.3758522399999995</v>
      </c>
      <c r="AC33" s="471">
        <v>7.6296901200000002</v>
      </c>
      <c r="AD33" s="471">
        <v>7.7777920200000006</v>
      </c>
      <c r="AE33" s="471">
        <v>7.9176836499999999</v>
      </c>
      <c r="AF33" s="471">
        <v>8.2367021299999994</v>
      </c>
      <c r="AG33" s="471">
        <v>7.0598838699999993</v>
      </c>
      <c r="AH33" s="471">
        <v>7.5186605000000002</v>
      </c>
      <c r="AI33" s="25" t="str">
        <f t="shared" si="6"/>
        <v>SK</v>
      </c>
      <c r="AJ33" s="33"/>
      <c r="AK33" s="33"/>
    </row>
    <row r="34" spans="1:37" ht="14.1" customHeight="1" x14ac:dyDescent="0.35">
      <c r="A34" s="32"/>
      <c r="B34" s="27" t="s">
        <v>180</v>
      </c>
      <c r="C34" s="470">
        <v>14.661183630000002</v>
      </c>
      <c r="D34" s="470">
        <v>14.147923359999998</v>
      </c>
      <c r="E34" s="470">
        <v>14.41506918</v>
      </c>
      <c r="F34" s="470">
        <v>13.428986739999999</v>
      </c>
      <c r="G34" s="470">
        <v>13.44147866</v>
      </c>
      <c r="H34" s="470">
        <v>13.032073209999998</v>
      </c>
      <c r="I34" s="470">
        <v>13.23677633</v>
      </c>
      <c r="J34" s="470">
        <v>13.932846040000001</v>
      </c>
      <c r="K34" s="470">
        <v>14.452002569999999</v>
      </c>
      <c r="L34" s="470">
        <v>14.852540279999999</v>
      </c>
      <c r="M34" s="470">
        <v>15.000620920000001</v>
      </c>
      <c r="N34" s="470">
        <v>14.92958333</v>
      </c>
      <c r="O34" s="470">
        <v>15.348012070000001</v>
      </c>
      <c r="P34" s="470">
        <v>15.569292390000001</v>
      </c>
      <c r="Q34" s="470">
        <v>15.685278310000001</v>
      </c>
      <c r="R34" s="470">
        <v>15.64702286</v>
      </c>
      <c r="S34" s="470">
        <v>16.136270719999999</v>
      </c>
      <c r="T34" s="470">
        <v>16.388169480000002</v>
      </c>
      <c r="U34" s="470">
        <v>15.709479050000001</v>
      </c>
      <c r="V34" s="470">
        <v>14.42650124</v>
      </c>
      <c r="W34" s="470">
        <v>14.879302699999998</v>
      </c>
      <c r="X34" s="470">
        <v>14.962316849999999</v>
      </c>
      <c r="Y34" s="470">
        <v>14.327959699999999</v>
      </c>
      <c r="Z34" s="470">
        <v>14.186904949999999</v>
      </c>
      <c r="AA34" s="470">
        <v>12.936320159999999</v>
      </c>
      <c r="AB34" s="470">
        <v>13.636620150000001</v>
      </c>
      <c r="AC34" s="470">
        <v>14.819640660000001</v>
      </c>
      <c r="AD34" s="470">
        <v>14.559329930000002</v>
      </c>
      <c r="AE34" s="470">
        <v>14.961547699999999</v>
      </c>
      <c r="AF34" s="470">
        <v>14.77183022</v>
      </c>
      <c r="AG34" s="470">
        <v>12.195988309999999</v>
      </c>
      <c r="AH34" s="470">
        <v>11.58765893</v>
      </c>
      <c r="AI34" s="27" t="str">
        <f t="shared" si="6"/>
        <v>FI</v>
      </c>
      <c r="AJ34" s="29"/>
      <c r="AK34" s="29"/>
    </row>
    <row r="35" spans="1:37" ht="14.1" customHeight="1" x14ac:dyDescent="0.35">
      <c r="A35" s="32"/>
      <c r="B35" s="806" t="s">
        <v>181</v>
      </c>
      <c r="C35" s="807">
        <v>23.351893140000005</v>
      </c>
      <c r="D35" s="807">
        <v>23.508488329999995</v>
      </c>
      <c r="E35" s="807">
        <v>24.6335601</v>
      </c>
      <c r="F35" s="807">
        <v>23.870577019999999</v>
      </c>
      <c r="G35" s="807">
        <v>24.997735710000001</v>
      </c>
      <c r="H35" s="807">
        <v>25.099349239999999</v>
      </c>
      <c r="I35" s="807">
        <v>25.00158832</v>
      </c>
      <c r="J35" s="807">
        <v>25.830967560000001</v>
      </c>
      <c r="K35" s="807">
        <v>26.741665569999999</v>
      </c>
      <c r="L35" s="807">
        <v>27.189828679999998</v>
      </c>
      <c r="M35" s="807">
        <v>26.984483739999998</v>
      </c>
      <c r="N35" s="807">
        <v>26.874789700000001</v>
      </c>
      <c r="O35" s="807">
        <v>26.559735939999999</v>
      </c>
      <c r="P35" s="807">
        <v>28.188375340000004</v>
      </c>
      <c r="Q35" s="807">
        <v>29.63017572</v>
      </c>
      <c r="R35" s="807">
        <v>30.108778780000005</v>
      </c>
      <c r="S35" s="807">
        <v>30.58930303</v>
      </c>
      <c r="T35" s="807">
        <v>31.01643361</v>
      </c>
      <c r="U35" s="807">
        <v>30.489574489999999</v>
      </c>
      <c r="V35" s="807">
        <v>30.197498549999999</v>
      </c>
      <c r="W35" s="807">
        <v>29.912768779999997</v>
      </c>
      <c r="X35" s="807">
        <v>28.60138839</v>
      </c>
      <c r="Y35" s="807">
        <v>27.072134619999996</v>
      </c>
      <c r="Z35" s="807">
        <v>26.356190770000001</v>
      </c>
      <c r="AA35" s="807">
        <v>26.388803079999999</v>
      </c>
      <c r="AB35" s="807">
        <v>26.531174620000002</v>
      </c>
      <c r="AC35" s="807">
        <v>26.735496940000001</v>
      </c>
      <c r="AD35" s="807">
        <v>27.514599880000002</v>
      </c>
      <c r="AE35" s="807">
        <v>25.321344040000003</v>
      </c>
      <c r="AF35" s="807">
        <v>26.259219719999997</v>
      </c>
      <c r="AG35" s="807">
        <v>24.249495549999999</v>
      </c>
      <c r="AH35" s="807">
        <v>24.131917870000002</v>
      </c>
      <c r="AI35" s="806" t="str">
        <f t="shared" si="6"/>
        <v>SE</v>
      </c>
      <c r="AJ35" s="29"/>
      <c r="AK35" s="29"/>
    </row>
    <row r="36" spans="1:37" ht="14.1" customHeight="1" x14ac:dyDescent="0.35">
      <c r="A36" s="32"/>
      <c r="B36" s="27" t="s">
        <v>186</v>
      </c>
      <c r="C36" s="470">
        <v>0.85458915999999996</v>
      </c>
      <c r="D36" s="470">
        <v>0.84887778999999997</v>
      </c>
      <c r="E36" s="470">
        <v>0.84767557999999998</v>
      </c>
      <c r="F36" s="470">
        <v>0.85219532999999992</v>
      </c>
      <c r="G36" s="470">
        <v>0.87537322999999989</v>
      </c>
      <c r="H36" s="470">
        <v>0.87870784999999996</v>
      </c>
      <c r="I36" s="470">
        <v>0.91987468000000006</v>
      </c>
      <c r="J36" s="470">
        <v>0.97620384999999998</v>
      </c>
      <c r="K36" s="470">
        <v>1.0393045400000001</v>
      </c>
      <c r="L36" s="470">
        <v>1.0764572299999999</v>
      </c>
      <c r="M36" s="470">
        <v>1.1388979000000001</v>
      </c>
      <c r="N36" s="470">
        <v>1.09551602</v>
      </c>
      <c r="O36" s="470">
        <v>1.0837519099999999</v>
      </c>
      <c r="P36" s="470">
        <v>1.13252402</v>
      </c>
      <c r="Q36" s="470">
        <v>1.23930568</v>
      </c>
      <c r="R36" s="470">
        <v>1.2707206399999997</v>
      </c>
      <c r="S36" s="470">
        <v>1.5038105399999999</v>
      </c>
      <c r="T36" s="470">
        <v>1.5462665800000002</v>
      </c>
      <c r="U36" s="470">
        <v>1.4441803000000002</v>
      </c>
      <c r="V36" s="470">
        <v>1.2838999700000002</v>
      </c>
      <c r="W36" s="470">
        <v>1.2616911400000002</v>
      </c>
      <c r="X36" s="470">
        <v>1.3232882399999999</v>
      </c>
      <c r="Y36" s="470">
        <v>1.3003809200000001</v>
      </c>
      <c r="Z36" s="470">
        <v>1.4262025300000001</v>
      </c>
      <c r="AA36" s="470">
        <v>1.5074413299999998</v>
      </c>
      <c r="AB36" s="470">
        <v>1.70736741</v>
      </c>
      <c r="AC36" s="470">
        <v>2.0677485</v>
      </c>
      <c r="AD36" s="470">
        <v>2.3783701499999998</v>
      </c>
      <c r="AE36" s="470">
        <v>2.5796359400000002</v>
      </c>
      <c r="AF36" s="470">
        <v>2.2114667200000002</v>
      </c>
      <c r="AG36" s="470">
        <v>1.2127113599999997</v>
      </c>
      <c r="AH36" s="470">
        <v>1.4273564999999999</v>
      </c>
      <c r="AI36" s="27" t="str">
        <f t="shared" si="6"/>
        <v>IS</v>
      </c>
      <c r="AJ36" s="29"/>
      <c r="AK36" s="29"/>
    </row>
    <row r="37" spans="1:37" ht="14.1" customHeight="1" x14ac:dyDescent="0.35">
      <c r="A37" s="32"/>
      <c r="B37" s="25" t="s">
        <v>187</v>
      </c>
      <c r="C37" s="471">
        <v>12.69703573</v>
      </c>
      <c r="D37" s="471">
        <v>12.09935787</v>
      </c>
      <c r="E37" s="471">
        <v>12.504628289999999</v>
      </c>
      <c r="F37" s="471">
        <v>12.784276880000002</v>
      </c>
      <c r="G37" s="471">
        <v>12.661584150000001</v>
      </c>
      <c r="H37" s="471">
        <v>13.590175460000001</v>
      </c>
      <c r="I37" s="471">
        <v>14.50435725</v>
      </c>
      <c r="J37" s="471">
        <v>15.381333590000001</v>
      </c>
      <c r="K37" s="471">
        <v>15.723863440000001</v>
      </c>
      <c r="L37" s="471">
        <v>16.310069069999997</v>
      </c>
      <c r="M37" s="471">
        <v>15.425832629999999</v>
      </c>
      <c r="N37" s="471">
        <v>15.635113610000001</v>
      </c>
      <c r="O37" s="471">
        <v>14.96113487</v>
      </c>
      <c r="P37" s="471">
        <v>15.386630230000002</v>
      </c>
      <c r="Q37" s="471">
        <v>15.67076535</v>
      </c>
      <c r="R37" s="471">
        <v>16.278085069999999</v>
      </c>
      <c r="S37" s="471">
        <v>16.745999920000003</v>
      </c>
      <c r="T37" s="471">
        <v>17.132773529999998</v>
      </c>
      <c r="U37" s="471">
        <v>16.686427690000002</v>
      </c>
      <c r="V37" s="471">
        <v>16.336447489999998</v>
      </c>
      <c r="W37" s="471">
        <v>16.706490570000003</v>
      </c>
      <c r="X37" s="471">
        <v>16.835809389999998</v>
      </c>
      <c r="Y37" s="471">
        <v>17.017900559999998</v>
      </c>
      <c r="Z37" s="471">
        <v>17.044783930000001</v>
      </c>
      <c r="AA37" s="471">
        <v>17.123078100000001</v>
      </c>
      <c r="AB37" s="471">
        <v>16.812862920000001</v>
      </c>
      <c r="AC37" s="471">
        <v>16.079967010000001</v>
      </c>
      <c r="AD37" s="471">
        <v>15.453347549999998</v>
      </c>
      <c r="AE37" s="471">
        <v>15.87371654</v>
      </c>
      <c r="AF37" s="471">
        <v>15.315630479999999</v>
      </c>
      <c r="AG37" s="471">
        <v>13.298074510000001</v>
      </c>
      <c r="AH37" s="471">
        <v>13.551733760000001</v>
      </c>
      <c r="AI37" s="25" t="str">
        <f t="shared" si="6"/>
        <v>NO</v>
      </c>
      <c r="AJ37" s="29"/>
      <c r="AK37" s="29"/>
    </row>
    <row r="38" spans="1:37" ht="14.1" customHeight="1" x14ac:dyDescent="0.35">
      <c r="A38" s="32"/>
      <c r="B38" s="857" t="s">
        <v>188</v>
      </c>
      <c r="C38" s="905">
        <v>17.52851252</v>
      </c>
      <c r="D38" s="905">
        <v>17.923646829999999</v>
      </c>
      <c r="E38" s="905">
        <v>18.434881559999997</v>
      </c>
      <c r="F38" s="905">
        <v>17.513051660000002</v>
      </c>
      <c r="G38" s="905">
        <v>17.791674149999999</v>
      </c>
      <c r="H38" s="905">
        <v>17.706498509999996</v>
      </c>
      <c r="I38" s="905">
        <v>17.904873569999999</v>
      </c>
      <c r="J38" s="905">
        <v>18.602210799999998</v>
      </c>
      <c r="K38" s="905">
        <v>18.99580332</v>
      </c>
      <c r="L38" s="905">
        <v>19.908654140000003</v>
      </c>
      <c r="M38" s="905">
        <v>20.364388959999999</v>
      </c>
      <c r="N38" s="905">
        <v>19.816144459999997</v>
      </c>
      <c r="O38" s="905">
        <v>19.412229600000003</v>
      </c>
      <c r="P38" s="905">
        <v>19.182878299999999</v>
      </c>
      <c r="Q38" s="905">
        <v>19.106539130000002</v>
      </c>
      <c r="R38" s="905">
        <v>19.237100399999999</v>
      </c>
      <c r="S38" s="905">
        <v>19.538300920000001</v>
      </c>
      <c r="T38" s="905">
        <v>20.114042000000001</v>
      </c>
      <c r="U38" s="905">
        <v>20.777776130000003</v>
      </c>
      <c r="V38" s="905">
        <v>20.382778819999999</v>
      </c>
      <c r="W38" s="905">
        <v>20.486609810000001</v>
      </c>
      <c r="X38" s="905">
        <v>20.604722979999998</v>
      </c>
      <c r="Y38" s="905">
        <v>20.820993389999998</v>
      </c>
      <c r="Z38" s="905">
        <v>20.786757599999998</v>
      </c>
      <c r="AA38" s="905">
        <v>20.69804792</v>
      </c>
      <c r="AB38" s="905">
        <v>20.136450809999999</v>
      </c>
      <c r="AC38" s="905">
        <v>20.203945060000002</v>
      </c>
      <c r="AD38" s="905">
        <v>20.095392040000004</v>
      </c>
      <c r="AE38" s="905">
        <v>20.409567899999999</v>
      </c>
      <c r="AF38" s="905">
        <v>20.436137519999996</v>
      </c>
      <c r="AG38" s="905">
        <v>15.496309290000001</v>
      </c>
      <c r="AH38" s="905">
        <v>15.951700000000001</v>
      </c>
      <c r="AI38" s="857" t="str">
        <f t="shared" si="6"/>
        <v>CH</v>
      </c>
      <c r="AJ38" s="29"/>
      <c r="AK38" s="29"/>
    </row>
    <row r="39" spans="1:37" ht="14.1" hidden="1" customHeight="1" x14ac:dyDescent="0.35">
      <c r="A39" s="32"/>
      <c r="B39" s="894" t="s">
        <v>184</v>
      </c>
      <c r="C39" s="934" t="s">
        <v>276</v>
      </c>
      <c r="D39" s="934" t="s">
        <v>276</v>
      </c>
      <c r="E39" s="934" t="s">
        <v>276</v>
      </c>
      <c r="F39" s="934" t="s">
        <v>276</v>
      </c>
      <c r="G39" s="934" t="s">
        <v>276</v>
      </c>
      <c r="H39" s="934" t="s">
        <v>276</v>
      </c>
      <c r="I39" s="934" t="s">
        <v>276</v>
      </c>
      <c r="J39" s="934" t="s">
        <v>276</v>
      </c>
      <c r="K39" s="934" t="s">
        <v>276</v>
      </c>
      <c r="L39" s="934" t="s">
        <v>276</v>
      </c>
      <c r="M39" s="934" t="s">
        <v>276</v>
      </c>
      <c r="N39" s="934" t="s">
        <v>276</v>
      </c>
      <c r="O39" s="934" t="s">
        <v>276</v>
      </c>
      <c r="P39" s="934" t="s">
        <v>276</v>
      </c>
      <c r="Q39" s="934" t="s">
        <v>276</v>
      </c>
      <c r="R39" s="934" t="s">
        <v>276</v>
      </c>
      <c r="S39" s="934" t="s">
        <v>276</v>
      </c>
      <c r="T39" s="934" t="s">
        <v>276</v>
      </c>
      <c r="U39" s="934" t="s">
        <v>276</v>
      </c>
      <c r="V39" s="934" t="s">
        <v>276</v>
      </c>
      <c r="W39" s="934" t="s">
        <v>276</v>
      </c>
      <c r="X39" s="934" t="s">
        <v>276</v>
      </c>
      <c r="Y39" s="934" t="s">
        <v>276</v>
      </c>
      <c r="Z39" s="934" t="s">
        <v>276</v>
      </c>
      <c r="AA39" s="934" t="s">
        <v>276</v>
      </c>
      <c r="AB39" s="934" t="s">
        <v>276</v>
      </c>
      <c r="AC39" s="934" t="s">
        <v>276</v>
      </c>
      <c r="AD39" s="934" t="s">
        <v>276</v>
      </c>
      <c r="AE39" s="934" t="s">
        <v>276</v>
      </c>
      <c r="AF39" s="934" t="s">
        <v>276</v>
      </c>
      <c r="AG39" s="934" t="s">
        <v>276</v>
      </c>
      <c r="AH39" s="934" t="s">
        <v>276</v>
      </c>
      <c r="AI39" s="894" t="str">
        <f>B39</f>
        <v>MK</v>
      </c>
      <c r="AJ39" s="33"/>
      <c r="AK39" s="33"/>
    </row>
    <row r="40" spans="1:37" ht="14.1" hidden="1" customHeight="1" x14ac:dyDescent="0.35">
      <c r="A40" s="32"/>
      <c r="B40" s="857" t="s">
        <v>185</v>
      </c>
      <c r="C40" s="905" t="s">
        <v>276</v>
      </c>
      <c r="D40" s="905" t="s">
        <v>276</v>
      </c>
      <c r="E40" s="905" t="s">
        <v>276</v>
      </c>
      <c r="F40" s="905" t="s">
        <v>276</v>
      </c>
      <c r="G40" s="905" t="s">
        <v>276</v>
      </c>
      <c r="H40" s="905" t="s">
        <v>276</v>
      </c>
      <c r="I40" s="905" t="s">
        <v>276</v>
      </c>
      <c r="J40" s="905" t="s">
        <v>276</v>
      </c>
      <c r="K40" s="905" t="s">
        <v>276</v>
      </c>
      <c r="L40" s="905" t="s">
        <v>276</v>
      </c>
      <c r="M40" s="905" t="s">
        <v>276</v>
      </c>
      <c r="N40" s="905" t="s">
        <v>276</v>
      </c>
      <c r="O40" s="905" t="s">
        <v>276</v>
      </c>
      <c r="P40" s="905" t="s">
        <v>276</v>
      </c>
      <c r="Q40" s="905" t="s">
        <v>276</v>
      </c>
      <c r="R40" s="905" t="s">
        <v>276</v>
      </c>
      <c r="S40" s="905" t="s">
        <v>276</v>
      </c>
      <c r="T40" s="905" t="s">
        <v>276</v>
      </c>
      <c r="U40" s="905" t="s">
        <v>276</v>
      </c>
      <c r="V40" s="905" t="s">
        <v>276</v>
      </c>
      <c r="W40" s="905" t="s">
        <v>276</v>
      </c>
      <c r="X40" s="905" t="s">
        <v>276</v>
      </c>
      <c r="Y40" s="905" t="s">
        <v>276</v>
      </c>
      <c r="Z40" s="905" t="s">
        <v>276</v>
      </c>
      <c r="AA40" s="905" t="s">
        <v>276</v>
      </c>
      <c r="AB40" s="905" t="s">
        <v>276</v>
      </c>
      <c r="AC40" s="905" t="s">
        <v>276</v>
      </c>
      <c r="AD40" s="905" t="s">
        <v>276</v>
      </c>
      <c r="AE40" s="905" t="s">
        <v>276</v>
      </c>
      <c r="AF40" s="905" t="s">
        <v>276</v>
      </c>
      <c r="AG40" s="905" t="s">
        <v>276</v>
      </c>
      <c r="AH40" s="905" t="s">
        <v>276</v>
      </c>
      <c r="AI40" s="857" t="str">
        <f>B40</f>
        <v>TR</v>
      </c>
      <c r="AJ40" s="29"/>
      <c r="AK40" s="29"/>
    </row>
    <row r="41" spans="1:37" ht="14.1" hidden="1" customHeight="1" x14ac:dyDescent="0.35">
      <c r="A41" s="32"/>
      <c r="B41" s="903" t="s">
        <v>182</v>
      </c>
      <c r="C41" s="904" t="s">
        <v>276</v>
      </c>
      <c r="D41" s="904" t="s">
        <v>276</v>
      </c>
      <c r="E41" s="904" t="s">
        <v>276</v>
      </c>
      <c r="F41" s="904" t="s">
        <v>276</v>
      </c>
      <c r="G41" s="904" t="s">
        <v>276</v>
      </c>
      <c r="H41" s="904" t="s">
        <v>276</v>
      </c>
      <c r="I41" s="904" t="s">
        <v>276</v>
      </c>
      <c r="J41" s="904" t="s">
        <v>276</v>
      </c>
      <c r="K41" s="904" t="s">
        <v>276</v>
      </c>
      <c r="L41" s="904" t="s">
        <v>276</v>
      </c>
      <c r="M41" s="904" t="s">
        <v>276</v>
      </c>
      <c r="N41" s="904" t="s">
        <v>276</v>
      </c>
      <c r="O41" s="904" t="s">
        <v>276</v>
      </c>
      <c r="P41" s="904" t="s">
        <v>276</v>
      </c>
      <c r="Q41" s="904" t="s">
        <v>276</v>
      </c>
      <c r="R41" s="904" t="s">
        <v>276</v>
      </c>
      <c r="S41" s="904" t="s">
        <v>276</v>
      </c>
      <c r="T41" s="904" t="s">
        <v>276</v>
      </c>
      <c r="U41" s="904" t="s">
        <v>276</v>
      </c>
      <c r="V41" s="904" t="s">
        <v>276</v>
      </c>
      <c r="W41" s="904" t="s">
        <v>276</v>
      </c>
      <c r="X41" s="904" t="s">
        <v>276</v>
      </c>
      <c r="Y41" s="904" t="s">
        <v>276</v>
      </c>
      <c r="Z41" s="904" t="s">
        <v>276</v>
      </c>
      <c r="AA41" s="904" t="s">
        <v>276</v>
      </c>
      <c r="AB41" s="904" t="s">
        <v>276</v>
      </c>
      <c r="AC41" s="904" t="s">
        <v>276</v>
      </c>
      <c r="AD41" s="904" t="s">
        <v>276</v>
      </c>
      <c r="AE41" s="904" t="s">
        <v>276</v>
      </c>
      <c r="AF41" s="904" t="s">
        <v>276</v>
      </c>
      <c r="AG41" s="904" t="s">
        <v>276</v>
      </c>
      <c r="AH41" s="904" t="s">
        <v>276</v>
      </c>
      <c r="AI41" s="903" t="str">
        <f>B41</f>
        <v>UK</v>
      </c>
      <c r="AJ41" s="29"/>
      <c r="AK41" s="29"/>
    </row>
    <row r="42" spans="1:37" ht="6" customHeight="1" x14ac:dyDescent="0.35">
      <c r="A42" s="32"/>
      <c r="B42" s="35"/>
      <c r="C42" s="36"/>
      <c r="D42" s="36"/>
      <c r="E42" s="36"/>
      <c r="F42" s="36"/>
      <c r="G42" s="36"/>
      <c r="H42" s="36"/>
      <c r="I42" s="36"/>
      <c r="J42" s="36"/>
      <c r="K42" s="36"/>
      <c r="L42" s="36"/>
      <c r="M42" s="36"/>
      <c r="N42" s="36"/>
      <c r="O42" s="36"/>
      <c r="P42" s="36"/>
      <c r="Q42" s="36"/>
      <c r="R42" s="36"/>
      <c r="S42" s="36"/>
      <c r="T42" s="36"/>
      <c r="U42" s="36"/>
      <c r="V42" s="36"/>
      <c r="W42" s="36"/>
      <c r="X42" s="29"/>
      <c r="Y42" s="29"/>
      <c r="Z42" s="29"/>
      <c r="AA42" s="29"/>
      <c r="AB42" s="29"/>
      <c r="AC42" s="29"/>
      <c r="AD42" s="29"/>
      <c r="AE42" s="29"/>
      <c r="AF42" s="29"/>
      <c r="AG42" s="29"/>
      <c r="AH42" s="29"/>
      <c r="AI42" s="29"/>
      <c r="AJ42" s="29"/>
      <c r="AK42" s="29"/>
    </row>
    <row r="43" spans="1:37" x14ac:dyDescent="0.35">
      <c r="A43" s="10"/>
      <c r="B43" s="37" t="s">
        <v>488</v>
      </c>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row>
    <row r="44" spans="1:37" ht="12.75" customHeight="1" x14ac:dyDescent="0.35">
      <c r="A44" s="10"/>
      <c r="B44" s="1002" t="s">
        <v>475</v>
      </c>
      <c r="C44" s="1002"/>
      <c r="D44" s="1002"/>
      <c r="E44" s="1002"/>
      <c r="F44" s="1002"/>
      <c r="G44" s="1002"/>
      <c r="H44" s="1002"/>
      <c r="I44" s="1002"/>
      <c r="J44" s="1002"/>
      <c r="K44" s="1002"/>
      <c r="L44" s="1002"/>
      <c r="M44" s="1002"/>
      <c r="N44" s="1002"/>
      <c r="O44" s="1002"/>
      <c r="P44" s="1002"/>
      <c r="Q44" s="1002"/>
      <c r="R44" s="1002"/>
      <c r="S44" s="1002"/>
      <c r="T44" s="1002"/>
      <c r="U44" s="1002"/>
      <c r="V44" s="1002"/>
      <c r="W44" s="1002"/>
      <c r="X44" s="1002"/>
      <c r="Y44" s="1002"/>
      <c r="Z44" s="670"/>
      <c r="AA44" s="670"/>
      <c r="AB44" s="670"/>
      <c r="AC44" s="670"/>
      <c r="AD44" s="670"/>
      <c r="AE44" s="670"/>
      <c r="AF44" s="670"/>
      <c r="AG44" s="670"/>
      <c r="AH44" s="670"/>
      <c r="AI44" s="38"/>
      <c r="AK44" s="10"/>
    </row>
    <row r="45" spans="1:37" ht="12.75" customHeight="1" x14ac:dyDescent="0.35">
      <c r="A45" s="10"/>
      <c r="B45" s="1002"/>
      <c r="C45" s="1002"/>
      <c r="D45" s="1002"/>
      <c r="E45" s="1002"/>
      <c r="F45" s="1002"/>
      <c r="G45" s="1002"/>
      <c r="H45" s="1002"/>
      <c r="I45" s="1002"/>
      <c r="J45" s="1002"/>
      <c r="K45" s="1002"/>
      <c r="L45" s="1002"/>
      <c r="M45" s="1002"/>
      <c r="N45" s="1002"/>
      <c r="O45" s="1002"/>
      <c r="P45" s="1002"/>
      <c r="Q45" s="1002"/>
      <c r="R45" s="1002"/>
      <c r="S45" s="1002"/>
      <c r="T45" s="1002"/>
      <c r="U45" s="1002"/>
      <c r="V45" s="1002"/>
      <c r="W45" s="1002"/>
      <c r="X45" s="1002"/>
      <c r="Y45" s="1002"/>
      <c r="Z45" s="670"/>
      <c r="AA45" s="670"/>
      <c r="AB45" s="670"/>
      <c r="AC45" s="670"/>
      <c r="AD45" s="670"/>
      <c r="AE45" s="670"/>
      <c r="AF45" s="670"/>
      <c r="AG45" s="670"/>
      <c r="AH45" s="670"/>
      <c r="AI45" s="38"/>
      <c r="AJ45" s="10"/>
      <c r="AK45" s="10"/>
    </row>
    <row r="46" spans="1:37" x14ac:dyDescent="0.35">
      <c r="A46" s="10"/>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10"/>
      <c r="AK46" s="10"/>
    </row>
    <row r="47" spans="1:37" x14ac:dyDescent="0.35">
      <c r="A47" s="10"/>
      <c r="B47" s="38"/>
      <c r="C47" s="673"/>
      <c r="D47" s="673"/>
      <c r="E47" s="673"/>
      <c r="F47" s="673"/>
      <c r="G47" s="673"/>
      <c r="H47" s="673"/>
      <c r="I47" s="673"/>
      <c r="J47" s="673"/>
      <c r="K47" s="673"/>
      <c r="L47" s="673"/>
      <c r="M47" s="673"/>
      <c r="N47" s="673"/>
      <c r="O47" s="673"/>
      <c r="P47" s="673"/>
      <c r="Q47" s="673"/>
      <c r="R47" s="673"/>
      <c r="S47" s="673"/>
      <c r="T47" s="673"/>
      <c r="U47" s="673"/>
      <c r="V47" s="673"/>
      <c r="W47" s="673"/>
      <c r="X47" s="673"/>
      <c r="Y47" s="673"/>
      <c r="Z47" s="673"/>
      <c r="AA47" s="673"/>
      <c r="AB47" s="673"/>
      <c r="AC47" s="673"/>
      <c r="AD47" s="673"/>
      <c r="AE47" s="673"/>
      <c r="AF47" s="673"/>
      <c r="AG47" s="673"/>
      <c r="AH47" s="673"/>
      <c r="AI47" s="38"/>
      <c r="AJ47" s="10"/>
      <c r="AK47" s="10"/>
    </row>
    <row r="48" spans="1:37" x14ac:dyDescent="0.35">
      <c r="A48" s="10"/>
      <c r="B48" s="38"/>
      <c r="C48" s="673"/>
      <c r="D48" s="673"/>
      <c r="E48" s="673"/>
      <c r="F48" s="673"/>
      <c r="G48" s="673"/>
      <c r="H48" s="673"/>
      <c r="I48" s="673"/>
      <c r="J48" s="673"/>
      <c r="K48" s="673"/>
      <c r="L48" s="673"/>
      <c r="M48" s="673"/>
      <c r="N48" s="673"/>
      <c r="O48" s="673"/>
      <c r="P48" s="673"/>
      <c r="Q48" s="673"/>
      <c r="R48" s="673"/>
      <c r="S48" s="673"/>
      <c r="T48" s="673"/>
      <c r="U48" s="673"/>
      <c r="V48" s="673"/>
      <c r="W48" s="673"/>
      <c r="X48" s="673"/>
      <c r="Y48" s="673"/>
      <c r="Z48" s="673"/>
      <c r="AA48" s="673"/>
      <c r="AB48" s="673"/>
      <c r="AC48" s="673"/>
      <c r="AD48" s="673"/>
      <c r="AE48" s="673"/>
      <c r="AF48" s="673"/>
      <c r="AG48" s="673"/>
      <c r="AH48" s="673"/>
      <c r="AI48" s="38"/>
      <c r="AJ48" s="10"/>
      <c r="AK48" s="10"/>
    </row>
    <row r="49" spans="1:37" x14ac:dyDescent="0.35">
      <c r="A49" s="10"/>
      <c r="B49" s="38"/>
      <c r="C49" s="673"/>
      <c r="D49" s="673"/>
      <c r="E49" s="673"/>
      <c r="F49" s="673"/>
      <c r="G49" s="673"/>
      <c r="H49" s="673"/>
      <c r="I49" s="673"/>
      <c r="J49" s="673"/>
      <c r="K49" s="673"/>
      <c r="L49" s="673"/>
      <c r="M49" s="673"/>
      <c r="N49" s="673"/>
      <c r="O49" s="673"/>
      <c r="P49" s="673"/>
      <c r="Q49" s="673"/>
      <c r="R49" s="673"/>
      <c r="S49" s="673"/>
      <c r="T49" s="673"/>
      <c r="U49" s="673"/>
      <c r="V49" s="673"/>
      <c r="W49" s="673"/>
      <c r="X49" s="673"/>
      <c r="Y49" s="673"/>
      <c r="Z49" s="673"/>
      <c r="AA49" s="673"/>
      <c r="AB49" s="673"/>
      <c r="AC49" s="673"/>
      <c r="AD49" s="673"/>
      <c r="AE49" s="673"/>
      <c r="AF49" s="673"/>
      <c r="AG49" s="673"/>
      <c r="AH49" s="673"/>
      <c r="AI49" s="38"/>
      <c r="AJ49" s="10"/>
      <c r="AK49" s="10"/>
    </row>
    <row r="50" spans="1:37" x14ac:dyDescent="0.35">
      <c r="A50" s="10"/>
      <c r="B50" s="40"/>
      <c r="C50" s="734"/>
      <c r="D50" s="734"/>
      <c r="E50" s="734"/>
      <c r="F50" s="734"/>
      <c r="G50" s="734"/>
      <c r="H50" s="734"/>
      <c r="I50" s="734"/>
      <c r="J50" s="734"/>
      <c r="K50" s="734"/>
      <c r="L50" s="734"/>
      <c r="M50" s="734"/>
      <c r="N50" s="734"/>
      <c r="O50" s="734"/>
      <c r="P50" s="734"/>
      <c r="Q50" s="734"/>
      <c r="R50" s="734"/>
      <c r="S50" s="734"/>
      <c r="T50" s="734"/>
      <c r="U50" s="734"/>
      <c r="V50" s="734"/>
      <c r="W50" s="734"/>
      <c r="X50" s="734"/>
      <c r="Y50" s="734"/>
      <c r="Z50" s="734"/>
      <c r="AA50" s="734"/>
      <c r="AB50" s="734"/>
      <c r="AC50" s="734"/>
      <c r="AD50" s="734"/>
      <c r="AE50" s="734"/>
      <c r="AF50" s="734"/>
      <c r="AG50" s="734"/>
      <c r="AH50" s="734"/>
      <c r="AI50" s="38"/>
      <c r="AJ50" s="38"/>
      <c r="AK50" s="10"/>
    </row>
    <row r="51" spans="1:37" x14ac:dyDescent="0.35">
      <c r="A51" s="10"/>
      <c r="B51" s="38"/>
      <c r="C51" s="734"/>
      <c r="D51" s="734"/>
      <c r="E51" s="734"/>
      <c r="F51" s="734"/>
      <c r="G51" s="734"/>
      <c r="H51" s="734"/>
      <c r="I51" s="734"/>
      <c r="J51" s="734"/>
      <c r="K51" s="734"/>
      <c r="L51" s="734"/>
      <c r="M51" s="734"/>
      <c r="N51" s="734"/>
      <c r="O51" s="734"/>
      <c r="P51" s="734"/>
      <c r="Q51" s="734"/>
      <c r="R51" s="734"/>
      <c r="S51" s="734"/>
      <c r="T51" s="734"/>
      <c r="U51" s="734"/>
      <c r="V51" s="734"/>
      <c r="W51" s="734"/>
      <c r="X51" s="734"/>
      <c r="Y51" s="734"/>
      <c r="Z51" s="734"/>
      <c r="AA51" s="734"/>
      <c r="AB51" s="734"/>
      <c r="AC51" s="734"/>
      <c r="AD51" s="734"/>
      <c r="AE51" s="734"/>
      <c r="AF51" s="734"/>
      <c r="AG51" s="734"/>
      <c r="AH51" s="734"/>
      <c r="AI51" s="38"/>
      <c r="AJ51" s="38"/>
      <c r="AK51" s="10"/>
    </row>
    <row r="52" spans="1:37" x14ac:dyDescent="0.35">
      <c r="A52" s="10"/>
      <c r="B52" s="38"/>
      <c r="C52" s="734"/>
      <c r="D52" s="734"/>
      <c r="E52" s="734"/>
      <c r="F52" s="734"/>
      <c r="G52" s="734"/>
      <c r="H52" s="734"/>
      <c r="I52" s="734"/>
      <c r="J52" s="734"/>
      <c r="K52" s="734"/>
      <c r="L52" s="734"/>
      <c r="M52" s="734"/>
      <c r="N52" s="734"/>
      <c r="O52" s="734"/>
      <c r="P52" s="734"/>
      <c r="Q52" s="734"/>
      <c r="R52" s="734"/>
      <c r="S52" s="734"/>
      <c r="T52" s="734"/>
      <c r="U52" s="734"/>
      <c r="V52" s="734"/>
      <c r="W52" s="734"/>
      <c r="X52" s="734"/>
      <c r="Y52" s="734"/>
      <c r="Z52" s="734"/>
      <c r="AA52" s="734"/>
      <c r="AB52" s="734"/>
      <c r="AC52" s="734"/>
      <c r="AD52" s="734"/>
      <c r="AE52" s="734"/>
      <c r="AF52" s="734"/>
      <c r="AG52" s="734"/>
      <c r="AH52" s="734"/>
      <c r="AI52" s="38"/>
      <c r="AJ52" s="38"/>
      <c r="AK52" s="10"/>
    </row>
    <row r="53" spans="1:37" x14ac:dyDescent="0.35">
      <c r="A53" s="10"/>
      <c r="B53" s="38"/>
      <c r="C53" s="734"/>
      <c r="D53" s="734"/>
      <c r="E53" s="734"/>
      <c r="F53" s="734"/>
      <c r="G53" s="734"/>
      <c r="H53" s="734"/>
      <c r="I53" s="734"/>
      <c r="J53" s="734"/>
      <c r="K53" s="734"/>
      <c r="L53" s="734"/>
      <c r="M53" s="734"/>
      <c r="N53" s="734"/>
      <c r="O53" s="734"/>
      <c r="P53" s="734"/>
      <c r="Q53" s="734"/>
      <c r="R53" s="734"/>
      <c r="S53" s="734"/>
      <c r="T53" s="734"/>
      <c r="U53" s="734"/>
      <c r="V53" s="734"/>
      <c r="W53" s="734"/>
      <c r="X53" s="734"/>
      <c r="Y53" s="734"/>
      <c r="Z53" s="734"/>
      <c r="AA53" s="734"/>
      <c r="AB53" s="734"/>
      <c r="AC53" s="734"/>
      <c r="AD53" s="734"/>
      <c r="AE53" s="734"/>
      <c r="AF53" s="734"/>
      <c r="AG53" s="734"/>
      <c r="AH53" s="734"/>
      <c r="AI53" s="38"/>
      <c r="AJ53" s="38"/>
      <c r="AK53" s="10"/>
    </row>
    <row r="54" spans="1:37" s="218" customFormat="1" x14ac:dyDescent="0.35">
      <c r="B54" s="230"/>
      <c r="C54" s="734"/>
      <c r="D54" s="734"/>
      <c r="E54" s="734"/>
      <c r="F54" s="734"/>
      <c r="G54" s="734"/>
      <c r="H54" s="734"/>
      <c r="I54" s="734"/>
      <c r="J54" s="734"/>
      <c r="K54" s="734"/>
      <c r="L54" s="734"/>
      <c r="M54" s="734"/>
      <c r="N54" s="734"/>
      <c r="O54" s="734"/>
      <c r="P54" s="734"/>
      <c r="Q54" s="734"/>
      <c r="R54" s="734"/>
      <c r="S54" s="734"/>
      <c r="T54" s="734"/>
      <c r="U54" s="734"/>
      <c r="V54" s="734"/>
      <c r="W54" s="734"/>
      <c r="X54" s="734"/>
      <c r="Y54" s="734"/>
      <c r="Z54" s="734"/>
      <c r="AA54" s="734"/>
      <c r="AB54" s="734"/>
      <c r="AC54" s="734"/>
      <c r="AD54" s="734"/>
      <c r="AE54" s="734"/>
      <c r="AF54" s="734"/>
      <c r="AG54" s="734"/>
      <c r="AH54" s="734"/>
      <c r="AI54" s="230"/>
      <c r="AJ54" s="230"/>
    </row>
    <row r="55" spans="1:37" s="218" customFormat="1" x14ac:dyDescent="0.35">
      <c r="B55" s="230"/>
      <c r="C55" s="734"/>
      <c r="D55" s="734"/>
      <c r="E55" s="734"/>
      <c r="F55" s="734"/>
      <c r="G55" s="734"/>
      <c r="H55" s="734"/>
      <c r="I55" s="734"/>
      <c r="J55" s="734"/>
      <c r="K55" s="734"/>
      <c r="L55" s="734"/>
      <c r="M55" s="734"/>
      <c r="N55" s="734"/>
      <c r="O55" s="734"/>
      <c r="P55" s="734"/>
      <c r="Q55" s="734"/>
      <c r="R55" s="734"/>
      <c r="S55" s="734"/>
      <c r="T55" s="734"/>
      <c r="U55" s="734"/>
      <c r="V55" s="734"/>
      <c r="W55" s="734"/>
      <c r="X55" s="734"/>
      <c r="Y55" s="734"/>
      <c r="Z55" s="734"/>
      <c r="AA55" s="734"/>
      <c r="AB55" s="734"/>
      <c r="AC55" s="734"/>
      <c r="AD55" s="734"/>
      <c r="AE55" s="734"/>
      <c r="AF55" s="734"/>
      <c r="AG55" s="734"/>
      <c r="AH55" s="734"/>
      <c r="AI55" s="230"/>
      <c r="AJ55" s="230"/>
    </row>
    <row r="56" spans="1:37" s="218" customFormat="1" x14ac:dyDescent="0.35">
      <c r="B56" s="230"/>
      <c r="C56" s="734"/>
      <c r="D56" s="734"/>
      <c r="E56" s="734"/>
      <c r="F56" s="734"/>
      <c r="G56" s="734"/>
      <c r="H56" s="734"/>
      <c r="I56" s="734"/>
      <c r="J56" s="734"/>
      <c r="K56" s="734"/>
      <c r="L56" s="734"/>
      <c r="M56" s="734"/>
      <c r="N56" s="734"/>
      <c r="O56" s="734"/>
      <c r="P56" s="734"/>
      <c r="Q56" s="734"/>
      <c r="R56" s="734"/>
      <c r="S56" s="734"/>
      <c r="T56" s="734"/>
      <c r="U56" s="734"/>
      <c r="V56" s="734"/>
      <c r="W56" s="734"/>
      <c r="X56" s="734"/>
      <c r="Y56" s="734"/>
      <c r="Z56" s="734"/>
      <c r="AA56" s="734"/>
      <c r="AB56" s="734"/>
      <c r="AC56" s="734"/>
      <c r="AD56" s="734"/>
      <c r="AE56" s="734"/>
      <c r="AF56" s="734"/>
      <c r="AG56" s="734"/>
      <c r="AH56" s="734"/>
      <c r="AI56" s="230"/>
      <c r="AJ56" s="230"/>
    </row>
    <row r="57" spans="1:37" s="218" customFormat="1" x14ac:dyDescent="0.35">
      <c r="C57" s="734"/>
      <c r="D57" s="734"/>
      <c r="E57" s="734"/>
      <c r="F57" s="734"/>
      <c r="G57" s="734"/>
      <c r="H57" s="734"/>
      <c r="I57" s="734"/>
      <c r="J57" s="734"/>
      <c r="K57" s="734"/>
      <c r="L57" s="734"/>
      <c r="M57" s="734"/>
      <c r="N57" s="734"/>
      <c r="O57" s="734"/>
      <c r="P57" s="734"/>
      <c r="Q57" s="734"/>
      <c r="R57" s="734"/>
      <c r="S57" s="734"/>
      <c r="T57" s="734"/>
      <c r="U57" s="734"/>
      <c r="V57" s="734"/>
      <c r="W57" s="734"/>
      <c r="X57" s="734"/>
      <c r="Y57" s="734"/>
      <c r="Z57" s="734"/>
      <c r="AA57" s="734"/>
      <c r="AB57" s="734"/>
      <c r="AC57" s="734"/>
      <c r="AD57" s="734"/>
      <c r="AE57" s="734"/>
      <c r="AF57" s="734"/>
      <c r="AG57" s="734"/>
      <c r="AH57" s="734"/>
    </row>
    <row r="58" spans="1:37" s="218" customFormat="1" x14ac:dyDescent="0.35">
      <c r="C58" s="734"/>
      <c r="D58" s="734"/>
      <c r="E58" s="734"/>
      <c r="F58" s="734"/>
      <c r="G58" s="734"/>
      <c r="H58" s="734"/>
      <c r="I58" s="734"/>
      <c r="J58" s="734"/>
      <c r="K58" s="734"/>
      <c r="L58" s="734"/>
      <c r="M58" s="734"/>
      <c r="N58" s="734"/>
      <c r="O58" s="734"/>
      <c r="P58" s="734"/>
      <c r="Q58" s="734"/>
      <c r="R58" s="734"/>
      <c r="S58" s="734"/>
      <c r="T58" s="734"/>
      <c r="U58" s="734"/>
      <c r="V58" s="734"/>
      <c r="W58" s="734"/>
      <c r="X58" s="734"/>
      <c r="Y58" s="734"/>
      <c r="Z58" s="734"/>
      <c r="AA58" s="734"/>
      <c r="AB58" s="734"/>
      <c r="AC58" s="734"/>
      <c r="AD58" s="734"/>
      <c r="AE58" s="734"/>
      <c r="AF58" s="734"/>
      <c r="AG58" s="734"/>
      <c r="AH58" s="734"/>
    </row>
    <row r="59" spans="1:37" s="218" customFormat="1" x14ac:dyDescent="0.35">
      <c r="C59" s="734"/>
      <c r="D59" s="734"/>
      <c r="E59" s="734"/>
      <c r="F59" s="734"/>
      <c r="G59" s="734"/>
      <c r="H59" s="734"/>
      <c r="I59" s="734"/>
      <c r="J59" s="734"/>
      <c r="K59" s="734"/>
      <c r="L59" s="734"/>
      <c r="M59" s="734"/>
      <c r="N59" s="734"/>
      <c r="O59" s="734"/>
      <c r="P59" s="734"/>
      <c r="Q59" s="734"/>
      <c r="R59" s="734"/>
      <c r="S59" s="734"/>
      <c r="T59" s="734"/>
      <c r="U59" s="734"/>
      <c r="V59" s="734"/>
      <c r="W59" s="734"/>
      <c r="X59" s="734"/>
      <c r="Y59" s="734"/>
      <c r="Z59" s="734"/>
      <c r="AA59" s="734"/>
      <c r="AB59" s="734"/>
      <c r="AC59" s="734"/>
      <c r="AD59" s="734"/>
      <c r="AE59" s="734"/>
      <c r="AF59" s="734"/>
      <c r="AG59" s="734"/>
      <c r="AH59" s="734"/>
    </row>
    <row r="60" spans="1:37" s="218" customFormat="1" x14ac:dyDescent="0.35">
      <c r="C60" s="734"/>
      <c r="D60" s="734"/>
      <c r="E60" s="734"/>
      <c r="F60" s="734"/>
      <c r="G60" s="734"/>
      <c r="H60" s="734"/>
      <c r="I60" s="734"/>
      <c r="J60" s="734"/>
      <c r="K60" s="734"/>
      <c r="L60" s="734"/>
      <c r="M60" s="734"/>
      <c r="N60" s="734"/>
      <c r="O60" s="734"/>
      <c r="P60" s="734"/>
      <c r="Q60" s="734"/>
      <c r="R60" s="734"/>
      <c r="S60" s="734"/>
      <c r="T60" s="734"/>
      <c r="U60" s="734"/>
      <c r="V60" s="734"/>
      <c r="W60" s="734"/>
      <c r="X60" s="734"/>
      <c r="Y60" s="734"/>
      <c r="Z60" s="734"/>
      <c r="AA60" s="734"/>
      <c r="AB60" s="734"/>
      <c r="AC60" s="734"/>
      <c r="AD60" s="734"/>
      <c r="AE60" s="734"/>
      <c r="AF60" s="734"/>
      <c r="AG60" s="734"/>
      <c r="AH60" s="734"/>
    </row>
    <row r="61" spans="1:37" s="218" customFormat="1" x14ac:dyDescent="0.35">
      <c r="C61" s="734"/>
      <c r="D61" s="734"/>
      <c r="E61" s="734"/>
      <c r="F61" s="734"/>
      <c r="G61" s="734"/>
      <c r="H61" s="734"/>
      <c r="I61" s="734"/>
      <c r="J61" s="734"/>
      <c r="K61" s="734"/>
      <c r="L61" s="734"/>
      <c r="M61" s="734"/>
      <c r="N61" s="734"/>
      <c r="O61" s="734"/>
      <c r="P61" s="734"/>
      <c r="Q61" s="734"/>
      <c r="R61" s="734"/>
      <c r="S61" s="734"/>
      <c r="T61" s="734"/>
      <c r="U61" s="734"/>
      <c r="V61" s="734"/>
      <c r="W61" s="734"/>
      <c r="X61" s="734"/>
      <c r="Y61" s="734"/>
      <c r="Z61" s="734"/>
      <c r="AA61" s="734"/>
      <c r="AB61" s="734"/>
      <c r="AC61" s="734"/>
      <c r="AD61" s="734"/>
      <c r="AE61" s="734"/>
      <c r="AF61" s="734"/>
      <c r="AG61" s="734"/>
      <c r="AH61" s="734"/>
    </row>
    <row r="62" spans="1:37" s="218" customFormat="1" x14ac:dyDescent="0.35">
      <c r="C62" s="734"/>
      <c r="D62" s="734"/>
      <c r="E62" s="734"/>
      <c r="F62" s="734"/>
      <c r="G62" s="734"/>
      <c r="H62" s="734"/>
      <c r="I62" s="734"/>
      <c r="J62" s="734"/>
      <c r="K62" s="734"/>
      <c r="L62" s="734"/>
      <c r="M62" s="734"/>
      <c r="N62" s="734"/>
      <c r="O62" s="734"/>
      <c r="P62" s="734"/>
      <c r="Q62" s="734"/>
      <c r="R62" s="734"/>
      <c r="S62" s="734"/>
      <c r="T62" s="734"/>
      <c r="U62" s="734"/>
      <c r="V62" s="734"/>
      <c r="W62" s="734"/>
      <c r="X62" s="734"/>
      <c r="Y62" s="734"/>
      <c r="Z62" s="734"/>
      <c r="AA62" s="734"/>
      <c r="AB62" s="734"/>
      <c r="AC62" s="734"/>
      <c r="AD62" s="734"/>
      <c r="AE62" s="734"/>
      <c r="AF62" s="734"/>
      <c r="AG62" s="734"/>
      <c r="AH62" s="734"/>
    </row>
    <row r="63" spans="1:37" s="218" customFormat="1" x14ac:dyDescent="0.35">
      <c r="C63" s="734"/>
      <c r="D63" s="734"/>
      <c r="E63" s="734"/>
      <c r="F63" s="734"/>
      <c r="G63" s="734"/>
      <c r="H63" s="734"/>
      <c r="I63" s="734"/>
      <c r="J63" s="734"/>
      <c r="K63" s="734"/>
      <c r="L63" s="734"/>
      <c r="M63" s="734"/>
      <c r="N63" s="734"/>
      <c r="O63" s="734"/>
      <c r="P63" s="734"/>
      <c r="Q63" s="734"/>
      <c r="R63" s="734"/>
      <c r="S63" s="734"/>
      <c r="T63" s="734"/>
      <c r="U63" s="734"/>
      <c r="V63" s="734"/>
      <c r="W63" s="734"/>
      <c r="X63" s="734"/>
      <c r="Y63" s="734"/>
      <c r="Z63" s="734"/>
      <c r="AA63" s="734"/>
      <c r="AB63" s="734"/>
      <c r="AC63" s="734"/>
      <c r="AD63" s="734"/>
      <c r="AE63" s="734"/>
      <c r="AF63" s="734"/>
      <c r="AG63" s="734"/>
      <c r="AH63" s="734"/>
    </row>
    <row r="64" spans="1:37" s="218" customFormat="1" x14ac:dyDescent="0.35">
      <c r="C64" s="734"/>
      <c r="D64" s="734"/>
      <c r="E64" s="734"/>
      <c r="F64" s="734"/>
      <c r="G64" s="734"/>
      <c r="H64" s="734"/>
      <c r="I64" s="734"/>
      <c r="J64" s="734"/>
      <c r="K64" s="734"/>
      <c r="L64" s="734"/>
      <c r="M64" s="734"/>
      <c r="N64" s="734"/>
      <c r="O64" s="734"/>
      <c r="P64" s="734"/>
      <c r="Q64" s="734"/>
      <c r="R64" s="734"/>
      <c r="S64" s="734"/>
      <c r="T64" s="734"/>
      <c r="U64" s="734"/>
      <c r="V64" s="734"/>
      <c r="W64" s="734"/>
      <c r="X64" s="734"/>
      <c r="Y64" s="734"/>
      <c r="Z64" s="734"/>
      <c r="AA64" s="734"/>
      <c r="AB64" s="734"/>
      <c r="AC64" s="734"/>
      <c r="AD64" s="734"/>
      <c r="AE64" s="734"/>
      <c r="AF64" s="734"/>
      <c r="AG64" s="734"/>
      <c r="AH64" s="734"/>
    </row>
    <row r="65" spans="3:34" s="218" customFormat="1" x14ac:dyDescent="0.35">
      <c r="C65" s="734"/>
      <c r="D65" s="734"/>
      <c r="E65" s="734"/>
      <c r="F65" s="734"/>
      <c r="G65" s="734"/>
      <c r="H65" s="734"/>
      <c r="I65" s="734"/>
      <c r="J65" s="734"/>
      <c r="K65" s="734"/>
      <c r="L65" s="734"/>
      <c r="M65" s="734"/>
      <c r="N65" s="734"/>
      <c r="O65" s="734"/>
      <c r="P65" s="734"/>
      <c r="Q65" s="734"/>
      <c r="R65" s="734"/>
      <c r="S65" s="734"/>
      <c r="T65" s="734"/>
      <c r="U65" s="734"/>
      <c r="V65" s="734"/>
      <c r="W65" s="734"/>
      <c r="X65" s="734"/>
      <c r="Y65" s="734"/>
      <c r="Z65" s="734"/>
      <c r="AA65" s="734"/>
      <c r="AB65" s="734"/>
      <c r="AC65" s="734"/>
      <c r="AD65" s="734"/>
      <c r="AE65" s="734"/>
      <c r="AF65" s="734"/>
      <c r="AG65" s="734"/>
      <c r="AH65" s="734"/>
    </row>
    <row r="66" spans="3:34" s="218" customFormat="1" x14ac:dyDescent="0.35">
      <c r="C66" s="734"/>
      <c r="D66" s="734"/>
      <c r="E66" s="734"/>
      <c r="F66" s="734"/>
      <c r="G66" s="734"/>
      <c r="H66" s="734"/>
      <c r="I66" s="734"/>
      <c r="J66" s="734"/>
      <c r="K66" s="734"/>
      <c r="L66" s="734"/>
      <c r="M66" s="734"/>
      <c r="N66" s="734"/>
      <c r="O66" s="734"/>
      <c r="P66" s="734"/>
      <c r="Q66" s="734"/>
      <c r="R66" s="734"/>
      <c r="S66" s="734"/>
      <c r="T66" s="734"/>
      <c r="U66" s="734"/>
      <c r="V66" s="734"/>
      <c r="W66" s="734"/>
      <c r="X66" s="734"/>
      <c r="Y66" s="734"/>
      <c r="Z66" s="734"/>
      <c r="AA66" s="734"/>
      <c r="AB66" s="734"/>
      <c r="AC66" s="734"/>
      <c r="AD66" s="734"/>
      <c r="AE66" s="734"/>
      <c r="AF66" s="734"/>
      <c r="AG66" s="734"/>
      <c r="AH66" s="734"/>
    </row>
    <row r="67" spans="3:34" s="218" customFormat="1" x14ac:dyDescent="0.35">
      <c r="C67" s="734"/>
      <c r="D67" s="734"/>
      <c r="E67" s="734"/>
      <c r="F67" s="734"/>
      <c r="G67" s="734"/>
      <c r="H67" s="734"/>
      <c r="I67" s="734"/>
      <c r="J67" s="734"/>
      <c r="K67" s="734"/>
      <c r="L67" s="734"/>
      <c r="M67" s="734"/>
      <c r="N67" s="734"/>
      <c r="O67" s="734"/>
      <c r="P67" s="734"/>
      <c r="Q67" s="734"/>
      <c r="R67" s="734"/>
      <c r="S67" s="734"/>
      <c r="T67" s="734"/>
      <c r="U67" s="734"/>
      <c r="V67" s="734"/>
      <c r="W67" s="734"/>
      <c r="X67" s="734"/>
      <c r="Y67" s="734"/>
      <c r="Z67" s="734"/>
      <c r="AA67" s="734"/>
      <c r="AB67" s="734"/>
      <c r="AC67" s="734"/>
      <c r="AD67" s="734"/>
      <c r="AE67" s="734"/>
      <c r="AF67" s="734"/>
      <c r="AG67" s="734"/>
      <c r="AH67" s="734"/>
    </row>
    <row r="68" spans="3:34" s="218" customFormat="1" x14ac:dyDescent="0.35">
      <c r="C68" s="734"/>
      <c r="D68" s="734"/>
      <c r="E68" s="734"/>
      <c r="F68" s="734"/>
      <c r="G68" s="734"/>
      <c r="H68" s="734"/>
      <c r="I68" s="734"/>
      <c r="J68" s="734"/>
      <c r="K68" s="734"/>
      <c r="L68" s="734"/>
      <c r="M68" s="734"/>
      <c r="N68" s="734"/>
      <c r="O68" s="734"/>
      <c r="P68" s="734"/>
      <c r="Q68" s="734"/>
      <c r="R68" s="734"/>
      <c r="S68" s="734"/>
      <c r="T68" s="734"/>
      <c r="U68" s="734"/>
      <c r="V68" s="734"/>
      <c r="W68" s="734"/>
      <c r="X68" s="734"/>
      <c r="Y68" s="734"/>
      <c r="Z68" s="734"/>
      <c r="AA68" s="734"/>
      <c r="AB68" s="734"/>
      <c r="AC68" s="734"/>
      <c r="AD68" s="734"/>
      <c r="AE68" s="734"/>
      <c r="AF68" s="734"/>
      <c r="AG68" s="734"/>
      <c r="AH68" s="734"/>
    </row>
    <row r="69" spans="3:34" s="218" customFormat="1" x14ac:dyDescent="0.35">
      <c r="C69" s="734"/>
      <c r="D69" s="734"/>
      <c r="E69" s="734"/>
      <c r="F69" s="734"/>
      <c r="G69" s="734"/>
      <c r="H69" s="734"/>
      <c r="I69" s="734"/>
      <c r="J69" s="734"/>
      <c r="K69" s="734"/>
      <c r="L69" s="734"/>
      <c r="M69" s="734"/>
      <c r="N69" s="734"/>
      <c r="O69" s="734"/>
      <c r="P69" s="734"/>
      <c r="Q69" s="734"/>
      <c r="R69" s="734"/>
      <c r="S69" s="734"/>
      <c r="T69" s="734"/>
      <c r="U69" s="734"/>
      <c r="V69" s="734"/>
      <c r="W69" s="734"/>
      <c r="X69" s="734"/>
      <c r="Y69" s="734"/>
      <c r="Z69" s="734"/>
      <c r="AA69" s="734"/>
      <c r="AB69" s="734"/>
      <c r="AC69" s="734"/>
      <c r="AD69" s="734"/>
      <c r="AE69" s="734"/>
      <c r="AF69" s="734"/>
      <c r="AG69" s="734"/>
      <c r="AH69" s="734"/>
    </row>
    <row r="70" spans="3:34" s="218" customFormat="1" x14ac:dyDescent="0.35">
      <c r="C70" s="734"/>
      <c r="D70" s="734"/>
      <c r="E70" s="734"/>
      <c r="F70" s="734"/>
      <c r="G70" s="734"/>
      <c r="H70" s="734"/>
      <c r="I70" s="734"/>
      <c r="J70" s="734"/>
      <c r="K70" s="734"/>
      <c r="L70" s="734"/>
      <c r="M70" s="734"/>
      <c r="N70" s="734"/>
      <c r="O70" s="734"/>
      <c r="P70" s="734"/>
      <c r="Q70" s="734"/>
      <c r="R70" s="734"/>
      <c r="S70" s="734"/>
      <c r="T70" s="734"/>
      <c r="U70" s="734"/>
      <c r="V70" s="734"/>
      <c r="W70" s="734"/>
      <c r="X70" s="734"/>
      <c r="Y70" s="734"/>
      <c r="Z70" s="734"/>
      <c r="AA70" s="734"/>
      <c r="AB70" s="734"/>
      <c r="AC70" s="734"/>
      <c r="AD70" s="734"/>
      <c r="AE70" s="734"/>
      <c r="AF70" s="734"/>
      <c r="AG70" s="734"/>
      <c r="AH70" s="734"/>
    </row>
    <row r="71" spans="3:34" s="218" customFormat="1" x14ac:dyDescent="0.35">
      <c r="C71" s="734"/>
      <c r="D71" s="734"/>
      <c r="E71" s="734"/>
      <c r="F71" s="734"/>
      <c r="G71" s="734"/>
      <c r="H71" s="734"/>
      <c r="I71" s="734"/>
      <c r="J71" s="734"/>
      <c r="K71" s="734"/>
      <c r="L71" s="734"/>
      <c r="M71" s="734"/>
      <c r="N71" s="734"/>
      <c r="O71" s="734"/>
      <c r="P71" s="734"/>
      <c r="Q71" s="734"/>
      <c r="R71" s="734"/>
      <c r="S71" s="734"/>
      <c r="T71" s="734"/>
      <c r="U71" s="734"/>
      <c r="V71" s="734"/>
      <c r="W71" s="734"/>
      <c r="X71" s="734"/>
      <c r="Y71" s="734"/>
      <c r="Z71" s="734"/>
      <c r="AA71" s="734"/>
      <c r="AB71" s="734"/>
      <c r="AC71" s="734"/>
      <c r="AD71" s="734"/>
      <c r="AE71" s="734"/>
      <c r="AF71" s="734"/>
      <c r="AG71" s="734"/>
      <c r="AH71" s="734"/>
    </row>
    <row r="72" spans="3:34" s="218" customFormat="1" x14ac:dyDescent="0.35">
      <c r="C72" s="734"/>
      <c r="D72" s="734"/>
      <c r="E72" s="734"/>
      <c r="F72" s="734"/>
      <c r="G72" s="734"/>
      <c r="H72" s="734"/>
      <c r="I72" s="734"/>
      <c r="J72" s="734"/>
      <c r="K72" s="734"/>
      <c r="L72" s="734"/>
      <c r="M72" s="734"/>
      <c r="N72" s="734"/>
      <c r="O72" s="734"/>
      <c r="P72" s="734"/>
      <c r="Q72" s="734"/>
      <c r="R72" s="734"/>
      <c r="S72" s="734"/>
      <c r="T72" s="734"/>
      <c r="U72" s="734"/>
      <c r="V72" s="734"/>
      <c r="W72" s="734"/>
      <c r="X72" s="734"/>
      <c r="Y72" s="734"/>
      <c r="Z72" s="734"/>
      <c r="AA72" s="734"/>
      <c r="AB72" s="734"/>
      <c r="AC72" s="734"/>
      <c r="AD72" s="734"/>
      <c r="AE72" s="734"/>
      <c r="AF72" s="734"/>
      <c r="AG72" s="734"/>
      <c r="AH72" s="734"/>
    </row>
    <row r="73" spans="3:34" s="218" customFormat="1" x14ac:dyDescent="0.35">
      <c r="C73" s="734"/>
      <c r="D73" s="734"/>
      <c r="E73" s="734"/>
      <c r="F73" s="734"/>
      <c r="G73" s="734"/>
      <c r="H73" s="734"/>
      <c r="I73" s="734"/>
      <c r="J73" s="734"/>
      <c r="K73" s="734"/>
      <c r="L73" s="734"/>
      <c r="M73" s="734"/>
      <c r="N73" s="734"/>
      <c r="O73" s="734"/>
      <c r="P73" s="734"/>
      <c r="Q73" s="734"/>
      <c r="R73" s="734"/>
      <c r="S73" s="734"/>
      <c r="T73" s="734"/>
      <c r="U73" s="734"/>
      <c r="V73" s="734"/>
      <c r="W73" s="734"/>
      <c r="X73" s="734"/>
      <c r="Y73" s="734"/>
      <c r="Z73" s="734"/>
      <c r="AA73" s="734"/>
      <c r="AB73" s="734"/>
      <c r="AC73" s="734"/>
      <c r="AD73" s="734"/>
      <c r="AE73" s="734"/>
      <c r="AF73" s="734"/>
      <c r="AG73" s="734"/>
      <c r="AH73" s="734"/>
    </row>
    <row r="74" spans="3:34" s="218" customFormat="1" x14ac:dyDescent="0.35">
      <c r="C74" s="734"/>
      <c r="D74" s="734"/>
      <c r="E74" s="734"/>
      <c r="F74" s="734"/>
      <c r="G74" s="734"/>
      <c r="H74" s="734"/>
      <c r="I74" s="734"/>
      <c r="J74" s="734"/>
      <c r="K74" s="734"/>
      <c r="L74" s="734"/>
      <c r="M74" s="734"/>
      <c r="N74" s="734"/>
      <c r="O74" s="734"/>
      <c r="P74" s="734"/>
      <c r="Q74" s="734"/>
      <c r="R74" s="734"/>
      <c r="S74" s="734"/>
      <c r="T74" s="734"/>
      <c r="U74" s="734"/>
      <c r="V74" s="734"/>
      <c r="W74" s="734"/>
      <c r="X74" s="734"/>
      <c r="Y74" s="734"/>
      <c r="Z74" s="734"/>
      <c r="AA74" s="734"/>
      <c r="AB74" s="734"/>
      <c r="AC74" s="734"/>
      <c r="AD74" s="734"/>
      <c r="AE74" s="734"/>
      <c r="AF74" s="734"/>
      <c r="AG74" s="734"/>
      <c r="AH74" s="734"/>
    </row>
    <row r="75" spans="3:34" s="218" customFormat="1" x14ac:dyDescent="0.35">
      <c r="C75" s="734"/>
      <c r="D75" s="734"/>
      <c r="E75" s="734"/>
      <c r="F75" s="734"/>
      <c r="G75" s="734"/>
      <c r="H75" s="734"/>
      <c r="I75" s="734"/>
      <c r="J75" s="734"/>
      <c r="K75" s="734"/>
      <c r="L75" s="734"/>
      <c r="M75" s="734"/>
      <c r="N75" s="734"/>
      <c r="O75" s="734"/>
      <c r="P75" s="734"/>
      <c r="Q75" s="734"/>
      <c r="R75" s="734"/>
      <c r="S75" s="734"/>
      <c r="T75" s="734"/>
      <c r="U75" s="734"/>
      <c r="V75" s="734"/>
      <c r="W75" s="734"/>
      <c r="X75" s="734"/>
      <c r="Y75" s="734"/>
      <c r="Z75" s="734"/>
      <c r="AA75" s="734"/>
      <c r="AB75" s="734"/>
      <c r="AC75" s="734"/>
      <c r="AD75" s="734"/>
      <c r="AE75" s="734"/>
      <c r="AF75" s="734"/>
      <c r="AG75" s="734"/>
      <c r="AH75" s="734"/>
    </row>
    <row r="76" spans="3:34" s="218" customFormat="1" x14ac:dyDescent="0.35">
      <c r="C76" s="734"/>
      <c r="D76" s="734"/>
      <c r="E76" s="734"/>
      <c r="F76" s="734"/>
      <c r="G76" s="734"/>
      <c r="H76" s="734"/>
      <c r="I76" s="734"/>
      <c r="J76" s="734"/>
      <c r="K76" s="734"/>
      <c r="L76" s="734"/>
      <c r="M76" s="734"/>
      <c r="N76" s="734"/>
      <c r="O76" s="734"/>
      <c r="P76" s="734"/>
      <c r="Q76" s="734"/>
      <c r="R76" s="734"/>
      <c r="S76" s="734"/>
      <c r="T76" s="734"/>
      <c r="U76" s="734"/>
      <c r="V76" s="734"/>
      <c r="W76" s="734"/>
      <c r="X76" s="734"/>
      <c r="Y76" s="734"/>
      <c r="Z76" s="734"/>
      <c r="AA76" s="734"/>
      <c r="AB76" s="734"/>
      <c r="AC76" s="734"/>
      <c r="AD76" s="734"/>
      <c r="AE76" s="734"/>
      <c r="AF76" s="734"/>
      <c r="AG76" s="734"/>
      <c r="AH76" s="734"/>
    </row>
    <row r="77" spans="3:34" s="218" customFormat="1" x14ac:dyDescent="0.35">
      <c r="C77" s="734"/>
      <c r="D77" s="734"/>
      <c r="E77" s="734"/>
      <c r="F77" s="734"/>
      <c r="G77" s="734"/>
      <c r="H77" s="734"/>
      <c r="I77" s="734"/>
      <c r="J77" s="734"/>
      <c r="K77" s="734"/>
      <c r="L77" s="734"/>
      <c r="M77" s="734"/>
      <c r="N77" s="734"/>
      <c r="O77" s="734"/>
      <c r="P77" s="734"/>
      <c r="Q77" s="734"/>
      <c r="R77" s="734"/>
      <c r="S77" s="734"/>
      <c r="T77" s="734"/>
      <c r="U77" s="734"/>
      <c r="V77" s="734"/>
      <c r="W77" s="734"/>
      <c r="X77" s="734"/>
      <c r="Y77" s="734"/>
      <c r="Z77" s="734"/>
      <c r="AA77" s="734"/>
      <c r="AB77" s="734"/>
      <c r="AC77" s="734"/>
      <c r="AD77" s="734"/>
      <c r="AE77" s="734"/>
      <c r="AF77" s="734"/>
      <c r="AG77" s="734"/>
      <c r="AH77" s="734"/>
    </row>
    <row r="78" spans="3:34" s="218" customFormat="1" x14ac:dyDescent="0.35">
      <c r="C78" s="734"/>
      <c r="D78" s="734"/>
      <c r="E78" s="734"/>
      <c r="F78" s="734"/>
      <c r="G78" s="734"/>
      <c r="H78" s="734"/>
      <c r="I78" s="734"/>
      <c r="J78" s="734"/>
      <c r="K78" s="734"/>
      <c r="L78" s="734"/>
      <c r="M78" s="734"/>
      <c r="N78" s="734"/>
      <c r="O78" s="734"/>
      <c r="P78" s="734"/>
      <c r="Q78" s="734"/>
      <c r="R78" s="734"/>
      <c r="S78" s="734"/>
      <c r="T78" s="734"/>
      <c r="U78" s="734"/>
      <c r="V78" s="734"/>
      <c r="W78" s="734"/>
      <c r="X78" s="734"/>
      <c r="Y78" s="734"/>
      <c r="Z78" s="734"/>
      <c r="AA78" s="734"/>
      <c r="AB78" s="734"/>
      <c r="AC78" s="734"/>
      <c r="AD78" s="734"/>
      <c r="AE78" s="734"/>
      <c r="AF78" s="734"/>
      <c r="AG78" s="734"/>
      <c r="AH78" s="734"/>
    </row>
    <row r="79" spans="3:34" s="218" customFormat="1" x14ac:dyDescent="0.35">
      <c r="C79" s="734"/>
      <c r="D79" s="734"/>
      <c r="E79" s="734"/>
      <c r="F79" s="734"/>
      <c r="G79" s="734"/>
      <c r="H79" s="734"/>
      <c r="I79" s="734"/>
      <c r="J79" s="734"/>
      <c r="K79" s="734"/>
      <c r="L79" s="734"/>
      <c r="M79" s="734"/>
      <c r="N79" s="734"/>
      <c r="O79" s="734"/>
      <c r="P79" s="734"/>
      <c r="Q79" s="734"/>
      <c r="R79" s="734"/>
      <c r="S79" s="734"/>
      <c r="T79" s="734"/>
      <c r="U79" s="734"/>
      <c r="V79" s="734"/>
      <c r="W79" s="734"/>
      <c r="X79" s="734"/>
      <c r="Y79" s="734"/>
      <c r="Z79" s="734"/>
      <c r="AA79" s="734"/>
      <c r="AB79" s="734"/>
      <c r="AC79" s="734"/>
      <c r="AD79" s="734"/>
      <c r="AE79" s="734"/>
      <c r="AF79" s="734"/>
      <c r="AG79" s="734"/>
      <c r="AH79" s="734"/>
    </row>
    <row r="80" spans="3:34" s="218" customFormat="1" x14ac:dyDescent="0.35">
      <c r="C80" s="734"/>
      <c r="D80" s="734"/>
      <c r="E80" s="734"/>
      <c r="F80" s="734"/>
      <c r="G80" s="734"/>
      <c r="H80" s="734"/>
      <c r="I80" s="734"/>
      <c r="J80" s="734"/>
      <c r="K80" s="734"/>
      <c r="L80" s="734"/>
      <c r="M80" s="734"/>
      <c r="N80" s="734"/>
      <c r="O80" s="734"/>
      <c r="P80" s="734"/>
      <c r="Q80" s="734"/>
      <c r="R80" s="734"/>
      <c r="S80" s="734"/>
      <c r="T80" s="734"/>
      <c r="U80" s="734"/>
      <c r="V80" s="734"/>
      <c r="W80" s="734"/>
      <c r="X80" s="734"/>
      <c r="Y80" s="734"/>
      <c r="Z80" s="734"/>
      <c r="AA80" s="734"/>
      <c r="AB80" s="734"/>
      <c r="AC80" s="734"/>
      <c r="AD80" s="734"/>
      <c r="AE80" s="734"/>
      <c r="AF80" s="734"/>
      <c r="AG80" s="734"/>
      <c r="AH80" s="734"/>
    </row>
    <row r="81" spans="3:34" s="218" customFormat="1" x14ac:dyDescent="0.35">
      <c r="C81" s="734"/>
      <c r="D81" s="734"/>
      <c r="E81" s="734"/>
      <c r="F81" s="734"/>
      <c r="G81" s="734"/>
      <c r="H81" s="734"/>
      <c r="I81" s="734"/>
      <c r="J81" s="734"/>
      <c r="K81" s="734"/>
      <c r="L81" s="734"/>
      <c r="M81" s="734"/>
      <c r="N81" s="734"/>
      <c r="O81" s="734"/>
      <c r="P81" s="734"/>
      <c r="Q81" s="734"/>
      <c r="R81" s="734"/>
      <c r="S81" s="734"/>
      <c r="T81" s="734"/>
      <c r="U81" s="734"/>
      <c r="V81" s="734"/>
      <c r="W81" s="734"/>
      <c r="X81" s="734"/>
      <c r="Y81" s="734"/>
      <c r="Z81" s="734"/>
      <c r="AA81" s="734"/>
      <c r="AB81" s="734"/>
      <c r="AC81" s="734"/>
      <c r="AD81" s="734"/>
      <c r="AE81" s="734"/>
      <c r="AF81" s="734"/>
      <c r="AG81" s="734"/>
      <c r="AH81" s="734"/>
    </row>
    <row r="82" spans="3:34" s="218" customFormat="1" x14ac:dyDescent="0.35">
      <c r="C82" s="734"/>
      <c r="D82" s="734"/>
      <c r="E82" s="734"/>
      <c r="F82" s="734"/>
      <c r="G82" s="734"/>
      <c r="H82" s="734"/>
      <c r="I82" s="734"/>
      <c r="J82" s="734"/>
      <c r="K82" s="734"/>
      <c r="L82" s="734"/>
      <c r="M82" s="734"/>
      <c r="N82" s="734"/>
      <c r="O82" s="734"/>
      <c r="P82" s="734"/>
      <c r="Q82" s="734"/>
      <c r="R82" s="734"/>
      <c r="S82" s="734"/>
      <c r="T82" s="734"/>
      <c r="U82" s="734"/>
      <c r="V82" s="734"/>
      <c r="W82" s="734"/>
      <c r="X82" s="734"/>
      <c r="Y82" s="734"/>
      <c r="Z82" s="734"/>
      <c r="AA82" s="734"/>
      <c r="AB82" s="734"/>
      <c r="AC82" s="734"/>
      <c r="AD82" s="734"/>
      <c r="AE82" s="734"/>
      <c r="AF82" s="734"/>
      <c r="AG82" s="734"/>
      <c r="AH82" s="734"/>
    </row>
    <row r="83" spans="3:34" s="218" customFormat="1" x14ac:dyDescent="0.35">
      <c r="C83" s="734"/>
      <c r="D83" s="734"/>
      <c r="E83" s="734"/>
      <c r="F83" s="734"/>
      <c r="G83" s="734"/>
      <c r="H83" s="734"/>
      <c r="I83" s="734"/>
      <c r="J83" s="734"/>
      <c r="K83" s="734"/>
      <c r="L83" s="734"/>
      <c r="M83" s="734"/>
      <c r="N83" s="734"/>
      <c r="O83" s="734"/>
      <c r="P83" s="734"/>
      <c r="Q83" s="734"/>
      <c r="R83" s="734"/>
      <c r="S83" s="734"/>
      <c r="T83" s="734"/>
      <c r="U83" s="734"/>
      <c r="V83" s="734"/>
      <c r="W83" s="734"/>
      <c r="X83" s="734"/>
      <c r="Y83" s="734"/>
      <c r="Z83" s="734"/>
      <c r="AA83" s="734"/>
      <c r="AB83" s="734"/>
      <c r="AC83" s="734"/>
      <c r="AD83" s="734"/>
      <c r="AE83" s="734"/>
      <c r="AF83" s="734"/>
      <c r="AG83" s="734"/>
      <c r="AH83" s="734"/>
    </row>
    <row r="84" spans="3:34" s="218" customFormat="1" x14ac:dyDescent="0.35"/>
    <row r="85" spans="3:34" s="218" customFormat="1" x14ac:dyDescent="0.35"/>
    <row r="86" spans="3:34" s="218" customFormat="1" x14ac:dyDescent="0.35"/>
    <row r="87" spans="3:34" s="218" customFormat="1" x14ac:dyDescent="0.35"/>
    <row r="88" spans="3:34" s="218" customFormat="1" x14ac:dyDescent="0.35"/>
    <row r="89" spans="3:34" s="218" customFormat="1" x14ac:dyDescent="0.35"/>
    <row r="90" spans="3:34" s="218" customFormat="1" x14ac:dyDescent="0.35"/>
    <row r="91" spans="3:34" s="218" customFormat="1" x14ac:dyDescent="0.35"/>
    <row r="92" spans="3:34" s="218" customFormat="1" x14ac:dyDescent="0.35"/>
    <row r="93" spans="3:34" s="218" customFormat="1" x14ac:dyDescent="0.35"/>
    <row r="94" spans="3:34" s="218" customFormat="1" x14ac:dyDescent="0.35"/>
    <row r="95" spans="3:34" s="218" customFormat="1" x14ac:dyDescent="0.35"/>
    <row r="96" spans="3:34" s="218" customFormat="1" x14ac:dyDescent="0.35"/>
    <row r="97" s="218" customFormat="1" x14ac:dyDescent="0.35"/>
    <row r="98" s="218" customFormat="1" x14ac:dyDescent="0.35"/>
    <row r="99" s="218" customFormat="1" x14ac:dyDescent="0.35"/>
    <row r="100" s="218" customFormat="1" x14ac:dyDescent="0.35"/>
    <row r="101" s="218" customFormat="1" x14ac:dyDescent="0.35"/>
    <row r="102" s="218" customFormat="1" x14ac:dyDescent="0.35"/>
    <row r="103" s="218" customFormat="1" x14ac:dyDescent="0.35"/>
    <row r="104" s="218" customFormat="1" x14ac:dyDescent="0.35"/>
    <row r="105" s="218" customFormat="1" x14ac:dyDescent="0.35"/>
    <row r="106" s="218" customFormat="1" x14ac:dyDescent="0.35"/>
    <row r="107" s="218" customFormat="1" x14ac:dyDescent="0.35"/>
    <row r="108" s="218" customFormat="1" x14ac:dyDescent="0.35"/>
    <row r="109" s="218" customFormat="1" x14ac:dyDescent="0.35"/>
    <row r="110" s="218" customFormat="1" x14ac:dyDescent="0.35"/>
    <row r="111" s="218" customFormat="1" x14ac:dyDescent="0.35"/>
    <row r="112" s="218" customFormat="1" x14ac:dyDescent="0.35"/>
    <row r="113" s="218" customFormat="1" x14ac:dyDescent="0.35"/>
    <row r="114" s="218" customFormat="1" x14ac:dyDescent="0.35"/>
    <row r="115" s="218" customFormat="1" x14ac:dyDescent="0.35"/>
    <row r="116" s="218" customFormat="1" x14ac:dyDescent="0.35"/>
    <row r="117" s="218" customFormat="1" x14ac:dyDescent="0.35"/>
    <row r="118" s="218" customFormat="1" x14ac:dyDescent="0.35"/>
    <row r="119" s="218" customFormat="1" x14ac:dyDescent="0.35"/>
    <row r="120" s="218" customFormat="1" x14ac:dyDescent="0.35"/>
    <row r="121" s="218" customFormat="1" x14ac:dyDescent="0.35"/>
    <row r="122" s="218" customFormat="1" x14ac:dyDescent="0.35"/>
    <row r="123" s="218" customFormat="1" x14ac:dyDescent="0.35"/>
    <row r="124" s="218" customFormat="1" x14ac:dyDescent="0.35"/>
    <row r="125" s="218" customFormat="1" x14ac:dyDescent="0.35"/>
    <row r="126" s="218" customFormat="1" x14ac:dyDescent="0.35"/>
    <row r="127" s="218" customFormat="1" x14ac:dyDescent="0.35"/>
    <row r="128" s="218" customFormat="1" x14ac:dyDescent="0.35"/>
    <row r="129" s="218" customFormat="1" x14ac:dyDescent="0.35"/>
    <row r="130" s="218" customFormat="1" x14ac:dyDescent="0.35"/>
    <row r="131" s="218" customFormat="1" x14ac:dyDescent="0.35"/>
    <row r="132" s="218" customFormat="1" x14ac:dyDescent="0.35"/>
    <row r="133" s="218" customFormat="1" x14ac:dyDescent="0.35"/>
    <row r="134" s="218" customFormat="1" x14ac:dyDescent="0.35"/>
    <row r="135" s="218" customFormat="1" x14ac:dyDescent="0.35"/>
    <row r="136" s="218" customFormat="1" x14ac:dyDescent="0.35"/>
    <row r="137" s="218" customFormat="1" x14ac:dyDescent="0.35"/>
    <row r="138" s="218" customFormat="1" x14ac:dyDescent="0.35"/>
    <row r="139" s="218" customFormat="1" x14ac:dyDescent="0.35"/>
    <row r="140" s="218" customFormat="1" x14ac:dyDescent="0.35"/>
    <row r="141" s="218" customFormat="1" x14ac:dyDescent="0.35"/>
    <row r="142" s="218" customFormat="1" x14ac:dyDescent="0.35"/>
    <row r="143" s="218" customFormat="1" x14ac:dyDescent="0.35"/>
    <row r="144" s="218" customFormat="1" x14ac:dyDescent="0.35"/>
    <row r="145" s="218" customFormat="1" x14ac:dyDescent="0.35"/>
    <row r="146" s="218" customFormat="1" x14ac:dyDescent="0.35"/>
    <row r="147" s="218" customFormat="1" x14ac:dyDescent="0.35"/>
    <row r="148" s="218" customFormat="1" x14ac:dyDescent="0.35"/>
    <row r="149" s="218" customFormat="1" x14ac:dyDescent="0.35"/>
    <row r="150" s="218" customFormat="1" x14ac:dyDescent="0.35"/>
    <row r="151" s="218" customFormat="1" x14ac:dyDescent="0.35"/>
    <row r="152" s="218" customFormat="1" x14ac:dyDescent="0.35"/>
    <row r="153" s="218" customFormat="1" x14ac:dyDescent="0.35"/>
    <row r="154" s="218" customFormat="1" x14ac:dyDescent="0.35"/>
    <row r="155" s="218" customFormat="1" x14ac:dyDescent="0.35"/>
    <row r="156" s="218" customFormat="1" x14ac:dyDescent="0.35"/>
    <row r="157" s="218" customFormat="1" x14ac:dyDescent="0.35"/>
    <row r="158" s="218" customFormat="1" x14ac:dyDescent="0.35"/>
    <row r="159" s="218" customFormat="1" x14ac:dyDescent="0.35"/>
    <row r="160" s="218" customFormat="1" x14ac:dyDescent="0.35"/>
    <row r="161" s="218" customFormat="1" x14ac:dyDescent="0.35"/>
    <row r="162" s="218" customFormat="1" x14ac:dyDescent="0.35"/>
    <row r="163" s="218" customFormat="1" x14ac:dyDescent="0.35"/>
    <row r="164" s="218" customFormat="1" x14ac:dyDescent="0.35"/>
    <row r="165" s="218" customFormat="1" x14ac:dyDescent="0.35"/>
    <row r="166" s="218" customFormat="1" x14ac:dyDescent="0.35"/>
    <row r="167" s="218" customFormat="1" x14ac:dyDescent="0.35"/>
    <row r="168" s="218" customFormat="1" x14ac:dyDescent="0.35"/>
    <row r="169" s="218" customFormat="1" x14ac:dyDescent="0.35"/>
    <row r="170" s="218" customFormat="1" x14ac:dyDescent="0.35"/>
    <row r="171" s="218" customFormat="1" x14ac:dyDescent="0.35"/>
    <row r="172" s="218" customFormat="1" x14ac:dyDescent="0.35"/>
    <row r="173" s="218" customFormat="1" x14ac:dyDescent="0.35"/>
    <row r="174" s="218" customFormat="1" x14ac:dyDescent="0.35"/>
    <row r="175" s="218" customFormat="1" x14ac:dyDescent="0.35"/>
    <row r="176" s="218" customFormat="1" x14ac:dyDescent="0.35"/>
    <row r="177" s="218" customFormat="1" x14ac:dyDescent="0.35"/>
    <row r="178" s="218" customFormat="1" x14ac:dyDescent="0.35"/>
    <row r="179" s="218" customFormat="1" x14ac:dyDescent="0.35"/>
    <row r="180" s="218" customFormat="1" x14ac:dyDescent="0.35"/>
    <row r="181" s="218" customFormat="1" x14ac:dyDescent="0.35"/>
    <row r="182" s="218" customFormat="1" x14ac:dyDescent="0.35"/>
    <row r="183" s="218" customFormat="1" x14ac:dyDescent="0.35"/>
    <row r="184" s="218" customFormat="1" x14ac:dyDescent="0.35"/>
    <row r="185" s="218" customFormat="1" x14ac:dyDescent="0.35"/>
    <row r="186" s="218" customFormat="1" x14ac:dyDescent="0.35"/>
    <row r="187" s="218" customFormat="1" x14ac:dyDescent="0.35"/>
    <row r="188" s="218" customFormat="1" x14ac:dyDescent="0.35"/>
    <row r="189" s="218" customFormat="1" x14ac:dyDescent="0.35"/>
    <row r="190" s="218" customFormat="1" x14ac:dyDescent="0.35"/>
    <row r="191" s="218" customFormat="1" x14ac:dyDescent="0.35"/>
    <row r="192" s="218" customFormat="1" x14ac:dyDescent="0.35"/>
    <row r="193" s="218" customFormat="1" x14ac:dyDescent="0.35"/>
    <row r="194" s="218" customFormat="1" x14ac:dyDescent="0.35"/>
    <row r="195" s="218" customFormat="1" x14ac:dyDescent="0.35"/>
    <row r="196" s="218" customFormat="1" x14ac:dyDescent="0.35"/>
    <row r="197" s="218" customFormat="1" x14ac:dyDescent="0.35"/>
    <row r="198" s="218" customFormat="1" x14ac:dyDescent="0.35"/>
    <row r="199" s="218" customFormat="1" x14ac:dyDescent="0.35"/>
    <row r="200" s="218" customFormat="1" x14ac:dyDescent="0.35"/>
    <row r="201" s="218" customFormat="1" x14ac:dyDescent="0.35"/>
    <row r="202" s="218" customFormat="1" x14ac:dyDescent="0.35"/>
    <row r="203" s="218" customFormat="1" x14ac:dyDescent="0.35"/>
    <row r="204" s="218" customFormat="1" x14ac:dyDescent="0.35"/>
    <row r="205" s="218" customFormat="1" x14ac:dyDescent="0.35"/>
    <row r="206" s="218" customFormat="1" x14ac:dyDescent="0.35"/>
    <row r="207" s="218" customFormat="1" x14ac:dyDescent="0.35"/>
    <row r="208" s="218" customFormat="1" x14ac:dyDescent="0.35"/>
    <row r="209" s="218" customFormat="1" x14ac:dyDescent="0.35"/>
    <row r="210" s="218" customFormat="1" x14ac:dyDescent="0.35"/>
    <row r="211" s="218" customFormat="1" x14ac:dyDescent="0.35"/>
    <row r="212" s="218" customFormat="1" x14ac:dyDescent="0.35"/>
    <row r="213" s="218" customFormat="1" x14ac:dyDescent="0.35"/>
    <row r="214" s="218" customFormat="1" x14ac:dyDescent="0.35"/>
    <row r="215" s="218" customFormat="1" x14ac:dyDescent="0.35"/>
    <row r="216" s="218" customFormat="1" x14ac:dyDescent="0.35"/>
    <row r="217" s="218" customFormat="1" x14ac:dyDescent="0.35"/>
    <row r="218" s="218" customFormat="1" x14ac:dyDescent="0.35"/>
    <row r="219" s="218" customFormat="1" x14ac:dyDescent="0.35"/>
    <row r="220" s="218" customFormat="1" x14ac:dyDescent="0.35"/>
    <row r="221" s="218" customFormat="1" x14ac:dyDescent="0.35"/>
    <row r="222" s="218" customFormat="1" x14ac:dyDescent="0.35"/>
    <row r="223" s="218" customFormat="1" x14ac:dyDescent="0.35"/>
    <row r="224" s="218" customFormat="1" x14ac:dyDescent="0.35"/>
    <row r="225" s="218" customFormat="1" x14ac:dyDescent="0.35"/>
    <row r="226" s="218" customFormat="1" x14ac:dyDescent="0.35"/>
    <row r="227" s="218" customFormat="1" x14ac:dyDescent="0.35"/>
    <row r="228" s="218" customFormat="1" x14ac:dyDescent="0.35"/>
    <row r="229" s="218" customFormat="1" x14ac:dyDescent="0.35"/>
    <row r="230" s="218" customFormat="1" x14ac:dyDescent="0.35"/>
    <row r="231" s="218" customFormat="1" x14ac:dyDescent="0.35"/>
    <row r="232" s="218" customFormat="1" x14ac:dyDescent="0.35"/>
    <row r="233" s="218" customFormat="1" x14ac:dyDescent="0.35"/>
    <row r="234" s="218" customFormat="1" x14ac:dyDescent="0.35"/>
    <row r="235" s="218" customFormat="1" x14ac:dyDescent="0.35"/>
    <row r="236" s="218" customFormat="1" x14ac:dyDescent="0.35"/>
    <row r="237" s="218" customFormat="1" x14ac:dyDescent="0.35"/>
    <row r="238" s="218" customFormat="1" x14ac:dyDescent="0.35"/>
    <row r="239" s="218" customFormat="1" x14ac:dyDescent="0.35"/>
    <row r="240" s="218" customFormat="1" x14ac:dyDescent="0.35"/>
    <row r="241" s="218" customFormat="1" x14ac:dyDescent="0.35"/>
    <row r="242" s="218" customFormat="1" x14ac:dyDescent="0.35"/>
    <row r="243" s="218" customFormat="1" x14ac:dyDescent="0.35"/>
    <row r="244" s="218" customFormat="1" x14ac:dyDescent="0.35"/>
    <row r="245" s="218" customFormat="1" x14ac:dyDescent="0.35"/>
    <row r="246" s="218" customFormat="1" x14ac:dyDescent="0.35"/>
    <row r="247" s="218" customFormat="1" x14ac:dyDescent="0.35"/>
    <row r="248" s="218" customFormat="1" x14ac:dyDescent="0.35"/>
    <row r="249" s="218" customFormat="1" x14ac:dyDescent="0.35"/>
    <row r="250" s="218" customFormat="1" x14ac:dyDescent="0.35"/>
    <row r="251" s="218" customFormat="1" x14ac:dyDescent="0.35"/>
    <row r="252" s="218" customFormat="1" x14ac:dyDescent="0.35"/>
    <row r="253" s="218" customFormat="1" x14ac:dyDescent="0.35"/>
    <row r="254" s="218" customFormat="1" x14ac:dyDescent="0.35"/>
    <row r="255" s="218" customFormat="1" x14ac:dyDescent="0.35"/>
    <row r="256" s="218" customFormat="1" x14ac:dyDescent="0.35"/>
    <row r="257" s="218" customFormat="1" x14ac:dyDescent="0.35"/>
    <row r="258" s="218" customFormat="1" x14ac:dyDescent="0.35"/>
    <row r="259" s="218" customFormat="1" x14ac:dyDescent="0.35"/>
    <row r="260" s="218" customFormat="1" x14ac:dyDescent="0.35"/>
    <row r="261" s="218" customFormat="1" x14ac:dyDescent="0.35"/>
    <row r="262" s="218" customFormat="1" x14ac:dyDescent="0.35"/>
    <row r="263" s="218" customFormat="1" x14ac:dyDescent="0.35"/>
    <row r="264" s="218" customFormat="1" x14ac:dyDescent="0.35"/>
    <row r="265" s="218" customFormat="1" x14ac:dyDescent="0.35"/>
    <row r="266" s="218" customFormat="1" x14ac:dyDescent="0.35"/>
    <row r="267" s="218" customFormat="1" x14ac:dyDescent="0.35"/>
    <row r="268" s="218" customFormat="1" x14ac:dyDescent="0.35"/>
    <row r="269" s="218" customFormat="1" x14ac:dyDescent="0.35"/>
    <row r="270" s="218" customFormat="1" x14ac:dyDescent="0.35"/>
    <row r="271" s="218" customFormat="1" x14ac:dyDescent="0.35"/>
    <row r="272" s="218" customFormat="1" x14ac:dyDescent="0.35"/>
    <row r="273" s="218" customFormat="1" x14ac:dyDescent="0.35"/>
    <row r="274" s="218" customFormat="1" x14ac:dyDescent="0.35"/>
    <row r="275" s="218" customFormat="1" x14ac:dyDescent="0.35"/>
    <row r="276" s="218" customFormat="1" x14ac:dyDescent="0.35"/>
    <row r="277" s="218" customFormat="1" x14ac:dyDescent="0.35"/>
    <row r="278" s="218" customFormat="1" x14ac:dyDescent="0.35"/>
    <row r="279" s="218" customFormat="1" x14ac:dyDescent="0.35"/>
    <row r="280" s="218" customFormat="1" x14ac:dyDescent="0.35"/>
    <row r="281" s="218" customFormat="1" x14ac:dyDescent="0.35"/>
    <row r="282" s="218" customFormat="1" x14ac:dyDescent="0.35"/>
    <row r="283" s="218" customFormat="1" x14ac:dyDescent="0.35"/>
    <row r="284" s="218" customFormat="1" x14ac:dyDescent="0.35"/>
    <row r="285" s="218" customFormat="1" x14ac:dyDescent="0.35"/>
    <row r="286" s="218" customFormat="1" x14ac:dyDescent="0.35"/>
    <row r="287" s="218" customFormat="1" x14ac:dyDescent="0.35"/>
    <row r="288" s="218" customFormat="1" x14ac:dyDescent="0.35"/>
    <row r="289" s="218" customFormat="1" x14ac:dyDescent="0.35"/>
    <row r="290" s="218" customFormat="1" x14ac:dyDescent="0.35"/>
    <row r="291" s="218" customFormat="1" x14ac:dyDescent="0.35"/>
    <row r="292" s="218" customFormat="1" x14ac:dyDescent="0.35"/>
    <row r="293" s="218" customFormat="1" x14ac:dyDescent="0.35"/>
    <row r="294" s="218" customFormat="1" x14ac:dyDescent="0.35"/>
    <row r="295" s="218" customFormat="1" x14ac:dyDescent="0.35"/>
    <row r="296" s="218" customFormat="1" x14ac:dyDescent="0.35"/>
    <row r="297" s="218" customFormat="1" x14ac:dyDescent="0.35"/>
    <row r="298" s="218" customFormat="1" x14ac:dyDescent="0.35"/>
    <row r="299" s="218" customFormat="1" x14ac:dyDescent="0.35"/>
    <row r="300" s="218" customFormat="1" x14ac:dyDescent="0.35"/>
    <row r="301" s="218" customFormat="1" x14ac:dyDescent="0.35"/>
    <row r="302" s="218" customFormat="1" x14ac:dyDescent="0.35"/>
    <row r="303" s="218" customFormat="1" x14ac:dyDescent="0.35"/>
    <row r="304" s="218" customFormat="1" x14ac:dyDescent="0.35"/>
    <row r="305" s="218" customFormat="1" x14ac:dyDescent="0.35"/>
    <row r="306" s="218" customFormat="1" x14ac:dyDescent="0.35"/>
    <row r="307" s="218" customFormat="1" x14ac:dyDescent="0.35"/>
    <row r="308" s="218" customFormat="1" x14ac:dyDescent="0.35"/>
    <row r="309" s="218" customFormat="1" x14ac:dyDescent="0.35"/>
    <row r="310" s="218" customFormat="1" x14ac:dyDescent="0.35"/>
    <row r="311" s="218" customFormat="1" x14ac:dyDescent="0.35"/>
    <row r="312" s="218" customFormat="1" x14ac:dyDescent="0.35"/>
    <row r="313" s="218" customFormat="1" x14ac:dyDescent="0.35"/>
    <row r="314" s="218" customFormat="1" x14ac:dyDescent="0.35"/>
    <row r="315" s="218" customFormat="1" x14ac:dyDescent="0.35"/>
    <row r="316" s="218" customFormat="1" x14ac:dyDescent="0.35"/>
    <row r="317" s="218" customFormat="1" x14ac:dyDescent="0.35"/>
    <row r="318" s="218" customFormat="1" x14ac:dyDescent="0.35"/>
    <row r="319" s="218" customFormat="1" x14ac:dyDescent="0.35"/>
    <row r="320" s="218" customFormat="1" x14ac:dyDescent="0.35"/>
    <row r="321" s="218" customFormat="1" x14ac:dyDescent="0.35"/>
    <row r="322" s="218" customFormat="1" x14ac:dyDescent="0.35"/>
    <row r="323" s="218" customFormat="1" x14ac:dyDescent="0.35"/>
    <row r="324" s="218" customFormat="1" x14ac:dyDescent="0.35"/>
    <row r="325" s="218" customFormat="1" x14ac:dyDescent="0.35"/>
    <row r="326" s="218" customFormat="1" x14ac:dyDescent="0.35"/>
    <row r="327" s="218" customFormat="1" x14ac:dyDescent="0.35"/>
    <row r="328" s="218" customFormat="1" x14ac:dyDescent="0.35"/>
    <row r="329" s="218" customFormat="1" x14ac:dyDescent="0.35"/>
    <row r="330" s="218" customFormat="1" x14ac:dyDescent="0.35"/>
    <row r="331" s="218" customFormat="1" x14ac:dyDescent="0.35"/>
    <row r="332" s="218" customFormat="1" x14ac:dyDescent="0.35"/>
    <row r="333" s="218" customFormat="1" x14ac:dyDescent="0.35"/>
    <row r="334" s="218" customFormat="1" x14ac:dyDescent="0.35"/>
    <row r="335" s="218" customFormat="1" x14ac:dyDescent="0.35"/>
    <row r="336" s="218" customFormat="1" x14ac:dyDescent="0.35"/>
    <row r="337" s="218" customFormat="1" x14ac:dyDescent="0.35"/>
    <row r="338" s="218" customFormat="1" x14ac:dyDescent="0.35"/>
    <row r="339" s="218" customFormat="1" x14ac:dyDescent="0.35"/>
    <row r="340" s="218" customFormat="1" x14ac:dyDescent="0.35"/>
    <row r="341" s="218" customFormat="1" x14ac:dyDescent="0.35"/>
    <row r="342" s="218" customFormat="1" x14ac:dyDescent="0.35"/>
    <row r="343" s="218" customFormat="1" x14ac:dyDescent="0.35"/>
    <row r="344" s="218" customFormat="1" x14ac:dyDescent="0.35"/>
    <row r="345" s="218" customFormat="1" x14ac:dyDescent="0.35"/>
    <row r="346" s="218" customFormat="1" x14ac:dyDescent="0.35"/>
    <row r="347" s="218" customFormat="1" x14ac:dyDescent="0.35"/>
    <row r="348" s="218" customFormat="1" x14ac:dyDescent="0.35"/>
    <row r="349" s="218" customFormat="1" x14ac:dyDescent="0.35"/>
    <row r="350" s="218" customFormat="1" x14ac:dyDescent="0.35"/>
    <row r="351" s="218" customFormat="1" x14ac:dyDescent="0.35"/>
    <row r="352" s="218" customFormat="1" x14ac:dyDescent="0.35"/>
    <row r="353" s="218" customFormat="1" x14ac:dyDescent="0.35"/>
    <row r="354" s="218" customFormat="1" x14ac:dyDescent="0.35"/>
    <row r="355" s="218" customFormat="1" x14ac:dyDescent="0.35"/>
    <row r="356" s="218" customFormat="1" x14ac:dyDescent="0.35"/>
    <row r="357" s="218" customFormat="1" x14ac:dyDescent="0.35"/>
    <row r="358" s="218" customFormat="1" x14ac:dyDescent="0.35"/>
    <row r="359" s="218" customFormat="1" x14ac:dyDescent="0.35"/>
    <row r="360" s="218" customFormat="1" x14ac:dyDescent="0.35"/>
    <row r="361" s="218" customFormat="1" x14ac:dyDescent="0.35"/>
    <row r="362" s="218" customFormat="1" x14ac:dyDescent="0.35"/>
    <row r="363" s="218" customFormat="1" x14ac:dyDescent="0.35"/>
    <row r="364" s="218" customFormat="1" x14ac:dyDescent="0.35"/>
    <row r="365" s="218" customFormat="1" x14ac:dyDescent="0.35"/>
    <row r="366" s="218" customFormat="1" x14ac:dyDescent="0.35"/>
    <row r="367" s="218" customFormat="1" x14ac:dyDescent="0.35"/>
    <row r="368" s="218" customFormat="1" x14ac:dyDescent="0.35"/>
    <row r="369" s="218" customFormat="1" x14ac:dyDescent="0.35"/>
    <row r="370" s="218" customFormat="1" x14ac:dyDescent="0.35"/>
    <row r="371" s="218" customFormat="1" x14ac:dyDescent="0.35"/>
    <row r="372" s="218" customFormat="1" x14ac:dyDescent="0.35"/>
    <row r="373" s="218" customFormat="1" x14ac:dyDescent="0.35"/>
    <row r="374" s="218" customFormat="1" x14ac:dyDescent="0.35"/>
    <row r="375" s="218" customFormat="1" x14ac:dyDescent="0.35"/>
    <row r="376" s="218" customFormat="1" x14ac:dyDescent="0.35"/>
    <row r="377" s="218" customFormat="1" x14ac:dyDescent="0.35"/>
    <row r="378" s="218" customFormat="1" x14ac:dyDescent="0.35"/>
    <row r="379" s="218" customFormat="1" x14ac:dyDescent="0.35"/>
    <row r="380" s="218" customFormat="1" x14ac:dyDescent="0.35"/>
    <row r="381" s="218" customFormat="1" x14ac:dyDescent="0.35"/>
    <row r="382" s="218" customFormat="1" x14ac:dyDescent="0.35"/>
    <row r="383" s="218" customFormat="1" x14ac:dyDescent="0.35"/>
    <row r="384" s="218" customFormat="1" x14ac:dyDescent="0.35"/>
    <row r="385" s="218" customFormat="1" x14ac:dyDescent="0.35"/>
    <row r="386" s="218" customFormat="1" x14ac:dyDescent="0.35"/>
    <row r="387" s="218" customFormat="1" x14ac:dyDescent="0.35"/>
    <row r="388" s="218" customFormat="1" x14ac:dyDescent="0.35"/>
    <row r="389" s="218" customFormat="1" x14ac:dyDescent="0.35"/>
    <row r="390" s="218" customFormat="1" x14ac:dyDescent="0.35"/>
    <row r="391" s="218" customFormat="1" x14ac:dyDescent="0.35"/>
    <row r="392" s="218" customFormat="1" x14ac:dyDescent="0.35"/>
    <row r="393" s="218" customFormat="1" x14ac:dyDescent="0.35"/>
    <row r="394" s="218" customFormat="1" x14ac:dyDescent="0.35"/>
    <row r="395" s="218" customFormat="1" x14ac:dyDescent="0.35"/>
    <row r="396" s="218" customFormat="1" x14ac:dyDescent="0.35"/>
    <row r="397" s="218" customFormat="1" x14ac:dyDescent="0.35"/>
    <row r="398" s="218" customFormat="1" x14ac:dyDescent="0.35"/>
    <row r="399" s="218" customFormat="1" x14ac:dyDescent="0.35"/>
    <row r="400" s="218" customFormat="1" x14ac:dyDescent="0.35"/>
    <row r="401" s="218" customFormat="1" x14ac:dyDescent="0.35"/>
    <row r="402" s="218" customFormat="1" x14ac:dyDescent="0.35"/>
    <row r="403" s="218" customFormat="1" x14ac:dyDescent="0.35"/>
    <row r="404" s="218" customFormat="1" x14ac:dyDescent="0.35"/>
    <row r="405" s="218" customFormat="1" x14ac:dyDescent="0.35"/>
    <row r="406" s="218" customFormat="1" x14ac:dyDescent="0.35"/>
    <row r="407" s="218" customFormat="1" x14ac:dyDescent="0.35"/>
    <row r="408" s="218" customFormat="1" x14ac:dyDescent="0.35"/>
    <row r="409" s="218" customFormat="1" x14ac:dyDescent="0.35"/>
    <row r="410" s="218" customFormat="1" x14ac:dyDescent="0.35"/>
    <row r="411" s="218" customFormat="1" x14ac:dyDescent="0.35"/>
    <row r="412" s="218" customFormat="1" x14ac:dyDescent="0.35"/>
    <row r="413" s="218" customFormat="1" x14ac:dyDescent="0.35"/>
    <row r="414" s="218" customFormat="1" x14ac:dyDescent="0.35"/>
    <row r="415" s="218" customFormat="1" x14ac:dyDescent="0.35"/>
    <row r="416" s="218" customFormat="1" x14ac:dyDescent="0.35"/>
    <row r="417" s="218" customFormat="1" x14ac:dyDescent="0.35"/>
    <row r="418" s="218" customFormat="1" x14ac:dyDescent="0.35"/>
    <row r="419" s="218" customFormat="1" x14ac:dyDescent="0.35"/>
    <row r="420" s="218" customFormat="1" x14ac:dyDescent="0.35"/>
    <row r="421" s="218" customFormat="1" x14ac:dyDescent="0.35"/>
    <row r="422" s="218" customFormat="1" x14ac:dyDescent="0.35"/>
    <row r="423" s="218" customFormat="1" x14ac:dyDescent="0.35"/>
    <row r="424" s="218" customFormat="1" x14ac:dyDescent="0.35"/>
    <row r="425" s="218" customFormat="1" x14ac:dyDescent="0.35"/>
    <row r="426" s="218" customFormat="1" x14ac:dyDescent="0.35"/>
    <row r="427" s="218" customFormat="1" x14ac:dyDescent="0.35"/>
    <row r="428" s="218" customFormat="1" x14ac:dyDescent="0.35"/>
    <row r="429" s="218" customFormat="1" x14ac:dyDescent="0.35"/>
    <row r="430" s="218" customFormat="1" x14ac:dyDescent="0.35"/>
    <row r="431" s="218" customFormat="1" x14ac:dyDescent="0.35"/>
    <row r="432" s="218" customFormat="1" x14ac:dyDescent="0.35"/>
    <row r="433" s="218" customFormat="1" x14ac:dyDescent="0.35"/>
    <row r="434" s="218" customFormat="1" x14ac:dyDescent="0.35"/>
    <row r="435" s="218" customFormat="1" x14ac:dyDescent="0.35"/>
    <row r="436" s="218" customFormat="1" x14ac:dyDescent="0.35"/>
    <row r="437" s="218" customFormat="1" x14ac:dyDescent="0.35"/>
    <row r="438" s="218" customFormat="1" x14ac:dyDescent="0.35"/>
    <row r="439" s="218" customFormat="1" x14ac:dyDescent="0.35"/>
    <row r="440" s="218" customFormat="1" x14ac:dyDescent="0.35"/>
    <row r="441" s="218" customFormat="1" x14ac:dyDescent="0.35"/>
    <row r="442" s="218" customFormat="1" x14ac:dyDescent="0.35"/>
    <row r="443" s="218" customFormat="1" x14ac:dyDescent="0.35"/>
    <row r="444" s="218" customFormat="1" x14ac:dyDescent="0.35"/>
    <row r="445" s="218" customFormat="1" x14ac:dyDescent="0.35"/>
    <row r="446" s="218" customFormat="1" x14ac:dyDescent="0.35"/>
  </sheetData>
  <mergeCells count="3">
    <mergeCell ref="C4:W4"/>
    <mergeCell ref="C3:W3"/>
    <mergeCell ref="B44:Y45"/>
  </mergeCells>
  <phoneticPr fontId="5" type="noConversion"/>
  <pageMargins left="0.7" right="0.7" top="0.75" bottom="0.75" header="0.3" footer="0.3"/>
  <pageSetup paperSize="9" scale="60" orientation="landscape" r:id="rId1"/>
  <headerFooter alignWithMargins="0">
    <oddFooter>&amp;C&amp;P(&amp;N)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25"/>
  <sheetViews>
    <sheetView topLeftCell="A5" zoomScale="147" zoomScaleNormal="80" workbookViewId="0">
      <selection activeCell="A6" sqref="A6"/>
    </sheetView>
  </sheetViews>
  <sheetFormatPr defaultColWidth="9.1328125" defaultRowHeight="11.65" x14ac:dyDescent="0.35"/>
  <cols>
    <col min="1" max="1" width="40.86328125" style="137" customWidth="1"/>
    <col min="2" max="16384" width="9.1328125" style="137"/>
  </cols>
  <sheetData>
    <row r="1" spans="1:1" ht="13.9" x14ac:dyDescent="0.4">
      <c r="A1" s="136" t="s">
        <v>37</v>
      </c>
    </row>
    <row r="2" spans="1:1" ht="13.9" x14ac:dyDescent="0.4">
      <c r="A2" s="136" t="s">
        <v>14</v>
      </c>
    </row>
    <row r="3" spans="1:1" ht="8.25" customHeight="1" x14ac:dyDescent="0.35">
      <c r="A3" s="138"/>
    </row>
    <row r="4" spans="1:1" x14ac:dyDescent="0.35">
      <c r="A4" s="139" t="s">
        <v>364</v>
      </c>
    </row>
    <row r="5" spans="1:1" ht="45.6" customHeight="1" x14ac:dyDescent="0.35">
      <c r="A5" s="669" t="s">
        <v>378</v>
      </c>
    </row>
    <row r="6" spans="1:1" x14ac:dyDescent="0.35">
      <c r="A6" s="139" t="s">
        <v>365</v>
      </c>
    </row>
    <row r="7" spans="1:1" ht="40.5" x14ac:dyDescent="0.35">
      <c r="A7" s="669" t="s">
        <v>506</v>
      </c>
    </row>
    <row r="8" spans="1:1" x14ac:dyDescent="0.35">
      <c r="A8" s="139" t="s">
        <v>366</v>
      </c>
    </row>
    <row r="9" spans="1:1" ht="56.25" customHeight="1" x14ac:dyDescent="0.35">
      <c r="A9" s="669" t="s">
        <v>38</v>
      </c>
    </row>
    <row r="10" spans="1:1" x14ac:dyDescent="0.35">
      <c r="A10" s="139" t="s">
        <v>367</v>
      </c>
    </row>
    <row r="11" spans="1:1" ht="67.900000000000006" customHeight="1" x14ac:dyDescent="0.35">
      <c r="A11" s="669" t="s">
        <v>379</v>
      </c>
    </row>
    <row r="12" spans="1:1" x14ac:dyDescent="0.35">
      <c r="A12" s="139" t="s">
        <v>368</v>
      </c>
    </row>
    <row r="13" spans="1:1" ht="46.15" customHeight="1" x14ac:dyDescent="0.35">
      <c r="A13" s="669" t="s">
        <v>274</v>
      </c>
    </row>
    <row r="14" spans="1:1" ht="43.9" customHeight="1" x14ac:dyDescent="0.35">
      <c r="A14" s="669" t="s">
        <v>275</v>
      </c>
    </row>
    <row r="15" spans="1:1" x14ac:dyDescent="0.35">
      <c r="A15" s="139" t="s">
        <v>369</v>
      </c>
    </row>
    <row r="16" spans="1:1" ht="35.450000000000003" customHeight="1" x14ac:dyDescent="0.35">
      <c r="A16" s="669" t="s">
        <v>39</v>
      </c>
    </row>
    <row r="17" spans="1:1" ht="30.4" x14ac:dyDescent="0.35">
      <c r="A17" s="669" t="s">
        <v>380</v>
      </c>
    </row>
    <row r="18" spans="1:1" x14ac:dyDescent="0.35">
      <c r="A18" s="139" t="s">
        <v>370</v>
      </c>
    </row>
    <row r="19" spans="1:1" ht="45" customHeight="1" x14ac:dyDescent="0.35">
      <c r="A19" s="669" t="s">
        <v>40</v>
      </c>
    </row>
    <row r="20" spans="1:1" ht="45.6" customHeight="1" x14ac:dyDescent="0.35">
      <c r="A20" s="669" t="s">
        <v>383</v>
      </c>
    </row>
    <row r="21" spans="1:1" x14ac:dyDescent="0.35">
      <c r="A21" s="139" t="s">
        <v>371</v>
      </c>
    </row>
    <row r="22" spans="1:1" ht="30.4" x14ac:dyDescent="0.35">
      <c r="A22" s="669" t="s">
        <v>381</v>
      </c>
    </row>
    <row r="23" spans="1:1" s="141" customFormat="1" x14ac:dyDescent="0.35">
      <c r="A23" s="140" t="s">
        <v>382</v>
      </c>
    </row>
    <row r="24" spans="1:1" ht="89.45" customHeight="1" x14ac:dyDescent="0.35">
      <c r="A24" s="142" t="s">
        <v>377</v>
      </c>
    </row>
    <row r="25" spans="1:1" x14ac:dyDescent="0.35">
      <c r="A25" s="142"/>
    </row>
  </sheetData>
  <pageMargins left="0.7" right="0.7" top="0.75" bottom="0.75" header="0.3" footer="0.3"/>
  <pageSetup scale="8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5"/>
  <dimension ref="A1:BJ98"/>
  <sheetViews>
    <sheetView zoomScaleNormal="100" workbookViewId="0">
      <pane xSplit="2" ySplit="6" topLeftCell="C52" activePane="bottomRight" state="frozen"/>
      <selection activeCell="C38" sqref="C38"/>
      <selection pane="topRight" activeCell="C38" sqref="C38"/>
      <selection pane="bottomLeft" activeCell="C38" sqref="C38"/>
      <selection pane="bottomRight" activeCell="C38" sqref="C38"/>
    </sheetView>
  </sheetViews>
  <sheetFormatPr defaultColWidth="9.1328125" defaultRowHeight="12.75" x14ac:dyDescent="0.35"/>
  <cols>
    <col min="1" max="1" width="9.1328125" style="218"/>
    <col min="2" max="2" width="6.59765625" style="218" customWidth="1"/>
    <col min="3" max="4" width="8" style="218" customWidth="1"/>
    <col min="5" max="5" width="7.3984375" style="218" customWidth="1"/>
    <col min="6" max="8" width="6.265625" style="218" customWidth="1"/>
    <col min="9" max="9" width="6.73046875" style="218" customWidth="1"/>
    <col min="10" max="15" width="6.265625" style="218" customWidth="1"/>
    <col min="16" max="16" width="7.73046875" style="218" customWidth="1"/>
    <col min="17" max="17" width="6.73046875" style="218" customWidth="1"/>
    <col min="18" max="20" width="6.265625" style="218" customWidth="1"/>
    <col min="21" max="27" width="6.73046875" style="218" customWidth="1"/>
    <col min="28" max="28" width="7.73046875" style="218" customWidth="1"/>
    <col min="29" max="32" width="9.1328125" style="218"/>
    <col min="33" max="33" width="6.59765625" style="218" customWidth="1"/>
    <col min="34" max="34" width="7.265625" style="218" customWidth="1"/>
    <col min="35" max="59" width="5.73046875" style="218" customWidth="1"/>
    <col min="60" max="16384" width="9.1328125" style="218"/>
  </cols>
  <sheetData>
    <row r="1" spans="1:62" ht="15" x14ac:dyDescent="0.4">
      <c r="A1" s="11" t="s">
        <v>264</v>
      </c>
      <c r="B1" s="10"/>
      <c r="C1" s="647"/>
      <c r="D1" s="10"/>
      <c r="E1" s="10"/>
      <c r="F1" s="10"/>
      <c r="G1" s="63"/>
      <c r="H1" s="63"/>
      <c r="I1" s="10"/>
      <c r="J1" s="10"/>
      <c r="K1" s="10"/>
      <c r="L1" s="10"/>
      <c r="M1" s="10"/>
      <c r="N1" s="10"/>
      <c r="O1" s="13" t="str">
        <f>A1</f>
        <v>3.2.10</v>
      </c>
      <c r="P1" s="13" t="str">
        <f>A1</f>
        <v>3.2.10</v>
      </c>
      <c r="Q1"/>
      <c r="R1" s="63"/>
      <c r="S1" s="10"/>
      <c r="T1" s="63"/>
      <c r="U1" s="63"/>
      <c r="V1" s="10"/>
      <c r="W1" s="10"/>
      <c r="X1" s="10"/>
      <c r="Y1" s="10"/>
      <c r="Z1" s="10"/>
      <c r="AA1" s="10"/>
      <c r="AB1" s="10"/>
      <c r="AC1" s="13" t="str">
        <f>A1</f>
        <v>3.2.10</v>
      </c>
      <c r="AD1"/>
      <c r="AE1" s="13"/>
      <c r="AF1" s="10"/>
      <c r="AG1" s="11"/>
      <c r="AH1" s="13" t="str">
        <f>A1</f>
        <v>3.2.10</v>
      </c>
      <c r="AI1"/>
      <c r="AJ1" s="10"/>
      <c r="AK1" s="10"/>
      <c r="AL1" s="10"/>
      <c r="AM1" s="63"/>
      <c r="AN1" s="10"/>
      <c r="AO1" s="10"/>
      <c r="AP1" s="10"/>
      <c r="AQ1" s="10"/>
      <c r="AR1" s="10"/>
      <c r="AS1" s="10"/>
      <c r="AT1" s="13" t="str">
        <f>A1</f>
        <v>3.2.10</v>
      </c>
      <c r="AU1" s="52" t="str">
        <f>A1</f>
        <v>3.2.10</v>
      </c>
      <c r="AX1" s="10"/>
      <c r="AY1" s="10"/>
      <c r="AZ1" s="10"/>
      <c r="BA1" s="10"/>
      <c r="BB1" s="10"/>
      <c r="BC1" s="10"/>
      <c r="BD1" s="10"/>
      <c r="BE1" s="10"/>
      <c r="BF1" s="10"/>
      <c r="BG1" s="10"/>
      <c r="BH1" s="13" t="str">
        <f>A1</f>
        <v>3.2.10</v>
      </c>
      <c r="BI1"/>
      <c r="BJ1" s="14"/>
    </row>
    <row r="2" spans="1:62" ht="15" x14ac:dyDescent="0.4">
      <c r="A2" s="14"/>
      <c r="B2" s="16"/>
      <c r="C2" s="16"/>
      <c r="D2" s="10"/>
      <c r="E2" s="10"/>
      <c r="F2" s="10"/>
      <c r="G2" s="10"/>
      <c r="H2" s="10"/>
      <c r="I2" s="10"/>
      <c r="J2" s="10"/>
      <c r="K2" s="10"/>
      <c r="L2" s="10"/>
      <c r="M2" s="10"/>
      <c r="N2" s="10"/>
      <c r="O2" s="10"/>
      <c r="P2" s="10"/>
      <c r="Q2" s="16"/>
      <c r="R2" s="63"/>
      <c r="S2" s="16"/>
      <c r="T2" s="16"/>
      <c r="U2" s="16"/>
      <c r="V2" s="16"/>
      <c r="W2" s="16"/>
      <c r="X2" s="16"/>
      <c r="Y2" s="16"/>
      <c r="Z2" s="16"/>
      <c r="AA2" s="16"/>
      <c r="AB2" s="16"/>
      <c r="AC2" s="16"/>
      <c r="AD2" s="16"/>
      <c r="AE2" s="16"/>
      <c r="AF2" s="16"/>
      <c r="AG2" s="14"/>
      <c r="AH2" s="14"/>
      <c r="AI2" s="16"/>
      <c r="AJ2" s="10"/>
      <c r="AK2" s="10"/>
      <c r="AL2" s="10"/>
      <c r="AM2" s="10"/>
      <c r="AN2" s="10"/>
      <c r="AO2" s="10"/>
      <c r="AP2" s="10"/>
      <c r="AQ2" s="10"/>
      <c r="AR2" s="10"/>
      <c r="AS2" s="16"/>
      <c r="AT2" s="16"/>
      <c r="AU2" s="16"/>
      <c r="AV2" s="16"/>
      <c r="AW2" s="16"/>
      <c r="AX2" s="16"/>
      <c r="AY2" s="16"/>
      <c r="AZ2" s="16"/>
      <c r="BA2" s="16"/>
      <c r="BB2" s="16"/>
      <c r="BC2" s="16"/>
      <c r="BD2" s="16"/>
      <c r="BE2" s="16"/>
      <c r="BF2" s="16"/>
      <c r="BG2" s="16"/>
      <c r="BH2" s="16"/>
      <c r="BI2" s="16"/>
      <c r="BJ2" s="998"/>
    </row>
    <row r="3" spans="1:62" ht="17.25" x14ac:dyDescent="0.4">
      <c r="A3" s="14"/>
      <c r="B3" s="10"/>
      <c r="C3" s="10"/>
      <c r="D3" s="1005" t="s">
        <v>347</v>
      </c>
      <c r="E3" s="1006"/>
      <c r="F3" s="1006"/>
      <c r="G3" s="1006"/>
      <c r="H3" s="1006"/>
      <c r="I3" s="1006"/>
      <c r="J3" s="1006"/>
      <c r="K3" s="1006"/>
      <c r="L3" s="1006"/>
      <c r="M3" s="1006"/>
      <c r="N3" s="1006"/>
      <c r="O3" s="1006"/>
      <c r="P3" s="1006"/>
      <c r="Q3" s="1006"/>
      <c r="R3" s="1006"/>
      <c r="S3" s="1006"/>
      <c r="T3" s="1006"/>
      <c r="U3" s="1007"/>
      <c r="V3" s="1007"/>
      <c r="W3" s="1007"/>
      <c r="X3" s="1007"/>
      <c r="Y3" s="17"/>
      <c r="Z3" s="17"/>
      <c r="AA3" s="17"/>
      <c r="AB3" s="17"/>
      <c r="AC3" s="17"/>
      <c r="AD3" s="17"/>
      <c r="AE3" s="240"/>
      <c r="AF3" s="240"/>
      <c r="AG3" s="14"/>
      <c r="AH3" s="14"/>
      <c r="AI3" s="1005" t="s">
        <v>347</v>
      </c>
      <c r="AJ3" s="1008"/>
      <c r="AK3" s="1008"/>
      <c r="AL3" s="1008"/>
      <c r="AM3" s="1008"/>
      <c r="AN3" s="1008"/>
      <c r="AO3" s="1008"/>
      <c r="AP3" s="1008"/>
      <c r="AQ3" s="1008"/>
      <c r="AR3" s="1008"/>
      <c r="AS3" s="1008"/>
      <c r="AT3" s="1008"/>
      <c r="AU3" s="1008"/>
      <c r="AV3" s="1008"/>
      <c r="AW3" s="1008"/>
      <c r="AX3" s="1008"/>
      <c r="AY3" s="1008"/>
      <c r="AZ3" s="1008"/>
      <c r="BA3" s="1008"/>
      <c r="BB3" s="1008"/>
      <c r="BC3" s="1008"/>
      <c r="BD3" s="1008"/>
      <c r="BE3" s="1008"/>
      <c r="BF3" s="1008"/>
      <c r="BG3" s="1008"/>
      <c r="BH3" s="10"/>
      <c r="BI3" s="10"/>
      <c r="BJ3" s="998"/>
    </row>
    <row r="4" spans="1:62" ht="13.15" x14ac:dyDescent="0.35">
      <c r="A4" s="14"/>
      <c r="B4" s="10"/>
      <c r="C4" s="10"/>
      <c r="D4" s="44" t="s">
        <v>323</v>
      </c>
      <c r="E4"/>
      <c r="F4" s="241"/>
      <c r="G4" s="241"/>
      <c r="H4" s="241"/>
      <c r="I4" s="241"/>
      <c r="J4" s="241"/>
      <c r="K4" s="241"/>
      <c r="L4" s="241"/>
      <c r="M4" s="241"/>
      <c r="N4" s="241"/>
      <c r="O4" s="241"/>
      <c r="P4" s="241"/>
      <c r="Q4" s="241"/>
      <c r="R4" s="241"/>
      <c r="S4" s="241"/>
      <c r="T4" s="241"/>
      <c r="U4" s="241"/>
      <c r="V4" s="241"/>
      <c r="W4" s="241"/>
      <c r="X4" s="241"/>
      <c r="Y4" s="241"/>
      <c r="Z4" s="241"/>
      <c r="AA4" s="241"/>
      <c r="AB4" s="241"/>
      <c r="AC4" s="241"/>
      <c r="AD4" s="241"/>
      <c r="AE4" s="17"/>
      <c r="AF4" s="17"/>
      <c r="AG4" s="14"/>
      <c r="AH4" s="14"/>
      <c r="AI4" s="1009" t="s">
        <v>279</v>
      </c>
      <c r="AJ4" s="1001"/>
      <c r="AK4" s="1001"/>
      <c r="AL4" s="1001"/>
      <c r="AM4" s="1001"/>
      <c r="AN4" s="1001"/>
      <c r="AO4" s="1001"/>
      <c r="AP4" s="1001"/>
      <c r="AQ4" s="1001"/>
      <c r="AR4" s="1001"/>
      <c r="AS4" s="1001"/>
      <c r="AT4" s="1001"/>
      <c r="AU4" s="1001"/>
      <c r="AV4" s="1001"/>
      <c r="AW4" s="17"/>
      <c r="AX4" s="17"/>
      <c r="AY4" s="17"/>
      <c r="AZ4" s="17"/>
      <c r="BA4" s="17"/>
      <c r="BB4" s="17"/>
      <c r="BC4" s="17"/>
      <c r="BD4" s="17"/>
      <c r="BE4" s="17"/>
      <c r="BF4" s="17"/>
      <c r="BG4" s="17"/>
      <c r="BH4" s="19"/>
      <c r="BI4" s="19"/>
      <c r="BJ4" s="14"/>
    </row>
    <row r="5" spans="1:62" ht="13.15" thickBot="1" x14ac:dyDescent="0.4">
      <c r="A5" s="14"/>
      <c r="B5" s="10"/>
      <c r="C5" s="274"/>
      <c r="D5" s="274"/>
      <c r="E5" s="274"/>
      <c r="F5" s="274"/>
      <c r="G5" s="274"/>
      <c r="H5" s="274"/>
      <c r="I5" s="274"/>
      <c r="J5" s="274"/>
      <c r="K5" s="274"/>
      <c r="L5" s="274"/>
      <c r="M5" s="274"/>
      <c r="N5" s="274"/>
      <c r="O5" s="274"/>
      <c r="P5" s="274"/>
      <c r="Q5" s="274"/>
      <c r="R5" s="274"/>
      <c r="S5" s="274"/>
      <c r="T5" s="274"/>
      <c r="U5" s="274"/>
      <c r="V5" s="274"/>
      <c r="W5" s="274"/>
      <c r="X5" s="274"/>
      <c r="Y5" s="274"/>
      <c r="Z5" s="274"/>
      <c r="AA5" s="274"/>
      <c r="AB5" s="274"/>
      <c r="AC5"/>
      <c r="AD5" s="19"/>
      <c r="AE5" s="19"/>
      <c r="AF5" s="14"/>
      <c r="AG5" s="10"/>
      <c r="AH5" s="275"/>
      <c r="AI5" s="275"/>
      <c r="AJ5" s="275"/>
      <c r="AK5" s="275"/>
      <c r="AL5" s="275"/>
      <c r="AM5" s="275"/>
      <c r="AN5" s="275"/>
      <c r="AO5" s="275"/>
      <c r="AP5" s="275"/>
      <c r="AQ5" s="275"/>
      <c r="AR5" s="275"/>
      <c r="AS5" s="275"/>
      <c r="AT5" s="275"/>
      <c r="AU5" s="275"/>
      <c r="AV5" s="275"/>
      <c r="AW5" s="275"/>
      <c r="AX5" s="275"/>
      <c r="AY5" s="275"/>
      <c r="AZ5" s="275"/>
      <c r="BA5" s="275"/>
      <c r="BB5" s="275"/>
      <c r="BC5" s="275"/>
      <c r="BD5" s="275"/>
      <c r="BE5" s="275"/>
      <c r="BF5" s="275"/>
      <c r="BG5" s="275"/>
      <c r="BH5" s="10"/>
      <c r="BI5" s="10"/>
      <c r="BJ5" s="14"/>
    </row>
    <row r="6" spans="1:62" ht="124.9" customHeight="1" x14ac:dyDescent="0.35">
      <c r="A6" s="14"/>
      <c r="B6" s="10"/>
      <c r="C6" s="287" t="s">
        <v>304</v>
      </c>
      <c r="D6" s="286" t="s">
        <v>280</v>
      </c>
      <c r="E6" s="279" t="s">
        <v>281</v>
      </c>
      <c r="F6" s="280" t="s">
        <v>282</v>
      </c>
      <c r="G6" s="280" t="s">
        <v>283</v>
      </c>
      <c r="H6" s="281" t="s">
        <v>284</v>
      </c>
      <c r="I6" s="279" t="s">
        <v>285</v>
      </c>
      <c r="J6" s="280" t="s">
        <v>286</v>
      </c>
      <c r="K6" s="280" t="s">
        <v>287</v>
      </c>
      <c r="L6" s="280" t="s">
        <v>288</v>
      </c>
      <c r="M6" s="280" t="s">
        <v>289</v>
      </c>
      <c r="N6" s="280" t="s">
        <v>290</v>
      </c>
      <c r="O6" s="282" t="s">
        <v>291</v>
      </c>
      <c r="P6" s="283" t="s">
        <v>292</v>
      </c>
      <c r="Q6" s="279" t="s">
        <v>293</v>
      </c>
      <c r="R6" s="280" t="s">
        <v>294</v>
      </c>
      <c r="S6" s="280" t="s">
        <v>295</v>
      </c>
      <c r="T6" s="281" t="s">
        <v>332</v>
      </c>
      <c r="U6" s="284" t="s">
        <v>296</v>
      </c>
      <c r="V6" s="291" t="s">
        <v>297</v>
      </c>
      <c r="W6" s="246" t="s">
        <v>330</v>
      </c>
      <c r="X6" s="247" t="s">
        <v>298</v>
      </c>
      <c r="Y6" s="247" t="s">
        <v>299</v>
      </c>
      <c r="Z6" s="247" t="s">
        <v>300</v>
      </c>
      <c r="AA6" s="247" t="s">
        <v>331</v>
      </c>
      <c r="AB6" s="248" t="s">
        <v>301</v>
      </c>
      <c r="AD6" s="238"/>
      <c r="AE6" s="238"/>
      <c r="AF6" s="14"/>
      <c r="AG6" s="10"/>
      <c r="AH6" s="287" t="s">
        <v>304</v>
      </c>
      <c r="AI6" s="286" t="s">
        <v>280</v>
      </c>
      <c r="AJ6" s="279" t="s">
        <v>281</v>
      </c>
      <c r="AK6" s="280" t="s">
        <v>282</v>
      </c>
      <c r="AL6" s="280" t="s">
        <v>283</v>
      </c>
      <c r="AM6" s="281" t="s">
        <v>284</v>
      </c>
      <c r="AN6" s="285" t="s">
        <v>285</v>
      </c>
      <c r="AO6" s="280" t="s">
        <v>286</v>
      </c>
      <c r="AP6" s="280" t="s">
        <v>287</v>
      </c>
      <c r="AQ6" s="280" t="s">
        <v>288</v>
      </c>
      <c r="AR6" s="280" t="s">
        <v>289</v>
      </c>
      <c r="AS6" s="280" t="s">
        <v>290</v>
      </c>
      <c r="AT6" s="282" t="s">
        <v>291</v>
      </c>
      <c r="AU6" s="283" t="s">
        <v>292</v>
      </c>
      <c r="AV6" s="279" t="s">
        <v>293</v>
      </c>
      <c r="AW6" s="280" t="s">
        <v>294</v>
      </c>
      <c r="AX6" s="280" t="s">
        <v>295</v>
      </c>
      <c r="AY6" s="281" t="s">
        <v>332</v>
      </c>
      <c r="AZ6" s="284" t="s">
        <v>296</v>
      </c>
      <c r="BA6" s="291" t="s">
        <v>297</v>
      </c>
      <c r="BB6" s="246" t="s">
        <v>330</v>
      </c>
      <c r="BC6" s="247" t="s">
        <v>298</v>
      </c>
      <c r="BD6" s="247" t="s">
        <v>299</v>
      </c>
      <c r="BE6" s="247" t="s">
        <v>300</v>
      </c>
      <c r="BF6" s="247" t="s">
        <v>331</v>
      </c>
      <c r="BG6" s="247" t="s">
        <v>301</v>
      </c>
      <c r="BH6" s="10"/>
      <c r="BI6" s="10"/>
      <c r="BJ6" s="14"/>
    </row>
    <row r="7" spans="1:62" x14ac:dyDescent="0.35">
      <c r="A7" s="14"/>
      <c r="B7" s="57">
        <v>1990</v>
      </c>
      <c r="C7" s="475">
        <v>3599.2213098300003</v>
      </c>
      <c r="D7" s="476">
        <v>3576.0308079499996</v>
      </c>
      <c r="E7" s="477">
        <v>1434.6744049800002</v>
      </c>
      <c r="F7" s="478">
        <v>1227.0377396899999</v>
      </c>
      <c r="G7" s="478">
        <v>106.85348411000001</v>
      </c>
      <c r="H7" s="479">
        <v>100.78318118</v>
      </c>
      <c r="I7" s="480">
        <v>723.44750920000001</v>
      </c>
      <c r="J7" s="478">
        <v>151.21007743000001</v>
      </c>
      <c r="K7" s="478">
        <v>12.186785400000002</v>
      </c>
      <c r="L7" s="478">
        <v>101.81429242</v>
      </c>
      <c r="M7" s="478">
        <v>29.8438084</v>
      </c>
      <c r="N7" s="478">
        <v>45.2175534</v>
      </c>
      <c r="O7" s="478">
        <v>383.17499213999997</v>
      </c>
      <c r="P7" s="481">
        <v>714.08103057999995</v>
      </c>
      <c r="Q7" s="480">
        <v>682.28271237000001</v>
      </c>
      <c r="R7" s="478">
        <v>169.58439235</v>
      </c>
      <c r="S7" s="478">
        <v>426.09831328000001</v>
      </c>
      <c r="T7" s="479">
        <v>86.600006739999998</v>
      </c>
      <c r="U7" s="482">
        <v>21.545150829999997</v>
      </c>
      <c r="V7" s="483">
        <v>23.190501879999999</v>
      </c>
      <c r="W7" s="484">
        <v>310.02649553999998</v>
      </c>
      <c r="X7" s="485">
        <v>14.182714019999999</v>
      </c>
      <c r="Y7" s="485">
        <v>3.8174980399999998</v>
      </c>
      <c r="Z7" s="485" t="s">
        <v>276</v>
      </c>
      <c r="AA7" s="485">
        <v>6.4441498899999994</v>
      </c>
      <c r="AB7" s="485">
        <v>3933.6921673100001</v>
      </c>
      <c r="AC7" s="236"/>
      <c r="AD7" s="936"/>
      <c r="AE7" s="674"/>
      <c r="AF7" s="14"/>
      <c r="AG7" s="57">
        <v>1990</v>
      </c>
      <c r="AH7" s="288">
        <f>IF(ISERROR(  (C7/$AB7)*100 ),"",(C7/$AB7)  *100 )</f>
        <v>91.497279317900393</v>
      </c>
      <c r="AI7" s="80">
        <f t="shared" ref="AI7:AI35" si="0">IF(ISERROR(  (D7/$AB7)*100 ),"",(D7/$AB7)  *100 )</f>
        <v>90.907744069750578</v>
      </c>
      <c r="AJ7" s="249">
        <f t="shared" ref="AJ7:AJ35" si="1">IF(ISERROR(  (E7/$AB7)*100 ),"",(E7/$AB7)  *100 )</f>
        <v>36.471445755275816</v>
      </c>
      <c r="AK7" s="245">
        <f t="shared" ref="AK7:AK35" si="2">IF(ISERROR(  (F7/$AB7)*100 ),"",(F7/$AB7)  *100 )</f>
        <v>31.193029029749734</v>
      </c>
      <c r="AL7" s="245">
        <f t="shared" ref="AL7:AL35" si="3">IF(ISERROR(  (G7/$AB7)*100 ),"",(G7/$AB7)  *100 )</f>
        <v>2.7163661914874813</v>
      </c>
      <c r="AM7" s="250">
        <f t="shared" ref="AM7:AM35" si="4">IF(ISERROR(  (H7/$AB7)*100 ),"",(H7/$AB7)  *100 )</f>
        <v>2.5620505340385886</v>
      </c>
      <c r="AN7" s="251">
        <f t="shared" ref="AN7:AN35" si="5">IF(ISERROR(  (I7/$AB7)*100 ),"",(I7/$AB7)  *100 )</f>
        <v>18.391055487565499</v>
      </c>
      <c r="AO7" s="245">
        <f t="shared" ref="AO7:AO35" si="6">IF(ISERROR(  (J7/$AB7)*100 ),"",(J7/$AB7)  *100 )</f>
        <v>3.8439733207035078</v>
      </c>
      <c r="AP7" s="245">
        <f t="shared" ref="AP7:AP35" si="7">IF(ISERROR(  (K7/$AB7)*100 ),"",(K7/$AB7)  *100 )</f>
        <v>0.30980526390131241</v>
      </c>
      <c r="AQ7" s="245">
        <f t="shared" ref="AQ7:AQ35" si="8">IF(ISERROR(  (L7/$AB7)*100 ),"",(L7/$AB7)  *100 )</f>
        <v>2.5882628352595338</v>
      </c>
      <c r="AR7" s="245">
        <f t="shared" ref="AR7:AR35" si="9">IF(ISERROR(  (M7/$AB7)*100 ),"",(M7/$AB7)  *100 )</f>
        <v>0.75867167868420848</v>
      </c>
      <c r="AS7" s="245">
        <f t="shared" ref="AS7:AS35" si="10">IF(ISERROR(  (N7/$AB7)*100 ),"",(N7/$AB7)  *100 )</f>
        <v>1.1494939480971482</v>
      </c>
      <c r="AT7" s="245">
        <f t="shared" ref="AT7:AT35" si="11">IF(ISERROR(  (O7/$AB7)*100 ),"",(O7/$AB7)  *100 )</f>
        <v>9.7408484406655749</v>
      </c>
      <c r="AU7" s="276">
        <f t="shared" ref="AU7:AU35" si="12">IF(ISERROR(  (P7/$AB7)*100 ),"",(P7/$AB7)  *100 )</f>
        <v>18.152946397641333</v>
      </c>
      <c r="AV7" s="251">
        <f t="shared" ref="AV7:AV35" si="13">IF(ISERROR(  (Q7/$AB7)*100 ),"",(Q7/$AB7)  *100 )</f>
        <v>17.344588324423196</v>
      </c>
      <c r="AW7" s="245">
        <f t="shared" ref="AW7:AW35" si="14">IF(ISERROR(  (R7/$AB7)*100 ),"",(R7/$AB7)  *100 )</f>
        <v>4.3110743072193136</v>
      </c>
      <c r="AX7" s="245">
        <f t="shared" ref="AX7:AX35" si="15">IF(ISERROR(  (S7/$AB7)*100 ),"",(S7/$AB7)  *100 )</f>
        <v>10.832019770661956</v>
      </c>
      <c r="AY7" s="250">
        <f t="shared" ref="AY7:AY35" si="16">IF(ISERROR(  (T7/$AB7)*100 ),"",(T7/$AB7)  *100 )</f>
        <v>2.2014942465419249</v>
      </c>
      <c r="AZ7" s="252">
        <f t="shared" ref="AZ7:AZ35" si="17">IF(ISERROR(  (U7/$AB7)*100 ),"",(U7/$AB7)  *100 )</f>
        <v>0.54770810509896473</v>
      </c>
      <c r="BA7" s="292">
        <f t="shared" ref="BA7:BA35" si="18">IF(ISERROR(  (V7/$AB7)*100 ),"",(V7/$AB7)  *100 )</f>
        <v>0.58953524814979352</v>
      </c>
      <c r="BB7" s="253">
        <f t="shared" ref="BB7:BB35" si="19">IF(ISERROR(  (W7/$AB7)*100 ),"",(W7/$AB7)  *100 )</f>
        <v>7.8813105437278601</v>
      </c>
      <c r="BC7" s="254">
        <f t="shared" ref="BC7:BC35" si="20">IF(ISERROR(  (X7/$AB7)*100 ),"",(X7/$AB7)  *100 )</f>
        <v>0.36054458297123559</v>
      </c>
      <c r="BD7" s="254">
        <f t="shared" ref="BD7:BD35" si="21">IF(ISERROR(  (Y7/$AB7)*100 ),"",(Y7/$AB7)  *100 )</f>
        <v>9.7046181491383499E-2</v>
      </c>
      <c r="BE7" s="254" t="str">
        <f t="shared" ref="BE7:BE35" si="22">IF(ISERROR(  (Z7/$AB7)*100 ),"",(Z7/$AB7)  *100 )</f>
        <v/>
      </c>
      <c r="BF7" s="254">
        <f>IF(ISERROR(  (AA7/$AB7)*100 ),"",(AA7/$AB7)  *100 )</f>
        <v>0.16381937416335099</v>
      </c>
      <c r="BG7" s="271">
        <f>SUM(AH7)+SUM(BB7:BF7)</f>
        <v>100.00000000025422</v>
      </c>
      <c r="BH7" s="648"/>
      <c r="BI7" s="10"/>
      <c r="BJ7" s="657"/>
    </row>
    <row r="8" spans="1:62" x14ac:dyDescent="0.35">
      <c r="A8" s="14"/>
      <c r="B8" s="57">
        <v>1991</v>
      </c>
      <c r="C8" s="486">
        <v>3562.6481971999997</v>
      </c>
      <c r="D8" s="487">
        <v>3541.16539483</v>
      </c>
      <c r="E8" s="488">
        <v>1402.2186936800001</v>
      </c>
      <c r="F8" s="489">
        <v>1207.1202982900002</v>
      </c>
      <c r="G8" s="489">
        <v>100.67794477</v>
      </c>
      <c r="H8" s="490">
        <v>94.420450619999997</v>
      </c>
      <c r="I8" s="491">
        <v>682.73855175999995</v>
      </c>
      <c r="J8" s="489">
        <v>140.13507409000002</v>
      </c>
      <c r="K8" s="489">
        <v>13.129374780000001</v>
      </c>
      <c r="L8" s="489">
        <v>98.139729000000003</v>
      </c>
      <c r="M8" s="489">
        <v>32.165362700000003</v>
      </c>
      <c r="N8" s="489">
        <v>48.944882049999997</v>
      </c>
      <c r="O8" s="489">
        <v>350.22412915000001</v>
      </c>
      <c r="P8" s="492">
        <v>721.97422072000006</v>
      </c>
      <c r="Q8" s="491">
        <v>716.21555709000006</v>
      </c>
      <c r="R8" s="489">
        <v>175.11947069999999</v>
      </c>
      <c r="S8" s="489">
        <v>455.19996957000001</v>
      </c>
      <c r="T8" s="490">
        <v>85.896116819999989</v>
      </c>
      <c r="U8" s="493">
        <v>18.018371569999999</v>
      </c>
      <c r="V8" s="494">
        <v>21.482802380000003</v>
      </c>
      <c r="W8" s="495">
        <v>283.18870509999999</v>
      </c>
      <c r="X8" s="496">
        <v>11.29321908</v>
      </c>
      <c r="Y8" s="496">
        <v>3.79369026</v>
      </c>
      <c r="Z8" s="496" t="s">
        <v>276</v>
      </c>
      <c r="AA8" s="496">
        <v>6.2483606799999993</v>
      </c>
      <c r="AB8" s="496">
        <v>3867.1721723199998</v>
      </c>
      <c r="AC8" s="236"/>
      <c r="AD8" s="936"/>
      <c r="AE8" s="674"/>
      <c r="AF8" s="14"/>
      <c r="AG8" s="57">
        <v>1991</v>
      </c>
      <c r="AH8" s="290">
        <f t="shared" ref="AH8:AH35" si="23">IF(ISERROR(  (C8/$AB8)*100 ),"",(C8/$AB8)  *100 )</f>
        <v>92.12540943225423</v>
      </c>
      <c r="AI8" s="96">
        <f t="shared" si="0"/>
        <v>91.569892340882731</v>
      </c>
      <c r="AJ8" s="262">
        <f t="shared" si="1"/>
        <v>36.259536198482181</v>
      </c>
      <c r="AK8" s="244">
        <f t="shared" si="2"/>
        <v>31.214547594497784</v>
      </c>
      <c r="AL8" s="244">
        <f t="shared" si="3"/>
        <v>2.6033995975307489</v>
      </c>
      <c r="AM8" s="263">
        <f t="shared" si="4"/>
        <v>2.4415890064536523</v>
      </c>
      <c r="AN8" s="264">
        <f t="shared" si="5"/>
        <v>17.654723434524776</v>
      </c>
      <c r="AO8" s="244">
        <f t="shared" si="6"/>
        <v>3.6237092078041608</v>
      </c>
      <c r="AP8" s="244">
        <f t="shared" si="7"/>
        <v>0.33950841066699666</v>
      </c>
      <c r="AQ8" s="244">
        <f t="shared" si="8"/>
        <v>2.5377646669691427</v>
      </c>
      <c r="AR8" s="244">
        <f t="shared" si="9"/>
        <v>0.83175408972555021</v>
      </c>
      <c r="AS8" s="244">
        <f t="shared" si="10"/>
        <v>1.2656504512607958</v>
      </c>
      <c r="AT8" s="244">
        <f t="shared" si="11"/>
        <v>9.0563366083567214</v>
      </c>
      <c r="AU8" s="278">
        <f t="shared" si="12"/>
        <v>18.669306370367064</v>
      </c>
      <c r="AV8" s="264">
        <f t="shared" si="13"/>
        <v>18.520394882246137</v>
      </c>
      <c r="AW8" s="244">
        <f t="shared" si="14"/>
        <v>4.528359816856617</v>
      </c>
      <c r="AX8" s="244">
        <f t="shared" si="15"/>
        <v>11.770874150061845</v>
      </c>
      <c r="AY8" s="263">
        <f t="shared" si="16"/>
        <v>2.2211609153276735</v>
      </c>
      <c r="AZ8" s="265">
        <f t="shared" si="17"/>
        <v>0.46593145500399047</v>
      </c>
      <c r="BA8" s="294">
        <f t="shared" si="18"/>
        <v>0.555517091630084</v>
      </c>
      <c r="BB8" s="266">
        <f t="shared" si="19"/>
        <v>7.322888469434476</v>
      </c>
      <c r="BC8" s="267">
        <f t="shared" si="20"/>
        <v>0.29202783265853288</v>
      </c>
      <c r="BD8" s="267">
        <f t="shared" si="21"/>
        <v>9.8099854129951591E-2</v>
      </c>
      <c r="BE8" s="267" t="str">
        <f t="shared" si="22"/>
        <v/>
      </c>
      <c r="BF8" s="267">
        <f t="shared" ref="BF8:BF35" si="24">IF(ISERROR(  (AA8/$AB8)*100 ),"",(AA8/$AB8)  *100 )</f>
        <v>0.16157441152281238</v>
      </c>
      <c r="BG8" s="273">
        <f t="shared" ref="BG8:BG35" si="25">SUM(AH8)+SUM(BB8:BF8)</f>
        <v>100</v>
      </c>
      <c r="BH8" s="648"/>
      <c r="BI8" s="10"/>
      <c r="BJ8" s="657"/>
    </row>
    <row r="9" spans="1:62" x14ac:dyDescent="0.35">
      <c r="A9" s="14"/>
      <c r="B9" s="57">
        <v>1992</v>
      </c>
      <c r="C9" s="497">
        <v>3457.13449451</v>
      </c>
      <c r="D9" s="498">
        <v>3435.55051994</v>
      </c>
      <c r="E9" s="499">
        <v>1355.82876384</v>
      </c>
      <c r="F9" s="500">
        <v>1171.3231741699999</v>
      </c>
      <c r="G9" s="500">
        <v>100.8029052</v>
      </c>
      <c r="H9" s="501">
        <v>83.702684469999994</v>
      </c>
      <c r="I9" s="502">
        <v>647.05924325000001</v>
      </c>
      <c r="J9" s="500">
        <v>129.92478875</v>
      </c>
      <c r="K9" s="500">
        <v>12.04517023</v>
      </c>
      <c r="L9" s="500">
        <v>85.938189129999998</v>
      </c>
      <c r="M9" s="500">
        <v>30.542454409999998</v>
      </c>
      <c r="N9" s="500">
        <v>47.270777099999997</v>
      </c>
      <c r="O9" s="500">
        <v>341.33786362999996</v>
      </c>
      <c r="P9" s="503">
        <v>747.44916448000004</v>
      </c>
      <c r="Q9" s="502">
        <v>670.81199736000008</v>
      </c>
      <c r="R9" s="500">
        <v>158.18851918000001</v>
      </c>
      <c r="S9" s="500">
        <v>429.70753837999996</v>
      </c>
      <c r="T9" s="501">
        <v>82.91593979999999</v>
      </c>
      <c r="U9" s="504">
        <v>14.40135102</v>
      </c>
      <c r="V9" s="505">
        <v>21.583974569999999</v>
      </c>
      <c r="W9" s="506">
        <v>268.20406572999997</v>
      </c>
      <c r="X9" s="507">
        <v>9.8393723400000006</v>
      </c>
      <c r="Y9" s="507">
        <v>3.8470530699999999</v>
      </c>
      <c r="Z9" s="507" t="s">
        <v>276</v>
      </c>
      <c r="AA9" s="507">
        <v>6.00424617</v>
      </c>
      <c r="AB9" s="507">
        <v>3745.0292318000002</v>
      </c>
      <c r="AC9" s="236"/>
      <c r="AD9" s="936"/>
      <c r="AE9" s="674"/>
      <c r="AF9" s="14"/>
      <c r="AG9" s="57">
        <v>1992</v>
      </c>
      <c r="AH9" s="289">
        <f t="shared" si="23"/>
        <v>92.312617085991945</v>
      </c>
      <c r="AI9" s="88">
        <f t="shared" si="0"/>
        <v>91.736280474605181</v>
      </c>
      <c r="AJ9" s="255">
        <f t="shared" si="1"/>
        <v>36.20342272170565</v>
      </c>
      <c r="AK9" s="256">
        <f t="shared" si="2"/>
        <v>31.27674316194906</v>
      </c>
      <c r="AL9" s="256">
        <f t="shared" si="3"/>
        <v>2.6916453506973128</v>
      </c>
      <c r="AM9" s="257">
        <f t="shared" si="4"/>
        <v>2.2350342090592812</v>
      </c>
      <c r="AN9" s="258">
        <f t="shared" si="5"/>
        <v>17.277815557637162</v>
      </c>
      <c r="AO9" s="256">
        <f t="shared" si="6"/>
        <v>3.4692596695047242</v>
      </c>
      <c r="AP9" s="256">
        <f t="shared" si="7"/>
        <v>0.32163087347146402</v>
      </c>
      <c r="AQ9" s="256">
        <f t="shared" si="8"/>
        <v>2.2947267914567098</v>
      </c>
      <c r="AR9" s="256">
        <f t="shared" si="9"/>
        <v>0.81554648894743498</v>
      </c>
      <c r="AS9" s="256">
        <f t="shared" si="10"/>
        <v>1.2622271863357368</v>
      </c>
      <c r="AT9" s="256">
        <f t="shared" si="11"/>
        <v>9.114424547921093</v>
      </c>
      <c r="AU9" s="277">
        <f t="shared" si="12"/>
        <v>19.958433385064613</v>
      </c>
      <c r="AV9" s="258">
        <f t="shared" si="13"/>
        <v>17.912063053178969</v>
      </c>
      <c r="AW9" s="256">
        <f t="shared" si="14"/>
        <v>4.2239595311241063</v>
      </c>
      <c r="AX9" s="256">
        <f t="shared" si="15"/>
        <v>11.474077017376619</v>
      </c>
      <c r="AY9" s="257">
        <f t="shared" si="16"/>
        <v>2.2140265046782428</v>
      </c>
      <c r="AZ9" s="259">
        <f t="shared" si="17"/>
        <v>0.38454575728580298</v>
      </c>
      <c r="BA9" s="293">
        <f t="shared" si="18"/>
        <v>0.57633661138676717</v>
      </c>
      <c r="BB9" s="260">
        <f t="shared" si="19"/>
        <v>7.1616013955942108</v>
      </c>
      <c r="BC9" s="261">
        <f t="shared" si="20"/>
        <v>0.26273152306666597</v>
      </c>
      <c r="BD9" s="261">
        <f t="shared" si="21"/>
        <v>0.10272424677846809</v>
      </c>
      <c r="BE9" s="261" t="str">
        <f t="shared" si="22"/>
        <v/>
      </c>
      <c r="BF9" s="261">
        <f t="shared" si="24"/>
        <v>0.16032574910274161</v>
      </c>
      <c r="BG9" s="272">
        <f t="shared" si="25"/>
        <v>100.00000000053403</v>
      </c>
      <c r="BH9" s="648"/>
      <c r="BI9" s="10"/>
      <c r="BJ9" s="657"/>
    </row>
    <row r="10" spans="1:62" x14ac:dyDescent="0.35">
      <c r="A10" s="14"/>
      <c r="B10" s="57">
        <v>1993</v>
      </c>
      <c r="C10" s="486">
        <v>3397.9537845600003</v>
      </c>
      <c r="D10" s="487">
        <v>3376.6270925099998</v>
      </c>
      <c r="E10" s="488">
        <v>1304.4464458300001</v>
      </c>
      <c r="F10" s="489">
        <v>1119.3101871700001</v>
      </c>
      <c r="G10" s="489">
        <v>103.16153487</v>
      </c>
      <c r="H10" s="490">
        <v>81.974723789999999</v>
      </c>
      <c r="I10" s="491">
        <v>623.11266449999994</v>
      </c>
      <c r="J10" s="489">
        <v>122.38943376</v>
      </c>
      <c r="K10" s="489">
        <v>10.276791660000001</v>
      </c>
      <c r="L10" s="489">
        <v>82.08498754</v>
      </c>
      <c r="M10" s="489">
        <v>29.803749380000003</v>
      </c>
      <c r="N10" s="489">
        <v>49.161687749999999</v>
      </c>
      <c r="O10" s="489">
        <v>329.39601440000001</v>
      </c>
      <c r="P10" s="492">
        <v>753.33924577999994</v>
      </c>
      <c r="Q10" s="491">
        <v>683.62964992000002</v>
      </c>
      <c r="R10" s="489">
        <v>157.73804899999999</v>
      </c>
      <c r="S10" s="489">
        <v>440.14970764999998</v>
      </c>
      <c r="T10" s="490">
        <v>85.741893259999998</v>
      </c>
      <c r="U10" s="493">
        <v>12.09908648</v>
      </c>
      <c r="V10" s="494">
        <v>21.326692060000003</v>
      </c>
      <c r="W10" s="495">
        <v>261.95757122000003</v>
      </c>
      <c r="X10" s="496">
        <v>9.7113142299999993</v>
      </c>
      <c r="Y10" s="496">
        <v>3.78284376</v>
      </c>
      <c r="Z10" s="496" t="s">
        <v>276</v>
      </c>
      <c r="AA10" s="496">
        <v>5.9088024299999997</v>
      </c>
      <c r="AB10" s="496">
        <v>3679.3143161999997</v>
      </c>
      <c r="AC10" s="236"/>
      <c r="AD10" s="936"/>
      <c r="AE10" s="674"/>
      <c r="AF10" s="14"/>
      <c r="AG10" s="57">
        <v>1993</v>
      </c>
      <c r="AH10" s="290">
        <f t="shared" si="23"/>
        <v>92.352908518819106</v>
      </c>
      <c r="AI10" s="96">
        <f t="shared" si="0"/>
        <v>91.773270841328511</v>
      </c>
      <c r="AJ10" s="262">
        <f t="shared" si="1"/>
        <v>35.45352024116368</v>
      </c>
      <c r="AK10" s="244">
        <f t="shared" si="2"/>
        <v>30.421706083703796</v>
      </c>
      <c r="AL10" s="244">
        <f t="shared" si="3"/>
        <v>2.8038250066263801</v>
      </c>
      <c r="AM10" s="263">
        <f t="shared" si="4"/>
        <v>2.2279891508335061</v>
      </c>
      <c r="AN10" s="264">
        <f t="shared" si="5"/>
        <v>16.935564916442132</v>
      </c>
      <c r="AO10" s="244">
        <f t="shared" si="6"/>
        <v>3.326419632623395</v>
      </c>
      <c r="AP10" s="244">
        <f t="shared" si="7"/>
        <v>0.27931268646310936</v>
      </c>
      <c r="AQ10" s="244">
        <f t="shared" si="8"/>
        <v>2.2309860067833909</v>
      </c>
      <c r="AR10" s="244">
        <f t="shared" si="9"/>
        <v>0.81003542558933506</v>
      </c>
      <c r="AS10" s="244">
        <f t="shared" si="10"/>
        <v>1.3361643916514927</v>
      </c>
      <c r="AT10" s="244">
        <f t="shared" si="11"/>
        <v>8.9526467730596231</v>
      </c>
      <c r="AU10" s="278">
        <f t="shared" si="12"/>
        <v>20.474990203012872</v>
      </c>
      <c r="AV10" s="264">
        <f t="shared" si="13"/>
        <v>18.580354684838493</v>
      </c>
      <c r="AW10" s="244">
        <f t="shared" si="14"/>
        <v>4.2871588411318999</v>
      </c>
      <c r="AX10" s="244">
        <f t="shared" si="15"/>
        <v>11.962818879377153</v>
      </c>
      <c r="AY10" s="263">
        <f t="shared" si="16"/>
        <v>2.330376964057649</v>
      </c>
      <c r="AZ10" s="265">
        <f t="shared" si="17"/>
        <v>0.32884079587133375</v>
      </c>
      <c r="BA10" s="294">
        <f t="shared" si="18"/>
        <v>0.57963767776236741</v>
      </c>
      <c r="BB10" s="266">
        <f t="shared" si="19"/>
        <v>7.1197388618472299</v>
      </c>
      <c r="BC10" s="267">
        <f t="shared" si="20"/>
        <v>0.26394358827244357</v>
      </c>
      <c r="BD10" s="267">
        <f t="shared" si="21"/>
        <v>0.10281382439505538</v>
      </c>
      <c r="BE10" s="267" t="str">
        <f t="shared" si="22"/>
        <v/>
      </c>
      <c r="BF10" s="267">
        <f t="shared" si="24"/>
        <v>0.16059520666618715</v>
      </c>
      <c r="BG10" s="273">
        <f t="shared" si="25"/>
        <v>100.00000000000003</v>
      </c>
      <c r="BH10" s="648"/>
      <c r="BI10" s="10"/>
      <c r="BJ10" s="657"/>
    </row>
    <row r="11" spans="1:62" x14ac:dyDescent="0.35">
      <c r="A11" s="14"/>
      <c r="B11" s="57">
        <v>1994</v>
      </c>
      <c r="C11" s="475">
        <v>3367.1609177099999</v>
      </c>
      <c r="D11" s="476">
        <v>3346.5028572199994</v>
      </c>
      <c r="E11" s="477">
        <v>1311.08676947</v>
      </c>
      <c r="F11" s="478">
        <v>1120.5226553100001</v>
      </c>
      <c r="G11" s="478">
        <v>107.2930131</v>
      </c>
      <c r="H11" s="479">
        <v>83.271101060000007</v>
      </c>
      <c r="I11" s="480">
        <v>622.09264430000007</v>
      </c>
      <c r="J11" s="478">
        <v>127.96263335</v>
      </c>
      <c r="K11" s="478">
        <v>11.05054945</v>
      </c>
      <c r="L11" s="478">
        <v>88.05843668</v>
      </c>
      <c r="M11" s="478">
        <v>32.685320359999999</v>
      </c>
      <c r="N11" s="478">
        <v>51.015460850000004</v>
      </c>
      <c r="O11" s="478">
        <v>311.32024361999999</v>
      </c>
      <c r="P11" s="481">
        <v>760.63412949000008</v>
      </c>
      <c r="Q11" s="480">
        <v>641.85732643999995</v>
      </c>
      <c r="R11" s="478">
        <v>146.28838716000001</v>
      </c>
      <c r="S11" s="478">
        <v>410.41162506000001</v>
      </c>
      <c r="T11" s="479">
        <v>85.157314220000004</v>
      </c>
      <c r="U11" s="482">
        <v>10.83198752</v>
      </c>
      <c r="V11" s="483">
        <v>20.65806049</v>
      </c>
      <c r="W11" s="484">
        <v>276.95397120999996</v>
      </c>
      <c r="X11" s="485">
        <v>9.4174583900000002</v>
      </c>
      <c r="Y11" s="485">
        <v>3.7208595099999999</v>
      </c>
      <c r="Z11" s="485" t="s">
        <v>276</v>
      </c>
      <c r="AA11" s="485">
        <v>5.8081977599999997</v>
      </c>
      <c r="AB11" s="485">
        <v>3663.0614045699999</v>
      </c>
      <c r="AC11" s="236"/>
      <c r="AD11" s="936"/>
      <c r="AE11" s="674"/>
      <c r="AF11" s="14"/>
      <c r="AG11" s="57">
        <v>1994</v>
      </c>
      <c r="AH11" s="288">
        <f t="shared" si="23"/>
        <v>91.922044045157492</v>
      </c>
      <c r="AI11" s="80">
        <f t="shared" si="0"/>
        <v>91.358087883673875</v>
      </c>
      <c r="AJ11" s="249">
        <f t="shared" si="1"/>
        <v>35.792104599565292</v>
      </c>
      <c r="AK11" s="245">
        <f t="shared" si="2"/>
        <v>30.58978628946943</v>
      </c>
      <c r="AL11" s="245">
        <f t="shared" si="3"/>
        <v>2.9290530856551373</v>
      </c>
      <c r="AM11" s="250">
        <f t="shared" si="4"/>
        <v>2.2732652244407312</v>
      </c>
      <c r="AN11" s="251">
        <f t="shared" si="5"/>
        <v>16.98286148094278</v>
      </c>
      <c r="AO11" s="245">
        <f t="shared" si="6"/>
        <v>3.4933248236121588</v>
      </c>
      <c r="AP11" s="245">
        <f t="shared" si="7"/>
        <v>0.30167524454308742</v>
      </c>
      <c r="AQ11" s="245">
        <f t="shared" si="8"/>
        <v>2.4039574267070476</v>
      </c>
      <c r="AR11" s="245">
        <f t="shared" si="9"/>
        <v>0.89229518017967457</v>
      </c>
      <c r="AS11" s="245">
        <f t="shared" si="10"/>
        <v>1.3927001274495046</v>
      </c>
      <c r="AT11" s="245">
        <f t="shared" si="11"/>
        <v>8.4989086787243018</v>
      </c>
      <c r="AU11" s="276">
        <f t="shared" si="12"/>
        <v>20.764984407333177</v>
      </c>
      <c r="AV11" s="251">
        <f t="shared" si="13"/>
        <v>17.522428797923641</v>
      </c>
      <c r="AW11" s="245">
        <f t="shared" si="14"/>
        <v>3.9936100164057318</v>
      </c>
      <c r="AX11" s="245">
        <f t="shared" si="15"/>
        <v>11.204060749513356</v>
      </c>
      <c r="AY11" s="250">
        <f t="shared" si="16"/>
        <v>2.3247580320045569</v>
      </c>
      <c r="AZ11" s="252">
        <f t="shared" si="17"/>
        <v>0.29570859790900905</v>
      </c>
      <c r="BA11" s="292">
        <f t="shared" si="18"/>
        <v>0.56395616148359418</v>
      </c>
      <c r="BB11" s="253">
        <f t="shared" si="19"/>
        <v>7.5607242309526912</v>
      </c>
      <c r="BC11" s="254">
        <f t="shared" si="20"/>
        <v>0.25709256138187775</v>
      </c>
      <c r="BD11" s="254">
        <f t="shared" si="21"/>
        <v>0.10157786340567188</v>
      </c>
      <c r="BE11" s="254" t="str">
        <f t="shared" si="22"/>
        <v/>
      </c>
      <c r="BF11" s="254">
        <f t="shared" si="24"/>
        <v>0.15856129937526434</v>
      </c>
      <c r="BG11" s="271">
        <f t="shared" si="25"/>
        <v>100.00000000027299</v>
      </c>
      <c r="BH11" s="648"/>
      <c r="BI11" s="10"/>
      <c r="BJ11" s="657"/>
    </row>
    <row r="12" spans="1:62" x14ac:dyDescent="0.35">
      <c r="A12" s="14"/>
      <c r="B12" s="57">
        <v>1995</v>
      </c>
      <c r="C12" s="486">
        <v>3408.6832352299998</v>
      </c>
      <c r="D12" s="487">
        <v>3387.4378693999997</v>
      </c>
      <c r="E12" s="488">
        <v>1311.4731576900001</v>
      </c>
      <c r="F12" s="489">
        <v>1119.2872265600001</v>
      </c>
      <c r="G12" s="489">
        <v>109.78333699</v>
      </c>
      <c r="H12" s="490">
        <v>82.402594129999997</v>
      </c>
      <c r="I12" s="491">
        <v>640.25530503000005</v>
      </c>
      <c r="J12" s="489">
        <v>130.41288976999999</v>
      </c>
      <c r="K12" s="489">
        <v>11.598351280000001</v>
      </c>
      <c r="L12" s="489">
        <v>98.428980660000008</v>
      </c>
      <c r="M12" s="489">
        <v>33.885311609999995</v>
      </c>
      <c r="N12" s="489">
        <v>54.681705489999999</v>
      </c>
      <c r="O12" s="489">
        <v>311.24806622000006</v>
      </c>
      <c r="P12" s="492">
        <v>776.10229751000008</v>
      </c>
      <c r="Q12" s="491">
        <v>649.78152894999994</v>
      </c>
      <c r="R12" s="489">
        <v>147.79530997000001</v>
      </c>
      <c r="S12" s="489">
        <v>417.30561969000001</v>
      </c>
      <c r="T12" s="490">
        <v>84.680599290000004</v>
      </c>
      <c r="U12" s="493">
        <v>9.8255802199999991</v>
      </c>
      <c r="V12" s="494">
        <v>21.245365829999997</v>
      </c>
      <c r="W12" s="495">
        <v>284.99734165000001</v>
      </c>
      <c r="X12" s="496">
        <v>9.9356204699999999</v>
      </c>
      <c r="Y12" s="496">
        <v>3.5819394900000003</v>
      </c>
      <c r="Z12" s="496" t="s">
        <v>276</v>
      </c>
      <c r="AA12" s="496">
        <v>5.69030228</v>
      </c>
      <c r="AB12" s="496">
        <v>3712.88843911</v>
      </c>
      <c r="AC12" s="236"/>
      <c r="AD12" s="936"/>
      <c r="AE12" s="674"/>
      <c r="AF12" s="14"/>
      <c r="AG12" s="57">
        <v>1995</v>
      </c>
      <c r="AH12" s="290">
        <f t="shared" si="23"/>
        <v>91.806777691577508</v>
      </c>
      <c r="AI12" s="96">
        <f t="shared" si="0"/>
        <v>91.23457181525194</v>
      </c>
      <c r="AJ12" s="262">
        <f t="shared" si="1"/>
        <v>35.322180539428423</v>
      </c>
      <c r="AK12" s="244">
        <f t="shared" si="2"/>
        <v>30.145996706227447</v>
      </c>
      <c r="AL12" s="244">
        <f t="shared" si="3"/>
        <v>2.9568175502821106</v>
      </c>
      <c r="AM12" s="263">
        <f t="shared" si="4"/>
        <v>2.2193662826495362</v>
      </c>
      <c r="AN12" s="264">
        <f t="shared" si="5"/>
        <v>17.244129887820513</v>
      </c>
      <c r="AO12" s="244">
        <f t="shared" si="6"/>
        <v>3.5124376050808759</v>
      </c>
      <c r="AP12" s="244">
        <f t="shared" si="7"/>
        <v>0.31238081806681461</v>
      </c>
      <c r="AQ12" s="244">
        <f t="shared" si="8"/>
        <v>2.6510082991772839</v>
      </c>
      <c r="AR12" s="244">
        <f t="shared" si="9"/>
        <v>0.9126401766631721</v>
      </c>
      <c r="AS12" s="244">
        <f t="shared" si="10"/>
        <v>1.4727537976634575</v>
      </c>
      <c r="AT12" s="244">
        <f t="shared" si="11"/>
        <v>8.3829091911689098</v>
      </c>
      <c r="AU12" s="278">
        <f t="shared" si="12"/>
        <v>20.902925316442744</v>
      </c>
      <c r="AV12" s="264">
        <f t="shared" si="13"/>
        <v>17.50070166680678</v>
      </c>
      <c r="AW12" s="244">
        <f t="shared" si="14"/>
        <v>3.9806019597353526</v>
      </c>
      <c r="AX12" s="244">
        <f t="shared" si="15"/>
        <v>11.239379435543464</v>
      </c>
      <c r="AY12" s="263">
        <f t="shared" si="16"/>
        <v>2.2807202715279646</v>
      </c>
      <c r="AZ12" s="265">
        <f t="shared" si="17"/>
        <v>0.26463440475349281</v>
      </c>
      <c r="BA12" s="294">
        <f t="shared" si="18"/>
        <v>0.57220587632556574</v>
      </c>
      <c r="BB12" s="266">
        <f t="shared" si="19"/>
        <v>7.6758929422160467</v>
      </c>
      <c r="BC12" s="267">
        <f t="shared" si="20"/>
        <v>0.2675981417955457</v>
      </c>
      <c r="BD12" s="267">
        <f t="shared" si="21"/>
        <v>9.6473124596725315E-2</v>
      </c>
      <c r="BE12" s="267" t="str">
        <f t="shared" si="22"/>
        <v/>
      </c>
      <c r="BF12" s="267">
        <f t="shared" si="24"/>
        <v>0.15325810008350257</v>
      </c>
      <c r="BG12" s="273">
        <f t="shared" si="25"/>
        <v>100.00000000026932</v>
      </c>
      <c r="BH12" s="648"/>
      <c r="BI12" s="10"/>
      <c r="BJ12" s="657"/>
    </row>
    <row r="13" spans="1:62" x14ac:dyDescent="0.35">
      <c r="A13" s="14"/>
      <c r="B13" s="57">
        <v>1996</v>
      </c>
      <c r="C13" s="475">
        <v>3504.5433499300002</v>
      </c>
      <c r="D13" s="476">
        <v>3483.7707169800001</v>
      </c>
      <c r="E13" s="477">
        <v>1339.8395140199998</v>
      </c>
      <c r="F13" s="478">
        <v>1149.6445752000002</v>
      </c>
      <c r="G13" s="478">
        <v>113.22725612000001</v>
      </c>
      <c r="H13" s="479">
        <v>76.967682690000004</v>
      </c>
      <c r="I13" s="480">
        <v>632.20797416999994</v>
      </c>
      <c r="J13" s="478">
        <v>120.05780879</v>
      </c>
      <c r="K13" s="478">
        <v>11.86243378</v>
      </c>
      <c r="L13" s="478">
        <v>96.685164459999996</v>
      </c>
      <c r="M13" s="478">
        <v>33.763069719999997</v>
      </c>
      <c r="N13" s="478">
        <v>55.446186820000001</v>
      </c>
      <c r="O13" s="478">
        <v>314.39331060999996</v>
      </c>
      <c r="P13" s="481">
        <v>799.98187731999997</v>
      </c>
      <c r="Q13" s="480">
        <v>702.88106102999996</v>
      </c>
      <c r="R13" s="478">
        <v>161.75180512999998</v>
      </c>
      <c r="S13" s="478">
        <v>453.96267189000002</v>
      </c>
      <c r="T13" s="479">
        <v>87.166584019999988</v>
      </c>
      <c r="U13" s="482">
        <v>8.86029044</v>
      </c>
      <c r="V13" s="483">
        <v>20.772632949999998</v>
      </c>
      <c r="W13" s="484">
        <v>277.15957666999998</v>
      </c>
      <c r="X13" s="485">
        <v>9.9920428500000007</v>
      </c>
      <c r="Y13" s="485">
        <v>3.45831176</v>
      </c>
      <c r="Z13" s="485" t="s">
        <v>276</v>
      </c>
      <c r="AA13" s="485">
        <v>5.6230585</v>
      </c>
      <c r="AB13" s="485">
        <v>3800.7763397200001</v>
      </c>
      <c r="AC13" s="236"/>
      <c r="AD13" s="936"/>
      <c r="AE13" s="674"/>
      <c r="AF13" s="14"/>
      <c r="AG13" s="57">
        <v>1996</v>
      </c>
      <c r="AH13" s="288">
        <f t="shared" si="23"/>
        <v>92.205987321742185</v>
      </c>
      <c r="AI13" s="80">
        <f t="shared" si="0"/>
        <v>91.659450743598512</v>
      </c>
      <c r="AJ13" s="249">
        <f t="shared" si="1"/>
        <v>35.251732653090144</v>
      </c>
      <c r="AK13" s="245">
        <f t="shared" si="2"/>
        <v>30.2476250229629</v>
      </c>
      <c r="AL13" s="245">
        <f t="shared" si="3"/>
        <v>2.9790560138127296</v>
      </c>
      <c r="AM13" s="250">
        <f t="shared" si="4"/>
        <v>2.0250516160514231</v>
      </c>
      <c r="AN13" s="251">
        <f t="shared" si="5"/>
        <v>16.633653697617319</v>
      </c>
      <c r="AO13" s="245">
        <f t="shared" si="6"/>
        <v>3.1587706841714489</v>
      </c>
      <c r="AP13" s="245">
        <f t="shared" si="7"/>
        <v>0.31210554685977382</v>
      </c>
      <c r="AQ13" s="245">
        <f t="shared" si="8"/>
        <v>2.5438267295444885</v>
      </c>
      <c r="AR13" s="245">
        <f t="shared" si="9"/>
        <v>0.88832035095459727</v>
      </c>
      <c r="AS13" s="245">
        <f t="shared" si="10"/>
        <v>1.4588121442601032</v>
      </c>
      <c r="AT13" s="245">
        <f t="shared" si="11"/>
        <v>8.2718182420900099</v>
      </c>
      <c r="AU13" s="276">
        <f t="shared" si="12"/>
        <v>21.047854591173706</v>
      </c>
      <c r="AV13" s="251">
        <f t="shared" si="13"/>
        <v>18.493091889794826</v>
      </c>
      <c r="AW13" s="245">
        <f t="shared" si="14"/>
        <v>4.2557569999479652</v>
      </c>
      <c r="AX13" s="245">
        <f t="shared" si="15"/>
        <v>11.943945955089877</v>
      </c>
      <c r="AY13" s="250">
        <f t="shared" si="16"/>
        <v>2.2933889350200878</v>
      </c>
      <c r="AZ13" s="252">
        <f t="shared" si="17"/>
        <v>0.23311791192250816</v>
      </c>
      <c r="BA13" s="292">
        <f t="shared" si="18"/>
        <v>0.54653657814367207</v>
      </c>
      <c r="BB13" s="253">
        <f t="shared" si="19"/>
        <v>7.2921832777568305</v>
      </c>
      <c r="BC13" s="254">
        <f t="shared" si="20"/>
        <v>0.26289478666708671</v>
      </c>
      <c r="BD13" s="254">
        <f t="shared" si="21"/>
        <v>9.0989615038878369E-2</v>
      </c>
      <c r="BE13" s="254" t="str">
        <f t="shared" si="22"/>
        <v/>
      </c>
      <c r="BF13" s="254">
        <f t="shared" si="24"/>
        <v>0.14794499853191165</v>
      </c>
      <c r="BG13" s="271">
        <f t="shared" si="25"/>
        <v>99.999999999736886</v>
      </c>
      <c r="BH13" s="648"/>
      <c r="BI13" s="10"/>
      <c r="BJ13" s="657"/>
    </row>
    <row r="14" spans="1:62" x14ac:dyDescent="0.35">
      <c r="A14" s="14"/>
      <c r="B14" s="57">
        <v>1997</v>
      </c>
      <c r="C14" s="486">
        <v>3433.9628207999999</v>
      </c>
      <c r="D14" s="487">
        <v>3411.86839611</v>
      </c>
      <c r="E14" s="488">
        <v>1305.16309473</v>
      </c>
      <c r="F14" s="489">
        <v>1115.29732902</v>
      </c>
      <c r="G14" s="489">
        <v>113.65527589999999</v>
      </c>
      <c r="H14" s="490">
        <v>76.210489799999991</v>
      </c>
      <c r="I14" s="491">
        <v>622.85320596000008</v>
      </c>
      <c r="J14" s="489">
        <v>124.73759262999999</v>
      </c>
      <c r="K14" s="489">
        <v>12.55281677</v>
      </c>
      <c r="L14" s="489">
        <v>94.041709820000008</v>
      </c>
      <c r="M14" s="489">
        <v>34.490851029999995</v>
      </c>
      <c r="N14" s="489">
        <v>53.337357589999996</v>
      </c>
      <c r="O14" s="489">
        <v>303.69287812999994</v>
      </c>
      <c r="P14" s="492">
        <v>812.18623555999989</v>
      </c>
      <c r="Q14" s="491">
        <v>662.01844175999997</v>
      </c>
      <c r="R14" s="489">
        <v>149.67152488000002</v>
      </c>
      <c r="S14" s="489">
        <v>428.23447305999997</v>
      </c>
      <c r="T14" s="490">
        <v>84.112443819999996</v>
      </c>
      <c r="U14" s="493">
        <v>9.6474180899999986</v>
      </c>
      <c r="V14" s="494">
        <v>22.09442469</v>
      </c>
      <c r="W14" s="495">
        <v>284.16006374</v>
      </c>
      <c r="X14" s="496">
        <v>10.424542390000001</v>
      </c>
      <c r="Y14" s="496">
        <v>3.26092315</v>
      </c>
      <c r="Z14" s="496" t="s">
        <v>276</v>
      </c>
      <c r="AA14" s="496">
        <v>5.5056083999999998</v>
      </c>
      <c r="AB14" s="496">
        <v>3737.3139584800001</v>
      </c>
      <c r="AC14" s="236"/>
      <c r="AD14" s="936"/>
      <c r="AE14" s="674"/>
      <c r="AF14" s="14"/>
      <c r="AG14" s="57">
        <v>1997</v>
      </c>
      <c r="AH14" s="290">
        <f t="shared" si="23"/>
        <v>91.88317756950299</v>
      </c>
      <c r="AI14" s="96">
        <f t="shared" si="0"/>
        <v>91.291992966457599</v>
      </c>
      <c r="AJ14" s="262">
        <f t="shared" si="1"/>
        <v>34.922490035084493</v>
      </c>
      <c r="AK14" s="244">
        <f t="shared" si="2"/>
        <v>29.842216667116766</v>
      </c>
      <c r="AL14" s="244">
        <f t="shared" si="3"/>
        <v>3.0410952133714941</v>
      </c>
      <c r="AM14" s="263">
        <f t="shared" si="4"/>
        <v>2.0391781543286638</v>
      </c>
      <c r="AN14" s="264">
        <f t="shared" si="5"/>
        <v>16.665798294701474</v>
      </c>
      <c r="AO14" s="244">
        <f t="shared" si="6"/>
        <v>3.3376268094086461</v>
      </c>
      <c r="AP14" s="244">
        <f t="shared" si="7"/>
        <v>0.33587803726035759</v>
      </c>
      <c r="AQ14" s="244">
        <f t="shared" si="8"/>
        <v>2.5162914024554586</v>
      </c>
      <c r="AR14" s="244">
        <f t="shared" si="9"/>
        <v>0.92287807267944222</v>
      </c>
      <c r="AS14" s="244">
        <f t="shared" si="10"/>
        <v>1.4271575303160451</v>
      </c>
      <c r="AT14" s="244">
        <f t="shared" si="11"/>
        <v>8.1259664428490943</v>
      </c>
      <c r="AU14" s="278">
        <f t="shared" si="12"/>
        <v>21.731817144158889</v>
      </c>
      <c r="AV14" s="264">
        <f t="shared" si="13"/>
        <v>17.713749744194594</v>
      </c>
      <c r="AW14" s="244">
        <f t="shared" si="14"/>
        <v>4.0047886407935822</v>
      </c>
      <c r="AX14" s="244">
        <f t="shared" si="15"/>
        <v>11.458348905591192</v>
      </c>
      <c r="AY14" s="263">
        <f t="shared" si="16"/>
        <v>2.2506121978098221</v>
      </c>
      <c r="AZ14" s="265">
        <f t="shared" si="17"/>
        <v>0.25813774805057299</v>
      </c>
      <c r="BA14" s="294">
        <f t="shared" si="18"/>
        <v>0.59118460304539167</v>
      </c>
      <c r="BB14" s="266">
        <f t="shared" si="19"/>
        <v>7.6033233198200589</v>
      </c>
      <c r="BC14" s="267">
        <f t="shared" si="20"/>
        <v>0.27893140650778397</v>
      </c>
      <c r="BD14" s="267">
        <f t="shared" si="21"/>
        <v>8.7253123131411925E-2</v>
      </c>
      <c r="BE14" s="267" t="str">
        <f t="shared" si="22"/>
        <v/>
      </c>
      <c r="BF14" s="267">
        <f t="shared" si="24"/>
        <v>0.14731458103774564</v>
      </c>
      <c r="BG14" s="273">
        <f t="shared" si="25"/>
        <v>99.999999999999986</v>
      </c>
      <c r="BH14" s="648"/>
      <c r="BI14" s="10"/>
      <c r="BJ14" s="657"/>
    </row>
    <row r="15" spans="1:62" x14ac:dyDescent="0.35">
      <c r="A15" s="14"/>
      <c r="B15" s="57">
        <v>1998</v>
      </c>
      <c r="C15" s="475">
        <v>3430.1438416500005</v>
      </c>
      <c r="D15" s="476">
        <v>3408.85615069</v>
      </c>
      <c r="E15" s="477">
        <v>1308.2374155</v>
      </c>
      <c r="F15" s="478">
        <v>1120.5917206600002</v>
      </c>
      <c r="G15" s="478">
        <v>116.55117071999999</v>
      </c>
      <c r="H15" s="479">
        <v>71.094524120000003</v>
      </c>
      <c r="I15" s="480">
        <v>598.20882327000004</v>
      </c>
      <c r="J15" s="478">
        <v>118.34776287999999</v>
      </c>
      <c r="K15" s="478">
        <v>12.029276190000001</v>
      </c>
      <c r="L15" s="478">
        <v>85.919440120000004</v>
      </c>
      <c r="M15" s="478">
        <v>32.838456819999998</v>
      </c>
      <c r="N15" s="478">
        <v>51.10623751</v>
      </c>
      <c r="O15" s="478">
        <v>297.96764975999997</v>
      </c>
      <c r="P15" s="481">
        <v>844.76223083000002</v>
      </c>
      <c r="Q15" s="480">
        <v>647.60140078999996</v>
      </c>
      <c r="R15" s="478">
        <v>149.39071102</v>
      </c>
      <c r="S15" s="478">
        <v>416.24934816000001</v>
      </c>
      <c r="T15" s="479">
        <v>81.961341610000005</v>
      </c>
      <c r="U15" s="482">
        <v>10.04628029</v>
      </c>
      <c r="V15" s="483">
        <v>21.287690959999999</v>
      </c>
      <c r="W15" s="484">
        <v>282.86544242999997</v>
      </c>
      <c r="X15" s="485">
        <v>10.24081344</v>
      </c>
      <c r="Y15" s="485">
        <v>3.1060318800000002</v>
      </c>
      <c r="Z15" s="485" t="s">
        <v>276</v>
      </c>
      <c r="AA15" s="485">
        <v>5.4590917900000004</v>
      </c>
      <c r="AB15" s="485">
        <v>3731.8152212</v>
      </c>
      <c r="AC15" s="236"/>
      <c r="AD15" s="936"/>
      <c r="AE15" s="674"/>
      <c r="AF15" s="14"/>
      <c r="AG15" s="57">
        <v>1998</v>
      </c>
      <c r="AH15" s="288">
        <f t="shared" si="23"/>
        <v>91.916229457550841</v>
      </c>
      <c r="AI15" s="80">
        <f t="shared" si="0"/>
        <v>91.345791488407372</v>
      </c>
      <c r="AJ15" s="249">
        <f t="shared" si="1"/>
        <v>35.056328836113273</v>
      </c>
      <c r="AK15" s="245">
        <f t="shared" si="2"/>
        <v>30.02806018620781</v>
      </c>
      <c r="AL15" s="245">
        <f t="shared" si="3"/>
        <v>3.1231763581939052</v>
      </c>
      <c r="AM15" s="250">
        <f t="shared" si="4"/>
        <v>1.9050922917115627</v>
      </c>
      <c r="AN15" s="251">
        <f t="shared" si="5"/>
        <v>16.029969004672221</v>
      </c>
      <c r="AO15" s="245">
        <f t="shared" si="6"/>
        <v>3.1713189390428651</v>
      </c>
      <c r="AP15" s="245">
        <f t="shared" si="7"/>
        <v>0.32234383207569089</v>
      </c>
      <c r="AQ15" s="245">
        <f t="shared" si="8"/>
        <v>2.302349795667852</v>
      </c>
      <c r="AR15" s="245">
        <f t="shared" si="9"/>
        <v>0.87995934615006166</v>
      </c>
      <c r="AS15" s="245">
        <f t="shared" si="10"/>
        <v>1.369473955185978</v>
      </c>
      <c r="AT15" s="245">
        <f t="shared" si="11"/>
        <v>7.984523136817737</v>
      </c>
      <c r="AU15" s="276">
        <f t="shared" si="12"/>
        <v>22.636764704506426</v>
      </c>
      <c r="AV15" s="251">
        <f t="shared" si="13"/>
        <v>17.35352268009019</v>
      </c>
      <c r="AW15" s="245">
        <f t="shared" si="14"/>
        <v>4.0031647379358191</v>
      </c>
      <c r="AX15" s="245">
        <f t="shared" si="15"/>
        <v>11.1540717717034</v>
      </c>
      <c r="AY15" s="250">
        <f t="shared" si="16"/>
        <v>2.1962861704509735</v>
      </c>
      <c r="AZ15" s="252">
        <f t="shared" si="17"/>
        <v>0.26920626275728426</v>
      </c>
      <c r="BA15" s="292">
        <f t="shared" si="18"/>
        <v>0.57043796914346534</v>
      </c>
      <c r="BB15" s="253">
        <f t="shared" si="19"/>
        <v>7.5798351650176814</v>
      </c>
      <c r="BC15" s="254">
        <f t="shared" si="20"/>
        <v>0.27441909186240393</v>
      </c>
      <c r="BD15" s="254">
        <f t="shared" si="21"/>
        <v>8.323112737080339E-2</v>
      </c>
      <c r="BE15" s="254" t="str">
        <f t="shared" si="22"/>
        <v/>
      </c>
      <c r="BF15" s="254">
        <f t="shared" si="24"/>
        <v>0.14628515793031624</v>
      </c>
      <c r="BG15" s="271">
        <f t="shared" si="25"/>
        <v>99.99999999973204</v>
      </c>
      <c r="BH15" s="648"/>
      <c r="BI15" s="10"/>
      <c r="BJ15" s="657"/>
    </row>
    <row r="16" spans="1:62" x14ac:dyDescent="0.35">
      <c r="A16" s="14"/>
      <c r="B16" s="57">
        <v>1999</v>
      </c>
      <c r="C16" s="486">
        <v>3389.6611666300005</v>
      </c>
      <c r="D16" s="487">
        <v>3368.4102516200001</v>
      </c>
      <c r="E16" s="488">
        <v>1271.07015858</v>
      </c>
      <c r="F16" s="489">
        <v>1094.4771792399999</v>
      </c>
      <c r="G16" s="489">
        <v>112.79679734999999</v>
      </c>
      <c r="H16" s="490">
        <v>63.796182000000002</v>
      </c>
      <c r="I16" s="491">
        <v>583.29918880000002</v>
      </c>
      <c r="J16" s="489">
        <v>109.48102351</v>
      </c>
      <c r="K16" s="489">
        <v>12.45242994</v>
      </c>
      <c r="L16" s="489">
        <v>87.057283370000007</v>
      </c>
      <c r="M16" s="489">
        <v>31.327595120000002</v>
      </c>
      <c r="N16" s="489">
        <v>50.627448709999996</v>
      </c>
      <c r="O16" s="489">
        <v>292.35340814999995</v>
      </c>
      <c r="P16" s="492">
        <v>868.94752310999991</v>
      </c>
      <c r="Q16" s="491">
        <v>636.08345774999998</v>
      </c>
      <c r="R16" s="489">
        <v>149.64305814000002</v>
      </c>
      <c r="S16" s="489">
        <v>404.58852149999996</v>
      </c>
      <c r="T16" s="490">
        <v>81.851878100000008</v>
      </c>
      <c r="U16" s="493">
        <v>9.00992338</v>
      </c>
      <c r="V16" s="494">
        <v>21.25091501</v>
      </c>
      <c r="W16" s="495">
        <v>274.77901757000001</v>
      </c>
      <c r="X16" s="496">
        <v>10.38363775</v>
      </c>
      <c r="Y16" s="496">
        <v>2.8652638100000001</v>
      </c>
      <c r="Z16" s="496" t="s">
        <v>276</v>
      </c>
      <c r="AA16" s="496">
        <v>5.2030343800000001</v>
      </c>
      <c r="AB16" s="496">
        <v>3682.8921201499998</v>
      </c>
      <c r="AC16" s="236"/>
      <c r="AD16" s="936"/>
      <c r="AE16" s="674"/>
      <c r="AF16" s="14"/>
      <c r="AG16" s="57">
        <v>1999</v>
      </c>
      <c r="AH16" s="290">
        <f t="shared" si="23"/>
        <v>92.038024901254616</v>
      </c>
      <c r="AI16" s="96">
        <f t="shared" si="0"/>
        <v>91.461007863646273</v>
      </c>
      <c r="AJ16" s="262">
        <f t="shared" si="1"/>
        <v>34.512826254824724</v>
      </c>
      <c r="AK16" s="244">
        <f t="shared" si="2"/>
        <v>29.717872355039908</v>
      </c>
      <c r="AL16" s="244">
        <f t="shared" si="3"/>
        <v>3.0627233616988465</v>
      </c>
      <c r="AM16" s="263">
        <f t="shared" si="4"/>
        <v>1.7322305383574921</v>
      </c>
      <c r="AN16" s="264">
        <f t="shared" si="5"/>
        <v>15.838074257147747</v>
      </c>
      <c r="AO16" s="244">
        <f t="shared" si="6"/>
        <v>2.9726915678849961</v>
      </c>
      <c r="AP16" s="244">
        <f t="shared" si="7"/>
        <v>0.33811552263151351</v>
      </c>
      <c r="AQ16" s="244">
        <f t="shared" si="8"/>
        <v>2.3638293094084513</v>
      </c>
      <c r="AR16" s="244">
        <f t="shared" si="9"/>
        <v>0.85062483770836239</v>
      </c>
      <c r="AS16" s="244">
        <f t="shared" si="10"/>
        <v>1.3746655361693843</v>
      </c>
      <c r="AT16" s="244">
        <f t="shared" si="11"/>
        <v>7.9381474833450385</v>
      </c>
      <c r="AU16" s="278">
        <f t="shared" si="12"/>
        <v>23.594161728381245</v>
      </c>
      <c r="AV16" s="264">
        <f t="shared" si="13"/>
        <v>17.27130301400447</v>
      </c>
      <c r="AW16" s="244">
        <f t="shared" si="14"/>
        <v>4.0631941761548322</v>
      </c>
      <c r="AX16" s="244">
        <f t="shared" si="15"/>
        <v>10.985619678795304</v>
      </c>
      <c r="AY16" s="263">
        <f t="shared" si="16"/>
        <v>2.2224891587828068</v>
      </c>
      <c r="AZ16" s="265">
        <f t="shared" si="17"/>
        <v>0.24464260928807866</v>
      </c>
      <c r="BA16" s="294">
        <f t="shared" si="18"/>
        <v>0.57701703760832612</v>
      </c>
      <c r="BB16" s="266">
        <f t="shared" si="19"/>
        <v>7.4609575465601363</v>
      </c>
      <c r="BC16" s="267">
        <f t="shared" si="20"/>
        <v>0.2819424900661246</v>
      </c>
      <c r="BD16" s="267">
        <f t="shared" si="21"/>
        <v>7.7799286987621605E-2</v>
      </c>
      <c r="BE16" s="267" t="str">
        <f t="shared" si="22"/>
        <v/>
      </c>
      <c r="BF16" s="267">
        <f t="shared" si="24"/>
        <v>0.14127577486000559</v>
      </c>
      <c r="BG16" s="273">
        <f t="shared" si="25"/>
        <v>99.999999999728502</v>
      </c>
      <c r="BH16" s="648"/>
      <c r="BI16" s="10"/>
      <c r="BJ16" s="657"/>
    </row>
    <row r="17" spans="1:62" x14ac:dyDescent="0.35">
      <c r="A17" s="14"/>
      <c r="B17" s="57">
        <v>2000</v>
      </c>
      <c r="C17" s="475">
        <v>3390.2170674400004</v>
      </c>
      <c r="D17" s="476">
        <v>3369.4041542999998</v>
      </c>
      <c r="E17" s="477">
        <v>1297.00043766</v>
      </c>
      <c r="F17" s="478">
        <v>1119.4585425100001</v>
      </c>
      <c r="G17" s="478">
        <v>116.26276601000001</v>
      </c>
      <c r="H17" s="479">
        <v>61.279129139999995</v>
      </c>
      <c r="I17" s="480">
        <v>581.13926517999994</v>
      </c>
      <c r="J17" s="478">
        <v>116.38627212</v>
      </c>
      <c r="K17" s="478">
        <v>12.83071086</v>
      </c>
      <c r="L17" s="478">
        <v>86.687900959999993</v>
      </c>
      <c r="M17" s="478">
        <v>31.780770499999999</v>
      </c>
      <c r="N17" s="478">
        <v>48.556125249999994</v>
      </c>
      <c r="O17" s="478">
        <v>284.89748549000001</v>
      </c>
      <c r="P17" s="481">
        <v>870.07497597999998</v>
      </c>
      <c r="Q17" s="480">
        <v>612.78397203999998</v>
      </c>
      <c r="R17" s="478">
        <v>142.78556118</v>
      </c>
      <c r="S17" s="478">
        <v>389.74789611</v>
      </c>
      <c r="T17" s="479">
        <v>80.250514750000008</v>
      </c>
      <c r="U17" s="482">
        <v>8.4055034400000004</v>
      </c>
      <c r="V17" s="483">
        <v>20.812913139999999</v>
      </c>
      <c r="W17" s="484">
        <v>288.85648664000001</v>
      </c>
      <c r="X17" s="485">
        <v>10.220278930000001</v>
      </c>
      <c r="Y17" s="485">
        <v>2.8907281299999998</v>
      </c>
      <c r="Z17" s="485" t="s">
        <v>276</v>
      </c>
      <c r="AA17" s="485">
        <v>5.1324280199999999</v>
      </c>
      <c r="AB17" s="485">
        <v>3697.31698916</v>
      </c>
      <c r="AC17" s="236"/>
      <c r="AD17" s="936"/>
      <c r="AE17" s="674"/>
      <c r="AF17" s="14"/>
      <c r="AG17" s="57">
        <v>2000</v>
      </c>
      <c r="AH17" s="288">
        <f t="shared" si="23"/>
        <v>91.693979103756249</v>
      </c>
      <c r="AI17" s="80">
        <f t="shared" si="0"/>
        <v>91.131059743554772</v>
      </c>
      <c r="AJ17" s="249">
        <f t="shared" si="1"/>
        <v>35.079503365889863</v>
      </c>
      <c r="AK17" s="245">
        <f t="shared" si="2"/>
        <v>30.27759171832145</v>
      </c>
      <c r="AL17" s="245">
        <f t="shared" si="3"/>
        <v>3.1445171282545066</v>
      </c>
      <c r="AM17" s="250">
        <f t="shared" si="4"/>
        <v>1.6573945193139124</v>
      </c>
      <c r="AN17" s="251">
        <f t="shared" si="5"/>
        <v>15.717864248151198</v>
      </c>
      <c r="AO17" s="245">
        <f t="shared" si="6"/>
        <v>3.147857553496975</v>
      </c>
      <c r="AP17" s="245">
        <f t="shared" si="7"/>
        <v>0.34702761212029676</v>
      </c>
      <c r="AQ17" s="245">
        <f t="shared" si="8"/>
        <v>2.3446164127705686</v>
      </c>
      <c r="AR17" s="245">
        <f t="shared" si="9"/>
        <v>0.85956304512641546</v>
      </c>
      <c r="AS17" s="245">
        <f t="shared" si="10"/>
        <v>1.3132800187909111</v>
      </c>
      <c r="AT17" s="245">
        <f t="shared" si="11"/>
        <v>7.7055196058460309</v>
      </c>
      <c r="AU17" s="276">
        <f t="shared" si="12"/>
        <v>23.532604278479077</v>
      </c>
      <c r="AV17" s="251">
        <f t="shared" si="13"/>
        <v>16.573747229047285</v>
      </c>
      <c r="AW17" s="245">
        <f t="shared" si="14"/>
        <v>3.8618696097366456</v>
      </c>
      <c r="AX17" s="245">
        <f t="shared" si="15"/>
        <v>10.541370871166432</v>
      </c>
      <c r="AY17" s="250">
        <f t="shared" si="16"/>
        <v>2.1705067481442066</v>
      </c>
      <c r="AZ17" s="252">
        <f t="shared" si="17"/>
        <v>0.22734062198734173</v>
      </c>
      <c r="BA17" s="292">
        <f t="shared" si="18"/>
        <v>0.56291936020147737</v>
      </c>
      <c r="BB17" s="253">
        <f t="shared" si="19"/>
        <v>7.8125972830267347</v>
      </c>
      <c r="BC17" s="254">
        <f t="shared" si="20"/>
        <v>0.27642420057475148</v>
      </c>
      <c r="BD17" s="254">
        <f t="shared" si="21"/>
        <v>7.8184481841162057E-2</v>
      </c>
      <c r="BE17" s="254" t="str">
        <f t="shared" si="22"/>
        <v/>
      </c>
      <c r="BF17" s="254">
        <f t="shared" si="24"/>
        <v>0.13881493080110627</v>
      </c>
      <c r="BG17" s="271">
        <f t="shared" si="25"/>
        <v>100</v>
      </c>
      <c r="BH17" s="648"/>
      <c r="BI17" s="10"/>
      <c r="BJ17" s="657"/>
    </row>
    <row r="18" spans="1:62" x14ac:dyDescent="0.35">
      <c r="A18" s="14"/>
      <c r="B18" s="57">
        <v>2001</v>
      </c>
      <c r="C18" s="486">
        <v>3457.3787126099996</v>
      </c>
      <c r="D18" s="487">
        <v>3437.6970623699999</v>
      </c>
      <c r="E18" s="488">
        <v>1321.7984926700001</v>
      </c>
      <c r="F18" s="489">
        <v>1146.42559297</v>
      </c>
      <c r="G18" s="489">
        <v>116.82419655999999</v>
      </c>
      <c r="H18" s="490">
        <v>58.548703140000001</v>
      </c>
      <c r="I18" s="491">
        <v>569.51247692000004</v>
      </c>
      <c r="J18" s="489">
        <v>108.40580511</v>
      </c>
      <c r="K18" s="489">
        <v>13.376353380000001</v>
      </c>
      <c r="L18" s="489">
        <v>85.124618919999989</v>
      </c>
      <c r="M18" s="489">
        <v>30.538413550000001</v>
      </c>
      <c r="N18" s="489">
        <v>49.224727649999998</v>
      </c>
      <c r="O18" s="489">
        <v>282.84255831000002</v>
      </c>
      <c r="P18" s="492">
        <v>883.8359304899999</v>
      </c>
      <c r="Q18" s="491">
        <v>654.61093894999999</v>
      </c>
      <c r="R18" s="489">
        <v>156.09873406</v>
      </c>
      <c r="S18" s="489">
        <v>418.32132073999998</v>
      </c>
      <c r="T18" s="490">
        <v>80.190884150000002</v>
      </c>
      <c r="U18" s="493">
        <v>7.9392233399999999</v>
      </c>
      <c r="V18" s="494">
        <v>19.68165024</v>
      </c>
      <c r="W18" s="495">
        <v>278.33154834999999</v>
      </c>
      <c r="X18" s="496">
        <v>10.02810259</v>
      </c>
      <c r="Y18" s="496">
        <v>2.8502019599999997</v>
      </c>
      <c r="Z18" s="496" t="s">
        <v>276</v>
      </c>
      <c r="AA18" s="496">
        <v>4.9365377800000001</v>
      </c>
      <c r="AB18" s="496">
        <v>3753.5251032900001</v>
      </c>
      <c r="AC18" s="236"/>
      <c r="AD18" s="936"/>
      <c r="AE18" s="674"/>
      <c r="AF18" s="14"/>
      <c r="AG18" s="57">
        <v>2001</v>
      </c>
      <c r="AH18" s="290">
        <f t="shared" si="23"/>
        <v>92.1101795637273</v>
      </c>
      <c r="AI18" s="96">
        <f t="shared" si="0"/>
        <v>91.585828461805846</v>
      </c>
      <c r="AJ18" s="262">
        <f t="shared" si="1"/>
        <v>35.214856869118343</v>
      </c>
      <c r="AK18" s="244">
        <f t="shared" si="2"/>
        <v>30.542638224669048</v>
      </c>
      <c r="AL18" s="244">
        <f t="shared" si="3"/>
        <v>3.1123861795303429</v>
      </c>
      <c r="AM18" s="263">
        <f t="shared" si="4"/>
        <v>1.5598324649189508</v>
      </c>
      <c r="AN18" s="264">
        <f t="shared" si="5"/>
        <v>15.172736594216913</v>
      </c>
      <c r="AO18" s="244">
        <f t="shared" si="6"/>
        <v>2.8881065698743109</v>
      </c>
      <c r="AP18" s="244">
        <f t="shared" si="7"/>
        <v>0.3563677612885951</v>
      </c>
      <c r="AQ18" s="244">
        <f t="shared" si="8"/>
        <v>2.2678579888912282</v>
      </c>
      <c r="AR18" s="244">
        <f t="shared" si="9"/>
        <v>0.81359289493582432</v>
      </c>
      <c r="AS18" s="244">
        <f t="shared" si="10"/>
        <v>1.311426626848827</v>
      </c>
      <c r="AT18" s="244">
        <f t="shared" si="11"/>
        <v>7.5353847523781265</v>
      </c>
      <c r="AU18" s="278">
        <f t="shared" si="12"/>
        <v>23.546823483751563</v>
      </c>
      <c r="AV18" s="264">
        <f t="shared" si="13"/>
        <v>17.439897721110945</v>
      </c>
      <c r="AW18" s="244">
        <f t="shared" si="14"/>
        <v>4.1587235935408557</v>
      </c>
      <c r="AX18" s="244">
        <f t="shared" si="15"/>
        <v>11.14475883945301</v>
      </c>
      <c r="AY18" s="263">
        <f t="shared" si="16"/>
        <v>2.1364152881170808</v>
      </c>
      <c r="AZ18" s="265">
        <f t="shared" si="17"/>
        <v>0.21151379360807246</v>
      </c>
      <c r="BA18" s="294">
        <f t="shared" si="18"/>
        <v>0.52435110192146706</v>
      </c>
      <c r="BB18" s="266">
        <f t="shared" si="19"/>
        <v>7.4152041265433333</v>
      </c>
      <c r="BC18" s="267">
        <f t="shared" si="20"/>
        <v>0.26716492667679975</v>
      </c>
      <c r="BD18" s="267">
        <f t="shared" si="21"/>
        <v>7.5934005543263072E-2</v>
      </c>
      <c r="BE18" s="267" t="str">
        <f t="shared" si="22"/>
        <v/>
      </c>
      <c r="BF18" s="267">
        <f t="shared" si="24"/>
        <v>0.13151737750929327</v>
      </c>
      <c r="BG18" s="273">
        <f t="shared" si="25"/>
        <v>99.999999999999986</v>
      </c>
      <c r="BH18" s="648"/>
      <c r="BI18" s="10"/>
      <c r="BJ18" s="657"/>
    </row>
    <row r="19" spans="1:62" x14ac:dyDescent="0.35">
      <c r="A19" s="14"/>
      <c r="B19" s="57">
        <v>2002</v>
      </c>
      <c r="C19" s="475">
        <v>3455.4159347499999</v>
      </c>
      <c r="D19" s="476">
        <v>3435.0752960299997</v>
      </c>
      <c r="E19" s="477">
        <v>1344.1971664600001</v>
      </c>
      <c r="F19" s="478">
        <v>1168.1635859</v>
      </c>
      <c r="G19" s="478">
        <v>117.09054092</v>
      </c>
      <c r="H19" s="479">
        <v>58.943039640000002</v>
      </c>
      <c r="I19" s="480">
        <v>559.88359675999993</v>
      </c>
      <c r="J19" s="478">
        <v>104.96593429999999</v>
      </c>
      <c r="K19" s="478">
        <v>13.036400330000001</v>
      </c>
      <c r="L19" s="478">
        <v>81.493900359999998</v>
      </c>
      <c r="M19" s="478">
        <v>30.844345489999998</v>
      </c>
      <c r="N19" s="478">
        <v>49.640804770000003</v>
      </c>
      <c r="O19" s="478">
        <v>279.90221150999997</v>
      </c>
      <c r="P19" s="481">
        <v>891.19185025000002</v>
      </c>
      <c r="Q19" s="480">
        <v>631.50673095000002</v>
      </c>
      <c r="R19" s="478">
        <v>149.88061403</v>
      </c>
      <c r="S19" s="478">
        <v>403.50579469000002</v>
      </c>
      <c r="T19" s="479">
        <v>78.120322229999999</v>
      </c>
      <c r="U19" s="482">
        <v>8.2959516200000003</v>
      </c>
      <c r="V19" s="483">
        <v>20.340638719999998</v>
      </c>
      <c r="W19" s="484">
        <v>278.79319614000002</v>
      </c>
      <c r="X19" s="485">
        <v>9.7173902500000011</v>
      </c>
      <c r="Y19" s="485">
        <v>3.06539297</v>
      </c>
      <c r="Z19" s="485" t="s">
        <v>276</v>
      </c>
      <c r="AA19" s="485">
        <v>4.7967915699999999</v>
      </c>
      <c r="AB19" s="485">
        <v>3751.7887056900004</v>
      </c>
      <c r="AC19" s="236"/>
      <c r="AD19" s="936"/>
      <c r="AE19" s="674"/>
      <c r="AF19" s="14"/>
      <c r="AG19" s="57">
        <v>2002</v>
      </c>
      <c r="AH19" s="288">
        <f t="shared" si="23"/>
        <v>92.100494079250296</v>
      </c>
      <c r="AI19" s="80">
        <f t="shared" si="0"/>
        <v>91.558335649881613</v>
      </c>
      <c r="AJ19" s="249">
        <f t="shared" si="1"/>
        <v>35.828168159400263</v>
      </c>
      <c r="AK19" s="245">
        <f t="shared" si="2"/>
        <v>31.136177368633568</v>
      </c>
      <c r="AL19" s="245">
        <f t="shared" si="3"/>
        <v>3.1209257798132208</v>
      </c>
      <c r="AM19" s="250">
        <f t="shared" si="4"/>
        <v>1.5710650109534794</v>
      </c>
      <c r="AN19" s="251">
        <f t="shared" si="5"/>
        <v>14.923111099270459</v>
      </c>
      <c r="AO19" s="245">
        <f t="shared" si="6"/>
        <v>2.7977570842624373</v>
      </c>
      <c r="AP19" s="245">
        <f t="shared" si="7"/>
        <v>0.34747160228476798</v>
      </c>
      <c r="AQ19" s="245">
        <f t="shared" si="8"/>
        <v>2.1721345937313989</v>
      </c>
      <c r="AR19" s="245">
        <f t="shared" si="9"/>
        <v>0.82212373642527248</v>
      </c>
      <c r="AS19" s="245">
        <f t="shared" si="10"/>
        <v>1.3231236795055719</v>
      </c>
      <c r="AT19" s="245">
        <f t="shared" si="11"/>
        <v>7.4605004030610118</v>
      </c>
      <c r="AU19" s="276">
        <f t="shared" si="12"/>
        <v>23.753785731547449</v>
      </c>
      <c r="AV19" s="251">
        <f t="shared" si="13"/>
        <v>16.832150754978567</v>
      </c>
      <c r="AW19" s="245">
        <f t="shared" si="14"/>
        <v>3.9949108488622924</v>
      </c>
      <c r="AX19" s="245">
        <f t="shared" si="15"/>
        <v>10.755024505458932</v>
      </c>
      <c r="AY19" s="250">
        <f t="shared" si="16"/>
        <v>2.0822154006573435</v>
      </c>
      <c r="AZ19" s="252">
        <f t="shared" si="17"/>
        <v>0.22111990495142431</v>
      </c>
      <c r="BA19" s="292">
        <f t="shared" si="18"/>
        <v>0.54215842936866832</v>
      </c>
      <c r="BB19" s="253">
        <f t="shared" si="19"/>
        <v>7.4309407594617323</v>
      </c>
      <c r="BC19" s="254">
        <f t="shared" si="20"/>
        <v>0.2590068634532246</v>
      </c>
      <c r="BD19" s="254">
        <f t="shared" si="21"/>
        <v>8.170484028993942E-2</v>
      </c>
      <c r="BE19" s="254" t="str">
        <f t="shared" si="22"/>
        <v/>
      </c>
      <c r="BF19" s="254">
        <f t="shared" si="24"/>
        <v>0.12785345727826136</v>
      </c>
      <c r="BG19" s="271">
        <f t="shared" si="25"/>
        <v>99.999999999733461</v>
      </c>
      <c r="BH19" s="648"/>
      <c r="BI19" s="10"/>
      <c r="BJ19" s="657"/>
    </row>
    <row r="20" spans="1:62" x14ac:dyDescent="0.35">
      <c r="A20" s="14"/>
      <c r="B20" s="57">
        <v>2003</v>
      </c>
      <c r="C20" s="486">
        <v>3535.4075789800004</v>
      </c>
      <c r="D20" s="487">
        <v>3514.0652538299996</v>
      </c>
      <c r="E20" s="488">
        <v>1390.94610556</v>
      </c>
      <c r="F20" s="489">
        <v>1214.8072316999999</v>
      </c>
      <c r="G20" s="489">
        <v>116.59354705</v>
      </c>
      <c r="H20" s="490">
        <v>59.545326809999999</v>
      </c>
      <c r="I20" s="491">
        <v>565.4587419500001</v>
      </c>
      <c r="J20" s="489">
        <v>103.88797637</v>
      </c>
      <c r="K20" s="489">
        <v>12.672083930000001</v>
      </c>
      <c r="L20" s="489">
        <v>83.488909050000004</v>
      </c>
      <c r="M20" s="489">
        <v>31.052621889999998</v>
      </c>
      <c r="N20" s="489">
        <v>48.724218220000004</v>
      </c>
      <c r="O20" s="489">
        <v>285.63293249999998</v>
      </c>
      <c r="P20" s="492">
        <v>904.88018129000011</v>
      </c>
      <c r="Q20" s="491">
        <v>643.74893874999998</v>
      </c>
      <c r="R20" s="489">
        <v>150.67869583000001</v>
      </c>
      <c r="S20" s="489">
        <v>414.32437579999998</v>
      </c>
      <c r="T20" s="490">
        <v>78.74586712</v>
      </c>
      <c r="U20" s="493">
        <v>9.0312862700000007</v>
      </c>
      <c r="V20" s="494">
        <v>21.342325150000001</v>
      </c>
      <c r="W20" s="495">
        <v>286.70382556000004</v>
      </c>
      <c r="X20" s="496">
        <v>9.6648730599999997</v>
      </c>
      <c r="Y20" s="496">
        <v>3.1831404000000001</v>
      </c>
      <c r="Z20" s="496" t="s">
        <v>276</v>
      </c>
      <c r="AA20" s="496">
        <v>4.6581490700000003</v>
      </c>
      <c r="AB20" s="496">
        <v>3839.61756707</v>
      </c>
      <c r="AC20" s="236"/>
      <c r="AD20" s="936"/>
      <c r="AE20" s="674"/>
      <c r="AF20" s="14"/>
      <c r="AG20" s="57">
        <v>2003</v>
      </c>
      <c r="AH20" s="290">
        <f t="shared" si="23"/>
        <v>92.077075834348236</v>
      </c>
      <c r="AI20" s="96">
        <f t="shared" si="0"/>
        <v>91.521230759228231</v>
      </c>
      <c r="AJ20" s="262">
        <f t="shared" si="1"/>
        <v>36.226162664981928</v>
      </c>
      <c r="AK20" s="244">
        <f t="shared" si="2"/>
        <v>31.638755956286957</v>
      </c>
      <c r="AL20" s="244">
        <f t="shared" si="3"/>
        <v>3.0365927078246013</v>
      </c>
      <c r="AM20" s="263">
        <f t="shared" si="4"/>
        <v>1.5508140008703744</v>
      </c>
      <c r="AN20" s="264">
        <f t="shared" si="5"/>
        <v>14.726954757150459</v>
      </c>
      <c r="AO20" s="244">
        <f t="shared" si="6"/>
        <v>2.7056855156873496</v>
      </c>
      <c r="AP20" s="244">
        <f t="shared" si="7"/>
        <v>0.33003505449814963</v>
      </c>
      <c r="AQ20" s="244">
        <f t="shared" si="8"/>
        <v>2.174406893176867</v>
      </c>
      <c r="AR20" s="244">
        <f t="shared" si="9"/>
        <v>0.80874257260199378</v>
      </c>
      <c r="AS20" s="244">
        <f t="shared" si="10"/>
        <v>1.268986230240146</v>
      </c>
      <c r="AT20" s="244">
        <f t="shared" si="11"/>
        <v>7.4390984912063933</v>
      </c>
      <c r="AU20" s="278">
        <f t="shared" si="12"/>
        <v>23.566935130482573</v>
      </c>
      <c r="AV20" s="264">
        <f t="shared" si="13"/>
        <v>16.765965034409476</v>
      </c>
      <c r="AW20" s="244">
        <f t="shared" si="14"/>
        <v>3.9243152006146911</v>
      </c>
      <c r="AX20" s="244">
        <f t="shared" si="15"/>
        <v>10.790771960035842</v>
      </c>
      <c r="AY20" s="263">
        <f t="shared" si="16"/>
        <v>2.050877873758941</v>
      </c>
      <c r="AZ20" s="265">
        <f t="shared" si="17"/>
        <v>0.23521317194336483</v>
      </c>
      <c r="BA20" s="294">
        <f t="shared" si="18"/>
        <v>0.55584507511997505</v>
      </c>
      <c r="BB20" s="266">
        <f t="shared" si="19"/>
        <v>7.4669891089904254</v>
      </c>
      <c r="BC20" s="267">
        <f t="shared" si="20"/>
        <v>0.25171447132885255</v>
      </c>
      <c r="BD20" s="267">
        <f t="shared" si="21"/>
        <v>8.2902537671975612E-2</v>
      </c>
      <c r="BE20" s="267" t="str">
        <f t="shared" si="22"/>
        <v/>
      </c>
      <c r="BF20" s="267">
        <f t="shared" si="24"/>
        <v>0.12131804766052831</v>
      </c>
      <c r="BG20" s="273">
        <f t="shared" si="25"/>
        <v>100.00000000000001</v>
      </c>
      <c r="BH20" s="648"/>
      <c r="BI20" s="10"/>
      <c r="BJ20" s="657"/>
    </row>
    <row r="21" spans="1:62" x14ac:dyDescent="0.35">
      <c r="A21" s="14"/>
      <c r="B21" s="57">
        <v>2004</v>
      </c>
      <c r="C21" s="475">
        <v>3540.4226724599998</v>
      </c>
      <c r="D21" s="476">
        <v>3520.3370739900006</v>
      </c>
      <c r="E21" s="477">
        <v>1383.6896289299998</v>
      </c>
      <c r="F21" s="478">
        <v>1201.2442753999999</v>
      </c>
      <c r="G21" s="478">
        <v>121.55815464</v>
      </c>
      <c r="H21" s="479">
        <v>60.887198880000007</v>
      </c>
      <c r="I21" s="480">
        <v>558.34263949000001</v>
      </c>
      <c r="J21" s="478">
        <v>105.83146965</v>
      </c>
      <c r="K21" s="478">
        <v>12.516940119999999</v>
      </c>
      <c r="L21" s="478">
        <v>84.428329309999995</v>
      </c>
      <c r="M21" s="478">
        <v>30.126768690000002</v>
      </c>
      <c r="N21" s="478">
        <v>45.934370289999997</v>
      </c>
      <c r="O21" s="478">
        <v>279.50476144000004</v>
      </c>
      <c r="P21" s="481">
        <v>928.42697941999995</v>
      </c>
      <c r="Q21" s="480">
        <v>639.74828874999992</v>
      </c>
      <c r="R21" s="478">
        <v>153.0033904</v>
      </c>
      <c r="S21" s="478">
        <v>407.48355218</v>
      </c>
      <c r="T21" s="479">
        <v>79.26134617999999</v>
      </c>
      <c r="U21" s="482">
        <v>10.129537389999999</v>
      </c>
      <c r="V21" s="483">
        <v>20.085598470000001</v>
      </c>
      <c r="W21" s="484">
        <v>298.55421803000002</v>
      </c>
      <c r="X21" s="485">
        <v>9.3330038799999997</v>
      </c>
      <c r="Y21" s="485">
        <v>3.0456476899999996</v>
      </c>
      <c r="Z21" s="485" t="s">
        <v>276</v>
      </c>
      <c r="AA21" s="485">
        <v>4.5938819000000004</v>
      </c>
      <c r="AB21" s="485">
        <v>3855.9494239699998</v>
      </c>
      <c r="AC21" s="236"/>
      <c r="AD21" s="936"/>
      <c r="AE21" s="674"/>
      <c r="AF21" s="14"/>
      <c r="AG21" s="57">
        <v>2004</v>
      </c>
      <c r="AH21" s="288">
        <f t="shared" si="23"/>
        <v>91.817144966980905</v>
      </c>
      <c r="AI21" s="80">
        <f t="shared" si="0"/>
        <v>91.296246058267542</v>
      </c>
      <c r="AJ21" s="249">
        <f t="shared" si="1"/>
        <v>35.884537808729448</v>
      </c>
      <c r="AK21" s="245">
        <f t="shared" si="2"/>
        <v>31.153009111909601</v>
      </c>
      <c r="AL21" s="245">
        <f t="shared" si="3"/>
        <v>3.1524831182782069</v>
      </c>
      <c r="AM21" s="250">
        <f t="shared" si="4"/>
        <v>1.5790455782822974</v>
      </c>
      <c r="AN21" s="251">
        <f t="shared" si="5"/>
        <v>14.480030158568388</v>
      </c>
      <c r="AO21" s="245">
        <f t="shared" si="6"/>
        <v>2.7446280543025972</v>
      </c>
      <c r="AP21" s="245">
        <f t="shared" si="7"/>
        <v>0.32461370064114675</v>
      </c>
      <c r="AQ21" s="245">
        <f t="shared" si="8"/>
        <v>2.1895600804606627</v>
      </c>
      <c r="AR21" s="245">
        <f t="shared" si="9"/>
        <v>0.78130611627634239</v>
      </c>
      <c r="AS21" s="245">
        <f t="shared" si="10"/>
        <v>1.1912596675790159</v>
      </c>
      <c r="AT21" s="245">
        <f t="shared" si="11"/>
        <v>7.2486625395679631</v>
      </c>
      <c r="AU21" s="276">
        <f t="shared" si="12"/>
        <v>24.07777896796458</v>
      </c>
      <c r="AV21" s="251">
        <f t="shared" si="13"/>
        <v>16.591200205404387</v>
      </c>
      <c r="AW21" s="245">
        <f t="shared" si="14"/>
        <v>3.967982293773737</v>
      </c>
      <c r="AX21" s="245">
        <f t="shared" si="15"/>
        <v>10.567658114158148</v>
      </c>
      <c r="AY21" s="250">
        <f t="shared" si="16"/>
        <v>2.0555597977318452</v>
      </c>
      <c r="AZ21" s="252">
        <f t="shared" si="17"/>
        <v>0.26269891734137046</v>
      </c>
      <c r="BA21" s="292">
        <f t="shared" si="18"/>
        <v>0.52089890871339062</v>
      </c>
      <c r="BB21" s="253">
        <f t="shared" si="19"/>
        <v>7.7426901964553059</v>
      </c>
      <c r="BC21" s="254">
        <f t="shared" si="20"/>
        <v>0.2420416570295921</v>
      </c>
      <c r="BD21" s="254">
        <f t="shared" si="21"/>
        <v>7.8985675254637247E-2</v>
      </c>
      <c r="BE21" s="254" t="str">
        <f t="shared" si="22"/>
        <v/>
      </c>
      <c r="BF21" s="254">
        <f t="shared" si="24"/>
        <v>0.11913750402022238</v>
      </c>
      <c r="BG21" s="271">
        <f t="shared" si="25"/>
        <v>99.999999999740666</v>
      </c>
      <c r="BH21" s="648"/>
      <c r="BI21" s="10"/>
      <c r="BJ21" s="657"/>
    </row>
    <row r="22" spans="1:62" x14ac:dyDescent="0.35">
      <c r="A22" s="14"/>
      <c r="B22" s="57">
        <v>2005</v>
      </c>
      <c r="C22" s="486">
        <v>3529.7216219899997</v>
      </c>
      <c r="D22" s="487">
        <v>3508.7874300899998</v>
      </c>
      <c r="E22" s="488">
        <v>1375.0628992000002</v>
      </c>
      <c r="F22" s="489">
        <v>1188.9224815700002</v>
      </c>
      <c r="G22" s="489">
        <v>123.49370917</v>
      </c>
      <c r="H22" s="490">
        <v>62.646708459999999</v>
      </c>
      <c r="I22" s="491">
        <v>550.11601408000001</v>
      </c>
      <c r="J22" s="489">
        <v>104.61435523</v>
      </c>
      <c r="K22" s="489">
        <v>11.43578917</v>
      </c>
      <c r="L22" s="489">
        <v>83.964827970000002</v>
      </c>
      <c r="M22" s="489">
        <v>30.217191159999999</v>
      </c>
      <c r="N22" s="489">
        <v>44.988368219999998</v>
      </c>
      <c r="O22" s="489">
        <v>274.89548234</v>
      </c>
      <c r="P22" s="492">
        <v>933.20037712999988</v>
      </c>
      <c r="Q22" s="491">
        <v>639.84041362999994</v>
      </c>
      <c r="R22" s="489">
        <v>153.07999401000001</v>
      </c>
      <c r="S22" s="489">
        <v>407.48993689999998</v>
      </c>
      <c r="T22" s="490">
        <v>79.270482720000004</v>
      </c>
      <c r="U22" s="493">
        <v>10.56772606</v>
      </c>
      <c r="V22" s="494">
        <v>20.934191900000002</v>
      </c>
      <c r="W22" s="495">
        <v>296.11552946</v>
      </c>
      <c r="X22" s="496">
        <v>9.1677673900000016</v>
      </c>
      <c r="Y22" s="496">
        <v>3.1791334400000002</v>
      </c>
      <c r="Z22" s="496" t="s">
        <v>276</v>
      </c>
      <c r="AA22" s="496">
        <v>4.5855985099999996</v>
      </c>
      <c r="AB22" s="496">
        <v>3842.7696507999999</v>
      </c>
      <c r="AC22" s="236"/>
      <c r="AD22" s="936"/>
      <c r="AE22" s="674"/>
      <c r="AF22" s="14"/>
      <c r="AG22" s="57">
        <v>2005</v>
      </c>
      <c r="AH22" s="290">
        <f t="shared" si="23"/>
        <v>91.853583293892498</v>
      </c>
      <c r="AI22" s="96">
        <f t="shared" si="0"/>
        <v>91.308814967858638</v>
      </c>
      <c r="AJ22" s="262">
        <f t="shared" si="1"/>
        <v>35.783120617540405</v>
      </c>
      <c r="AK22" s="244">
        <f t="shared" si="2"/>
        <v>30.939207644738389</v>
      </c>
      <c r="AL22" s="244">
        <f t="shared" si="3"/>
        <v>3.2136641118806248</v>
      </c>
      <c r="AM22" s="263">
        <f t="shared" si="4"/>
        <v>1.6302488609213932</v>
      </c>
      <c r="AN22" s="264">
        <f t="shared" si="5"/>
        <v>14.315612541737316</v>
      </c>
      <c r="AO22" s="244">
        <f t="shared" si="6"/>
        <v>2.7223686230638635</v>
      </c>
      <c r="AP22" s="244">
        <f t="shared" si="7"/>
        <v>0.29759236720367199</v>
      </c>
      <c r="AQ22" s="244">
        <f t="shared" si="8"/>
        <v>2.1850080957238731</v>
      </c>
      <c r="AR22" s="244">
        <f t="shared" si="9"/>
        <v>0.78633886248449181</v>
      </c>
      <c r="AS22" s="244">
        <f t="shared" si="10"/>
        <v>1.1707276862310541</v>
      </c>
      <c r="AT22" s="244">
        <f t="shared" si="11"/>
        <v>7.1535769072905886</v>
      </c>
      <c r="AU22" s="278">
        <f t="shared" si="12"/>
        <v>24.28457758158164</v>
      </c>
      <c r="AV22" s="264">
        <f t="shared" si="13"/>
        <v>16.650501377224003</v>
      </c>
      <c r="AW22" s="244">
        <f t="shared" si="14"/>
        <v>3.9835849639889642</v>
      </c>
      <c r="AX22" s="244">
        <f t="shared" si="15"/>
        <v>10.60406878187891</v>
      </c>
      <c r="AY22" s="263">
        <f t="shared" si="16"/>
        <v>2.0628476313561297</v>
      </c>
      <c r="AZ22" s="265">
        <f t="shared" si="17"/>
        <v>0.27500285003552005</v>
      </c>
      <c r="BA22" s="294">
        <f t="shared" si="18"/>
        <v>0.5447683260338505</v>
      </c>
      <c r="BB22" s="266">
        <f t="shared" si="19"/>
        <v>7.7057840143593763</v>
      </c>
      <c r="BC22" s="267">
        <f t="shared" si="20"/>
        <v>0.23857186933105468</v>
      </c>
      <c r="BD22" s="267">
        <f t="shared" si="21"/>
        <v>8.273026303666571E-2</v>
      </c>
      <c r="BE22" s="267" t="str">
        <f t="shared" si="22"/>
        <v/>
      </c>
      <c r="BF22" s="267">
        <f t="shared" si="24"/>
        <v>0.11933055912017405</v>
      </c>
      <c r="BG22" s="273">
        <f t="shared" si="25"/>
        <v>99.999999999739771</v>
      </c>
      <c r="BH22" s="648"/>
      <c r="BI22" s="10"/>
      <c r="BJ22" s="657"/>
    </row>
    <row r="23" spans="1:62" x14ac:dyDescent="0.35">
      <c r="A23" s="14"/>
      <c r="B23" s="57">
        <v>2006</v>
      </c>
      <c r="C23" s="497">
        <v>3539.0021307500001</v>
      </c>
      <c r="D23" s="498">
        <v>3516.1238423599998</v>
      </c>
      <c r="E23" s="499">
        <v>1382.2789565200001</v>
      </c>
      <c r="F23" s="500">
        <v>1194.3069205700001</v>
      </c>
      <c r="G23" s="500">
        <v>123.65809535</v>
      </c>
      <c r="H23" s="501">
        <v>64.313940610000003</v>
      </c>
      <c r="I23" s="502">
        <v>540.00807845000008</v>
      </c>
      <c r="J23" s="500">
        <v>105.24236590000001</v>
      </c>
      <c r="K23" s="500">
        <v>11.46506845</v>
      </c>
      <c r="L23" s="500">
        <v>82.632253119999987</v>
      </c>
      <c r="M23" s="500">
        <v>29.802082040000002</v>
      </c>
      <c r="N23" s="500">
        <v>40.850271200000002</v>
      </c>
      <c r="O23" s="500">
        <v>270.01603774</v>
      </c>
      <c r="P23" s="503">
        <v>946.51434110999992</v>
      </c>
      <c r="Q23" s="502">
        <v>637.83072146999996</v>
      </c>
      <c r="R23" s="500">
        <v>160.66639115999999</v>
      </c>
      <c r="S23" s="500">
        <v>400.81445823000001</v>
      </c>
      <c r="T23" s="501">
        <v>76.349872079999997</v>
      </c>
      <c r="U23" s="504">
        <v>9.4917448199999992</v>
      </c>
      <c r="V23" s="505">
        <v>22.878288390000002</v>
      </c>
      <c r="W23" s="484">
        <v>301.92985716000004</v>
      </c>
      <c r="X23" s="485">
        <v>8.7852395899999998</v>
      </c>
      <c r="Y23" s="485">
        <v>3.2681482500000003</v>
      </c>
      <c r="Z23" s="485" t="s">
        <v>276</v>
      </c>
      <c r="AA23" s="485">
        <v>4.6346581999999996</v>
      </c>
      <c r="AB23" s="485">
        <v>3857.6200339500001</v>
      </c>
      <c r="AC23" s="236"/>
      <c r="AD23" s="936"/>
      <c r="AE23" s="674"/>
      <c r="AF23" s="14"/>
      <c r="AG23" s="57">
        <v>2006</v>
      </c>
      <c r="AH23" s="289">
        <f t="shared" si="23"/>
        <v>91.740557639271898</v>
      </c>
      <c r="AI23" s="88">
        <f t="shared" si="0"/>
        <v>91.147490199019771</v>
      </c>
      <c r="AJ23" s="255">
        <f t="shared" si="1"/>
        <v>35.832428916142348</v>
      </c>
      <c r="AK23" s="256">
        <f t="shared" si="2"/>
        <v>30.959682655605992</v>
      </c>
      <c r="AL23" s="256">
        <f t="shared" si="3"/>
        <v>3.2055540530615869</v>
      </c>
      <c r="AM23" s="257">
        <f t="shared" si="4"/>
        <v>1.6671922077339978</v>
      </c>
      <c r="AN23" s="258">
        <f t="shared" si="5"/>
        <v>13.998477654551689</v>
      </c>
      <c r="AO23" s="256">
        <f t="shared" si="6"/>
        <v>2.7281682740598319</v>
      </c>
      <c r="AP23" s="256">
        <f t="shared" si="7"/>
        <v>0.29720574730270605</v>
      </c>
      <c r="AQ23" s="256">
        <f t="shared" si="8"/>
        <v>2.1420526747780522</v>
      </c>
      <c r="AR23" s="256">
        <f t="shared" si="9"/>
        <v>0.7725509971878759</v>
      </c>
      <c r="AS23" s="256">
        <f t="shared" si="10"/>
        <v>1.0589500998150787</v>
      </c>
      <c r="AT23" s="256">
        <f t="shared" si="11"/>
        <v>6.9995498614081431</v>
      </c>
      <c r="AU23" s="277">
        <f t="shared" si="12"/>
        <v>24.536225257540956</v>
      </c>
      <c r="AV23" s="258">
        <f t="shared" si="13"/>
        <v>16.534306537621717</v>
      </c>
      <c r="AW23" s="256">
        <f t="shared" si="14"/>
        <v>4.1649097045850327</v>
      </c>
      <c r="AX23" s="256">
        <f t="shared" si="15"/>
        <v>10.390200556367059</v>
      </c>
      <c r="AY23" s="257">
        <f t="shared" si="16"/>
        <v>1.9791962766696269</v>
      </c>
      <c r="AZ23" s="259">
        <f t="shared" si="17"/>
        <v>0.24605183342230186</v>
      </c>
      <c r="BA23" s="293">
        <f t="shared" si="18"/>
        <v>0.59306744025211411</v>
      </c>
      <c r="BB23" s="253">
        <f t="shared" si="19"/>
        <v>7.8268428332180697</v>
      </c>
      <c r="BC23" s="254">
        <f t="shared" si="20"/>
        <v>0.22773729690024389</v>
      </c>
      <c r="BD23" s="254">
        <f t="shared" si="21"/>
        <v>8.4719288608981744E-2</v>
      </c>
      <c r="BE23" s="254" t="str">
        <f t="shared" si="22"/>
        <v/>
      </c>
      <c r="BF23" s="254">
        <f t="shared" si="24"/>
        <v>0.12014294200080543</v>
      </c>
      <c r="BG23" s="271">
        <f t="shared" si="25"/>
        <v>100</v>
      </c>
      <c r="BH23" s="648"/>
      <c r="BI23" s="10"/>
      <c r="BJ23" s="657"/>
    </row>
    <row r="24" spans="1:62" x14ac:dyDescent="0.35">
      <c r="A24" s="14"/>
      <c r="B24" s="57">
        <v>2007</v>
      </c>
      <c r="C24" s="486">
        <v>3504.0306949800001</v>
      </c>
      <c r="D24" s="487">
        <v>3481.3579065700001</v>
      </c>
      <c r="E24" s="488">
        <v>1396.1482817999999</v>
      </c>
      <c r="F24" s="489">
        <v>1208.7327094</v>
      </c>
      <c r="G24" s="489">
        <v>125.54430014</v>
      </c>
      <c r="H24" s="490">
        <v>61.871272259999998</v>
      </c>
      <c r="I24" s="491">
        <v>552.70520055999998</v>
      </c>
      <c r="J24" s="489">
        <v>112.56116741</v>
      </c>
      <c r="K24" s="489">
        <v>11.548033050000001</v>
      </c>
      <c r="L24" s="489">
        <v>83.320483819999993</v>
      </c>
      <c r="M24" s="489">
        <v>28.918085090000002</v>
      </c>
      <c r="N24" s="489">
        <v>40.153125860000003</v>
      </c>
      <c r="O24" s="489">
        <v>276.20430533999996</v>
      </c>
      <c r="P24" s="492">
        <v>959.70340038000006</v>
      </c>
      <c r="Q24" s="491">
        <v>563.37466361000008</v>
      </c>
      <c r="R24" s="489">
        <v>141.4163332</v>
      </c>
      <c r="S24" s="489">
        <v>348.63462251999999</v>
      </c>
      <c r="T24" s="490">
        <v>73.323707890000009</v>
      </c>
      <c r="U24" s="493">
        <v>9.4263602200000012</v>
      </c>
      <c r="V24" s="494">
        <v>22.672788410000003</v>
      </c>
      <c r="W24" s="495">
        <v>305.64733721000005</v>
      </c>
      <c r="X24" s="496">
        <v>8.8650191799999991</v>
      </c>
      <c r="Y24" s="496">
        <v>3.13485755</v>
      </c>
      <c r="Z24" s="496" t="s">
        <v>276</v>
      </c>
      <c r="AA24" s="496">
        <v>4.4571125599999997</v>
      </c>
      <c r="AB24" s="496">
        <v>3826.13502148</v>
      </c>
      <c r="AC24" s="236"/>
      <c r="AD24" s="936"/>
      <c r="AE24" s="674"/>
      <c r="AF24" s="14"/>
      <c r="AG24" s="57">
        <v>2007</v>
      </c>
      <c r="AH24" s="290">
        <f t="shared" si="23"/>
        <v>91.58146995096358</v>
      </c>
      <c r="AI24" s="96">
        <f t="shared" si="0"/>
        <v>90.988893152635384</v>
      </c>
      <c r="AJ24" s="262">
        <f t="shared" si="1"/>
        <v>36.489780783009358</v>
      </c>
      <c r="AK24" s="244">
        <f t="shared" si="2"/>
        <v>31.591480766207937</v>
      </c>
      <c r="AL24" s="244">
        <f t="shared" si="3"/>
        <v>3.2812302606988966</v>
      </c>
      <c r="AM24" s="263">
        <f t="shared" si="4"/>
        <v>1.6170697561025269</v>
      </c>
      <c r="AN24" s="264">
        <f t="shared" si="5"/>
        <v>14.445522634645712</v>
      </c>
      <c r="AO24" s="244">
        <f t="shared" si="6"/>
        <v>2.941902645308629</v>
      </c>
      <c r="AP24" s="244">
        <f t="shared" si="7"/>
        <v>0.30181979948875587</v>
      </c>
      <c r="AQ24" s="244">
        <f t="shared" si="8"/>
        <v>2.1776671066817324</v>
      </c>
      <c r="AR24" s="244">
        <f t="shared" si="9"/>
        <v>0.75580409284181771</v>
      </c>
      <c r="AS24" s="244">
        <f t="shared" si="10"/>
        <v>1.0494435150505546</v>
      </c>
      <c r="AT24" s="244">
        <f t="shared" si="11"/>
        <v>7.2188854755355827</v>
      </c>
      <c r="AU24" s="278">
        <f t="shared" si="12"/>
        <v>25.082841953883111</v>
      </c>
      <c r="AV24" s="264">
        <f t="shared" si="13"/>
        <v>14.724380097597267</v>
      </c>
      <c r="AW24" s="244">
        <f t="shared" si="14"/>
        <v>3.6960622771043319</v>
      </c>
      <c r="AX24" s="244">
        <f t="shared" si="15"/>
        <v>9.11192680244576</v>
      </c>
      <c r="AY24" s="263">
        <f t="shared" si="16"/>
        <v>1.9163910180471735</v>
      </c>
      <c r="AZ24" s="265">
        <f t="shared" si="17"/>
        <v>0.2463676834999346</v>
      </c>
      <c r="BA24" s="294">
        <f t="shared" si="18"/>
        <v>0.59257679832819565</v>
      </c>
      <c r="BB24" s="266">
        <f t="shared" si="19"/>
        <v>7.9884095959523034</v>
      </c>
      <c r="BC24" s="267">
        <f t="shared" si="20"/>
        <v>0.23169645426080371</v>
      </c>
      <c r="BD24" s="267">
        <f t="shared" si="21"/>
        <v>8.1932747600407349E-2</v>
      </c>
      <c r="BE24" s="267" t="str">
        <f t="shared" si="22"/>
        <v/>
      </c>
      <c r="BF24" s="267">
        <f t="shared" si="24"/>
        <v>0.11649125122290978</v>
      </c>
      <c r="BG24" s="273">
        <f t="shared" si="25"/>
        <v>100</v>
      </c>
      <c r="BH24" s="648"/>
      <c r="BI24" s="10"/>
      <c r="BJ24" s="657"/>
    </row>
    <row r="25" spans="1:62" x14ac:dyDescent="0.35">
      <c r="A25" s="14"/>
      <c r="B25" s="57">
        <v>2008</v>
      </c>
      <c r="C25" s="508">
        <v>3441.49786507</v>
      </c>
      <c r="D25" s="509">
        <v>3419.0491992599996</v>
      </c>
      <c r="E25" s="477">
        <v>1327.13908244</v>
      </c>
      <c r="F25" s="478">
        <v>1145.6246317</v>
      </c>
      <c r="G25" s="478">
        <v>123.37514105999999</v>
      </c>
      <c r="H25" s="479">
        <v>58.139309670000003</v>
      </c>
      <c r="I25" s="510">
        <v>533.27134998000008</v>
      </c>
      <c r="J25" s="511">
        <v>105.32966581000001</v>
      </c>
      <c r="K25" s="511">
        <v>11.05888025</v>
      </c>
      <c r="L25" s="511">
        <v>82.747988390000003</v>
      </c>
      <c r="M25" s="511">
        <v>27.596314070000002</v>
      </c>
      <c r="N25" s="511">
        <v>38.281012629999999</v>
      </c>
      <c r="O25" s="511">
        <v>268.25748883</v>
      </c>
      <c r="P25" s="481">
        <v>942.47401914</v>
      </c>
      <c r="Q25" s="510">
        <v>607.07956425000009</v>
      </c>
      <c r="R25" s="511">
        <v>155.51543900999999</v>
      </c>
      <c r="S25" s="511">
        <v>377.70484820000001</v>
      </c>
      <c r="T25" s="511">
        <v>73.859277030000001</v>
      </c>
      <c r="U25" s="480">
        <v>9.0851834500000006</v>
      </c>
      <c r="V25" s="483">
        <v>22.448665809999998</v>
      </c>
      <c r="W25" s="484">
        <v>286.18437813000003</v>
      </c>
      <c r="X25" s="485">
        <v>8.8135216700000001</v>
      </c>
      <c r="Y25" s="485">
        <v>3.0822202499999998</v>
      </c>
      <c r="Z25" s="485" t="s">
        <v>276</v>
      </c>
      <c r="AA25" s="485">
        <v>4.3404021199999994</v>
      </c>
      <c r="AB25" s="485">
        <v>3743.9183872399999</v>
      </c>
      <c r="AC25" s="236"/>
      <c r="AD25" s="936"/>
      <c r="AE25" s="674"/>
      <c r="AF25" s="14"/>
      <c r="AG25" s="57">
        <v>2008</v>
      </c>
      <c r="AH25" s="288">
        <f t="shared" si="23"/>
        <v>91.922352709377748</v>
      </c>
      <c r="AI25" s="80">
        <f t="shared" si="0"/>
        <v>91.322749206093334</v>
      </c>
      <c r="AJ25" s="249">
        <f t="shared" si="1"/>
        <v>35.447863579589431</v>
      </c>
      <c r="AK25" s="245">
        <f t="shared" si="2"/>
        <v>30.599615515244967</v>
      </c>
      <c r="AL25" s="245">
        <f t="shared" si="3"/>
        <v>3.2953480364445551</v>
      </c>
      <c r="AM25" s="250">
        <f t="shared" si="4"/>
        <v>1.5529000276328151</v>
      </c>
      <c r="AN25" s="251">
        <f t="shared" si="5"/>
        <v>14.243669194218878</v>
      </c>
      <c r="AO25" s="245">
        <f t="shared" si="6"/>
        <v>2.8133536823073904</v>
      </c>
      <c r="AP25" s="245">
        <f t="shared" si="7"/>
        <v>0.29538251388413828</v>
      </c>
      <c r="AQ25" s="245">
        <f t="shared" si="8"/>
        <v>2.2101974410559055</v>
      </c>
      <c r="AR25" s="245">
        <f t="shared" si="9"/>
        <v>0.73709710564347752</v>
      </c>
      <c r="AS25" s="245">
        <f t="shared" si="10"/>
        <v>1.0224852325966589</v>
      </c>
      <c r="AT25" s="245">
        <f t="shared" si="11"/>
        <v>7.1651532187313043</v>
      </c>
      <c r="AU25" s="276">
        <f t="shared" si="12"/>
        <v>25.173465916141076</v>
      </c>
      <c r="AV25" s="251">
        <f t="shared" si="13"/>
        <v>16.215085412092449</v>
      </c>
      <c r="AW25" s="245">
        <f t="shared" si="14"/>
        <v>4.1538148785514872</v>
      </c>
      <c r="AX25" s="245">
        <f t="shared" si="15"/>
        <v>10.0884904299007</v>
      </c>
      <c r="AY25" s="250">
        <f t="shared" si="16"/>
        <v>1.9727801033731598</v>
      </c>
      <c r="AZ25" s="252">
        <f t="shared" si="17"/>
        <v>0.24266510405152175</v>
      </c>
      <c r="BA25" s="292">
        <f t="shared" si="18"/>
        <v>0.59960350328440404</v>
      </c>
      <c r="BB25" s="253">
        <f t="shared" si="19"/>
        <v>7.6439801440483288</v>
      </c>
      <c r="BC25" s="254">
        <f t="shared" si="20"/>
        <v>0.23540902227030888</v>
      </c>
      <c r="BD25" s="254">
        <f t="shared" si="21"/>
        <v>8.2326053380458397E-2</v>
      </c>
      <c r="BE25" s="254" t="str">
        <f t="shared" si="22"/>
        <v/>
      </c>
      <c r="BF25" s="254">
        <f t="shared" si="24"/>
        <v>0.11593207092315184</v>
      </c>
      <c r="BG25" s="271">
        <f t="shared" si="25"/>
        <v>100</v>
      </c>
      <c r="BH25" s="648"/>
      <c r="BI25" s="10"/>
      <c r="BJ25" s="657"/>
    </row>
    <row r="26" spans="1:62" x14ac:dyDescent="0.35">
      <c r="A26" s="14"/>
      <c r="B26" s="57">
        <v>2009</v>
      </c>
      <c r="C26" s="486">
        <v>3203.5333420100001</v>
      </c>
      <c r="D26" s="487">
        <v>3183.0031834900001</v>
      </c>
      <c r="E26" s="488">
        <v>1226.6242580200001</v>
      </c>
      <c r="F26" s="489">
        <v>1063.50303242</v>
      </c>
      <c r="G26" s="489">
        <v>116.00997871</v>
      </c>
      <c r="H26" s="490">
        <v>47.111246879999996</v>
      </c>
      <c r="I26" s="491">
        <v>442.52916119999998</v>
      </c>
      <c r="J26" s="489">
        <v>73.968547390000012</v>
      </c>
      <c r="K26" s="489">
        <v>10.028550409999999</v>
      </c>
      <c r="L26" s="489">
        <v>71.93814058000001</v>
      </c>
      <c r="M26" s="489">
        <v>25.884138360000001</v>
      </c>
      <c r="N26" s="489">
        <v>34.85685239</v>
      </c>
      <c r="O26" s="489">
        <v>225.85293207999999</v>
      </c>
      <c r="P26" s="492">
        <v>912.68946011999992</v>
      </c>
      <c r="Q26" s="491">
        <v>593.31583585999999</v>
      </c>
      <c r="R26" s="489">
        <v>152.80287265999999</v>
      </c>
      <c r="S26" s="489">
        <v>368.19948896</v>
      </c>
      <c r="T26" s="490">
        <v>72.313474249999999</v>
      </c>
      <c r="U26" s="493">
        <v>7.8444682800000001</v>
      </c>
      <c r="V26" s="494">
        <v>20.530158530000001</v>
      </c>
      <c r="W26" s="495">
        <v>222.28317224000003</v>
      </c>
      <c r="X26" s="496">
        <v>8.7952714400000005</v>
      </c>
      <c r="Y26" s="496">
        <v>2.9906495300000002</v>
      </c>
      <c r="Z26" s="496" t="s">
        <v>276</v>
      </c>
      <c r="AA26" s="496">
        <v>3.9305933899999999</v>
      </c>
      <c r="AB26" s="496">
        <v>3441.5330286200001</v>
      </c>
      <c r="AC26" s="236"/>
      <c r="AD26" s="936"/>
      <c r="AE26" s="674"/>
      <c r="AF26" s="14"/>
      <c r="AG26" s="57">
        <v>2009</v>
      </c>
      <c r="AH26" s="290">
        <f t="shared" si="23"/>
        <v>93.084486342836755</v>
      </c>
      <c r="AI26" s="96">
        <f t="shared" si="0"/>
        <v>92.487945256371219</v>
      </c>
      <c r="AJ26" s="262">
        <f t="shared" si="1"/>
        <v>35.641798228269714</v>
      </c>
      <c r="AK26" s="244">
        <f t="shared" si="2"/>
        <v>30.90201440973669</v>
      </c>
      <c r="AL26" s="244">
        <f t="shared" si="3"/>
        <v>3.3708808762041187</v>
      </c>
      <c r="AM26" s="263">
        <f t="shared" si="4"/>
        <v>1.3689029420383292</v>
      </c>
      <c r="AN26" s="264">
        <f t="shared" si="5"/>
        <v>12.858489444090768</v>
      </c>
      <c r="AO26" s="244">
        <f t="shared" si="6"/>
        <v>2.1492906438750703</v>
      </c>
      <c r="AP26" s="244">
        <f t="shared" si="7"/>
        <v>0.29139776740777895</v>
      </c>
      <c r="AQ26" s="244">
        <f t="shared" si="8"/>
        <v>2.0902934820545962</v>
      </c>
      <c r="AR26" s="244">
        <f t="shared" si="9"/>
        <v>0.75211070603553465</v>
      </c>
      <c r="AS26" s="244">
        <f t="shared" si="10"/>
        <v>1.012829227560168</v>
      </c>
      <c r="AT26" s="244">
        <f t="shared" si="11"/>
        <v>6.5625676174481882</v>
      </c>
      <c r="AU26" s="278">
        <f t="shared" si="12"/>
        <v>26.519851837248641</v>
      </c>
      <c r="AV26" s="264">
        <f t="shared" si="13"/>
        <v>17.239870456739744</v>
      </c>
      <c r="AW26" s="244">
        <f t="shared" si="14"/>
        <v>4.4399653116585522</v>
      </c>
      <c r="AX26" s="244">
        <f t="shared" si="15"/>
        <v>10.698705661053678</v>
      </c>
      <c r="AY26" s="263">
        <f t="shared" si="16"/>
        <v>2.1011994843180846</v>
      </c>
      <c r="AZ26" s="265">
        <f t="shared" si="17"/>
        <v>0.2279352897317829</v>
      </c>
      <c r="BA26" s="294">
        <f t="shared" si="18"/>
        <v>0.59654108675610373</v>
      </c>
      <c r="BB26" s="266">
        <f t="shared" si="19"/>
        <v>6.458841754284486</v>
      </c>
      <c r="BC26" s="267">
        <f t="shared" si="20"/>
        <v>0.25556260442244727</v>
      </c>
      <c r="BD26" s="267">
        <f t="shared" si="21"/>
        <v>8.6898760091202815E-2</v>
      </c>
      <c r="BE26" s="267" t="str">
        <f t="shared" si="22"/>
        <v/>
      </c>
      <c r="BF26" s="267">
        <f t="shared" si="24"/>
        <v>0.11421053807454248</v>
      </c>
      <c r="BG26" s="273">
        <f t="shared" si="25"/>
        <v>99.999999999709431</v>
      </c>
      <c r="BH26" s="648"/>
      <c r="BI26" s="10"/>
      <c r="BJ26" s="657"/>
    </row>
    <row r="27" spans="1:62" x14ac:dyDescent="0.35">
      <c r="A27" s="14"/>
      <c r="B27" s="57">
        <v>2010</v>
      </c>
      <c r="C27" s="497">
        <v>3284.1017535300002</v>
      </c>
      <c r="D27" s="498">
        <v>3262.8981010000002</v>
      </c>
      <c r="E27" s="499">
        <v>1244.6432245400001</v>
      </c>
      <c r="F27" s="500">
        <v>1074.60579461</v>
      </c>
      <c r="G27" s="500">
        <v>115.29502472</v>
      </c>
      <c r="H27" s="501">
        <v>54.7424052</v>
      </c>
      <c r="I27" s="502">
        <v>475.27203577</v>
      </c>
      <c r="J27" s="500">
        <v>92.85699378000001</v>
      </c>
      <c r="K27" s="500">
        <v>11.000029119999999</v>
      </c>
      <c r="L27" s="500">
        <v>75.765010670000009</v>
      </c>
      <c r="M27" s="500">
        <v>26.547718809999999</v>
      </c>
      <c r="N27" s="500">
        <v>36.139492199999999</v>
      </c>
      <c r="O27" s="500">
        <v>232.96279121000001</v>
      </c>
      <c r="P27" s="503">
        <v>908.86371007000002</v>
      </c>
      <c r="Q27" s="502">
        <v>626.45843241</v>
      </c>
      <c r="R27" s="500">
        <v>161.68380201000002</v>
      </c>
      <c r="S27" s="500">
        <v>390.29782955000002</v>
      </c>
      <c r="T27" s="501">
        <v>74.476800850000004</v>
      </c>
      <c r="U27" s="504">
        <v>7.6606982099999996</v>
      </c>
      <c r="V27" s="505">
        <v>21.203652519999999</v>
      </c>
      <c r="W27" s="484">
        <v>244.28336575</v>
      </c>
      <c r="X27" s="485">
        <v>8.7787107599999992</v>
      </c>
      <c r="Y27" s="485">
        <v>3.1210219000000001</v>
      </c>
      <c r="Z27" s="485" t="s">
        <v>276</v>
      </c>
      <c r="AA27" s="485">
        <v>3.9475407000000002</v>
      </c>
      <c r="AB27" s="485">
        <v>3544.2323926400004</v>
      </c>
      <c r="AC27" s="236"/>
      <c r="AD27" s="936"/>
      <c r="AE27" s="674"/>
      <c r="AF27" s="14"/>
      <c r="AG27" s="57">
        <v>2010</v>
      </c>
      <c r="AH27" s="289">
        <f t="shared" si="23"/>
        <v>92.660451959916884</v>
      </c>
      <c r="AI27" s="88">
        <f t="shared" si="0"/>
        <v>92.062193996527355</v>
      </c>
      <c r="AJ27" s="255">
        <f t="shared" si="1"/>
        <v>35.117427037929076</v>
      </c>
      <c r="AK27" s="256">
        <f t="shared" si="2"/>
        <v>30.319845753950574</v>
      </c>
      <c r="AL27" s="256">
        <f t="shared" si="3"/>
        <v>3.253032305653071</v>
      </c>
      <c r="AM27" s="257">
        <f t="shared" si="4"/>
        <v>1.5445489780432795</v>
      </c>
      <c r="AN27" s="258">
        <f t="shared" si="5"/>
        <v>13.409731166527234</v>
      </c>
      <c r="AO27" s="256">
        <f t="shared" si="6"/>
        <v>2.6199465354706444</v>
      </c>
      <c r="AP27" s="256">
        <f t="shared" si="7"/>
        <v>0.31036421716710233</v>
      </c>
      <c r="AQ27" s="256">
        <f t="shared" si="8"/>
        <v>2.1376987250422581</v>
      </c>
      <c r="AR27" s="256">
        <f t="shared" si="9"/>
        <v>0.74904001399934561</v>
      </c>
      <c r="AS27" s="256">
        <f t="shared" si="10"/>
        <v>1.0196705011513283</v>
      </c>
      <c r="AT27" s="256">
        <f t="shared" si="11"/>
        <v>6.5730111742608521</v>
      </c>
      <c r="AU27" s="277">
        <f t="shared" si="12"/>
        <v>25.643457013635967</v>
      </c>
      <c r="AV27" s="258">
        <f t="shared" si="13"/>
        <v>17.675433295822017</v>
      </c>
      <c r="AW27" s="256">
        <f t="shared" si="14"/>
        <v>4.561884890667856</v>
      </c>
      <c r="AX27" s="256">
        <f t="shared" si="15"/>
        <v>11.012196332286155</v>
      </c>
      <c r="AY27" s="257">
        <f t="shared" si="16"/>
        <v>2.1013520728680071</v>
      </c>
      <c r="AZ27" s="259">
        <f t="shared" si="17"/>
        <v>0.21614548261305624</v>
      </c>
      <c r="BA27" s="293">
        <f t="shared" si="18"/>
        <v>0.59825796310737922</v>
      </c>
      <c r="BB27" s="253">
        <f t="shared" si="19"/>
        <v>6.8924195336988072</v>
      </c>
      <c r="BC27" s="254">
        <f t="shared" si="20"/>
        <v>0.24769004363906794</v>
      </c>
      <c r="BD27" s="254">
        <f t="shared" si="21"/>
        <v>8.8059177679238959E-2</v>
      </c>
      <c r="BE27" s="254" t="str">
        <f t="shared" si="22"/>
        <v/>
      </c>
      <c r="BF27" s="254">
        <f t="shared" si="24"/>
        <v>0.11137928506599949</v>
      </c>
      <c r="BG27" s="271">
        <f t="shared" si="25"/>
        <v>100</v>
      </c>
      <c r="BH27" s="648"/>
      <c r="BI27" s="10"/>
      <c r="BJ27" s="657"/>
    </row>
    <row r="28" spans="1:62" x14ac:dyDescent="0.35">
      <c r="A28" s="14"/>
      <c r="B28" s="57">
        <v>2011</v>
      </c>
      <c r="C28" s="486">
        <v>3186.10088791</v>
      </c>
      <c r="D28" s="487">
        <v>3164.3726418100005</v>
      </c>
      <c r="E28" s="488">
        <v>1236.0429784099999</v>
      </c>
      <c r="F28" s="489">
        <v>1069.5014381200001</v>
      </c>
      <c r="G28" s="489">
        <v>112.60289082</v>
      </c>
      <c r="H28" s="490">
        <v>53.938649480000002</v>
      </c>
      <c r="I28" s="491">
        <v>463.19832371999996</v>
      </c>
      <c r="J28" s="489">
        <v>92.15068531</v>
      </c>
      <c r="K28" s="489">
        <v>10.142871830000001</v>
      </c>
      <c r="L28" s="489">
        <v>74.285632519999993</v>
      </c>
      <c r="M28" s="489">
        <v>25.484802299999998</v>
      </c>
      <c r="N28" s="489">
        <v>34.350216039999999</v>
      </c>
      <c r="O28" s="489">
        <v>226.78411571999999</v>
      </c>
      <c r="P28" s="492">
        <v>902.02377791999993</v>
      </c>
      <c r="Q28" s="491">
        <v>555.10765427000001</v>
      </c>
      <c r="R28" s="489">
        <v>139.04046234999998</v>
      </c>
      <c r="S28" s="489">
        <v>342.48293347999999</v>
      </c>
      <c r="T28" s="490">
        <v>73.584258439999999</v>
      </c>
      <c r="U28" s="493">
        <v>7.99990749</v>
      </c>
      <c r="V28" s="494">
        <v>21.7282461</v>
      </c>
      <c r="W28" s="495">
        <v>244.20590465000001</v>
      </c>
      <c r="X28" s="496">
        <v>8.9839526999999997</v>
      </c>
      <c r="Y28" s="496">
        <v>2.9425575199999998</v>
      </c>
      <c r="Z28" s="496" t="s">
        <v>276</v>
      </c>
      <c r="AA28" s="496">
        <v>3.84597912</v>
      </c>
      <c r="AB28" s="496">
        <v>3446.0792818999998</v>
      </c>
      <c r="AC28" s="236"/>
      <c r="AD28" s="936"/>
      <c r="AE28" s="674"/>
      <c r="AF28" s="14"/>
      <c r="AG28" s="57">
        <v>2011</v>
      </c>
      <c r="AH28" s="290">
        <f t="shared" si="23"/>
        <v>92.455820869952234</v>
      </c>
      <c r="AI28" s="96">
        <f t="shared" si="0"/>
        <v>91.825300086111767</v>
      </c>
      <c r="AJ28" s="262">
        <f t="shared" si="1"/>
        <v>35.868094646055447</v>
      </c>
      <c r="AK28" s="244">
        <f t="shared" si="2"/>
        <v>31.035311454887051</v>
      </c>
      <c r="AL28" s="244">
        <f t="shared" si="3"/>
        <v>3.2675652998301379</v>
      </c>
      <c r="AM28" s="263">
        <f t="shared" si="4"/>
        <v>1.5652178916284498</v>
      </c>
      <c r="AN28" s="264">
        <f t="shared" si="5"/>
        <v>13.44131361553049</v>
      </c>
      <c r="AO28" s="244">
        <f t="shared" si="6"/>
        <v>2.6740732807282548</v>
      </c>
      <c r="AP28" s="244">
        <f t="shared" si="7"/>
        <v>0.29433077420110071</v>
      </c>
      <c r="AQ28" s="244">
        <f t="shared" si="8"/>
        <v>2.1556565140614676</v>
      </c>
      <c r="AR28" s="244">
        <f t="shared" si="9"/>
        <v>0.73953035363565178</v>
      </c>
      <c r="AS28" s="244">
        <f t="shared" si="10"/>
        <v>0.9967912293956559</v>
      </c>
      <c r="AT28" s="244">
        <f t="shared" si="11"/>
        <v>6.5809314635083593</v>
      </c>
      <c r="AU28" s="278">
        <f t="shared" si="12"/>
        <v>26.175363482138696</v>
      </c>
      <c r="AV28" s="264">
        <f t="shared" si="13"/>
        <v>16.10838314677255</v>
      </c>
      <c r="AW28" s="244">
        <f t="shared" si="14"/>
        <v>4.0347435730886572</v>
      </c>
      <c r="AX28" s="244">
        <f t="shared" si="15"/>
        <v>9.9383358728523401</v>
      </c>
      <c r="AY28" s="263">
        <f t="shared" si="16"/>
        <v>2.1353037008315501</v>
      </c>
      <c r="AZ28" s="265">
        <f t="shared" si="17"/>
        <v>0.2321451956145722</v>
      </c>
      <c r="BA28" s="294">
        <f t="shared" si="18"/>
        <v>0.63052078384047239</v>
      </c>
      <c r="BB28" s="266">
        <f t="shared" si="19"/>
        <v>7.086485384496342</v>
      </c>
      <c r="BC28" s="267">
        <f t="shared" si="20"/>
        <v>0.26070069679437807</v>
      </c>
      <c r="BD28" s="267">
        <f t="shared" si="21"/>
        <v>8.5388561297917012E-2</v>
      </c>
      <c r="BE28" s="267" t="str">
        <f t="shared" si="22"/>
        <v/>
      </c>
      <c r="BF28" s="267">
        <f t="shared" si="24"/>
        <v>0.1116044874591369</v>
      </c>
      <c r="BG28" s="273">
        <f t="shared" si="25"/>
        <v>100</v>
      </c>
      <c r="BH28" s="648"/>
      <c r="BI28" s="10"/>
      <c r="BJ28" s="657"/>
    </row>
    <row r="29" spans="1:62" x14ac:dyDescent="0.35">
      <c r="A29" s="14"/>
      <c r="B29" s="57">
        <v>2012</v>
      </c>
      <c r="C29" s="497">
        <v>3125.9048091600002</v>
      </c>
      <c r="D29" s="498">
        <v>3104.2591811100001</v>
      </c>
      <c r="E29" s="499">
        <v>1218.5971847300002</v>
      </c>
      <c r="F29" s="500">
        <v>1064.9134763100001</v>
      </c>
      <c r="G29" s="500">
        <v>109.4801927</v>
      </c>
      <c r="H29" s="501">
        <v>44.203515720000006</v>
      </c>
      <c r="I29" s="502">
        <v>445.48684109999999</v>
      </c>
      <c r="J29" s="500">
        <v>86.446700540000009</v>
      </c>
      <c r="K29" s="500">
        <v>9.2191409199999992</v>
      </c>
      <c r="L29" s="500">
        <v>72.647784560000005</v>
      </c>
      <c r="M29" s="500">
        <v>24.751503029999999</v>
      </c>
      <c r="N29" s="500">
        <v>34.239285549999998</v>
      </c>
      <c r="O29" s="500">
        <v>218.18242651000003</v>
      </c>
      <c r="P29" s="503">
        <v>871.55668361999994</v>
      </c>
      <c r="Q29" s="502">
        <v>561.70639682000001</v>
      </c>
      <c r="R29" s="500">
        <v>139.16909299</v>
      </c>
      <c r="S29" s="500">
        <v>351.2692965</v>
      </c>
      <c r="T29" s="501">
        <v>71.268007329999989</v>
      </c>
      <c r="U29" s="504">
        <v>6.9120748399999998</v>
      </c>
      <c r="V29" s="505">
        <v>21.645628049999999</v>
      </c>
      <c r="W29" s="484">
        <v>230.59431799000001</v>
      </c>
      <c r="X29" s="485">
        <v>9.2604182400000017</v>
      </c>
      <c r="Y29" s="485">
        <v>2.88783806</v>
      </c>
      <c r="Z29" s="485" t="s">
        <v>276</v>
      </c>
      <c r="AA29" s="485">
        <v>3.59915713</v>
      </c>
      <c r="AB29" s="485">
        <v>3372.2465405899998</v>
      </c>
      <c r="AC29" s="236"/>
      <c r="AD29" s="936"/>
      <c r="AE29" s="674"/>
      <c r="AF29" s="14"/>
      <c r="AG29" s="57">
        <v>2012</v>
      </c>
      <c r="AH29" s="289">
        <f t="shared" si="23"/>
        <v>92.695026046734412</v>
      </c>
      <c r="AI29" s="88">
        <f t="shared" si="0"/>
        <v>92.053150436826797</v>
      </c>
      <c r="AJ29" s="255">
        <f t="shared" si="1"/>
        <v>36.136064491797136</v>
      </c>
      <c r="AK29" s="256">
        <f t="shared" si="2"/>
        <v>31.578755096704331</v>
      </c>
      <c r="AL29" s="256">
        <f t="shared" si="3"/>
        <v>3.2465061905244217</v>
      </c>
      <c r="AM29" s="257">
        <f t="shared" si="4"/>
        <v>1.3108032045683786</v>
      </c>
      <c r="AN29" s="258">
        <f t="shared" si="5"/>
        <v>13.210387667031567</v>
      </c>
      <c r="AO29" s="256">
        <f t="shared" si="6"/>
        <v>2.5634751047850584</v>
      </c>
      <c r="AP29" s="256">
        <f t="shared" si="7"/>
        <v>0.27338276751221874</v>
      </c>
      <c r="AQ29" s="256">
        <f t="shared" si="8"/>
        <v>2.1542845010166349</v>
      </c>
      <c r="AR29" s="256">
        <f t="shared" si="9"/>
        <v>0.7339766749577431</v>
      </c>
      <c r="AS29" s="256">
        <f t="shared" si="10"/>
        <v>1.0153256927653214</v>
      </c>
      <c r="AT29" s="256">
        <f t="shared" si="11"/>
        <v>6.4699429262911297</v>
      </c>
      <c r="AU29" s="277">
        <f t="shared" si="12"/>
        <v>25.844987106651896</v>
      </c>
      <c r="AV29" s="258">
        <f t="shared" si="13"/>
        <v>16.656741731632863</v>
      </c>
      <c r="AW29" s="256">
        <f t="shared" si="14"/>
        <v>4.1268955669430776</v>
      </c>
      <c r="AX29" s="256">
        <f t="shared" si="15"/>
        <v>10.416477332601632</v>
      </c>
      <c r="AY29" s="257">
        <f t="shared" si="16"/>
        <v>2.1133688320881521</v>
      </c>
      <c r="AZ29" s="259">
        <f t="shared" si="17"/>
        <v>0.20496943971334552</v>
      </c>
      <c r="BA29" s="293">
        <f t="shared" si="18"/>
        <v>0.64187560990759984</v>
      </c>
      <c r="BB29" s="253">
        <f t="shared" si="19"/>
        <v>6.8380029518736132</v>
      </c>
      <c r="BC29" s="254">
        <f t="shared" si="20"/>
        <v>0.27460679782860192</v>
      </c>
      <c r="BD29" s="254">
        <f t="shared" si="21"/>
        <v>8.5635436948057517E-2</v>
      </c>
      <c r="BE29" s="254" t="str">
        <f t="shared" si="22"/>
        <v/>
      </c>
      <c r="BF29" s="254">
        <f t="shared" si="24"/>
        <v>0.10672876631879652</v>
      </c>
      <c r="BG29" s="271">
        <f t="shared" si="25"/>
        <v>99.999999999703476</v>
      </c>
      <c r="BH29" s="648"/>
      <c r="BI29" s="10"/>
      <c r="BJ29" s="657"/>
    </row>
    <row r="30" spans="1:62" x14ac:dyDescent="0.35">
      <c r="A30" s="14"/>
      <c r="B30" s="57">
        <v>2013</v>
      </c>
      <c r="C30" s="486">
        <v>3048.4895241799995</v>
      </c>
      <c r="D30" s="487">
        <v>3025.1940613099996</v>
      </c>
      <c r="E30" s="488">
        <v>1158.11583167</v>
      </c>
      <c r="F30" s="489">
        <v>1009.0737792399999</v>
      </c>
      <c r="G30" s="489">
        <v>107.49360782999999</v>
      </c>
      <c r="H30" s="490">
        <v>41.548444609999997</v>
      </c>
      <c r="I30" s="491">
        <v>427.41905823000002</v>
      </c>
      <c r="J30" s="489">
        <v>81.561406900000009</v>
      </c>
      <c r="K30" s="489">
        <v>8.9666959899999998</v>
      </c>
      <c r="L30" s="489">
        <v>69.047293600000003</v>
      </c>
      <c r="M30" s="489">
        <v>24.243414830000003</v>
      </c>
      <c r="N30" s="489">
        <v>34.403716189999997</v>
      </c>
      <c r="O30" s="489">
        <v>209.19653071999997</v>
      </c>
      <c r="P30" s="492">
        <v>866.54849745000001</v>
      </c>
      <c r="Q30" s="491">
        <v>566.21224617999997</v>
      </c>
      <c r="R30" s="489">
        <v>141.05289572999999</v>
      </c>
      <c r="S30" s="489">
        <v>353.95665671</v>
      </c>
      <c r="T30" s="490">
        <v>71.202693729999993</v>
      </c>
      <c r="U30" s="493">
        <v>6.8984277700000005</v>
      </c>
      <c r="V30" s="494">
        <v>23.295462869999998</v>
      </c>
      <c r="W30" s="495">
        <v>228.47207767999998</v>
      </c>
      <c r="X30" s="496">
        <v>9.8077784300000008</v>
      </c>
      <c r="Y30" s="496">
        <v>2.73768294</v>
      </c>
      <c r="Z30" s="496" t="s">
        <v>276</v>
      </c>
      <c r="AA30" s="496">
        <v>3.3833650299999998</v>
      </c>
      <c r="AB30" s="496">
        <v>3292.8904282600001</v>
      </c>
      <c r="AC30" s="236"/>
      <c r="AD30" s="936"/>
      <c r="AE30" s="674"/>
      <c r="AF30" s="14"/>
      <c r="AG30" s="57">
        <v>2013</v>
      </c>
      <c r="AH30" s="290">
        <f t="shared" si="23"/>
        <v>92.577921755837323</v>
      </c>
      <c r="AI30" s="96">
        <f t="shared" si="0"/>
        <v>91.87047450311141</v>
      </c>
      <c r="AJ30" s="262">
        <f t="shared" si="1"/>
        <v>35.170190351033369</v>
      </c>
      <c r="AK30" s="244">
        <f t="shared" si="2"/>
        <v>30.644013252916093</v>
      </c>
      <c r="AL30" s="244">
        <f t="shared" si="3"/>
        <v>3.2644149622312457</v>
      </c>
      <c r="AM30" s="263">
        <f t="shared" si="4"/>
        <v>1.261762136189714</v>
      </c>
      <c r="AN30" s="264">
        <f t="shared" si="5"/>
        <v>12.98005711219043</v>
      </c>
      <c r="AO30" s="244">
        <f t="shared" si="6"/>
        <v>2.4768940442120315</v>
      </c>
      <c r="AP30" s="244">
        <f t="shared" si="7"/>
        <v>0.27230471785658844</v>
      </c>
      <c r="AQ30" s="244">
        <f t="shared" si="8"/>
        <v>2.0968597377983622</v>
      </c>
      <c r="AR30" s="244">
        <f t="shared" si="9"/>
        <v>0.73623509066502679</v>
      </c>
      <c r="AS30" s="244">
        <f t="shared" si="10"/>
        <v>1.0447877613765395</v>
      </c>
      <c r="AT30" s="244">
        <f t="shared" si="11"/>
        <v>6.352975760281879</v>
      </c>
      <c r="AU30" s="278">
        <f t="shared" si="12"/>
        <v>26.315740421034718</v>
      </c>
      <c r="AV30" s="264">
        <f t="shared" si="13"/>
        <v>17.194992014331699</v>
      </c>
      <c r="AW30" s="244">
        <f t="shared" si="14"/>
        <v>4.2835587397462813</v>
      </c>
      <c r="AX30" s="244">
        <f t="shared" si="15"/>
        <v>10.749117361218564</v>
      </c>
      <c r="AY30" s="263">
        <f t="shared" si="16"/>
        <v>2.1623159130631713</v>
      </c>
      <c r="AZ30" s="265">
        <f t="shared" si="17"/>
        <v>0.20949460421752344</v>
      </c>
      <c r="BA30" s="294">
        <f t="shared" si="18"/>
        <v>0.70744725272591535</v>
      </c>
      <c r="BB30" s="266">
        <f t="shared" si="19"/>
        <v>6.9383443712315431</v>
      </c>
      <c r="BC30" s="267">
        <f t="shared" si="20"/>
        <v>0.29784709341763732</v>
      </c>
      <c r="BD30" s="267">
        <f t="shared" si="21"/>
        <v>8.3139205498757585E-2</v>
      </c>
      <c r="BE30" s="267" t="str">
        <f t="shared" si="22"/>
        <v/>
      </c>
      <c r="BF30" s="267">
        <f t="shared" si="24"/>
        <v>0.10274757401471774</v>
      </c>
      <c r="BG30" s="273">
        <f t="shared" si="25"/>
        <v>99.999999999999972</v>
      </c>
      <c r="BH30" s="648"/>
      <c r="BI30" s="10"/>
      <c r="BJ30" s="657"/>
    </row>
    <row r="31" spans="1:62" x14ac:dyDescent="0.35">
      <c r="A31" s="14"/>
      <c r="B31" s="57">
        <v>2014</v>
      </c>
      <c r="C31" s="497">
        <v>2908.0678810999998</v>
      </c>
      <c r="D31" s="498">
        <v>2885.4343002200003</v>
      </c>
      <c r="E31" s="499">
        <v>1097.0824409900001</v>
      </c>
      <c r="F31" s="500">
        <v>951.46708103999993</v>
      </c>
      <c r="G31" s="500">
        <v>104.44813225</v>
      </c>
      <c r="H31" s="501">
        <v>41.167227689999997</v>
      </c>
      <c r="I31" s="502">
        <v>414.78687692</v>
      </c>
      <c r="J31" s="500">
        <v>80.166664040000001</v>
      </c>
      <c r="K31" s="500">
        <v>8.4477907400000003</v>
      </c>
      <c r="L31" s="500">
        <v>63.849350939999994</v>
      </c>
      <c r="M31" s="500">
        <v>22.725159820000002</v>
      </c>
      <c r="N31" s="500">
        <v>34.19400985</v>
      </c>
      <c r="O31" s="500">
        <v>205.40390152000001</v>
      </c>
      <c r="P31" s="503">
        <v>873.75066299000002</v>
      </c>
      <c r="Q31" s="502">
        <v>493.10243432999999</v>
      </c>
      <c r="R31" s="500">
        <v>123.58390308</v>
      </c>
      <c r="S31" s="500">
        <v>298.45262673000002</v>
      </c>
      <c r="T31" s="501">
        <v>71.065904509999996</v>
      </c>
      <c r="U31" s="504">
        <v>6.7118849899999997</v>
      </c>
      <c r="V31" s="505">
        <v>22.63358088</v>
      </c>
      <c r="W31" s="484">
        <v>233.75037557000002</v>
      </c>
      <c r="X31" s="485">
        <v>9.8988792099999987</v>
      </c>
      <c r="Y31" s="485">
        <v>2.7781731399999998</v>
      </c>
      <c r="Z31" s="485" t="s">
        <v>276</v>
      </c>
      <c r="AA31" s="485">
        <v>3.4063103200000002</v>
      </c>
      <c r="AB31" s="485">
        <v>3157.9016193499997</v>
      </c>
      <c r="AC31" s="236"/>
      <c r="AD31" s="936"/>
      <c r="AE31" s="674"/>
      <c r="AF31" s="14"/>
      <c r="AG31" s="57">
        <v>2014</v>
      </c>
      <c r="AH31" s="289">
        <f t="shared" si="23"/>
        <v>92.088615531302594</v>
      </c>
      <c r="AI31" s="88">
        <f t="shared" si="0"/>
        <v>91.37188703218429</v>
      </c>
      <c r="AJ31" s="255">
        <f t="shared" si="1"/>
        <v>34.740868248321675</v>
      </c>
      <c r="AK31" s="256">
        <f t="shared" si="2"/>
        <v>30.129725233043935</v>
      </c>
      <c r="AL31" s="256">
        <f t="shared" si="3"/>
        <v>3.3075169793129549</v>
      </c>
      <c r="AM31" s="257">
        <f t="shared" si="4"/>
        <v>1.303626035648114</v>
      </c>
      <c r="AN31" s="258">
        <f t="shared" si="5"/>
        <v>13.134889142156899</v>
      </c>
      <c r="AO31" s="256">
        <f t="shared" si="6"/>
        <v>2.5386054951420856</v>
      </c>
      <c r="AP31" s="256">
        <f t="shared" si="7"/>
        <v>0.26751279039968429</v>
      </c>
      <c r="AQ31" s="256">
        <f t="shared" si="8"/>
        <v>2.0218917064662163</v>
      </c>
      <c r="AR31" s="256">
        <f t="shared" si="9"/>
        <v>0.71962849256455275</v>
      </c>
      <c r="AS31" s="256">
        <f t="shared" si="10"/>
        <v>1.0828079519791454</v>
      </c>
      <c r="AT31" s="256">
        <f t="shared" si="11"/>
        <v>6.5044427052885485</v>
      </c>
      <c r="AU31" s="277">
        <f t="shared" si="12"/>
        <v>27.668710691812077</v>
      </c>
      <c r="AV31" s="258">
        <f t="shared" si="13"/>
        <v>15.614876388438494</v>
      </c>
      <c r="AW31" s="256">
        <f t="shared" si="14"/>
        <v>3.9134817349198374</v>
      </c>
      <c r="AX31" s="256">
        <f t="shared" si="15"/>
        <v>9.4509792484108921</v>
      </c>
      <c r="AY31" s="257">
        <f t="shared" si="16"/>
        <v>2.2504154047911</v>
      </c>
      <c r="AZ31" s="259">
        <f t="shared" si="17"/>
        <v>0.21254256145514525</v>
      </c>
      <c r="BA31" s="293">
        <f t="shared" si="18"/>
        <v>0.71672849911830816</v>
      </c>
      <c r="BB31" s="253">
        <f t="shared" si="19"/>
        <v>7.4020790938418637</v>
      </c>
      <c r="BC31" s="254">
        <f t="shared" si="20"/>
        <v>0.31346382513453713</v>
      </c>
      <c r="BD31" s="254">
        <f t="shared" si="21"/>
        <v>8.7975291027965571E-2</v>
      </c>
      <c r="BE31" s="254" t="str">
        <f t="shared" si="22"/>
        <v/>
      </c>
      <c r="BF31" s="254">
        <f t="shared" si="24"/>
        <v>0.10786625837638131</v>
      </c>
      <c r="BG31" s="271">
        <f t="shared" si="25"/>
        <v>99.99999999968334</v>
      </c>
      <c r="BH31" s="648"/>
      <c r="BI31" s="10"/>
      <c r="BJ31" s="657"/>
    </row>
    <row r="32" spans="1:62" x14ac:dyDescent="0.35">
      <c r="A32" s="14"/>
      <c r="B32" s="57">
        <v>2015</v>
      </c>
      <c r="C32" s="486">
        <v>2965.1241414699998</v>
      </c>
      <c r="D32" s="487">
        <v>2942.8603275999999</v>
      </c>
      <c r="E32" s="488">
        <v>1104.47614017</v>
      </c>
      <c r="F32" s="489">
        <v>959.83508229999995</v>
      </c>
      <c r="G32" s="489">
        <v>105.53786646</v>
      </c>
      <c r="H32" s="490">
        <v>39.103191410000001</v>
      </c>
      <c r="I32" s="491">
        <v>423.56876856000002</v>
      </c>
      <c r="J32" s="489">
        <v>85.143708509999996</v>
      </c>
      <c r="K32" s="489">
        <v>8.5831082399999996</v>
      </c>
      <c r="L32" s="489">
        <v>63.400570079999994</v>
      </c>
      <c r="M32" s="489">
        <v>22.933900810000001</v>
      </c>
      <c r="N32" s="489">
        <v>34.855483079999999</v>
      </c>
      <c r="O32" s="489">
        <v>208.65199783</v>
      </c>
      <c r="P32" s="492">
        <v>892.54475393999996</v>
      </c>
      <c r="Q32" s="491">
        <v>515.51815220999993</v>
      </c>
      <c r="R32" s="489">
        <v>129.21138198</v>
      </c>
      <c r="S32" s="489">
        <v>315.94701938000003</v>
      </c>
      <c r="T32" s="490">
        <v>70.359750849999998</v>
      </c>
      <c r="U32" s="493">
        <v>6.7525127199999995</v>
      </c>
      <c r="V32" s="494">
        <v>22.263813870000003</v>
      </c>
      <c r="W32" s="495">
        <v>232.30201016999999</v>
      </c>
      <c r="X32" s="496">
        <v>9.7991671399999998</v>
      </c>
      <c r="Y32" s="496">
        <v>2.52537732</v>
      </c>
      <c r="Z32" s="496" t="s">
        <v>276</v>
      </c>
      <c r="AA32" s="496">
        <v>3.35415157</v>
      </c>
      <c r="AB32" s="496">
        <v>3213.1048476700003</v>
      </c>
      <c r="AC32" s="236"/>
      <c r="AD32" s="936"/>
      <c r="AE32" s="674"/>
      <c r="AF32" s="14"/>
      <c r="AG32" s="57">
        <v>2015</v>
      </c>
      <c r="AH32" s="290">
        <f t="shared" si="23"/>
        <v>92.282209328468539</v>
      </c>
      <c r="AI32" s="96">
        <f t="shared" si="0"/>
        <v>91.58930278089214</v>
      </c>
      <c r="AJ32" s="262">
        <f t="shared" si="1"/>
        <v>34.374108301225107</v>
      </c>
      <c r="AK32" s="244">
        <f t="shared" si="2"/>
        <v>29.872510478331556</v>
      </c>
      <c r="AL32" s="244">
        <f t="shared" si="3"/>
        <v>3.2846069911640554</v>
      </c>
      <c r="AM32" s="263">
        <f t="shared" si="4"/>
        <v>1.2169908317294995</v>
      </c>
      <c r="AN32" s="264">
        <f t="shared" si="5"/>
        <v>13.182538032244828</v>
      </c>
      <c r="AO32" s="244">
        <f t="shared" si="6"/>
        <v>2.6498888939694076</v>
      </c>
      <c r="AP32" s="244">
        <f t="shared" si="7"/>
        <v>0.2671281718747549</v>
      </c>
      <c r="AQ32" s="244">
        <f t="shared" si="8"/>
        <v>1.973187091170562</v>
      </c>
      <c r="AR32" s="244">
        <f t="shared" si="9"/>
        <v>0.71376135847638578</v>
      </c>
      <c r="AS32" s="244">
        <f t="shared" si="10"/>
        <v>1.0847913383615737</v>
      </c>
      <c r="AT32" s="244">
        <f t="shared" si="11"/>
        <v>6.4937811780809165</v>
      </c>
      <c r="AU32" s="278">
        <f t="shared" si="12"/>
        <v>27.7782642103084</v>
      </c>
      <c r="AV32" s="264">
        <f t="shared" si="13"/>
        <v>16.044236856566652</v>
      </c>
      <c r="AW32" s="244">
        <f t="shared" si="14"/>
        <v>4.0213870416864337</v>
      </c>
      <c r="AX32" s="244">
        <f t="shared" si="15"/>
        <v>9.8330753074899082</v>
      </c>
      <c r="AY32" s="263">
        <f t="shared" si="16"/>
        <v>2.1897745073903123</v>
      </c>
      <c r="AZ32" s="265">
        <f t="shared" si="17"/>
        <v>0.2101553805471558</v>
      </c>
      <c r="BA32" s="294">
        <f t="shared" si="18"/>
        <v>0.69290654757639558</v>
      </c>
      <c r="BB32" s="266">
        <f t="shared" si="19"/>
        <v>7.2298297498276476</v>
      </c>
      <c r="BC32" s="267">
        <f t="shared" si="20"/>
        <v>0.30497501963267454</v>
      </c>
      <c r="BD32" s="267">
        <f t="shared" si="21"/>
        <v>7.8596169117583908E-2</v>
      </c>
      <c r="BE32" s="267" t="str">
        <f t="shared" si="22"/>
        <v/>
      </c>
      <c r="BF32" s="267">
        <f t="shared" si="24"/>
        <v>0.1043897329535412</v>
      </c>
      <c r="BG32" s="273">
        <f t="shared" si="25"/>
        <v>99.999999999999986</v>
      </c>
      <c r="BH32" s="648"/>
      <c r="BI32" s="10"/>
      <c r="BJ32" s="657"/>
    </row>
    <row r="33" spans="1:62" x14ac:dyDescent="0.35">
      <c r="A33" s="14"/>
      <c r="B33" s="57">
        <v>2016</v>
      </c>
      <c r="C33" s="497">
        <v>2974.9261114800001</v>
      </c>
      <c r="D33" s="498">
        <v>2953.1294951499999</v>
      </c>
      <c r="E33" s="499">
        <v>1079.6298342599998</v>
      </c>
      <c r="F33" s="500">
        <v>935.12496111000007</v>
      </c>
      <c r="G33" s="500">
        <v>104.98139969</v>
      </c>
      <c r="H33" s="501">
        <v>39.523473459999998</v>
      </c>
      <c r="I33" s="502">
        <v>428.74022136000002</v>
      </c>
      <c r="J33" s="500">
        <v>81.90796546</v>
      </c>
      <c r="K33" s="500">
        <v>8.6922557500000011</v>
      </c>
      <c r="L33" s="500">
        <v>64.534852240000006</v>
      </c>
      <c r="M33" s="500">
        <v>23.294626639999997</v>
      </c>
      <c r="N33" s="500">
        <v>35.385867040000001</v>
      </c>
      <c r="O33" s="500">
        <v>214.92465422999999</v>
      </c>
      <c r="P33" s="503">
        <v>916.30381851999994</v>
      </c>
      <c r="Q33" s="502">
        <v>522.41852498000003</v>
      </c>
      <c r="R33" s="500">
        <v>129.60881117</v>
      </c>
      <c r="S33" s="500">
        <v>322.25615623000004</v>
      </c>
      <c r="T33" s="501">
        <v>70.553557579999989</v>
      </c>
      <c r="U33" s="504">
        <v>6.0370960299999998</v>
      </c>
      <c r="V33" s="505">
        <v>21.79661634</v>
      </c>
      <c r="W33" s="484">
        <v>233.79160900999997</v>
      </c>
      <c r="X33" s="485">
        <v>10.42566285</v>
      </c>
      <c r="Y33" s="485">
        <v>2.5907617799999998</v>
      </c>
      <c r="Z33" s="485" t="s">
        <v>276</v>
      </c>
      <c r="AA33" s="485">
        <v>3.2869236000000002</v>
      </c>
      <c r="AB33" s="485">
        <v>3225.02106873</v>
      </c>
      <c r="AC33" s="236"/>
      <c r="AD33" s="936"/>
      <c r="AE33" s="674"/>
      <c r="AF33" s="14"/>
      <c r="AG33" s="57">
        <v>2016</v>
      </c>
      <c r="AH33" s="289">
        <f t="shared" si="23"/>
        <v>92.245168266497984</v>
      </c>
      <c r="AI33" s="88">
        <f t="shared" si="0"/>
        <v>91.569308609600185</v>
      </c>
      <c r="AJ33" s="255">
        <f t="shared" si="1"/>
        <v>33.476675384485269</v>
      </c>
      <c r="AK33" s="256">
        <f t="shared" si="2"/>
        <v>28.995933396436648</v>
      </c>
      <c r="AL33" s="256">
        <f t="shared" si="3"/>
        <v>3.2552159335610558</v>
      </c>
      <c r="AM33" s="257">
        <f t="shared" si="4"/>
        <v>1.2255260544875812</v>
      </c>
      <c r="AN33" s="258">
        <f t="shared" si="5"/>
        <v>13.294183579669951</v>
      </c>
      <c r="AO33" s="256">
        <f t="shared" si="6"/>
        <v>2.539765282595658</v>
      </c>
      <c r="AP33" s="256">
        <f t="shared" si="7"/>
        <v>0.26952554928340283</v>
      </c>
      <c r="AQ33" s="256">
        <f t="shared" si="8"/>
        <v>2.0010676167586579</v>
      </c>
      <c r="AR33" s="256">
        <f t="shared" si="9"/>
        <v>0.72230928553819718</v>
      </c>
      <c r="AS33" s="256">
        <f t="shared" si="10"/>
        <v>1.0972290191559837</v>
      </c>
      <c r="AT33" s="256">
        <f t="shared" si="11"/>
        <v>6.664286826338051</v>
      </c>
      <c r="AU33" s="277">
        <f t="shared" si="12"/>
        <v>28.412335888423719</v>
      </c>
      <c r="AV33" s="258">
        <f t="shared" si="13"/>
        <v>16.198918203834442</v>
      </c>
      <c r="AW33" s="256">
        <f t="shared" si="14"/>
        <v>4.0188516108218604</v>
      </c>
      <c r="AX33" s="256">
        <f t="shared" si="15"/>
        <v>9.9923736732951998</v>
      </c>
      <c r="AY33" s="257">
        <f t="shared" si="16"/>
        <v>2.1876929197173802</v>
      </c>
      <c r="AZ33" s="259">
        <f t="shared" si="17"/>
        <v>0.18719555318680084</v>
      </c>
      <c r="BA33" s="293">
        <f t="shared" si="18"/>
        <v>0.67585965720786501</v>
      </c>
      <c r="BB33" s="253">
        <f t="shared" si="19"/>
        <v>7.2493048580940327</v>
      </c>
      <c r="BC33" s="254">
        <f t="shared" si="20"/>
        <v>0.323274255510696</v>
      </c>
      <c r="BD33" s="254">
        <f t="shared" si="21"/>
        <v>8.0333173792884113E-2</v>
      </c>
      <c r="BE33" s="254" t="str">
        <f t="shared" si="22"/>
        <v/>
      </c>
      <c r="BF33" s="254">
        <f t="shared" si="24"/>
        <v>0.10191944579433017</v>
      </c>
      <c r="BG33" s="271">
        <f t="shared" si="25"/>
        <v>99.999999999689933</v>
      </c>
      <c r="BH33" s="648"/>
      <c r="BI33" s="10"/>
      <c r="BJ33" s="657"/>
    </row>
    <row r="34" spans="1:62" x14ac:dyDescent="0.35">
      <c r="A34" s="14"/>
      <c r="B34" s="57">
        <v>2017</v>
      </c>
      <c r="C34" s="486">
        <v>2997.27069695</v>
      </c>
      <c r="D34" s="487">
        <v>2974.9449421099998</v>
      </c>
      <c r="E34" s="488">
        <v>1073.7462444</v>
      </c>
      <c r="F34" s="489">
        <v>932.67572508000001</v>
      </c>
      <c r="G34" s="489">
        <v>102.70269151999999</v>
      </c>
      <c r="H34" s="490">
        <v>38.36782779</v>
      </c>
      <c r="I34" s="491">
        <v>435.80545243</v>
      </c>
      <c r="J34" s="489">
        <v>82.559589129999992</v>
      </c>
      <c r="K34" s="489">
        <v>8.8716271500000001</v>
      </c>
      <c r="L34" s="489">
        <v>66.874393519999998</v>
      </c>
      <c r="M34" s="489">
        <v>23.331170569999998</v>
      </c>
      <c r="N34" s="489">
        <v>35.92495031</v>
      </c>
      <c r="O34" s="489">
        <v>218.24372174999999</v>
      </c>
      <c r="P34" s="492">
        <v>939.28911849000008</v>
      </c>
      <c r="Q34" s="491">
        <v>520.10346176999997</v>
      </c>
      <c r="R34" s="489">
        <v>129.95872550999999</v>
      </c>
      <c r="S34" s="489">
        <v>319.43257020000004</v>
      </c>
      <c r="T34" s="490">
        <v>70.712166060000001</v>
      </c>
      <c r="U34" s="493">
        <v>6.0006650300000004</v>
      </c>
      <c r="V34" s="494">
        <v>22.325754830000001</v>
      </c>
      <c r="W34" s="495">
        <v>242.54516953000001</v>
      </c>
      <c r="X34" s="496">
        <v>10.0063897</v>
      </c>
      <c r="Y34" s="496">
        <v>2.5481188399999999</v>
      </c>
      <c r="Z34" s="496" t="s">
        <v>276</v>
      </c>
      <c r="AA34" s="496">
        <v>3.2894040000000002</v>
      </c>
      <c r="AB34" s="496">
        <v>3255.6597790199999</v>
      </c>
      <c r="AC34" s="236"/>
      <c r="AD34" s="936"/>
      <c r="AE34" s="674"/>
      <c r="AF34" s="14"/>
      <c r="AG34" s="57">
        <v>2017</v>
      </c>
      <c r="AH34" s="290">
        <f t="shared" si="23"/>
        <v>92.063388080809275</v>
      </c>
      <c r="AI34" s="96">
        <f t="shared" si="0"/>
        <v>91.377635995045551</v>
      </c>
      <c r="AJ34" s="262">
        <f t="shared" si="1"/>
        <v>32.980910699557583</v>
      </c>
      <c r="AK34" s="244">
        <f t="shared" si="2"/>
        <v>28.647825276164106</v>
      </c>
      <c r="AL34" s="244">
        <f t="shared" si="3"/>
        <v>3.1545891920842841</v>
      </c>
      <c r="AM34" s="263">
        <f t="shared" si="4"/>
        <v>1.1784962310020388</v>
      </c>
      <c r="AN34" s="264">
        <f t="shared" si="5"/>
        <v>13.386087061012979</v>
      </c>
      <c r="AO34" s="244">
        <f t="shared" si="6"/>
        <v>2.535878891953864</v>
      </c>
      <c r="AP34" s="244">
        <f t="shared" si="7"/>
        <v>0.2724985948215537</v>
      </c>
      <c r="AQ34" s="244">
        <f t="shared" si="8"/>
        <v>2.0540964983795127</v>
      </c>
      <c r="AR34" s="244">
        <f t="shared" si="9"/>
        <v>0.71663417413422159</v>
      </c>
      <c r="AS34" s="244">
        <f t="shared" si="10"/>
        <v>1.1034614409498871</v>
      </c>
      <c r="AT34" s="244">
        <f t="shared" si="11"/>
        <v>6.7035174607739405</v>
      </c>
      <c r="AU34" s="278">
        <f t="shared" si="12"/>
        <v>28.850960550083631</v>
      </c>
      <c r="AV34" s="264">
        <f t="shared" si="13"/>
        <v>15.975362816521283</v>
      </c>
      <c r="AW34" s="244">
        <f t="shared" si="14"/>
        <v>3.9917784514056143</v>
      </c>
      <c r="AX34" s="244">
        <f t="shared" si="15"/>
        <v>9.811607842394201</v>
      </c>
      <c r="AY34" s="263">
        <f t="shared" si="16"/>
        <v>2.1719765227214674</v>
      </c>
      <c r="AZ34" s="265">
        <f t="shared" si="17"/>
        <v>0.18431486817723583</v>
      </c>
      <c r="BA34" s="294">
        <f t="shared" si="18"/>
        <v>0.68575208545655753</v>
      </c>
      <c r="BB34" s="266">
        <f t="shared" si="19"/>
        <v>7.4499544176268193</v>
      </c>
      <c r="BC34" s="267">
        <f t="shared" si="20"/>
        <v>0.3073536665127849</v>
      </c>
      <c r="BD34" s="267">
        <f t="shared" si="21"/>
        <v>7.8267356325758958E-2</v>
      </c>
      <c r="BE34" s="267" t="str">
        <f t="shared" si="22"/>
        <v/>
      </c>
      <c r="BF34" s="267">
        <f t="shared" si="24"/>
        <v>0.10103647872537092</v>
      </c>
      <c r="BG34" s="273">
        <f t="shared" si="25"/>
        <v>100.00000000000001</v>
      </c>
      <c r="BH34" s="648"/>
      <c r="BI34" s="10"/>
      <c r="BJ34" s="657"/>
    </row>
    <row r="35" spans="1:62" x14ac:dyDescent="0.35">
      <c r="A35" s="14"/>
      <c r="B35" s="57">
        <v>2018</v>
      </c>
      <c r="C35" s="497">
        <v>2932.2984404000003</v>
      </c>
      <c r="D35" s="498">
        <v>2910.3041246000003</v>
      </c>
      <c r="E35" s="499">
        <v>1014.26815217</v>
      </c>
      <c r="F35" s="500">
        <v>874.05333891999999</v>
      </c>
      <c r="G35" s="500">
        <v>99.390808180000008</v>
      </c>
      <c r="H35" s="501">
        <v>40.824005069999998</v>
      </c>
      <c r="I35" s="502">
        <v>436.65726997000002</v>
      </c>
      <c r="J35" s="500">
        <v>82.311017739999997</v>
      </c>
      <c r="K35" s="500">
        <v>8.5799687900000006</v>
      </c>
      <c r="L35" s="500">
        <v>69.11416521999999</v>
      </c>
      <c r="M35" s="500">
        <v>23.25483251</v>
      </c>
      <c r="N35" s="500">
        <v>36.114361859999995</v>
      </c>
      <c r="O35" s="500">
        <v>217.28292384</v>
      </c>
      <c r="P35" s="503">
        <v>946.91278699999998</v>
      </c>
      <c r="Q35" s="502">
        <v>506.88522276999998</v>
      </c>
      <c r="R35" s="500">
        <v>126.21164316000001</v>
      </c>
      <c r="S35" s="500">
        <v>309.02475832000005</v>
      </c>
      <c r="T35" s="501">
        <v>71.648821290000001</v>
      </c>
      <c r="U35" s="504">
        <v>5.5806927100000001</v>
      </c>
      <c r="V35" s="505">
        <v>21.994315799999999</v>
      </c>
      <c r="W35" s="484">
        <v>239.99823866</v>
      </c>
      <c r="X35" s="485">
        <v>10.15494556</v>
      </c>
      <c r="Y35" s="485">
        <v>2.5225344399999998</v>
      </c>
      <c r="Z35" s="485" t="s">
        <v>276</v>
      </c>
      <c r="AA35" s="485">
        <v>3.1149201999999998</v>
      </c>
      <c r="AB35" s="485">
        <v>3188.0890792599998</v>
      </c>
      <c r="AC35" s="236"/>
      <c r="AD35" s="936"/>
      <c r="AE35" s="674"/>
      <c r="AF35" s="14"/>
      <c r="AG35" s="57">
        <v>2018</v>
      </c>
      <c r="AH35" s="289">
        <f t="shared" si="23"/>
        <v>91.976678427085474</v>
      </c>
      <c r="AI35" s="88">
        <f t="shared" si="0"/>
        <v>91.286788174548832</v>
      </c>
      <c r="AJ35" s="255">
        <f t="shared" si="1"/>
        <v>31.814297748713656</v>
      </c>
      <c r="AK35" s="256">
        <f t="shared" si="2"/>
        <v>27.416214452918613</v>
      </c>
      <c r="AL35" s="256">
        <f t="shared" si="3"/>
        <v>3.1175668467541695</v>
      </c>
      <c r="AM35" s="257">
        <f t="shared" si="4"/>
        <v>1.2805164490408725</v>
      </c>
      <c r="AN35" s="258">
        <f t="shared" si="5"/>
        <v>13.696520364209972</v>
      </c>
      <c r="AO35" s="256">
        <f t="shared" si="6"/>
        <v>2.5818292931484068</v>
      </c>
      <c r="AP35" s="256">
        <f t="shared" si="7"/>
        <v>0.26912575454107235</v>
      </c>
      <c r="AQ35" s="256">
        <f t="shared" si="8"/>
        <v>2.1678868909159323</v>
      </c>
      <c r="AR35" s="256">
        <f t="shared" si="9"/>
        <v>0.72942856776755349</v>
      </c>
      <c r="AS35" s="256">
        <f t="shared" si="10"/>
        <v>1.132790237730203</v>
      </c>
      <c r="AT35" s="256">
        <f t="shared" si="11"/>
        <v>6.8154596197931339</v>
      </c>
      <c r="AU35" s="277">
        <f t="shared" si="12"/>
        <v>29.701578703057812</v>
      </c>
      <c r="AV35" s="258">
        <f t="shared" si="13"/>
        <v>15.899343154102052</v>
      </c>
      <c r="AW35" s="256">
        <f t="shared" si="14"/>
        <v>3.9588493301854508</v>
      </c>
      <c r="AX35" s="256">
        <f t="shared" si="15"/>
        <v>9.693103004252599</v>
      </c>
      <c r="AY35" s="257">
        <f t="shared" si="16"/>
        <v>2.2473908196640071</v>
      </c>
      <c r="AZ35" s="259">
        <f t="shared" si="17"/>
        <v>0.17504820509266816</v>
      </c>
      <c r="BA35" s="293">
        <f t="shared" si="18"/>
        <v>0.6898902525366446</v>
      </c>
      <c r="BB35" s="253">
        <f t="shared" si="19"/>
        <v>7.5279652698947475</v>
      </c>
      <c r="BC35" s="254">
        <f t="shared" si="20"/>
        <v>0.31852766053692283</v>
      </c>
      <c r="BD35" s="254">
        <f t="shared" si="21"/>
        <v>7.9123712584138819E-2</v>
      </c>
      <c r="BE35" s="254" t="str">
        <f t="shared" si="22"/>
        <v/>
      </c>
      <c r="BF35" s="254">
        <f t="shared" si="24"/>
        <v>9.7704929898728435E-2</v>
      </c>
      <c r="BG35" s="271">
        <f t="shared" si="25"/>
        <v>100.00000000000001</v>
      </c>
      <c r="BH35" s="648"/>
      <c r="BI35" s="10"/>
      <c r="BJ35" s="657"/>
    </row>
    <row r="36" spans="1:62" x14ac:dyDescent="0.35">
      <c r="A36" s="14"/>
      <c r="B36" s="57">
        <v>2019</v>
      </c>
      <c r="C36" s="486">
        <v>2799.8785318799996</v>
      </c>
      <c r="D36" s="487">
        <v>2778.7041964999994</v>
      </c>
      <c r="E36" s="488">
        <v>896.42771521000009</v>
      </c>
      <c r="F36" s="489">
        <v>757.2390452300001</v>
      </c>
      <c r="G36" s="489">
        <v>99.687514679999992</v>
      </c>
      <c r="H36" s="490">
        <v>39.501155300000001</v>
      </c>
      <c r="I36" s="491">
        <v>422.97159053000001</v>
      </c>
      <c r="J36" s="489">
        <v>78.215163329999996</v>
      </c>
      <c r="K36" s="489">
        <v>8.8362320600000004</v>
      </c>
      <c r="L36" s="489">
        <v>64.961378210000007</v>
      </c>
      <c r="M36" s="489">
        <v>23.993321909999999</v>
      </c>
      <c r="N36" s="489">
        <v>35.583391710000001</v>
      </c>
      <c r="O36" s="489">
        <v>211.38210332</v>
      </c>
      <c r="P36" s="492">
        <v>955.64789936</v>
      </c>
      <c r="Q36" s="491">
        <v>497.63817508999995</v>
      </c>
      <c r="R36" s="489">
        <v>123.79596477000001</v>
      </c>
      <c r="S36" s="489">
        <v>302.68081037999997</v>
      </c>
      <c r="T36" s="490">
        <v>71.16139994000001</v>
      </c>
      <c r="U36" s="493">
        <v>6.0188163100000001</v>
      </c>
      <c r="V36" s="494">
        <v>21.174335379999999</v>
      </c>
      <c r="W36" s="495">
        <v>233.66281394000001</v>
      </c>
      <c r="X36" s="496">
        <v>9.3788784300000003</v>
      </c>
      <c r="Y36" s="496">
        <v>2.8439174400000002</v>
      </c>
      <c r="Z36" s="496" t="s">
        <v>276</v>
      </c>
      <c r="AA36" s="496">
        <v>3.0340195399999996</v>
      </c>
      <c r="AB36" s="496">
        <v>3048.7981612399999</v>
      </c>
      <c r="AC36" s="236"/>
      <c r="AD36" s="936"/>
      <c r="AE36" s="674"/>
      <c r="AF36" s="14"/>
      <c r="AG36" s="57">
        <v>2019</v>
      </c>
      <c r="AH36" s="290">
        <f t="shared" ref="AH36" si="26">IF(ISERROR(  (C36/$AB36)*100 ),"",(C36/$AB36)  *100 )</f>
        <v>91.835483485769345</v>
      </c>
      <c r="AI36" s="96">
        <f t="shared" ref="AI36" si="27">IF(ISERROR(  (D36/$AB36)*100 ),"",(D36/$AB36)  *100 )</f>
        <v>91.140969311325335</v>
      </c>
      <c r="AJ36" s="262">
        <f t="shared" ref="AJ36" si="28">IF(ISERROR(  (E36/$AB36)*100 ),"",(E36/$AB36)  *100 )</f>
        <v>29.402658615006743</v>
      </c>
      <c r="AK36" s="244">
        <f t="shared" ref="AK36" si="29">IF(ISERROR(  (F36/$AB36)*100 ),"",(F36/$AB36)  *100 )</f>
        <v>24.837296704548578</v>
      </c>
      <c r="AL36" s="244">
        <f t="shared" ref="AL36" si="30">IF(ISERROR(  (G36/$AB36)*100 ),"",(G36/$AB36)  *100 )</f>
        <v>3.2697315272407317</v>
      </c>
      <c r="AM36" s="263">
        <f t="shared" ref="AM36" si="31">IF(ISERROR(  (H36/$AB36)*100 ),"",(H36/$AB36)  *100 )</f>
        <v>1.2956303832174376</v>
      </c>
      <c r="AN36" s="264">
        <f t="shared" ref="AN36" si="32">IF(ISERROR(  (I36/$AB36)*100 ),"",(I36/$AB36)  *100 )</f>
        <v>13.873387746926809</v>
      </c>
      <c r="AO36" s="244">
        <f t="shared" ref="AO36" si="33">IF(ISERROR(  (J36/$AB36)*100 ),"",(J36/$AB36)  *100 )</f>
        <v>2.5654424856445242</v>
      </c>
      <c r="AP36" s="244">
        <f t="shared" ref="AP36" si="34">IF(ISERROR(  (K36/$AB36)*100 ),"",(K36/$AB36)  *100 )</f>
        <v>0.28982673147526922</v>
      </c>
      <c r="AQ36" s="244">
        <f t="shared" ref="AQ36" si="35">IF(ISERROR(  (L36/$AB36)*100 ),"",(L36/$AB36)  *100 )</f>
        <v>2.1307208537405793</v>
      </c>
      <c r="AR36" s="244">
        <f t="shared" ref="AR36" si="36">IF(ISERROR(  (M36/$AB36)*100 ),"",(M36/$AB36)  *100 )</f>
        <v>0.78697639663497743</v>
      </c>
      <c r="AS36" s="244">
        <f t="shared" ref="AS36" si="37">IF(ISERROR(  (N36/$AB36)*100 ),"",(N36/$AB36)  *100 )</f>
        <v>1.1671284823764001</v>
      </c>
      <c r="AT36" s="244">
        <f t="shared" ref="AT36" si="38">IF(ISERROR(  (O36/$AB36)*100 ),"",(O36/$AB36)  *100 )</f>
        <v>6.9332927973830571</v>
      </c>
      <c r="AU36" s="278">
        <f t="shared" ref="AU36" si="39">IF(ISERROR(  (P36/$AB36)*100 ),"",(P36/$AB36)  *100 )</f>
        <v>31.345069395191487</v>
      </c>
      <c r="AV36" s="264">
        <f t="shared" ref="AV36" si="40">IF(ISERROR(  (Q36/$AB36)*100 ),"",(Q36/$AB36)  *100 )</f>
        <v>16.322437523630683</v>
      </c>
      <c r="AW36" s="244">
        <f t="shared" ref="AW36" si="41">IF(ISERROR(  (R36/$AB36)*100 ),"",(R36/$AB36)  *100 )</f>
        <v>4.060484106289608</v>
      </c>
      <c r="AX36" s="244">
        <f t="shared" ref="AX36" si="42">IF(ISERROR(  (S36/$AB36)*100 ),"",(S36/$AB36)  *100 )</f>
        <v>9.9278730297086746</v>
      </c>
      <c r="AY36" s="263">
        <f t="shared" ref="AY36" si="43">IF(ISERROR(  (T36/$AB36)*100 ),"",(T36/$AB36)  *100 )</f>
        <v>2.3340803876323979</v>
      </c>
      <c r="AZ36" s="265">
        <f t="shared" ref="AZ36" si="44">IF(ISERROR(  (U36/$AB36)*100 ),"",(U36/$AB36)  *100 )</f>
        <v>0.19741603056963411</v>
      </c>
      <c r="BA36" s="294">
        <f t="shared" ref="BA36" si="45">IF(ISERROR(  (V36/$AB36)*100 ),"",(V36/$AB36)  *100 )</f>
        <v>0.69451417444400532</v>
      </c>
      <c r="BB36" s="266">
        <f t="shared" ref="BB36" si="46">IF(ISERROR(  (W36/$AB36)*100 ),"",(W36/$AB36)  *100 )</f>
        <v>7.6640958693364345</v>
      </c>
      <c r="BC36" s="267">
        <f t="shared" ref="BC36" si="47">IF(ISERROR(  (X36/$AB36)*100 ),"",(X36/$AB36)  *100 )</f>
        <v>0.30762542923423458</v>
      </c>
      <c r="BD36" s="267">
        <f t="shared" ref="BD36" si="48">IF(ISERROR(  (Y36/$AB36)*100 ),"",(Y36/$AB36)  *100 )</f>
        <v>9.3279951298689087E-2</v>
      </c>
      <c r="BE36" s="267" t="str">
        <f t="shared" ref="BE36" si="49">IF(ISERROR(  (Z36/$AB36)*100 ),"",(Z36/$AB36)  *100 )</f>
        <v/>
      </c>
      <c r="BF36" s="267">
        <f t="shared" ref="BF36" si="50">IF(ISERROR(  (AA36/$AB36)*100 ),"",(AA36/$AB36)  *100 )</f>
        <v>9.951526403328749E-2</v>
      </c>
      <c r="BG36" s="273">
        <f t="shared" ref="BG36" si="51">SUM(AH36)+SUM(BB36:BF36)</f>
        <v>99.999999999671985</v>
      </c>
      <c r="BH36" s="648"/>
      <c r="BI36" s="10"/>
      <c r="BJ36" s="657"/>
    </row>
    <row r="37" spans="1:62" x14ac:dyDescent="0.35">
      <c r="A37" s="14"/>
      <c r="B37" s="57">
        <v>2020</v>
      </c>
      <c r="C37" s="497">
        <v>2464.97087031</v>
      </c>
      <c r="D37" s="498">
        <v>2445.95512878</v>
      </c>
      <c r="E37" s="499">
        <v>769.74220151000009</v>
      </c>
      <c r="F37" s="500">
        <v>644.62110487999996</v>
      </c>
      <c r="G37" s="500">
        <v>92.841115779999996</v>
      </c>
      <c r="H37" s="501">
        <v>32.279980850000001</v>
      </c>
      <c r="I37" s="502">
        <v>407.33737730000001</v>
      </c>
      <c r="J37" s="500">
        <v>69.371991440000002</v>
      </c>
      <c r="K37" s="500">
        <v>8.3473353299999999</v>
      </c>
      <c r="L37" s="500">
        <v>66.334366760000009</v>
      </c>
      <c r="M37" s="500">
        <v>21.815697319999998</v>
      </c>
      <c r="N37" s="500">
        <v>34.222435269999998</v>
      </c>
      <c r="O37" s="500">
        <v>207.24555118999999</v>
      </c>
      <c r="P37" s="503">
        <v>767.85112448999996</v>
      </c>
      <c r="Q37" s="502">
        <v>494.98816009999996</v>
      </c>
      <c r="R37" s="500">
        <v>120.78839547</v>
      </c>
      <c r="S37" s="500">
        <v>301.47550659000001</v>
      </c>
      <c r="T37" s="501">
        <v>72.724258030000001</v>
      </c>
      <c r="U37" s="504">
        <v>6.0362653799999997</v>
      </c>
      <c r="V37" s="505">
        <v>19.01574153</v>
      </c>
      <c r="W37" s="484">
        <v>216.47678867000002</v>
      </c>
      <c r="X37" s="485">
        <v>10.056212729999999</v>
      </c>
      <c r="Y37" s="485">
        <v>2.7112444399999998</v>
      </c>
      <c r="Z37" s="485" t="s">
        <v>276</v>
      </c>
      <c r="AA37" s="485">
        <v>3.13693328</v>
      </c>
      <c r="AB37" s="485">
        <v>2697.3520494300001</v>
      </c>
      <c r="AC37" s="236"/>
      <c r="AD37" s="936"/>
      <c r="AE37" s="674"/>
      <c r="AF37" s="14"/>
      <c r="AG37" s="57">
        <v>2020</v>
      </c>
      <c r="AH37" s="289">
        <f t="shared" ref="AH37" si="52">IF(ISERROR(  (C37/$AB37)*100 ),"",(C37/$AB37)  *100 )</f>
        <v>91.38484058211435</v>
      </c>
      <c r="AI37" s="88">
        <f t="shared" ref="AI37" si="53">IF(ISERROR(  (D37/$AB37)*100 ),"",(D37/$AB37)  *100 )</f>
        <v>90.679862470932378</v>
      </c>
      <c r="AJ37" s="255">
        <f t="shared" ref="AJ37" si="54">IF(ISERROR(  (E37/$AB37)*100 ),"",(E37/$AB37)  *100 )</f>
        <v>28.536957260460703</v>
      </c>
      <c r="AK37" s="256">
        <f t="shared" ref="AK37" si="55">IF(ISERROR(  (F37/$AB37)*100 ),"",(F37/$AB37)  *100 )</f>
        <v>23.898293328682112</v>
      </c>
      <c r="AL37" s="256">
        <f t="shared" ref="AL37" si="56">IF(ISERROR(  (G37/$AB37)*100 ),"",(G37/$AB37)  *100 )</f>
        <v>3.4419354269910385</v>
      </c>
      <c r="AM37" s="257">
        <f t="shared" ref="AM37" si="57">IF(ISERROR(  (H37/$AB37)*100 ),"",(H37/$AB37)  *100 )</f>
        <v>1.1967285047875509</v>
      </c>
      <c r="AN37" s="258">
        <f t="shared" ref="AN37" si="58">IF(ISERROR(  (I37/$AB37)*100 ),"",(I37/$AB37)  *100 )</f>
        <v>15.101379791565506</v>
      </c>
      <c r="AO37" s="256">
        <f t="shared" ref="AO37" si="59">IF(ISERROR(  (J37/$AB37)*100 ),"",(J37/$AB37)  *100 )</f>
        <v>2.5718552924769158</v>
      </c>
      <c r="AP37" s="256">
        <f t="shared" ref="AP37" si="60">IF(ISERROR(  (K37/$AB37)*100 ),"",(K37/$AB37)  *100 )</f>
        <v>0.30946406612974175</v>
      </c>
      <c r="AQ37" s="256">
        <f t="shared" ref="AQ37" si="61">IF(ISERROR(  (L37/$AB37)*100 ),"",(L37/$AB37)  *100 )</f>
        <v>2.4592402305816061</v>
      </c>
      <c r="AR37" s="256">
        <f t="shared" ref="AR37" si="62">IF(ISERROR(  (M37/$AB37)*100 ),"",(M37/$AB37)  *100 )</f>
        <v>0.80878198026134751</v>
      </c>
      <c r="AS37" s="256">
        <f t="shared" ref="AS37" si="63">IF(ISERROR(  (N37/$AB37)*100 ),"",(N37/$AB37)  *100 )</f>
        <v>1.2687418862225206</v>
      </c>
      <c r="AT37" s="256">
        <f t="shared" ref="AT37" si="64">IF(ISERROR(  (O37/$AB37)*100 ),"",(O37/$AB37)  *100 )</f>
        <v>7.6832963362641058</v>
      </c>
      <c r="AU37" s="277">
        <f t="shared" ref="AU37" si="65">IF(ISERROR(  (P37/$AB37)*100 ),"",(P37/$AB37)  *100 )</f>
        <v>28.466848613708436</v>
      </c>
      <c r="AV37" s="258">
        <f t="shared" ref="AV37" si="66">IF(ISERROR(  (Q37/$AB37)*100 ),"",(Q37/$AB37)  *100 )</f>
        <v>18.350891949925487</v>
      </c>
      <c r="AW37" s="256">
        <f t="shared" ref="AW37" si="67">IF(ISERROR(  (R37/$AB37)*100 ),"",(R37/$AB37)  *100 )</f>
        <v>4.4780359870164075</v>
      </c>
      <c r="AX37" s="256">
        <f t="shared" ref="AX37" si="68">IF(ISERROR(  (S37/$AB37)*100 ),"",(S37/$AB37)  *100 )</f>
        <v>11.176720764117807</v>
      </c>
      <c r="AY37" s="257">
        <f t="shared" ref="AY37" si="69">IF(ISERROR(  (T37/$AB37)*100 ),"",(T37/$AB37)  *100 )</f>
        <v>2.6961351984205391</v>
      </c>
      <c r="AZ37" s="259">
        <f t="shared" ref="AZ37" si="70">IF(ISERROR(  (U37/$AB37)*100 ),"",(U37/$AB37)  *100 )</f>
        <v>0.22378485527225017</v>
      </c>
      <c r="BA37" s="293">
        <f t="shared" ref="BA37" si="71">IF(ISERROR(  (V37/$AB37)*100 ),"",(V37/$AB37)  *100 )</f>
        <v>0.7049781111819784</v>
      </c>
      <c r="BB37" s="253">
        <f t="shared" ref="BB37" si="72">IF(ISERROR(  (W37/$AB37)*100 ),"",(W37/$AB37)  *100 )</f>
        <v>8.0255296566032435</v>
      </c>
      <c r="BC37" s="254">
        <f t="shared" ref="BC37" si="73">IF(ISERROR(  (X37/$AB37)*100 ),"",(X37/$AB37)  *100 )</f>
        <v>0.37281795426462999</v>
      </c>
      <c r="BD37" s="254">
        <f t="shared" ref="BD37" si="74">IF(ISERROR(  (Y37/$AB37)*100 ),"",(Y37/$AB37)  *100 )</f>
        <v>0.10051503809348637</v>
      </c>
      <c r="BE37" s="254" t="str">
        <f t="shared" ref="BE37" si="75">IF(ISERROR(  (Z37/$AB37)*100 ),"",(Z37/$AB37)  *100 )</f>
        <v/>
      </c>
      <c r="BF37" s="254">
        <f t="shared" ref="BF37" si="76">IF(ISERROR(  (AA37/$AB37)*100 ),"",(AA37/$AB37)  *100 )</f>
        <v>0.1162967689242823</v>
      </c>
      <c r="BG37" s="271">
        <f t="shared" ref="BG37" si="77">SUM(AH37)+SUM(BB37:BF37)</f>
        <v>100</v>
      </c>
      <c r="BH37" s="648"/>
      <c r="BI37" s="10"/>
      <c r="BJ37" s="657"/>
    </row>
    <row r="38" spans="1:62" x14ac:dyDescent="0.35">
      <c r="A38" s="14"/>
      <c r="B38" s="57">
        <v>2021</v>
      </c>
      <c r="C38" s="486">
        <v>2638.69820179</v>
      </c>
      <c r="D38" s="487">
        <v>2620.9224889400002</v>
      </c>
      <c r="E38" s="488">
        <v>831.62787276000006</v>
      </c>
      <c r="F38" s="489">
        <v>708.86071189000006</v>
      </c>
      <c r="G38" s="489">
        <v>92.505061769999998</v>
      </c>
      <c r="H38" s="490">
        <v>30.2620991</v>
      </c>
      <c r="I38" s="491">
        <v>433.73977815000001</v>
      </c>
      <c r="J38" s="489">
        <v>79.248096560000008</v>
      </c>
      <c r="K38" s="489">
        <v>9.4306799100000003</v>
      </c>
      <c r="L38" s="489">
        <v>71.147489249999992</v>
      </c>
      <c r="M38" s="489">
        <v>23.096235189999998</v>
      </c>
      <c r="N38" s="489">
        <v>36.143190490000002</v>
      </c>
      <c r="O38" s="489">
        <v>214.67408675000001</v>
      </c>
      <c r="P38" s="492">
        <v>841.93085682000003</v>
      </c>
      <c r="Q38" s="491">
        <v>506.73277146000004</v>
      </c>
      <c r="R38" s="489">
        <v>128.50007012999998</v>
      </c>
      <c r="S38" s="489">
        <v>305.87908081</v>
      </c>
      <c r="T38" s="490">
        <v>72.353620530000001</v>
      </c>
      <c r="U38" s="493">
        <v>6.8912097599999997</v>
      </c>
      <c r="V38" s="494">
        <v>17.775712850000001</v>
      </c>
      <c r="W38" s="495">
        <v>231.73736725999998</v>
      </c>
      <c r="X38" s="496">
        <v>9.8185729800000008</v>
      </c>
      <c r="Y38" s="496">
        <v>2.7011905600000001</v>
      </c>
      <c r="Z38" s="496" t="s">
        <v>276</v>
      </c>
      <c r="AA38" s="496">
        <v>3.3062271500000002</v>
      </c>
      <c r="AB38" s="496">
        <v>2886.26155973</v>
      </c>
      <c r="AC38" s="236"/>
      <c r="AD38" s="936"/>
      <c r="AE38" s="674"/>
      <c r="AF38" s="14"/>
      <c r="AG38" s="57">
        <v>2021</v>
      </c>
      <c r="AH38" s="290">
        <f t="shared" ref="AH38" si="78">IF(ISERROR(  (C38/$AB38)*100 ),"",(C38/$AB38)  *100 )</f>
        <v>91.422698434747588</v>
      </c>
      <c r="AI38" s="96">
        <f t="shared" ref="AI38" si="79">IF(ISERROR(  (D38/$AB38)*100 ),"",(D38/$AB38)  *100 )</f>
        <v>90.806825185489387</v>
      </c>
      <c r="AJ38" s="262">
        <f t="shared" ref="AJ38" si="80">IF(ISERROR(  (E38/$AB38)*100 ),"",(E38/$AB38)  *100 )</f>
        <v>28.813323240108424</v>
      </c>
      <c r="AK38" s="244">
        <f t="shared" ref="AK38" si="81">IF(ISERROR(  (F38/$AB38)*100 ),"",(F38/$AB38)  *100 )</f>
        <v>24.559822359145841</v>
      </c>
      <c r="AL38" s="244">
        <f t="shared" ref="AL38" si="82">IF(ISERROR(  (G38/$AB38)*100 ),"",(G38/$AB38)  *100 )</f>
        <v>3.2050131235733721</v>
      </c>
      <c r="AM38" s="263">
        <f t="shared" ref="AM38" si="83">IF(ISERROR(  (H38/$AB38)*100 ),"",(H38/$AB38)  *100 )</f>
        <v>1.0484877573892131</v>
      </c>
      <c r="AN38" s="264">
        <f t="shared" ref="AN38" si="84">IF(ISERROR(  (I38/$AB38)*100 ),"",(I38/$AB38)  *100 )</f>
        <v>15.027736370177584</v>
      </c>
      <c r="AO38" s="244">
        <f t="shared" ref="AO38" si="85">IF(ISERROR(  (J38/$AB38)*100 ),"",(J38/$AB38)  *100 )</f>
        <v>2.7457004474470912</v>
      </c>
      <c r="AP38" s="244">
        <f t="shared" ref="AP38" si="86">IF(ISERROR(  (K38/$AB38)*100 ),"",(K38/$AB38)  *100 )</f>
        <v>0.32674377269128058</v>
      </c>
      <c r="AQ38" s="244">
        <f t="shared" ref="AQ38" si="87">IF(ISERROR(  (L38/$AB38)*100 ),"",(L38/$AB38)  *100 )</f>
        <v>2.46503955991624</v>
      </c>
      <c r="AR38" s="244">
        <f t="shared" ref="AR38" si="88">IF(ISERROR(  (M38/$AB38)*100 ),"",(M38/$AB38)  *100 )</f>
        <v>0.80021282590066345</v>
      </c>
      <c r="AS38" s="244">
        <f t="shared" ref="AS38" si="89">IF(ISERROR(  (N38/$AB38)*100 ),"",(N38/$AB38)  *100 )</f>
        <v>1.2522493108137114</v>
      </c>
      <c r="AT38" s="244">
        <f t="shared" ref="AT38" si="90">IF(ISERROR(  (O38/$AB38)*100 ),"",(O38/$AB38)  *100 )</f>
        <v>7.4377904534085966</v>
      </c>
      <c r="AU38" s="278">
        <f t="shared" ref="AU38" si="91">IF(ISERROR(  (P38/$AB38)*100 ),"",(P38/$AB38)  *100 )</f>
        <v>29.17028964272939</v>
      </c>
      <c r="AV38" s="264">
        <f t="shared" ref="AV38" si="92">IF(ISERROR(  (Q38/$AB38)*100 ),"",(Q38/$AB38)  *100 )</f>
        <v>17.556716914713828</v>
      </c>
      <c r="AW38" s="244">
        <f t="shared" ref="AW38" si="93">IF(ISERROR(  (R38/$AB38)*100 ),"",(R38/$AB38)  *100 )</f>
        <v>4.4521283837498338</v>
      </c>
      <c r="AX38" s="244">
        <f t="shared" ref="AX38" si="94">IF(ISERROR(  (S38/$AB38)*100 ),"",(S38/$AB38)  *100 )</f>
        <v>10.597760268082354</v>
      </c>
      <c r="AY38" s="263">
        <f t="shared" ref="AY38" si="95">IF(ISERROR(  (T38/$AB38)*100 ),"",(T38/$AB38)  *100 )</f>
        <v>2.5068282632281056</v>
      </c>
      <c r="AZ38" s="265">
        <f t="shared" ref="AZ38" si="96">IF(ISERROR(  (U38/$AB38)*100 ),"",(U38/$AB38)  *100 )</f>
        <v>0.23875901810661432</v>
      </c>
      <c r="BA38" s="294">
        <f t="shared" ref="BA38" si="97">IF(ISERROR(  (V38/$AB38)*100 ),"",(V38/$AB38)  *100 )</f>
        <v>0.61587324925821552</v>
      </c>
      <c r="BB38" s="266">
        <f t="shared" ref="BB38" si="98">IF(ISERROR(  (W38/$AB38)*100 ),"",(W38/$AB38)  *100 )</f>
        <v>8.0289801344850478</v>
      </c>
      <c r="BC38" s="267">
        <f t="shared" ref="BC38" si="99">IF(ISERROR(  (X38/$AB38)*100 ),"",(X38/$AB38)  *100 )</f>
        <v>0.34018306299719053</v>
      </c>
      <c r="BD38" s="267">
        <f t="shared" ref="BD38" si="100">IF(ISERROR(  (Y38/$AB38)*100 ),"",(Y38/$AB38)  *100 )</f>
        <v>9.3587864581915689E-2</v>
      </c>
      <c r="BE38" s="267" t="str">
        <f t="shared" ref="BE38" si="101">IF(ISERROR(  (Z38/$AB38)*100 ),"",(Z38/$AB38)  *100 )</f>
        <v/>
      </c>
      <c r="BF38" s="267">
        <f t="shared" ref="BF38" si="102">IF(ISERROR(  (AA38/$AB38)*100 ),"",(AA38/$AB38)  *100 )</f>
        <v>0.1145505035347277</v>
      </c>
      <c r="BG38" s="273">
        <f t="shared" ref="BG38" si="103">SUM(AH38)+SUM(BB38:BF38)</f>
        <v>100.00000000034647</v>
      </c>
      <c r="BH38" s="648"/>
      <c r="BI38" s="10"/>
      <c r="BJ38" s="657"/>
    </row>
    <row r="39" spans="1:62" ht="13.15" thickBot="1" x14ac:dyDescent="0.4">
      <c r="A39" s="32"/>
      <c r="B39" s="35"/>
      <c r="C39" s="299"/>
      <c r="D39" s="295"/>
      <c r="E39" s="300"/>
      <c r="F39" s="295"/>
      <c r="G39" s="295"/>
      <c r="H39" s="295"/>
      <c r="I39" s="295"/>
      <c r="J39" s="295"/>
      <c r="K39" s="295"/>
      <c r="L39" s="295"/>
      <c r="M39" s="295"/>
      <c r="N39" s="295"/>
      <c r="O39" s="295"/>
      <c r="P39" s="295"/>
      <c r="Q39" s="295"/>
      <c r="R39" s="295"/>
      <c r="S39" s="295"/>
      <c r="T39" s="295"/>
      <c r="U39" s="295"/>
      <c r="V39" s="296"/>
      <c r="W39" s="239"/>
      <c r="X39" s="239"/>
      <c r="Y39" s="239"/>
      <c r="Z39" s="239"/>
      <c r="AA39" s="239"/>
      <c r="AB39" s="239"/>
      <c r="AC39" s="237"/>
      <c r="AD39" s="239"/>
      <c r="AE39" s="239"/>
      <c r="AF39" s="239"/>
      <c r="AG39" s="32"/>
      <c r="AH39" s="297"/>
      <c r="AI39" s="298"/>
      <c r="AJ39" s="295"/>
      <c r="AK39" s="295"/>
      <c r="AL39" s="295"/>
      <c r="AM39" s="295"/>
      <c r="AN39" s="295"/>
      <c r="AO39" s="295"/>
      <c r="AP39" s="295"/>
      <c r="AQ39" s="295"/>
      <c r="AR39" s="295"/>
      <c r="AS39" s="295"/>
      <c r="AT39" s="295"/>
      <c r="AU39" s="295"/>
      <c r="AV39" s="295"/>
      <c r="AW39" s="295"/>
      <c r="AX39" s="295"/>
      <c r="AY39" s="295"/>
      <c r="AZ39" s="295"/>
      <c r="BA39" s="296"/>
      <c r="BB39" s="239"/>
      <c r="BC39" s="239"/>
      <c r="BD39" s="239"/>
      <c r="BE39" s="239"/>
      <c r="BF39" s="239"/>
      <c r="BG39" s="239"/>
      <c r="BH39" s="239"/>
      <c r="BI39" s="239"/>
      <c r="BJ39" s="14"/>
    </row>
    <row r="40" spans="1:62" ht="13.15" x14ac:dyDescent="0.4">
      <c r="A40" s="10"/>
      <c r="B40" s="43"/>
      <c r="C40" s="43"/>
      <c r="D40" s="10"/>
      <c r="E40" s="10"/>
      <c r="F40" s="10"/>
      <c r="G40" s="10"/>
      <c r="H40" s="10"/>
      <c r="I40" s="10"/>
      <c r="J40" s="10"/>
      <c r="K40" s="10"/>
      <c r="L40" s="10"/>
      <c r="M40" s="10"/>
      <c r="N40" s="43"/>
      <c r="O40" s="10"/>
      <c r="P40" s="10"/>
      <c r="Q40" s="10"/>
      <c r="R40" s="10"/>
      <c r="S40" s="10"/>
      <c r="T40" s="10"/>
      <c r="U40" s="268"/>
      <c r="V40" s="10"/>
      <c r="W40" s="10"/>
      <c r="X40" s="10"/>
      <c r="Y40" s="10"/>
      <c r="Z40" s="10"/>
      <c r="AA40" s="10"/>
      <c r="AB40" s="10"/>
      <c r="AD40" s="10"/>
      <c r="AE40" s="10"/>
      <c r="AF40" s="10"/>
      <c r="AG40" s="10"/>
      <c r="AH40" s="43"/>
      <c r="AJ40" s="10"/>
      <c r="AK40" s="10"/>
      <c r="AL40" s="10"/>
      <c r="AM40" s="10"/>
      <c r="AN40" s="10"/>
      <c r="AO40" s="10"/>
      <c r="AP40" s="10"/>
      <c r="AQ40" s="43"/>
      <c r="AR40" s="10"/>
      <c r="AS40" s="10"/>
      <c r="AT40" s="10"/>
      <c r="AU40" s="10"/>
      <c r="AV40" s="10"/>
      <c r="AW40" s="10"/>
      <c r="AX40" s="10"/>
      <c r="AY40" s="10"/>
      <c r="AZ40" s="10"/>
      <c r="BA40" s="10"/>
      <c r="BB40" s="10"/>
      <c r="BC40" s="10"/>
      <c r="BD40" s="10"/>
      <c r="BE40" s="10"/>
      <c r="BF40" s="10"/>
      <c r="BG40" s="10"/>
      <c r="BH40" s="10"/>
      <c r="BI40" s="10"/>
      <c r="BJ40" s="14"/>
    </row>
    <row r="41" spans="1:62" x14ac:dyDescent="0.35">
      <c r="A41" s="10"/>
      <c r="B41" s="43"/>
      <c r="C41" s="37"/>
      <c r="D41" s="242"/>
      <c r="E41" s="242"/>
      <c r="F41" s="242"/>
      <c r="G41" s="242"/>
      <c r="H41" s="242"/>
      <c r="I41" s="242"/>
      <c r="J41" s="242"/>
      <c r="K41" s="242"/>
      <c r="L41" s="242"/>
      <c r="M41" s="242"/>
      <c r="N41" s="242"/>
      <c r="O41" s="242"/>
      <c r="P41" s="242"/>
      <c r="Q41" s="242"/>
      <c r="R41" s="41"/>
      <c r="S41" s="41"/>
      <c r="T41" s="38"/>
      <c r="U41" s="38"/>
      <c r="V41" s="38"/>
      <c r="W41" s="38"/>
      <c r="X41" s="38"/>
      <c r="Y41" s="38"/>
      <c r="Z41" s="38"/>
      <c r="AA41" s="38"/>
      <c r="AB41" s="38"/>
      <c r="AC41" s="230"/>
      <c r="AD41" s="38"/>
      <c r="AE41" s="38"/>
      <c r="AF41" s="38"/>
      <c r="AG41" s="10"/>
      <c r="AH41" s="37"/>
      <c r="AI41"/>
      <c r="AJ41" s="242"/>
      <c r="AK41" s="242"/>
      <c r="AL41" s="242"/>
      <c r="AM41" s="242"/>
      <c r="AN41" s="242"/>
      <c r="AO41" s="242"/>
      <c r="AP41" s="242"/>
      <c r="AQ41" s="242"/>
      <c r="AR41" s="242"/>
      <c r="AS41" s="242"/>
      <c r="AT41" s="41"/>
      <c r="AU41" s="41"/>
      <c r="AV41" s="38"/>
      <c r="AW41" s="38"/>
      <c r="AX41" s="38"/>
      <c r="AY41" s="38"/>
      <c r="AZ41" s="38"/>
      <c r="BA41" s="38"/>
      <c r="BB41" s="38"/>
      <c r="BC41" s="38"/>
      <c r="BD41" s="38"/>
      <c r="BE41" s="38"/>
      <c r="BF41" s="38"/>
      <c r="BG41" s="38"/>
      <c r="BH41" s="10"/>
      <c r="BI41" s="10"/>
      <c r="BJ41" s="14"/>
    </row>
    <row r="42" spans="1:62" x14ac:dyDescent="0.35">
      <c r="A42" s="10"/>
      <c r="B42" s="43" t="s">
        <v>488</v>
      </c>
      <c r="C42" s="37"/>
      <c r="D42" s="242"/>
      <c r="E42" s="242"/>
      <c r="F42" s="242"/>
      <c r="G42" s="242"/>
      <c r="H42" s="242"/>
      <c r="I42" s="242"/>
      <c r="J42" s="242"/>
      <c r="K42" s="242"/>
      <c r="L42" s="242"/>
      <c r="M42" s="242"/>
      <c r="N42" s="242"/>
      <c r="O42" s="242"/>
      <c r="P42" s="242"/>
      <c r="Q42" s="242"/>
      <c r="R42" s="41"/>
      <c r="S42" s="41"/>
      <c r="T42" s="38"/>
      <c r="U42" s="38"/>
      <c r="V42" s="38"/>
      <c r="W42" s="38"/>
      <c r="X42" s="38"/>
      <c r="Y42" s="38"/>
      <c r="Z42" s="38"/>
      <c r="AA42" s="38"/>
      <c r="AB42" s="38"/>
      <c r="AC42" s="230"/>
      <c r="AD42" s="38"/>
      <c r="AE42" s="38"/>
      <c r="AF42" s="38"/>
      <c r="AG42" s="10"/>
      <c r="AH42" s="37" t="s">
        <v>488</v>
      </c>
      <c r="AI42" s="10"/>
      <c r="AJ42" s="242"/>
      <c r="AK42" s="242"/>
      <c r="AL42" s="242"/>
      <c r="AM42" s="242"/>
      <c r="AN42" s="242"/>
      <c r="AO42" s="242"/>
      <c r="AP42" s="242"/>
      <c r="AQ42" s="242"/>
      <c r="AR42" s="242"/>
      <c r="AS42" s="242"/>
      <c r="AT42" s="41"/>
      <c r="AU42" s="41"/>
      <c r="AV42" s="38"/>
      <c r="AW42" s="38"/>
      <c r="AX42" s="38"/>
      <c r="AY42" s="38"/>
      <c r="AZ42" s="38"/>
      <c r="BA42" s="38"/>
      <c r="BB42" s="38"/>
      <c r="BC42" s="38"/>
      <c r="BD42" s="38"/>
      <c r="BE42" s="38"/>
      <c r="BF42" s="38"/>
      <c r="BG42" s="38"/>
      <c r="BH42" s="10"/>
      <c r="BI42" s="10"/>
      <c r="BJ42" s="14"/>
    </row>
    <row r="43" spans="1:62" x14ac:dyDescent="0.35">
      <c r="A43" s="10"/>
      <c r="B43" s="43" t="s">
        <v>490</v>
      </c>
      <c r="C43" s="37"/>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230"/>
      <c r="AD43" s="38"/>
      <c r="AE43" s="38"/>
      <c r="AF43" s="38"/>
      <c r="AG43" s="38"/>
      <c r="AH43" s="37" t="s">
        <v>490</v>
      </c>
      <c r="AI43" s="10"/>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10"/>
      <c r="BI43" s="10"/>
      <c r="BJ43" s="14"/>
    </row>
    <row r="44" spans="1:62" x14ac:dyDescent="0.35">
      <c r="A44" s="10"/>
      <c r="B44" s="43" t="s">
        <v>491</v>
      </c>
      <c r="C44" s="37"/>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230"/>
      <c r="AD44" s="38"/>
      <c r="AE44" s="38"/>
      <c r="AF44" s="38"/>
      <c r="AG44" s="38"/>
      <c r="AH44" s="37" t="s">
        <v>491</v>
      </c>
      <c r="AI44" s="10"/>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10"/>
      <c r="BI44" s="10"/>
      <c r="BJ44" s="14"/>
    </row>
    <row r="45" spans="1:62" x14ac:dyDescent="0.35">
      <c r="A45" s="10"/>
      <c r="B45" s="43" t="s">
        <v>504</v>
      </c>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230"/>
      <c r="AD45" s="38"/>
      <c r="AE45" s="38"/>
      <c r="AF45" s="38"/>
      <c r="AG45" s="38"/>
      <c r="AH45" s="37"/>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10"/>
      <c r="BI45" s="10"/>
      <c r="BJ45" s="14"/>
    </row>
    <row r="46" spans="1:62" x14ac:dyDescent="0.35">
      <c r="A46" s="10"/>
      <c r="B46" s="43" t="s">
        <v>493</v>
      </c>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230"/>
      <c r="AD46" s="38"/>
      <c r="AE46" s="38"/>
      <c r="AF46" s="38"/>
      <c r="AG46" s="38"/>
      <c r="AH46" s="37"/>
      <c r="AI46" s="635"/>
      <c r="AJ46" s="635"/>
      <c r="AK46" s="635"/>
      <c r="AL46" s="635"/>
      <c r="AM46" s="635"/>
      <c r="AN46" s="635"/>
      <c r="AO46" s="635"/>
      <c r="AP46" s="635"/>
      <c r="AQ46" s="635"/>
      <c r="AR46" s="635"/>
      <c r="AS46" s="635"/>
      <c r="AT46" s="635"/>
      <c r="AU46" s="301"/>
      <c r="AV46" s="38"/>
      <c r="AW46" s="38"/>
      <c r="AX46" s="38"/>
      <c r="AY46" s="38"/>
      <c r="AZ46" s="38"/>
      <c r="BA46" s="38"/>
      <c r="BB46" s="38"/>
      <c r="BC46" s="38"/>
      <c r="BD46" s="38"/>
      <c r="BE46" s="38"/>
      <c r="BF46" s="38"/>
      <c r="BG46" s="38"/>
      <c r="BH46" s="10"/>
      <c r="BI46" s="10"/>
      <c r="BJ46" s="14"/>
    </row>
    <row r="47" spans="1:62" x14ac:dyDescent="0.35">
      <c r="A47" s="10"/>
      <c r="B47" s="43" t="s">
        <v>505</v>
      </c>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230"/>
      <c r="AD47" s="38"/>
      <c r="AE47" s="38"/>
      <c r="AF47" s="38"/>
      <c r="AG47" s="38"/>
      <c r="AH47" s="243"/>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10"/>
      <c r="BI47" s="10"/>
      <c r="BJ47" s="14"/>
    </row>
    <row r="48" spans="1:62" x14ac:dyDescent="0.35">
      <c r="A48" s="10"/>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230"/>
      <c r="AD48" s="38"/>
      <c r="AE48" s="38"/>
      <c r="AF48" s="38"/>
      <c r="AG48" s="38"/>
      <c r="AH48" s="1003" t="s">
        <v>462</v>
      </c>
      <c r="AI48" s="1004"/>
      <c r="AJ48" s="1004"/>
      <c r="AK48" s="1004"/>
      <c r="AL48" s="1004"/>
      <c r="AM48" s="1004"/>
      <c r="AN48" s="1004"/>
      <c r="AO48" s="1004"/>
      <c r="AP48" s="1004"/>
      <c r="AQ48" s="1004"/>
      <c r="AR48" s="1004"/>
      <c r="AS48" s="1004"/>
      <c r="AT48" s="1004"/>
      <c r="AU48" s="1004"/>
      <c r="AV48" s="1004"/>
      <c r="AW48" s="38"/>
      <c r="AX48" s="38"/>
      <c r="AY48" s="38"/>
      <c r="AZ48" s="38"/>
      <c r="BA48" s="38"/>
      <c r="BB48" s="38"/>
      <c r="BC48" s="38"/>
      <c r="BD48" s="38"/>
      <c r="BE48" s="38"/>
      <c r="BF48" s="38"/>
      <c r="BG48" s="38"/>
      <c r="BH48" s="10"/>
      <c r="BI48" s="10"/>
      <c r="BJ48" s="14"/>
    </row>
    <row r="49" spans="1:62" x14ac:dyDescent="0.35">
      <c r="A49" s="10"/>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230"/>
      <c r="AD49" s="38"/>
      <c r="AE49" s="38"/>
      <c r="AF49" s="38"/>
      <c r="AG49" s="38"/>
      <c r="AH49" s="1004"/>
      <c r="AI49" s="1004"/>
      <c r="AJ49" s="1004"/>
      <c r="AK49" s="1004"/>
      <c r="AL49" s="1004"/>
      <c r="AM49" s="1004"/>
      <c r="AN49" s="1004"/>
      <c r="AO49" s="1004"/>
      <c r="AP49" s="1004"/>
      <c r="AQ49" s="1004"/>
      <c r="AR49" s="1004"/>
      <c r="AS49" s="1004"/>
      <c r="AT49" s="1004"/>
      <c r="AU49" s="1004"/>
      <c r="AV49" s="1004"/>
      <c r="AW49" s="38"/>
      <c r="AX49" s="38"/>
      <c r="AY49" s="38"/>
      <c r="AZ49" s="38"/>
      <c r="BA49" s="38"/>
      <c r="BB49" s="38"/>
      <c r="BC49" s="38"/>
      <c r="BD49" s="38"/>
      <c r="BE49" s="38"/>
      <c r="BF49" s="38"/>
      <c r="BG49" s="38"/>
      <c r="BH49" s="10"/>
      <c r="BI49" s="10"/>
      <c r="BJ49" s="14"/>
    </row>
    <row r="50" spans="1:62" x14ac:dyDescent="0.35">
      <c r="A50" s="10"/>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230"/>
      <c r="AD50" s="38"/>
      <c r="AE50" s="38"/>
      <c r="AF50" s="38"/>
      <c r="AG50" s="38"/>
      <c r="AH50" s="1004"/>
      <c r="AI50" s="1004"/>
      <c r="AJ50" s="1004"/>
      <c r="AK50" s="1004"/>
      <c r="AL50" s="1004"/>
      <c r="AM50" s="1004"/>
      <c r="AN50" s="1004"/>
      <c r="AO50" s="1004"/>
      <c r="AP50" s="1004"/>
      <c r="AQ50" s="1004"/>
      <c r="AR50" s="1004"/>
      <c r="AS50" s="1004"/>
      <c r="AT50" s="1004"/>
      <c r="AU50" s="1004"/>
      <c r="AV50" s="1004"/>
      <c r="AW50" s="38"/>
      <c r="AX50" s="38"/>
      <c r="AY50" s="38"/>
      <c r="AZ50" s="38"/>
      <c r="BA50" s="38"/>
      <c r="BB50" s="38"/>
      <c r="BC50" s="38"/>
      <c r="BD50" s="38"/>
      <c r="BE50" s="38"/>
      <c r="BF50" s="38"/>
      <c r="BG50" s="38"/>
      <c r="BH50" s="10"/>
      <c r="BI50" s="10"/>
      <c r="BJ50" s="14"/>
    </row>
    <row r="51" spans="1:62" x14ac:dyDescent="0.35">
      <c r="A51" s="10"/>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1004"/>
      <c r="AI51" s="1004"/>
      <c r="AJ51" s="1004"/>
      <c r="AK51" s="1004"/>
      <c r="AL51" s="1004"/>
      <c r="AM51" s="1004"/>
      <c r="AN51" s="1004"/>
      <c r="AO51" s="1004"/>
      <c r="AP51" s="1004"/>
      <c r="AQ51" s="1004"/>
      <c r="AR51" s="1004"/>
      <c r="AS51" s="1004"/>
      <c r="AT51" s="1004"/>
      <c r="AU51" s="1004"/>
      <c r="AV51" s="1004"/>
      <c r="AW51" s="38"/>
      <c r="AX51" s="38"/>
      <c r="AY51" s="38"/>
      <c r="AZ51" s="38"/>
      <c r="BA51" s="38"/>
      <c r="BB51" s="38"/>
      <c r="BC51" s="38"/>
      <c r="BD51" s="38"/>
      <c r="BE51" s="38"/>
      <c r="BF51" s="38"/>
      <c r="BG51" s="38"/>
      <c r="BH51" s="10"/>
      <c r="BI51" s="10"/>
      <c r="BJ51" s="14"/>
    </row>
    <row r="52" spans="1:62" x14ac:dyDescent="0.35">
      <c r="A52" s="10"/>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02"/>
      <c r="AI52" s="302"/>
      <c r="AJ52" s="302"/>
      <c r="AK52" s="302"/>
      <c r="AL52" s="302"/>
      <c r="AM52" s="302"/>
      <c r="AN52" s="302"/>
      <c r="AO52" s="302"/>
      <c r="AP52" s="302"/>
      <c r="AQ52" s="302"/>
      <c r="AR52" s="302"/>
      <c r="AS52" s="302"/>
      <c r="AT52" s="302"/>
      <c r="AU52" s="302"/>
      <c r="AV52" s="38"/>
      <c r="AW52" s="38"/>
      <c r="AX52" s="38"/>
      <c r="AY52" s="38"/>
      <c r="AZ52" s="38"/>
      <c r="BA52" s="38"/>
      <c r="BB52" s="38"/>
      <c r="BC52" s="38"/>
      <c r="BD52" s="38"/>
      <c r="BE52" s="38"/>
      <c r="BF52" s="38"/>
      <c r="BG52" s="38"/>
      <c r="BH52" s="10"/>
      <c r="BI52" s="10"/>
      <c r="BJ52" s="14"/>
    </row>
    <row r="53" spans="1:62" x14ac:dyDescent="0.35">
      <c r="A53" s="10"/>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243"/>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10"/>
      <c r="BI53" s="10"/>
      <c r="BJ53" s="14"/>
    </row>
    <row r="54" spans="1:62" x14ac:dyDescent="0.35">
      <c r="A54" s="10"/>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10"/>
      <c r="BI54" s="10"/>
      <c r="BJ54" s="14"/>
    </row>
    <row r="55" spans="1:62" x14ac:dyDescent="0.35">
      <c r="A55" s="10"/>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10"/>
      <c r="BI55" s="10"/>
      <c r="BJ55" s="14"/>
    </row>
    <row r="56" spans="1:62" x14ac:dyDescent="0.35">
      <c r="A56" s="10"/>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10"/>
      <c r="BI56" s="10"/>
      <c r="BJ56" s="14"/>
    </row>
    <row r="57" spans="1:62" x14ac:dyDescent="0.35">
      <c r="A57" s="10"/>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02"/>
      <c r="AI57" s="302"/>
      <c r="AJ57" s="302"/>
      <c r="AK57" s="302"/>
      <c r="AL57" s="302"/>
      <c r="AM57" s="302"/>
      <c r="AN57" s="302"/>
      <c r="AO57" s="302"/>
      <c r="AP57" s="302"/>
      <c r="AQ57" s="302"/>
      <c r="AR57" s="302"/>
      <c r="AS57" s="302"/>
      <c r="AT57" s="302"/>
      <c r="AU57" s="302"/>
      <c r="AV57" s="38"/>
      <c r="AW57" s="38"/>
      <c r="AX57" s="38"/>
      <c r="AY57" s="38"/>
      <c r="AZ57" s="38"/>
      <c r="BA57" s="38"/>
      <c r="BB57" s="38"/>
      <c r="BC57" s="38"/>
      <c r="BD57" s="38"/>
      <c r="BE57" s="38"/>
      <c r="BF57" s="38"/>
      <c r="BG57" s="38"/>
      <c r="BH57" s="10"/>
      <c r="BI57" s="10"/>
      <c r="BJ57" s="14"/>
    </row>
    <row r="58" spans="1:62" x14ac:dyDescent="0.35">
      <c r="A58" s="10"/>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02"/>
      <c r="AI58" s="302"/>
      <c r="AJ58" s="302"/>
      <c r="AK58" s="302"/>
      <c r="AL58" s="302"/>
      <c r="AM58" s="302"/>
      <c r="AN58" s="302"/>
      <c r="AO58" s="302"/>
      <c r="AP58" s="302"/>
      <c r="AQ58" s="302"/>
      <c r="AR58" s="302"/>
      <c r="AS58" s="302"/>
      <c r="AT58" s="302"/>
      <c r="AU58" s="302"/>
      <c r="AV58" s="38"/>
      <c r="AW58" s="38"/>
      <c r="AX58" s="38"/>
      <c r="AY58" s="38"/>
      <c r="AZ58" s="38"/>
      <c r="BA58" s="38"/>
      <c r="BB58" s="38"/>
      <c r="BC58" s="38"/>
      <c r="BD58" s="38"/>
      <c r="BE58" s="38"/>
      <c r="BF58" s="38"/>
      <c r="BG58" s="38"/>
      <c r="BH58" s="10"/>
      <c r="BI58" s="10"/>
      <c r="BJ58" s="14"/>
    </row>
    <row r="59" spans="1:62" x14ac:dyDescent="0.35">
      <c r="A59" s="10"/>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02"/>
      <c r="AI59" s="302"/>
      <c r="AJ59" s="302"/>
      <c r="AK59" s="302"/>
      <c r="AL59" s="302"/>
      <c r="AM59" s="302"/>
      <c r="AN59" s="302"/>
      <c r="AO59" s="302"/>
      <c r="AP59" s="302"/>
      <c r="AQ59" s="302"/>
      <c r="AR59" s="302"/>
      <c r="AS59" s="302"/>
      <c r="AT59" s="302"/>
      <c r="AU59" s="302"/>
      <c r="AV59" s="38"/>
      <c r="AW59" s="38"/>
      <c r="AX59" s="38"/>
      <c r="AY59" s="38"/>
      <c r="AZ59" s="38"/>
      <c r="BA59" s="38"/>
      <c r="BB59" s="38"/>
      <c r="BC59" s="38"/>
      <c r="BD59" s="38"/>
      <c r="BE59" s="38"/>
      <c r="BF59" s="38"/>
      <c r="BG59" s="38"/>
      <c r="BH59" s="10"/>
      <c r="BI59" s="10"/>
      <c r="BJ59" s="14"/>
    </row>
    <row r="60" spans="1:62" x14ac:dyDescent="0.35">
      <c r="A60" s="10"/>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41"/>
      <c r="AI60" s="41"/>
      <c r="AJ60" s="41"/>
      <c r="AK60" s="41"/>
      <c r="AL60" s="41"/>
      <c r="AM60" s="41"/>
      <c r="AN60" s="41"/>
      <c r="AO60" s="41"/>
      <c r="AP60" s="41"/>
      <c r="AQ60" s="41"/>
      <c r="AR60" s="41"/>
      <c r="AS60" s="41"/>
      <c r="AT60" s="41"/>
      <c r="AU60" s="41"/>
      <c r="AV60" s="38"/>
      <c r="AW60" s="38"/>
      <c r="AX60" s="38"/>
      <c r="AY60" s="38"/>
      <c r="AZ60" s="38"/>
      <c r="BA60" s="38"/>
      <c r="BB60" s="38"/>
      <c r="BC60" s="38"/>
      <c r="BD60" s="38"/>
      <c r="BE60" s="38"/>
      <c r="BF60" s="38"/>
      <c r="BG60" s="38"/>
      <c r="BH60" s="10"/>
      <c r="BI60" s="10"/>
      <c r="BJ60" s="14"/>
    </row>
    <row r="61" spans="1:62" x14ac:dyDescent="0.35">
      <c r="A61" s="10"/>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10"/>
      <c r="BI61" s="10"/>
      <c r="BJ61" s="14"/>
    </row>
    <row r="62" spans="1:62" x14ac:dyDescent="0.35">
      <c r="A62" s="10"/>
      <c r="B62"/>
      <c r="C62"/>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10"/>
      <c r="BJ62" s="14"/>
    </row>
    <row r="63" spans="1:62" x14ac:dyDescent="0.35">
      <c r="A63" s="10"/>
      <c r="B63" s="41"/>
      <c r="C63" s="41"/>
      <c r="D63" s="41"/>
      <c r="E63" s="41"/>
      <c r="F63" s="41"/>
      <c r="G63" s="41"/>
      <c r="H63" s="41"/>
      <c r="I63" s="269"/>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1"/>
      <c r="BE63" s="41"/>
      <c r="BF63" s="41"/>
      <c r="BG63" s="41"/>
      <c r="BH63" s="10"/>
      <c r="BI63" s="10"/>
      <c r="BJ63" s="14"/>
    </row>
    <row r="64" spans="1:62" x14ac:dyDescent="0.35">
      <c r="A64" s="10"/>
      <c r="B64" s="10"/>
      <c r="C64" s="10"/>
      <c r="D64" s="27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4"/>
    </row>
    <row r="65" spans="1:62" x14ac:dyDescent="0.35">
      <c r="A65"/>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4"/>
    </row>
    <row r="67" spans="1:62" x14ac:dyDescent="0.35">
      <c r="C67" s="222"/>
      <c r="D67" s="222"/>
      <c r="E67" s="222"/>
      <c r="F67" s="222"/>
      <c r="G67" s="222"/>
      <c r="H67" s="222"/>
      <c r="I67" s="222"/>
      <c r="J67" s="222"/>
      <c r="K67" s="222"/>
      <c r="L67" s="222"/>
      <c r="M67" s="222"/>
      <c r="N67" s="222"/>
      <c r="O67" s="222"/>
      <c r="P67" s="222"/>
      <c r="Q67" s="222"/>
      <c r="R67" s="222"/>
      <c r="S67" s="222"/>
      <c r="T67" s="222"/>
      <c r="U67" s="222"/>
      <c r="V67" s="222"/>
      <c r="W67" s="222"/>
      <c r="X67" s="222"/>
      <c r="Y67" s="222"/>
      <c r="Z67" s="222"/>
      <c r="AA67" s="222"/>
      <c r="AB67" s="222"/>
    </row>
    <row r="71" spans="1:62" x14ac:dyDescent="0.35">
      <c r="P71" s="222"/>
    </row>
    <row r="72" spans="1:62" x14ac:dyDescent="0.35">
      <c r="C72" s="222"/>
      <c r="D72" s="222"/>
      <c r="E72" s="222"/>
      <c r="F72" s="222"/>
      <c r="G72" s="222"/>
      <c r="H72" s="222"/>
      <c r="I72" s="222"/>
      <c r="J72" s="222"/>
      <c r="K72" s="222"/>
      <c r="L72" s="222"/>
      <c r="M72" s="222"/>
      <c r="N72" s="222"/>
      <c r="O72" s="222"/>
      <c r="P72" s="227"/>
      <c r="Q72" s="666"/>
      <c r="R72" s="222"/>
      <c r="S72" s="222"/>
      <c r="T72" s="222"/>
      <c r="U72" s="222"/>
      <c r="V72" s="222"/>
      <c r="W72" s="222"/>
      <c r="X72" s="222"/>
      <c r="Y72" s="222"/>
      <c r="Z72" s="222"/>
      <c r="AA72" s="222"/>
      <c r="AB72" s="222"/>
    </row>
    <row r="73" spans="1:62" x14ac:dyDescent="0.35">
      <c r="C73" s="222"/>
      <c r="D73" s="222"/>
      <c r="E73" s="222"/>
      <c r="F73" s="222"/>
      <c r="G73" s="222"/>
      <c r="H73" s="222"/>
      <c r="I73" s="222"/>
      <c r="J73" s="222"/>
      <c r="K73" s="222"/>
      <c r="L73" s="222"/>
      <c r="M73" s="222"/>
      <c r="N73" s="222"/>
      <c r="O73" s="222"/>
      <c r="P73" s="227"/>
      <c r="Q73" s="222"/>
      <c r="R73" s="222"/>
      <c r="S73" s="222"/>
      <c r="T73" s="222"/>
      <c r="U73" s="222"/>
      <c r="V73" s="222"/>
      <c r="W73" s="222"/>
      <c r="X73" s="222"/>
      <c r="Y73" s="222"/>
      <c r="Z73" s="222"/>
      <c r="AA73" s="222"/>
      <c r="AB73" s="222"/>
    </row>
    <row r="74" spans="1:62" x14ac:dyDescent="0.35">
      <c r="C74" s="222"/>
      <c r="D74" s="222"/>
      <c r="E74" s="222"/>
      <c r="F74" s="222"/>
      <c r="G74" s="222"/>
      <c r="H74" s="222"/>
      <c r="I74" s="222"/>
      <c r="J74" s="222"/>
      <c r="K74" s="222"/>
      <c r="L74" s="222"/>
      <c r="M74" s="222"/>
      <c r="N74" s="222"/>
      <c r="O74" s="222"/>
      <c r="P74" s="227"/>
      <c r="Q74" s="222"/>
      <c r="R74" s="222"/>
      <c r="S74" s="222"/>
      <c r="T74" s="222"/>
      <c r="U74" s="222"/>
      <c r="V74" s="222"/>
      <c r="W74" s="222"/>
      <c r="X74" s="222"/>
      <c r="Y74" s="222"/>
      <c r="Z74" s="222"/>
      <c r="AA74" s="222"/>
      <c r="AB74" s="222"/>
    </row>
    <row r="75" spans="1:62" x14ac:dyDescent="0.35">
      <c r="C75" s="222"/>
      <c r="D75" s="222"/>
      <c r="E75" s="222"/>
      <c r="F75" s="222"/>
      <c r="G75" s="222"/>
      <c r="H75" s="222"/>
      <c r="I75" s="222"/>
      <c r="J75" s="222"/>
      <c r="K75" s="222"/>
      <c r="L75" s="222"/>
      <c r="M75" s="222"/>
      <c r="N75" s="222"/>
      <c r="O75" s="222"/>
      <c r="P75" s="227"/>
      <c r="Q75" s="222"/>
      <c r="R75" s="222"/>
      <c r="S75" s="222"/>
      <c r="T75" s="222"/>
      <c r="U75" s="222"/>
      <c r="V75" s="222"/>
      <c r="W75" s="222"/>
      <c r="X75" s="222"/>
      <c r="Y75" s="222"/>
      <c r="Z75" s="222"/>
      <c r="AA75" s="222"/>
      <c r="AB75" s="222"/>
    </row>
    <row r="76" spans="1:62" x14ac:dyDescent="0.35">
      <c r="C76" s="222"/>
      <c r="D76" s="222"/>
      <c r="E76" s="222"/>
      <c r="F76" s="222"/>
      <c r="G76" s="222"/>
      <c r="H76" s="222"/>
      <c r="I76" s="222"/>
      <c r="J76" s="222"/>
      <c r="K76" s="222"/>
      <c r="L76" s="222"/>
      <c r="M76" s="222"/>
      <c r="N76" s="222"/>
      <c r="O76" s="222"/>
      <c r="P76" s="227"/>
      <c r="Q76" s="222"/>
      <c r="R76" s="222"/>
      <c r="S76" s="222"/>
      <c r="T76" s="222"/>
      <c r="U76" s="222"/>
      <c r="V76" s="222"/>
      <c r="W76" s="222"/>
      <c r="X76" s="222"/>
      <c r="Y76" s="222"/>
      <c r="Z76" s="222"/>
      <c r="AA76" s="222"/>
      <c r="AB76" s="222"/>
    </row>
    <row r="77" spans="1:62" x14ac:dyDescent="0.35">
      <c r="C77" s="222"/>
      <c r="D77" s="222"/>
      <c r="E77" s="222"/>
      <c r="F77" s="222"/>
      <c r="G77" s="222"/>
      <c r="H77" s="222"/>
      <c r="I77" s="222"/>
      <c r="J77" s="222"/>
      <c r="K77" s="222"/>
      <c r="L77" s="222"/>
      <c r="M77" s="222"/>
      <c r="N77" s="222"/>
      <c r="O77" s="222"/>
      <c r="P77" s="227"/>
      <c r="Q77" s="222"/>
      <c r="R77" s="222"/>
      <c r="S77" s="222"/>
      <c r="T77" s="222"/>
      <c r="U77" s="222"/>
      <c r="V77" s="222"/>
      <c r="W77" s="222"/>
      <c r="X77" s="222"/>
      <c r="Y77" s="222"/>
      <c r="Z77" s="222"/>
      <c r="AA77" s="222"/>
      <c r="AB77" s="222"/>
    </row>
    <row r="78" spans="1:62" x14ac:dyDescent="0.35">
      <c r="C78" s="222"/>
      <c r="D78" s="222"/>
      <c r="E78" s="222"/>
      <c r="F78" s="222"/>
      <c r="G78" s="222"/>
      <c r="H78" s="222"/>
      <c r="I78" s="222"/>
      <c r="J78" s="222"/>
      <c r="K78" s="222"/>
      <c r="L78" s="222"/>
      <c r="M78" s="222"/>
      <c r="N78" s="222"/>
      <c r="O78" s="222"/>
      <c r="P78" s="227"/>
      <c r="Q78" s="222"/>
      <c r="R78" s="222"/>
      <c r="S78" s="222"/>
      <c r="T78" s="222"/>
      <c r="U78" s="222"/>
      <c r="V78" s="222"/>
      <c r="W78" s="222"/>
      <c r="X78" s="222"/>
      <c r="Y78" s="222"/>
      <c r="Z78" s="222"/>
      <c r="AA78" s="222"/>
      <c r="AB78" s="222"/>
    </row>
    <row r="79" spans="1:62" x14ac:dyDescent="0.35">
      <c r="C79" s="222"/>
      <c r="D79" s="222"/>
      <c r="E79" s="222"/>
      <c r="F79" s="222"/>
      <c r="G79" s="222"/>
      <c r="H79" s="222"/>
      <c r="I79" s="222"/>
      <c r="J79" s="222"/>
      <c r="K79" s="222"/>
      <c r="L79" s="222"/>
      <c r="M79" s="222"/>
      <c r="N79" s="222"/>
      <c r="O79" s="222"/>
      <c r="P79" s="227"/>
      <c r="Q79" s="222"/>
      <c r="R79" s="222"/>
      <c r="S79" s="222"/>
      <c r="T79" s="222"/>
      <c r="U79" s="222"/>
      <c r="V79" s="222"/>
      <c r="W79" s="222"/>
      <c r="X79" s="222"/>
      <c r="Y79" s="222"/>
      <c r="Z79" s="222"/>
      <c r="AA79" s="222"/>
      <c r="AB79" s="222"/>
    </row>
    <row r="80" spans="1:62" x14ac:dyDescent="0.35">
      <c r="C80" s="222"/>
      <c r="D80" s="222"/>
      <c r="E80" s="222"/>
      <c r="F80" s="222"/>
      <c r="G80" s="222"/>
      <c r="H80" s="222"/>
      <c r="I80" s="222"/>
      <c r="J80" s="222"/>
      <c r="K80" s="222"/>
      <c r="L80" s="222"/>
      <c r="M80" s="222"/>
      <c r="N80" s="222"/>
      <c r="O80" s="222"/>
      <c r="P80" s="227"/>
      <c r="Q80" s="222"/>
      <c r="R80" s="222"/>
      <c r="S80" s="222"/>
      <c r="T80" s="222"/>
      <c r="U80" s="222"/>
      <c r="V80" s="222"/>
      <c r="W80" s="222"/>
      <c r="X80" s="222"/>
      <c r="Y80" s="222"/>
      <c r="Z80" s="222"/>
      <c r="AA80" s="222"/>
      <c r="AB80" s="222"/>
    </row>
    <row r="81" spans="3:28" x14ac:dyDescent="0.35">
      <c r="C81" s="222"/>
      <c r="D81" s="222"/>
      <c r="E81" s="222"/>
      <c r="F81" s="222"/>
      <c r="G81" s="222"/>
      <c r="H81" s="222"/>
      <c r="I81" s="222"/>
      <c r="J81" s="222"/>
      <c r="K81" s="222"/>
      <c r="L81" s="222"/>
      <c r="M81" s="222"/>
      <c r="N81" s="222"/>
      <c r="O81" s="222"/>
      <c r="P81" s="227"/>
      <c r="Q81" s="222"/>
      <c r="R81" s="222"/>
      <c r="S81" s="222"/>
      <c r="T81" s="222"/>
      <c r="U81" s="222"/>
      <c r="V81" s="222"/>
      <c r="W81" s="222"/>
      <c r="X81" s="222"/>
      <c r="Y81" s="222"/>
      <c r="Z81" s="222"/>
      <c r="AA81" s="222"/>
      <c r="AB81" s="222"/>
    </row>
    <row r="82" spans="3:28" x14ac:dyDescent="0.35">
      <c r="C82" s="222"/>
      <c r="D82" s="222"/>
      <c r="E82" s="222"/>
      <c r="F82" s="222"/>
      <c r="G82" s="222"/>
      <c r="H82" s="222"/>
      <c r="I82" s="222"/>
      <c r="J82" s="222"/>
      <c r="K82" s="222"/>
      <c r="L82" s="222"/>
      <c r="M82" s="222"/>
      <c r="N82" s="222"/>
      <c r="O82" s="222"/>
      <c r="P82" s="227"/>
      <c r="Q82" s="222"/>
      <c r="R82" s="222"/>
      <c r="S82" s="222"/>
      <c r="T82" s="222"/>
      <c r="U82" s="222"/>
      <c r="V82" s="222"/>
      <c r="W82" s="222"/>
      <c r="X82" s="222"/>
      <c r="Y82" s="222"/>
      <c r="Z82" s="222"/>
      <c r="AA82" s="222"/>
      <c r="AB82" s="222"/>
    </row>
    <row r="83" spans="3:28" x14ac:dyDescent="0.35">
      <c r="C83" s="222"/>
      <c r="D83" s="222"/>
      <c r="E83" s="222"/>
      <c r="F83" s="222"/>
      <c r="G83" s="222"/>
      <c r="H83" s="222"/>
      <c r="I83" s="222"/>
      <c r="J83" s="222"/>
      <c r="K83" s="222"/>
      <c r="L83" s="222"/>
      <c r="M83" s="222"/>
      <c r="N83" s="222"/>
      <c r="O83" s="222"/>
      <c r="P83" s="227"/>
      <c r="Q83" s="222"/>
      <c r="R83" s="222"/>
      <c r="S83" s="222"/>
      <c r="T83" s="222"/>
      <c r="U83" s="222"/>
      <c r="V83" s="222"/>
      <c r="W83" s="222"/>
      <c r="X83" s="222"/>
      <c r="Y83" s="222"/>
      <c r="Z83" s="222"/>
      <c r="AA83" s="222"/>
      <c r="AB83" s="222"/>
    </row>
    <row r="84" spans="3:28" x14ac:dyDescent="0.35">
      <c r="C84" s="222"/>
      <c r="D84" s="222"/>
      <c r="E84" s="222"/>
      <c r="F84" s="222"/>
      <c r="G84" s="222"/>
      <c r="H84" s="222"/>
      <c r="I84" s="222"/>
      <c r="J84" s="222"/>
      <c r="K84" s="222"/>
      <c r="L84" s="222"/>
      <c r="M84" s="222"/>
      <c r="N84" s="222"/>
      <c r="O84" s="222"/>
      <c r="P84" s="227"/>
      <c r="Q84" s="222"/>
      <c r="R84" s="222"/>
      <c r="S84" s="222"/>
      <c r="T84" s="222"/>
      <c r="U84" s="222"/>
      <c r="V84" s="222"/>
      <c r="W84" s="222"/>
      <c r="X84" s="222"/>
      <c r="Y84" s="222"/>
      <c r="Z84" s="222"/>
      <c r="AA84" s="222"/>
      <c r="AB84" s="222"/>
    </row>
    <row r="85" spans="3:28" x14ac:dyDescent="0.35">
      <c r="C85" s="222"/>
      <c r="D85" s="222"/>
      <c r="E85" s="222"/>
      <c r="F85" s="222"/>
      <c r="G85" s="222"/>
      <c r="H85" s="222"/>
      <c r="I85" s="222"/>
      <c r="J85" s="222"/>
      <c r="K85" s="222"/>
      <c r="L85" s="222"/>
      <c r="M85" s="222"/>
      <c r="N85" s="222"/>
      <c r="O85" s="222"/>
      <c r="P85" s="227"/>
      <c r="Q85" s="222"/>
      <c r="R85" s="222"/>
      <c r="S85" s="222"/>
      <c r="T85" s="222"/>
      <c r="U85" s="222"/>
      <c r="V85" s="222"/>
      <c r="W85" s="222"/>
      <c r="X85" s="222"/>
      <c r="Y85" s="222"/>
      <c r="Z85" s="222"/>
      <c r="AA85" s="222"/>
      <c r="AB85" s="222"/>
    </row>
    <row r="86" spans="3:28" x14ac:dyDescent="0.35">
      <c r="C86" s="222"/>
      <c r="D86" s="222"/>
      <c r="E86" s="222"/>
      <c r="F86" s="222"/>
      <c r="G86" s="222"/>
      <c r="H86" s="222"/>
      <c r="I86" s="222"/>
      <c r="J86" s="222"/>
      <c r="K86" s="222"/>
      <c r="L86" s="222"/>
      <c r="M86" s="222"/>
      <c r="N86" s="222"/>
      <c r="O86" s="222"/>
      <c r="P86" s="227"/>
      <c r="Q86" s="222"/>
      <c r="R86" s="222"/>
      <c r="S86" s="222"/>
      <c r="T86" s="222"/>
      <c r="U86" s="222"/>
      <c r="V86" s="222"/>
      <c r="W86" s="222"/>
      <c r="X86" s="222"/>
      <c r="Y86" s="222"/>
      <c r="Z86" s="222"/>
      <c r="AA86" s="222"/>
      <c r="AB86" s="222"/>
    </row>
    <row r="87" spans="3:28" x14ac:dyDescent="0.35">
      <c r="C87" s="222"/>
      <c r="D87" s="222"/>
      <c r="E87" s="222"/>
      <c r="F87" s="222"/>
      <c r="G87" s="222"/>
      <c r="H87" s="222"/>
      <c r="I87" s="222"/>
      <c r="J87" s="222"/>
      <c r="K87" s="222"/>
      <c r="L87" s="222"/>
      <c r="M87" s="222"/>
      <c r="N87" s="222"/>
      <c r="O87" s="222"/>
      <c r="P87" s="227"/>
      <c r="Q87" s="222"/>
      <c r="R87" s="222"/>
      <c r="S87" s="222"/>
      <c r="T87" s="222"/>
      <c r="U87" s="222"/>
      <c r="V87" s="222"/>
      <c r="W87" s="222"/>
      <c r="X87" s="222"/>
      <c r="Y87" s="222"/>
      <c r="Z87" s="222"/>
      <c r="AA87" s="222"/>
      <c r="AB87" s="222"/>
    </row>
    <row r="88" spans="3:28" x14ac:dyDescent="0.35">
      <c r="C88" s="222"/>
      <c r="D88" s="222"/>
      <c r="E88" s="222"/>
      <c r="F88" s="222"/>
      <c r="G88" s="222"/>
      <c r="H88" s="222"/>
      <c r="I88" s="222"/>
      <c r="J88" s="222"/>
      <c r="K88" s="222"/>
      <c r="L88" s="222"/>
      <c r="M88" s="222"/>
      <c r="N88" s="222"/>
      <c r="O88" s="222"/>
      <c r="P88" s="227"/>
      <c r="Q88" s="222"/>
      <c r="R88" s="222"/>
      <c r="S88" s="222"/>
      <c r="T88" s="222"/>
      <c r="U88" s="222"/>
      <c r="V88" s="222"/>
      <c r="W88" s="222"/>
      <c r="X88" s="222"/>
      <c r="Y88" s="222"/>
      <c r="Z88" s="222"/>
      <c r="AA88" s="222"/>
      <c r="AB88" s="222"/>
    </row>
    <row r="89" spans="3:28" x14ac:dyDescent="0.35">
      <c r="C89" s="222"/>
      <c r="D89" s="222"/>
      <c r="E89" s="222"/>
      <c r="F89" s="222"/>
      <c r="G89" s="222"/>
      <c r="H89" s="222"/>
      <c r="I89" s="222"/>
      <c r="J89" s="222"/>
      <c r="K89" s="222"/>
      <c r="L89" s="222"/>
      <c r="M89" s="222"/>
      <c r="N89" s="222"/>
      <c r="O89" s="222"/>
      <c r="P89" s="227"/>
      <c r="Q89" s="222"/>
      <c r="R89" s="222"/>
      <c r="S89" s="222"/>
      <c r="T89" s="222"/>
      <c r="U89" s="222"/>
      <c r="V89" s="222"/>
      <c r="W89" s="222"/>
      <c r="X89" s="222"/>
      <c r="Y89" s="222"/>
      <c r="Z89" s="222"/>
      <c r="AA89" s="222"/>
      <c r="AB89" s="222"/>
    </row>
    <row r="90" spans="3:28" x14ac:dyDescent="0.35">
      <c r="C90" s="222"/>
      <c r="D90" s="222"/>
      <c r="E90" s="222"/>
      <c r="F90" s="222"/>
      <c r="G90" s="222"/>
      <c r="H90" s="222"/>
      <c r="I90" s="222"/>
      <c r="J90" s="222"/>
      <c r="K90" s="222"/>
      <c r="L90" s="222"/>
      <c r="M90" s="222"/>
      <c r="N90" s="222"/>
      <c r="O90" s="222"/>
      <c r="P90" s="227"/>
      <c r="Q90" s="222"/>
      <c r="R90" s="222"/>
      <c r="S90" s="222"/>
      <c r="T90" s="222"/>
      <c r="U90" s="222"/>
      <c r="V90" s="222"/>
      <c r="W90" s="222"/>
      <c r="X90" s="222"/>
      <c r="Y90" s="222"/>
      <c r="Z90" s="222"/>
      <c r="AA90" s="222"/>
      <c r="AB90" s="222"/>
    </row>
    <row r="91" spans="3:28" x14ac:dyDescent="0.35">
      <c r="C91" s="222"/>
      <c r="D91" s="222"/>
      <c r="E91" s="222"/>
      <c r="F91" s="222"/>
      <c r="G91" s="222"/>
      <c r="H91" s="222"/>
      <c r="I91" s="222"/>
      <c r="J91" s="222"/>
      <c r="K91" s="222"/>
      <c r="L91" s="222"/>
      <c r="M91" s="222"/>
      <c r="N91" s="222"/>
      <c r="O91" s="222"/>
      <c r="P91" s="227"/>
      <c r="Q91" s="222"/>
      <c r="R91" s="222"/>
      <c r="S91" s="222"/>
      <c r="T91" s="222"/>
      <c r="U91" s="222"/>
      <c r="V91" s="222"/>
      <c r="W91" s="222"/>
      <c r="X91" s="222"/>
      <c r="Y91" s="222"/>
      <c r="Z91" s="222"/>
      <c r="AA91" s="222"/>
      <c r="AB91" s="222"/>
    </row>
    <row r="92" spans="3:28" x14ac:dyDescent="0.35">
      <c r="C92" s="222"/>
      <c r="D92" s="222"/>
      <c r="E92" s="222"/>
      <c r="F92" s="222"/>
      <c r="G92" s="222"/>
      <c r="H92" s="222"/>
      <c r="I92" s="222"/>
      <c r="J92" s="222"/>
      <c r="K92" s="222"/>
      <c r="L92" s="222"/>
      <c r="M92" s="222"/>
      <c r="N92" s="222"/>
      <c r="O92" s="222"/>
      <c r="P92" s="227"/>
      <c r="Q92" s="222"/>
      <c r="R92" s="222"/>
      <c r="S92" s="222"/>
      <c r="T92" s="222"/>
      <c r="U92" s="222"/>
      <c r="V92" s="222"/>
      <c r="W92" s="222"/>
      <c r="X92" s="222"/>
      <c r="Y92" s="222"/>
      <c r="Z92" s="222"/>
      <c r="AA92" s="222"/>
      <c r="AB92" s="222"/>
    </row>
    <row r="93" spans="3:28" x14ac:dyDescent="0.35">
      <c r="C93" s="222"/>
      <c r="D93" s="222"/>
      <c r="E93" s="222"/>
      <c r="F93" s="222"/>
      <c r="G93" s="222"/>
      <c r="H93" s="222"/>
      <c r="I93" s="222"/>
      <c r="J93" s="222"/>
      <c r="K93" s="222"/>
      <c r="L93" s="222"/>
      <c r="M93" s="222"/>
      <c r="N93" s="222"/>
      <c r="O93" s="222"/>
      <c r="P93" s="227"/>
      <c r="Q93" s="222"/>
      <c r="R93" s="222"/>
      <c r="S93" s="222"/>
      <c r="T93" s="222"/>
      <c r="U93" s="222"/>
      <c r="V93" s="222"/>
      <c r="W93" s="222"/>
      <c r="X93" s="222"/>
      <c r="Y93" s="222"/>
      <c r="Z93" s="222"/>
      <c r="AA93" s="222"/>
      <c r="AB93" s="222"/>
    </row>
    <row r="94" spans="3:28" x14ac:dyDescent="0.35">
      <c r="C94" s="222"/>
      <c r="D94" s="222"/>
      <c r="E94" s="222"/>
      <c r="F94" s="222"/>
      <c r="G94" s="222"/>
      <c r="H94" s="222"/>
      <c r="I94" s="222"/>
      <c r="J94" s="222"/>
      <c r="K94" s="222"/>
      <c r="L94" s="222"/>
      <c r="M94" s="222"/>
      <c r="N94" s="222"/>
      <c r="O94" s="222"/>
      <c r="P94" s="227"/>
      <c r="Q94" s="222"/>
      <c r="R94" s="222"/>
      <c r="S94" s="222"/>
      <c r="T94" s="222"/>
      <c r="U94" s="222"/>
      <c r="V94" s="222"/>
      <c r="W94" s="222"/>
      <c r="X94" s="222"/>
      <c r="Y94" s="222"/>
      <c r="Z94" s="222"/>
      <c r="AA94" s="222"/>
      <c r="AB94" s="222"/>
    </row>
    <row r="95" spans="3:28" x14ac:dyDescent="0.35">
      <c r="C95" s="222"/>
      <c r="D95" s="222"/>
      <c r="E95" s="222"/>
      <c r="F95" s="222"/>
      <c r="G95" s="222"/>
      <c r="H95" s="222"/>
      <c r="I95" s="222"/>
      <c r="J95" s="222"/>
      <c r="K95" s="222"/>
      <c r="L95" s="222"/>
      <c r="M95" s="222"/>
      <c r="N95" s="222"/>
      <c r="O95" s="222"/>
      <c r="P95" s="227"/>
      <c r="Q95" s="222"/>
      <c r="R95" s="222"/>
      <c r="S95" s="222"/>
      <c r="T95" s="222"/>
      <c r="U95" s="222"/>
      <c r="V95" s="222"/>
      <c r="W95" s="222"/>
      <c r="X95" s="222"/>
      <c r="Y95" s="222"/>
      <c r="Z95" s="222"/>
      <c r="AA95" s="222"/>
      <c r="AB95" s="222"/>
    </row>
    <row r="96" spans="3:28" x14ac:dyDescent="0.35">
      <c r="C96" s="222"/>
      <c r="D96" s="222"/>
      <c r="E96" s="222"/>
      <c r="F96" s="222"/>
      <c r="G96" s="222"/>
      <c r="H96" s="222"/>
      <c r="I96" s="222"/>
      <c r="J96" s="222"/>
      <c r="K96" s="222"/>
      <c r="L96" s="222"/>
      <c r="M96" s="222"/>
      <c r="N96" s="222"/>
      <c r="O96" s="222"/>
      <c r="P96" s="227"/>
      <c r="Q96" s="222"/>
      <c r="R96" s="222"/>
      <c r="S96" s="222"/>
      <c r="T96" s="222"/>
      <c r="U96" s="222"/>
      <c r="V96" s="222"/>
      <c r="W96" s="222"/>
      <c r="X96" s="222"/>
      <c r="Y96" s="222"/>
      <c r="Z96" s="222"/>
      <c r="AA96" s="222"/>
      <c r="AB96" s="222"/>
    </row>
    <row r="97" spans="3:28" x14ac:dyDescent="0.35">
      <c r="C97" s="222"/>
      <c r="D97" s="222"/>
      <c r="E97" s="222"/>
      <c r="F97" s="222"/>
      <c r="G97" s="222"/>
      <c r="H97" s="222"/>
      <c r="I97" s="222"/>
      <c r="J97" s="222"/>
      <c r="K97" s="222"/>
      <c r="L97" s="222"/>
      <c r="M97" s="222"/>
      <c r="N97" s="222"/>
      <c r="O97" s="222"/>
      <c r="P97" s="227"/>
      <c r="Q97" s="222"/>
      <c r="R97" s="222"/>
      <c r="S97" s="222"/>
      <c r="T97" s="222"/>
      <c r="U97" s="222"/>
      <c r="V97" s="222"/>
      <c r="W97" s="222"/>
      <c r="X97" s="222"/>
      <c r="Y97" s="222"/>
      <c r="Z97" s="222"/>
      <c r="AA97" s="222"/>
      <c r="AB97" s="222"/>
    </row>
    <row r="98" spans="3:28" x14ac:dyDescent="0.35">
      <c r="C98" s="222"/>
      <c r="D98" s="222"/>
      <c r="E98" s="222"/>
      <c r="F98" s="222"/>
      <c r="G98" s="222"/>
      <c r="H98" s="222"/>
      <c r="I98" s="222"/>
      <c r="J98" s="222"/>
      <c r="K98" s="222"/>
      <c r="L98" s="222"/>
      <c r="M98" s="222"/>
      <c r="N98" s="222"/>
      <c r="O98" s="222"/>
      <c r="P98" s="227"/>
      <c r="Q98" s="222"/>
      <c r="R98" s="222"/>
      <c r="S98" s="222"/>
      <c r="T98" s="222"/>
      <c r="U98" s="222"/>
      <c r="V98" s="222"/>
      <c r="W98" s="222"/>
      <c r="X98" s="222"/>
      <c r="Y98" s="222"/>
      <c r="Z98" s="222"/>
      <c r="AA98" s="222"/>
      <c r="AB98" s="222"/>
    </row>
  </sheetData>
  <mergeCells count="5">
    <mergeCell ref="BJ2:BJ3"/>
    <mergeCell ref="D3:X3"/>
    <mergeCell ref="AI3:BG3"/>
    <mergeCell ref="AI4:AV4"/>
    <mergeCell ref="AH48:AV51"/>
  </mergeCells>
  <pageMargins left="0.7" right="0.7" top="0.75" bottom="0.75" header="0.3" footer="0.3"/>
  <pageSetup paperSize="9" scale="65"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6"/>
  <dimension ref="A1:BI83"/>
  <sheetViews>
    <sheetView zoomScaleNormal="100" workbookViewId="0">
      <pane xSplit="2" ySplit="6" topLeftCell="D25" activePane="bottomRight" state="frozen"/>
      <selection activeCell="C38" sqref="C38"/>
      <selection pane="topRight" activeCell="C38" sqref="C38"/>
      <selection pane="bottomLeft" activeCell="C38" sqref="C38"/>
      <selection pane="bottomRight" activeCell="C38" sqref="C38"/>
    </sheetView>
  </sheetViews>
  <sheetFormatPr defaultColWidth="9.1328125" defaultRowHeight="12.75" x14ac:dyDescent="0.35"/>
  <cols>
    <col min="1" max="1" width="9.1328125" style="218"/>
    <col min="2" max="2" width="6.59765625" style="218" customWidth="1"/>
    <col min="3" max="5" width="7.73046875" style="218" customWidth="1"/>
    <col min="6" max="8" width="6.265625" style="218" customWidth="1"/>
    <col min="9" max="9" width="6.73046875" style="218" customWidth="1"/>
    <col min="10" max="15" width="6.265625" style="218" customWidth="1"/>
    <col min="16" max="16" width="7.59765625" style="218" customWidth="1"/>
    <col min="17" max="17" width="6.73046875" style="218" customWidth="1"/>
    <col min="18" max="20" width="6.265625" style="218" customWidth="1"/>
    <col min="21" max="27" width="6.73046875" style="218" customWidth="1"/>
    <col min="28" max="28" width="7.73046875" style="218" customWidth="1"/>
    <col min="29" max="32" width="9.1328125" style="218"/>
    <col min="33" max="33" width="6.59765625" style="218" customWidth="1"/>
    <col min="34" max="59" width="5.73046875" style="218" customWidth="1"/>
    <col min="60" max="16384" width="9.1328125" style="218"/>
  </cols>
  <sheetData>
    <row r="1" spans="1:61" ht="15" x14ac:dyDescent="0.4">
      <c r="A1" s="11" t="s">
        <v>265</v>
      </c>
      <c r="B1" s="417"/>
      <c r="C1" s="417"/>
      <c r="D1" s="417"/>
      <c r="E1" s="417"/>
      <c r="F1" s="417"/>
      <c r="G1" s="418"/>
      <c r="H1" s="418"/>
      <c r="I1" s="417"/>
      <c r="J1" s="417"/>
      <c r="K1" s="417"/>
      <c r="L1" s="417"/>
      <c r="M1" s="417"/>
      <c r="N1" s="417"/>
      <c r="O1" s="419" t="str">
        <f>A1</f>
        <v>3.2.11</v>
      </c>
      <c r="P1" s="419" t="str">
        <f>A1</f>
        <v>3.2.11</v>
      </c>
      <c r="Q1" s="417"/>
      <c r="R1" s="418"/>
      <c r="S1" s="417"/>
      <c r="T1" s="417"/>
      <c r="U1" s="418"/>
      <c r="V1" s="417"/>
      <c r="W1" s="417"/>
      <c r="X1" s="417"/>
      <c r="Y1" s="417"/>
      <c r="Z1" s="417"/>
      <c r="AA1" s="417"/>
      <c r="AB1" s="417"/>
      <c r="AC1" s="419" t="str">
        <f>A1</f>
        <v>3.2.11</v>
      </c>
      <c r="AD1" s="417"/>
      <c r="AE1" s="419"/>
      <c r="AF1" s="417"/>
      <c r="AG1" s="416"/>
      <c r="AH1" s="416" t="str">
        <f>A1</f>
        <v>3.2.11</v>
      </c>
      <c r="AI1" s="417"/>
      <c r="AJ1" s="417"/>
      <c r="AK1" s="417"/>
      <c r="AL1" s="417"/>
      <c r="AM1" s="417"/>
      <c r="AN1" s="417"/>
      <c r="AO1" s="418"/>
      <c r="AP1" s="417"/>
      <c r="AQ1" s="417"/>
      <c r="AR1" s="417"/>
      <c r="AS1" s="417"/>
      <c r="AT1" s="419" t="str">
        <f>A1</f>
        <v>3.2.11</v>
      </c>
      <c r="AU1" s="420" t="str">
        <f>A1</f>
        <v>3.2.11</v>
      </c>
      <c r="AV1" s="417"/>
      <c r="AW1" s="417"/>
      <c r="AX1" s="417"/>
      <c r="AY1" s="417"/>
      <c r="AZ1" s="418"/>
      <c r="BA1" s="417"/>
      <c r="BB1" s="417"/>
      <c r="BC1" s="417"/>
      <c r="BD1" s="417"/>
      <c r="BE1" s="417"/>
      <c r="BF1" s="417"/>
      <c r="BG1" s="417"/>
      <c r="BH1" s="419" t="str">
        <f>A1</f>
        <v>3.2.11</v>
      </c>
      <c r="BI1" s="419"/>
    </row>
    <row r="2" spans="1:61" ht="15" x14ac:dyDescent="0.4">
      <c r="A2" s="305"/>
      <c r="B2" s="306"/>
      <c r="C2" s="306"/>
      <c r="D2" s="304"/>
      <c r="E2" s="304"/>
      <c r="F2" s="304"/>
      <c r="G2" s="304"/>
      <c r="H2" s="304"/>
      <c r="I2" s="304"/>
      <c r="J2" s="304"/>
      <c r="K2" s="304"/>
      <c r="L2" s="304"/>
      <c r="M2" s="304"/>
      <c r="N2" s="304"/>
      <c r="O2" s="304"/>
      <c r="P2" s="304"/>
      <c r="Q2" s="306"/>
      <c r="R2" s="321"/>
      <c r="S2" s="306"/>
      <c r="T2" s="306"/>
      <c r="U2" s="306"/>
      <c r="V2" s="306"/>
      <c r="W2" s="306"/>
      <c r="X2" s="306"/>
      <c r="Y2" s="306"/>
      <c r="Z2" s="306"/>
      <c r="AA2" s="306"/>
      <c r="AB2" s="306"/>
      <c r="AC2" s="306"/>
      <c r="AD2" s="306"/>
      <c r="AE2" s="306"/>
      <c r="AF2" s="306"/>
      <c r="AG2" s="305"/>
      <c r="AH2" s="305"/>
      <c r="AI2" s="306"/>
      <c r="AJ2" s="304"/>
      <c r="AK2" s="304"/>
      <c r="AL2" s="304"/>
      <c r="AM2" s="304"/>
      <c r="AN2" s="304"/>
      <c r="AO2" s="304"/>
      <c r="AP2" s="304"/>
      <c r="AQ2" s="304"/>
      <c r="AR2" s="304"/>
      <c r="AS2" s="306"/>
      <c r="AT2" s="306"/>
      <c r="AU2" s="306"/>
      <c r="AV2" s="306"/>
      <c r="AW2" s="306"/>
      <c r="AX2" s="306"/>
      <c r="AY2" s="306"/>
      <c r="AZ2" s="303"/>
      <c r="BA2" s="306"/>
      <c r="BB2" s="306"/>
      <c r="BC2" s="306"/>
      <c r="BD2" s="306"/>
      <c r="BE2" s="306"/>
      <c r="BF2" s="306"/>
      <c r="BG2" s="306"/>
      <c r="BH2" s="306"/>
      <c r="BI2" s="306"/>
    </row>
    <row r="3" spans="1:61" ht="17.25" x14ac:dyDescent="0.4">
      <c r="A3" s="305"/>
      <c r="B3" s="304"/>
      <c r="C3" s="304"/>
      <c r="D3" s="1012" t="s">
        <v>476</v>
      </c>
      <c r="E3" s="1013"/>
      <c r="F3" s="1013"/>
      <c r="G3" s="1013"/>
      <c r="H3" s="1013"/>
      <c r="I3" s="1013"/>
      <c r="J3" s="1013"/>
      <c r="K3" s="1013"/>
      <c r="L3" s="1013"/>
      <c r="M3" s="1013"/>
      <c r="N3" s="1013"/>
      <c r="O3" s="1013"/>
      <c r="P3" s="1013"/>
      <c r="Q3" s="1013"/>
      <c r="R3" s="1013"/>
      <c r="S3" s="1013"/>
      <c r="T3" s="1013"/>
      <c r="U3" s="315"/>
      <c r="V3" s="315"/>
      <c r="W3" s="315"/>
      <c r="X3" s="315"/>
      <c r="Y3" s="315"/>
      <c r="Z3" s="315"/>
      <c r="AA3" s="315"/>
      <c r="AB3" s="315"/>
      <c r="AC3" s="315"/>
      <c r="AD3" s="315"/>
      <c r="AE3" s="316"/>
      <c r="AF3" s="316"/>
      <c r="AG3" s="305"/>
      <c r="AH3" s="305"/>
      <c r="AI3" s="1012" t="s">
        <v>476</v>
      </c>
      <c r="AJ3" s="1014"/>
      <c r="AK3" s="1014"/>
      <c r="AL3" s="1014"/>
      <c r="AM3" s="1014"/>
      <c r="AN3" s="1014"/>
      <c r="AO3" s="1014"/>
      <c r="AP3" s="1014"/>
      <c r="AQ3" s="1014"/>
      <c r="AR3" s="1014"/>
      <c r="AS3" s="1014"/>
      <c r="AT3" s="1014"/>
      <c r="AU3" s="1014"/>
      <c r="AV3" s="1014"/>
      <c r="AW3" s="316"/>
      <c r="AX3" s="316"/>
      <c r="AY3" s="316"/>
      <c r="AZ3" s="316"/>
      <c r="BA3" s="316"/>
      <c r="BB3" s="316"/>
      <c r="BC3" s="316"/>
      <c r="BD3" s="316"/>
      <c r="BE3" s="316"/>
      <c r="BF3" s="316"/>
      <c r="BG3" s="316"/>
      <c r="BH3" s="304"/>
      <c r="BI3" s="304"/>
    </row>
    <row r="4" spans="1:61" ht="13.15" x14ac:dyDescent="0.35">
      <c r="A4" s="305"/>
      <c r="B4" s="304"/>
      <c r="C4" s="304"/>
      <c r="D4" s="317" t="s">
        <v>323</v>
      </c>
      <c r="E4" s="303"/>
      <c r="F4" s="318"/>
      <c r="G4" s="318"/>
      <c r="H4" s="318"/>
      <c r="I4" s="318"/>
      <c r="J4" s="318"/>
      <c r="K4" s="318"/>
      <c r="L4" s="318"/>
      <c r="M4" s="318"/>
      <c r="N4" s="318"/>
      <c r="O4" s="318"/>
      <c r="P4" s="318"/>
      <c r="Q4" s="318"/>
      <c r="R4" s="318"/>
      <c r="S4" s="318"/>
      <c r="T4" s="318"/>
      <c r="U4" s="318"/>
      <c r="V4" s="318"/>
      <c r="W4" s="318"/>
      <c r="X4" s="318"/>
      <c r="Y4" s="318"/>
      <c r="Z4" s="318"/>
      <c r="AA4" s="318"/>
      <c r="AB4" s="318"/>
      <c r="AC4" s="318"/>
      <c r="AD4" s="318"/>
      <c r="AE4" s="315"/>
      <c r="AF4" s="315"/>
      <c r="AG4" s="305"/>
      <c r="AH4" s="305"/>
      <c r="AI4" s="1010" t="s">
        <v>279</v>
      </c>
      <c r="AJ4" s="1011"/>
      <c r="AK4" s="1011"/>
      <c r="AL4" s="1011"/>
      <c r="AM4" s="1011"/>
      <c r="AN4" s="1011"/>
      <c r="AO4" s="1011"/>
      <c r="AP4" s="1011"/>
      <c r="AQ4" s="1011"/>
      <c r="AR4" s="1011"/>
      <c r="AS4" s="1011"/>
      <c r="AT4" s="1011"/>
      <c r="AU4" s="1011"/>
      <c r="AV4" s="303"/>
      <c r="AW4" s="315"/>
      <c r="AX4" s="315"/>
      <c r="AY4" s="315"/>
      <c r="AZ4" s="315"/>
      <c r="BA4" s="315"/>
      <c r="BB4" s="315"/>
      <c r="BC4" s="315"/>
      <c r="BD4" s="315"/>
      <c r="BE4" s="315"/>
      <c r="BF4" s="315"/>
      <c r="BG4" s="315"/>
      <c r="BH4" s="315"/>
      <c r="BI4" s="307"/>
    </row>
    <row r="5" spans="1:61" ht="13.15" thickBot="1" x14ac:dyDescent="0.4">
      <c r="A5" s="305"/>
      <c r="B5" s="304"/>
      <c r="C5" s="381"/>
      <c r="D5" s="381"/>
      <c r="E5" s="381"/>
      <c r="F5" s="381"/>
      <c r="G5" s="381"/>
      <c r="H5" s="381"/>
      <c r="I5" s="381"/>
      <c r="J5" s="381"/>
      <c r="K5" s="381"/>
      <c r="L5" s="381"/>
      <c r="M5" s="381"/>
      <c r="N5" s="381"/>
      <c r="O5" s="381"/>
      <c r="P5" s="381"/>
      <c r="Q5" s="381"/>
      <c r="R5" s="381"/>
      <c r="S5" s="381"/>
      <c r="T5" s="381"/>
      <c r="U5" s="381"/>
      <c r="V5" s="381"/>
      <c r="W5" s="381"/>
      <c r="X5" s="381"/>
      <c r="Y5" s="381"/>
      <c r="Z5" s="381"/>
      <c r="AA5" s="381"/>
      <c r="AB5" s="381"/>
      <c r="AC5" s="303"/>
      <c r="AD5" s="327"/>
      <c r="AE5" s="307"/>
      <c r="AF5" s="307"/>
      <c r="AG5" s="305"/>
      <c r="AH5" s="382"/>
      <c r="AI5" s="382"/>
      <c r="AJ5" s="382"/>
      <c r="AK5" s="382"/>
      <c r="AL5" s="382"/>
      <c r="AM5" s="382"/>
      <c r="AN5" s="382"/>
      <c r="AO5" s="382"/>
      <c r="AP5" s="382"/>
      <c r="AQ5" s="382"/>
      <c r="AR5" s="382"/>
      <c r="AS5" s="382"/>
      <c r="AT5" s="382"/>
      <c r="AU5" s="382"/>
      <c r="AV5" s="382"/>
      <c r="AW5" s="382"/>
      <c r="AX5" s="382"/>
      <c r="AY5" s="382"/>
      <c r="AZ5" s="382"/>
      <c r="BA5" s="382"/>
      <c r="BB5" s="382"/>
      <c r="BC5" s="382"/>
      <c r="BD5" s="382"/>
      <c r="BE5" s="382"/>
      <c r="BF5" s="382"/>
      <c r="BG5" s="382"/>
      <c r="BH5" s="303"/>
      <c r="BI5" s="326"/>
    </row>
    <row r="6" spans="1:61" ht="124.9" customHeight="1" x14ac:dyDescent="0.35">
      <c r="A6" s="305"/>
      <c r="B6" s="304"/>
      <c r="C6" s="408" t="s">
        <v>304</v>
      </c>
      <c r="D6" s="398" t="s">
        <v>280</v>
      </c>
      <c r="E6" s="392" t="s">
        <v>281</v>
      </c>
      <c r="F6" s="393" t="s">
        <v>282</v>
      </c>
      <c r="G6" s="393" t="s">
        <v>283</v>
      </c>
      <c r="H6" s="394" t="s">
        <v>284</v>
      </c>
      <c r="I6" s="392" t="s">
        <v>285</v>
      </c>
      <c r="J6" s="393" t="s">
        <v>286</v>
      </c>
      <c r="K6" s="393" t="s">
        <v>287</v>
      </c>
      <c r="L6" s="393" t="s">
        <v>288</v>
      </c>
      <c r="M6" s="393" t="s">
        <v>289</v>
      </c>
      <c r="N6" s="393" t="s">
        <v>290</v>
      </c>
      <c r="O6" s="395" t="s">
        <v>305</v>
      </c>
      <c r="P6" s="396" t="s">
        <v>292</v>
      </c>
      <c r="Q6" s="392" t="s">
        <v>293</v>
      </c>
      <c r="R6" s="393" t="s">
        <v>294</v>
      </c>
      <c r="S6" s="393" t="s">
        <v>295</v>
      </c>
      <c r="T6" s="394" t="s">
        <v>332</v>
      </c>
      <c r="U6" s="397" t="s">
        <v>296</v>
      </c>
      <c r="V6" s="399" t="s">
        <v>297</v>
      </c>
      <c r="W6" s="328" t="s">
        <v>330</v>
      </c>
      <c r="X6" s="329" t="s">
        <v>298</v>
      </c>
      <c r="Y6" s="329" t="s">
        <v>299</v>
      </c>
      <c r="Z6" s="329" t="s">
        <v>300</v>
      </c>
      <c r="AA6" s="329" t="s">
        <v>331</v>
      </c>
      <c r="AB6" s="414" t="s">
        <v>301</v>
      </c>
      <c r="AC6" s="304"/>
      <c r="AD6" s="308"/>
      <c r="AE6" s="308"/>
      <c r="AF6" s="305"/>
      <c r="AG6" s="304"/>
      <c r="AH6" s="408" t="s">
        <v>304</v>
      </c>
      <c r="AI6" s="398" t="s">
        <v>280</v>
      </c>
      <c r="AJ6" s="392" t="s">
        <v>281</v>
      </c>
      <c r="AK6" s="393" t="s">
        <v>282</v>
      </c>
      <c r="AL6" s="393" t="s">
        <v>283</v>
      </c>
      <c r="AM6" s="394" t="s">
        <v>284</v>
      </c>
      <c r="AN6" s="392" t="s">
        <v>285</v>
      </c>
      <c r="AO6" s="393" t="s">
        <v>286</v>
      </c>
      <c r="AP6" s="393" t="s">
        <v>287</v>
      </c>
      <c r="AQ6" s="393" t="s">
        <v>288</v>
      </c>
      <c r="AR6" s="393" t="s">
        <v>289</v>
      </c>
      <c r="AS6" s="393" t="s">
        <v>290</v>
      </c>
      <c r="AT6" s="395" t="s">
        <v>305</v>
      </c>
      <c r="AU6" s="396" t="s">
        <v>292</v>
      </c>
      <c r="AV6" s="392" t="s">
        <v>293</v>
      </c>
      <c r="AW6" s="393" t="s">
        <v>294</v>
      </c>
      <c r="AX6" s="393" t="s">
        <v>295</v>
      </c>
      <c r="AY6" s="394" t="s">
        <v>332</v>
      </c>
      <c r="AZ6" s="397" t="s">
        <v>296</v>
      </c>
      <c r="BA6" s="399" t="s">
        <v>297</v>
      </c>
      <c r="BB6" s="328" t="s">
        <v>330</v>
      </c>
      <c r="BC6" s="329" t="s">
        <v>298</v>
      </c>
      <c r="BD6" s="329" t="s">
        <v>299</v>
      </c>
      <c r="BE6" s="329" t="s">
        <v>300</v>
      </c>
      <c r="BF6" s="329" t="s">
        <v>331</v>
      </c>
      <c r="BG6" s="330" t="s">
        <v>301</v>
      </c>
      <c r="BH6" s="304"/>
      <c r="BI6" s="304"/>
    </row>
    <row r="7" spans="1:61" x14ac:dyDescent="0.35">
      <c r="A7" s="305"/>
      <c r="B7" s="631" t="s">
        <v>341</v>
      </c>
      <c r="C7" s="512">
        <v>2638.69820179</v>
      </c>
      <c r="D7" s="513">
        <v>2620.9224889400002</v>
      </c>
      <c r="E7" s="514">
        <v>831.62787276000006</v>
      </c>
      <c r="F7" s="515">
        <v>708.86071189000006</v>
      </c>
      <c r="G7" s="515">
        <v>92.505061769999998</v>
      </c>
      <c r="H7" s="516">
        <v>30.2620991</v>
      </c>
      <c r="I7" s="517">
        <v>433.73977815000001</v>
      </c>
      <c r="J7" s="515">
        <v>79.248096560000008</v>
      </c>
      <c r="K7" s="515">
        <v>9.4306799100000003</v>
      </c>
      <c r="L7" s="515">
        <v>71.147489249999992</v>
      </c>
      <c r="M7" s="515">
        <v>23.096235189999998</v>
      </c>
      <c r="N7" s="515">
        <v>36.143190490000002</v>
      </c>
      <c r="O7" s="515">
        <v>214.67408675000001</v>
      </c>
      <c r="P7" s="518">
        <v>841.93085682000003</v>
      </c>
      <c r="Q7" s="517">
        <v>506.73277146000004</v>
      </c>
      <c r="R7" s="515">
        <v>128.50007012999998</v>
      </c>
      <c r="S7" s="515">
        <v>305.87908081</v>
      </c>
      <c r="T7" s="516">
        <v>72.353620530000001</v>
      </c>
      <c r="U7" s="519">
        <v>6.8912097599999997</v>
      </c>
      <c r="V7" s="520">
        <v>17.775712850000001</v>
      </c>
      <c r="W7" s="521">
        <v>231.73736725999998</v>
      </c>
      <c r="X7" s="522">
        <v>9.8185729800000008</v>
      </c>
      <c r="Y7" s="522">
        <v>2.7011905600000001</v>
      </c>
      <c r="Z7" s="522" t="s">
        <v>276</v>
      </c>
      <c r="AA7" s="522">
        <v>3.3062271500000002</v>
      </c>
      <c r="AB7" s="522">
        <v>2886.26155973</v>
      </c>
      <c r="AC7" s="324"/>
      <c r="AD7" s="936"/>
      <c r="AE7" s="309"/>
      <c r="AF7" s="305"/>
      <c r="AG7" s="631" t="s">
        <v>341</v>
      </c>
      <c r="AH7" s="403">
        <f>IF(ISERROR(  (C7/$AB7)*100 ),"",(C7/$AB7)  *100 )</f>
        <v>91.422698434747588</v>
      </c>
      <c r="AI7" s="377">
        <f t="shared" ref="AI7:AI38" si="0">IF(ISERROR(  (D7/$AB7)*100 ),"",(D7/$AB7)  *100 )</f>
        <v>90.806825185489387</v>
      </c>
      <c r="AJ7" s="331">
        <f t="shared" ref="AJ7:AJ38" si="1">IF(ISERROR(  (E7/$AB7)*100 ),"",(E7/$AB7)  *100 )</f>
        <v>28.813323240108424</v>
      </c>
      <c r="AK7" s="323">
        <f t="shared" ref="AK7:AK38" si="2">IF(ISERROR(  (F7/$AB7)*100 ),"",(F7/$AB7)  *100 )</f>
        <v>24.559822359145841</v>
      </c>
      <c r="AL7" s="323">
        <f t="shared" ref="AL7:AL38" si="3">IF(ISERROR(  (G7/$AB7)*100 ),"",(G7/$AB7)  *100 )</f>
        <v>3.2050131235733721</v>
      </c>
      <c r="AM7" s="332">
        <f t="shared" ref="AM7:AM38" si="4">IF(ISERROR(  (H7/$AB7)*100 ),"",(H7/$AB7)  *100 )</f>
        <v>1.0484877573892131</v>
      </c>
      <c r="AN7" s="333">
        <f t="shared" ref="AN7:AN38" si="5">IF(ISERROR(  (I7/$AB7)*100 ),"",(I7/$AB7)  *100 )</f>
        <v>15.027736370177584</v>
      </c>
      <c r="AO7" s="323">
        <f t="shared" ref="AO7:AO38" si="6">IF(ISERROR(  (J7/$AB7)*100 ),"",(J7/$AB7)  *100 )</f>
        <v>2.7457004474470912</v>
      </c>
      <c r="AP7" s="323">
        <f t="shared" ref="AP7:AP38" si="7">IF(ISERROR(  (K7/$AB7)*100 ),"",(K7/$AB7)  *100 )</f>
        <v>0.32674377269128058</v>
      </c>
      <c r="AQ7" s="323">
        <f t="shared" ref="AQ7:AQ38" si="8">IF(ISERROR(  (L7/$AB7)*100 ),"",(L7/$AB7)  *100 )</f>
        <v>2.46503955991624</v>
      </c>
      <c r="AR7" s="323">
        <f t="shared" ref="AR7:AR38" si="9">IF(ISERROR(  (M7/$AB7)*100 ),"",(M7/$AB7)  *100 )</f>
        <v>0.80021282590066345</v>
      </c>
      <c r="AS7" s="323">
        <f t="shared" ref="AS7:AS38" si="10">IF(ISERROR(  (N7/$AB7)*100 ),"",(N7/$AB7)  *100 )</f>
        <v>1.2522493108137114</v>
      </c>
      <c r="AT7" s="323">
        <f t="shared" ref="AT7:AT38" si="11">IF(ISERROR(  (O7/$AB7)*100 ),"",(O7/$AB7)  *100 )</f>
        <v>7.4377904534085966</v>
      </c>
      <c r="AU7" s="386">
        <f t="shared" ref="AU7:AU38" si="12">IF(ISERROR(  (P7/$AB7)*100 ),"",(P7/$AB7)  *100 )</f>
        <v>29.17028964272939</v>
      </c>
      <c r="AV7" s="333">
        <f t="shared" ref="AV7:AV38" si="13">IF(ISERROR(  (Q7/$AB7)*100 ),"",(Q7/$AB7)  *100 )</f>
        <v>17.556716914713828</v>
      </c>
      <c r="AW7" s="323">
        <f t="shared" ref="AW7:AW38" si="14">IF(ISERROR(  (R7/$AB7)*100 ),"",(R7/$AB7)  *100 )</f>
        <v>4.4521283837498338</v>
      </c>
      <c r="AX7" s="323">
        <f t="shared" ref="AX7:AX38" si="15">IF(ISERROR(  (S7/$AB7)*100 ),"",(S7/$AB7)  *100 )</f>
        <v>10.597760268082354</v>
      </c>
      <c r="AY7" s="332">
        <f t="shared" ref="AY7:AY38" si="16">IF(ISERROR(  (T7/$AB7)*100 ),"",(T7/$AB7)  *100 )</f>
        <v>2.5068282632281056</v>
      </c>
      <c r="AZ7" s="334">
        <f t="shared" ref="AZ7:AZ38" si="17">IF(ISERROR(  (U7/$AB7)*100 ),"",(U7/$AB7)  *100 )</f>
        <v>0.23875901810661432</v>
      </c>
      <c r="BA7" s="400">
        <f t="shared" ref="BA7:BA38" si="18">IF(ISERROR(  (V7/$AB7)*100 ),"",(V7/$AB7)  *100 )</f>
        <v>0.61587324925821552</v>
      </c>
      <c r="BB7" s="335">
        <f t="shared" ref="BB7:BB38" si="19">IF(ISERROR(  (W7/$AB7)*100 ),"",(W7/$AB7)  *100 )</f>
        <v>8.0289801344850478</v>
      </c>
      <c r="BC7" s="336">
        <f t="shared" ref="BC7:BC38" si="20">IF(ISERROR(  (X7/$AB7)*100 ),"",(X7/$AB7)  *100 )</f>
        <v>0.34018306299719053</v>
      </c>
      <c r="BD7" s="336">
        <f t="shared" ref="BD7:BD38" si="21">IF(ISERROR(  (Y7/$AB7)*100 ),"",(Y7/$AB7)  *100 )</f>
        <v>9.3587864581915689E-2</v>
      </c>
      <c r="BE7" s="336" t="str">
        <f t="shared" ref="BE7:BE38" si="22">IF(ISERROR(  (Z7/$AB7)*100 ),"",(Z7/$AB7)  *100 )</f>
        <v/>
      </c>
      <c r="BF7" s="336">
        <f t="shared" ref="BF7:BF38" si="23">IF(ISERROR(  (AA7/$AB7)*100 ),"",(AA7/$AB7)  *100 )</f>
        <v>0.1145505035347277</v>
      </c>
      <c r="BG7" s="378">
        <f>SUM(AH7)+SUM(BB7:BF7)</f>
        <v>100.00000000034647</v>
      </c>
      <c r="BH7" s="304"/>
      <c r="BI7" s="721"/>
    </row>
    <row r="8" spans="1:61" ht="4.5" customHeight="1" x14ac:dyDescent="0.35">
      <c r="A8" s="305"/>
      <c r="B8" s="632"/>
      <c r="C8" s="523"/>
      <c r="D8" s="524"/>
      <c r="E8" s="525"/>
      <c r="F8" s="526"/>
      <c r="G8" s="526"/>
      <c r="H8" s="527"/>
      <c r="I8" s="528"/>
      <c r="J8" s="529"/>
      <c r="K8" s="529"/>
      <c r="L8" s="529"/>
      <c r="M8" s="529"/>
      <c r="N8" s="529"/>
      <c r="O8" s="529"/>
      <c r="P8" s="530"/>
      <c r="Q8" s="528"/>
      <c r="R8" s="529"/>
      <c r="S8" s="529"/>
      <c r="T8" s="531"/>
      <c r="U8" s="532"/>
      <c r="V8" s="533"/>
      <c r="W8" s="534"/>
      <c r="X8" s="535"/>
      <c r="Y8" s="535"/>
      <c r="Z8" s="535"/>
      <c r="AA8" s="535"/>
      <c r="AB8" s="536"/>
      <c r="AC8" s="324"/>
      <c r="AD8" s="936"/>
      <c r="AE8" s="319"/>
      <c r="AF8" s="305"/>
      <c r="AG8" s="351"/>
      <c r="AH8" s="404"/>
      <c r="AI8" s="410"/>
      <c r="AJ8" s="352"/>
      <c r="AK8" s="353"/>
      <c r="AL8" s="353"/>
      <c r="AM8" s="354"/>
      <c r="AN8" s="355"/>
      <c r="AO8" s="356"/>
      <c r="AP8" s="356"/>
      <c r="AQ8" s="356"/>
      <c r="AR8" s="356"/>
      <c r="AS8" s="356"/>
      <c r="AT8" s="356"/>
      <c r="AU8" s="389"/>
      <c r="AV8" s="355"/>
      <c r="AW8" s="356"/>
      <c r="AX8" s="356"/>
      <c r="AY8" s="357"/>
      <c r="AZ8" s="358"/>
      <c r="BA8" s="411"/>
      <c r="BB8" s="359"/>
      <c r="BC8" s="360"/>
      <c r="BD8" s="360"/>
      <c r="BE8" s="360"/>
      <c r="BF8" s="360"/>
      <c r="BG8" s="383"/>
      <c r="BH8" s="304"/>
      <c r="BI8" s="721"/>
    </row>
    <row r="9" spans="1:61" x14ac:dyDescent="0.35">
      <c r="A9" s="662"/>
      <c r="B9" s="633" t="s">
        <v>156</v>
      </c>
      <c r="C9" s="537">
        <v>84.905241379999993</v>
      </c>
      <c r="D9" s="538">
        <v>84.80669623</v>
      </c>
      <c r="E9" s="539">
        <v>18.04901108</v>
      </c>
      <c r="F9" s="540">
        <v>12.80818363</v>
      </c>
      <c r="G9" s="540">
        <v>5.0810324800000002</v>
      </c>
      <c r="H9" s="541">
        <v>0.15979497000000001</v>
      </c>
      <c r="I9" s="542">
        <v>13.841212519999999</v>
      </c>
      <c r="J9" s="540">
        <v>1.2513807400000001</v>
      </c>
      <c r="K9" s="540">
        <v>0.4180914</v>
      </c>
      <c r="L9" s="540">
        <v>4.1337218</v>
      </c>
      <c r="M9" s="540">
        <v>0.56297613000000002</v>
      </c>
      <c r="N9" s="540">
        <v>2.4632149999999999</v>
      </c>
      <c r="O9" s="540">
        <v>5.0118274500000002</v>
      </c>
      <c r="P9" s="543">
        <v>28.14914692</v>
      </c>
      <c r="Q9" s="542">
        <v>24.662935000000001</v>
      </c>
      <c r="R9" s="540">
        <v>5.8118347000000004</v>
      </c>
      <c r="S9" s="540">
        <v>16.201724039999998</v>
      </c>
      <c r="T9" s="541">
        <v>2.6493762700000003</v>
      </c>
      <c r="U9" s="544">
        <v>0.10439071</v>
      </c>
      <c r="V9" s="545">
        <v>9.8545150000000012E-2</v>
      </c>
      <c r="W9" s="546">
        <v>14.85058231</v>
      </c>
      <c r="X9" s="547">
        <v>0.19092565</v>
      </c>
      <c r="Y9" s="547">
        <v>0.26394619999999996</v>
      </c>
      <c r="Z9" s="547" t="s">
        <v>276</v>
      </c>
      <c r="AA9" s="547" t="s">
        <v>276</v>
      </c>
      <c r="AB9" s="547">
        <v>100.21069555</v>
      </c>
      <c r="AC9" s="324"/>
      <c r="AD9" s="936"/>
      <c r="AE9" s="309"/>
      <c r="AF9" s="305"/>
      <c r="AG9" s="361" t="s">
        <v>156</v>
      </c>
      <c r="AH9" s="409">
        <f t="shared" ref="AH9:AH38" si="24">IF(ISERROR(  (C9/$AB9)*100 ),"",(C9/$AB9)  *100 )</f>
        <v>84.726725938786274</v>
      </c>
      <c r="AI9" s="377">
        <f t="shared" si="0"/>
        <v>84.62838798248417</v>
      </c>
      <c r="AJ9" s="337">
        <f t="shared" si="1"/>
        <v>18.011062572651706</v>
      </c>
      <c r="AK9" s="338">
        <f t="shared" si="2"/>
        <v>12.781254096384725</v>
      </c>
      <c r="AL9" s="338">
        <f t="shared" si="3"/>
        <v>5.0703494792777137</v>
      </c>
      <c r="AM9" s="339">
        <f t="shared" si="4"/>
        <v>0.15945899698926899</v>
      </c>
      <c r="AN9" s="340">
        <f t="shared" si="5"/>
        <v>13.812111016726696</v>
      </c>
      <c r="AO9" s="338">
        <f t="shared" si="6"/>
        <v>1.2487496799936144</v>
      </c>
      <c r="AP9" s="338">
        <f t="shared" si="7"/>
        <v>0.41721235213999075</v>
      </c>
      <c r="AQ9" s="338">
        <f t="shared" si="8"/>
        <v>4.125030544207215</v>
      </c>
      <c r="AR9" s="338">
        <f t="shared" si="9"/>
        <v>0.56179245829014712</v>
      </c>
      <c r="AS9" s="338">
        <f t="shared" si="10"/>
        <v>2.4580360274727182</v>
      </c>
      <c r="AT9" s="338">
        <f t="shared" si="11"/>
        <v>5.0012899546230125</v>
      </c>
      <c r="AU9" s="387">
        <f t="shared" si="12"/>
        <v>28.089962618765597</v>
      </c>
      <c r="AV9" s="340">
        <f t="shared" si="13"/>
        <v>24.611080548477442</v>
      </c>
      <c r="AW9" s="338">
        <f t="shared" si="14"/>
        <v>5.7996151689219575</v>
      </c>
      <c r="AX9" s="338">
        <f t="shared" si="15"/>
        <v>16.167659500892466</v>
      </c>
      <c r="AY9" s="339">
        <f t="shared" si="16"/>
        <v>2.6438058886419937</v>
      </c>
      <c r="AZ9" s="341">
        <f t="shared" si="17"/>
        <v>0.10417122586272679</v>
      </c>
      <c r="BA9" s="401">
        <f t="shared" si="18"/>
        <v>9.8337956302110521E-2</v>
      </c>
      <c r="BB9" s="342">
        <f t="shared" si="19"/>
        <v>14.819358580931436</v>
      </c>
      <c r="BC9" s="343">
        <f t="shared" si="20"/>
        <v>0.19052422393848958</v>
      </c>
      <c r="BD9" s="343">
        <f t="shared" si="21"/>
        <v>0.26339124636481975</v>
      </c>
      <c r="BE9" s="343" t="str">
        <f t="shared" si="22"/>
        <v/>
      </c>
      <c r="BF9" s="343" t="str">
        <f t="shared" si="23"/>
        <v/>
      </c>
      <c r="BG9" s="379">
        <f t="shared" ref="BG9:BG38" si="25">SUM(AH9)+SUM(BB9:BF9)</f>
        <v>99.999999990021024</v>
      </c>
      <c r="BH9" s="304"/>
      <c r="BI9" s="721"/>
    </row>
    <row r="10" spans="1:61" x14ac:dyDescent="0.35">
      <c r="A10" s="662"/>
      <c r="B10" s="632" t="s">
        <v>157</v>
      </c>
      <c r="C10" s="523">
        <v>39.012287769999993</v>
      </c>
      <c r="D10" s="548">
        <v>38.449765599999999</v>
      </c>
      <c r="E10" s="525">
        <v>21.963224220000001</v>
      </c>
      <c r="F10" s="526">
        <v>21.23204183</v>
      </c>
      <c r="G10" s="526">
        <v>0.72871056000000001</v>
      </c>
      <c r="H10" s="527">
        <v>2.4718399999999999E-3</v>
      </c>
      <c r="I10" s="549">
        <v>4.5269115900000001</v>
      </c>
      <c r="J10" s="526">
        <v>0.12342542000000001</v>
      </c>
      <c r="K10" s="526">
        <v>0.24578039000000002</v>
      </c>
      <c r="L10" s="526">
        <v>1.55585493</v>
      </c>
      <c r="M10" s="526">
        <v>0.11025006999999999</v>
      </c>
      <c r="N10" s="526">
        <v>0.31801169000000001</v>
      </c>
      <c r="O10" s="526">
        <v>2.1735890900000001</v>
      </c>
      <c r="P10" s="530">
        <v>10.302011929999999</v>
      </c>
      <c r="Q10" s="549">
        <v>1.65669307</v>
      </c>
      <c r="R10" s="526">
        <v>0.36457759000000001</v>
      </c>
      <c r="S10" s="526">
        <v>0.83751995000000001</v>
      </c>
      <c r="T10" s="527">
        <v>0.45459552000000003</v>
      </c>
      <c r="U10" s="550">
        <v>9.2478000000000005E-4</v>
      </c>
      <c r="V10" s="551">
        <v>0.56252218000000009</v>
      </c>
      <c r="W10" s="534">
        <v>3.69587281</v>
      </c>
      <c r="X10" s="535">
        <v>5.8561790000000002E-2</v>
      </c>
      <c r="Y10" s="535">
        <v>5.7134200000000003E-3</v>
      </c>
      <c r="Z10" s="535" t="s">
        <v>276</v>
      </c>
      <c r="AA10" s="535">
        <v>6.8073439999999999E-2</v>
      </c>
      <c r="AB10" s="535">
        <v>42.840509240000003</v>
      </c>
      <c r="AC10" s="324"/>
      <c r="AD10" s="936"/>
      <c r="AE10" s="309"/>
      <c r="AF10" s="305"/>
      <c r="AG10" s="351" t="s">
        <v>157</v>
      </c>
      <c r="AH10" s="405">
        <f t="shared" si="24"/>
        <v>91.064015022432059</v>
      </c>
      <c r="AI10" s="377">
        <f t="shared" si="0"/>
        <v>89.750953670036253</v>
      </c>
      <c r="AJ10" s="344">
        <f t="shared" si="1"/>
        <v>51.267420975222741</v>
      </c>
      <c r="AK10" s="322">
        <f t="shared" si="2"/>
        <v>49.560666310137442</v>
      </c>
      <c r="AL10" s="322">
        <f t="shared" si="3"/>
        <v>1.7009848223736941</v>
      </c>
      <c r="AM10" s="345">
        <f t="shared" si="4"/>
        <v>5.7698660540011814E-3</v>
      </c>
      <c r="AN10" s="346">
        <f t="shared" si="5"/>
        <v>10.566894909300569</v>
      </c>
      <c r="AO10" s="322">
        <f t="shared" si="6"/>
        <v>0.28810446511863175</v>
      </c>
      <c r="AP10" s="322">
        <f t="shared" si="7"/>
        <v>0.57371024378607505</v>
      </c>
      <c r="AQ10" s="322">
        <f t="shared" si="8"/>
        <v>3.6317377118087681</v>
      </c>
      <c r="AR10" s="322">
        <f t="shared" si="9"/>
        <v>0.25735004544964646</v>
      </c>
      <c r="AS10" s="322">
        <f t="shared" si="10"/>
        <v>0.74231538243031392</v>
      </c>
      <c r="AT10" s="322">
        <f t="shared" si="11"/>
        <v>5.0736770607071335</v>
      </c>
      <c r="AU10" s="388">
        <f t="shared" si="12"/>
        <v>24.04736104392768</v>
      </c>
      <c r="AV10" s="346">
        <f t="shared" si="13"/>
        <v>3.8671180604294793</v>
      </c>
      <c r="AW10" s="322">
        <f t="shared" si="14"/>
        <v>0.85101133592407308</v>
      </c>
      <c r="AX10" s="322">
        <f t="shared" si="15"/>
        <v>1.9549719759587061</v>
      </c>
      <c r="AY10" s="345">
        <f t="shared" si="16"/>
        <v>1.0611347252043075</v>
      </c>
      <c r="AZ10" s="347">
        <f t="shared" si="17"/>
        <v>2.1586578133775702E-3</v>
      </c>
      <c r="BA10" s="402">
        <f t="shared" si="18"/>
        <v>1.3130613757382126</v>
      </c>
      <c r="BB10" s="348">
        <f t="shared" si="19"/>
        <v>8.6270515350204544</v>
      </c>
      <c r="BC10" s="349">
        <f t="shared" si="20"/>
        <v>0.13669723128622643</v>
      </c>
      <c r="BD10" s="349">
        <f t="shared" si="21"/>
        <v>1.3336489461393711E-2</v>
      </c>
      <c r="BE10" s="349" t="str">
        <f t="shared" si="22"/>
        <v/>
      </c>
      <c r="BF10" s="349">
        <f t="shared" si="23"/>
        <v>0.15889969845745933</v>
      </c>
      <c r="BG10" s="380">
        <f t="shared" si="25"/>
        <v>99.999999976657591</v>
      </c>
      <c r="BH10" s="304"/>
      <c r="BI10" s="721"/>
    </row>
    <row r="11" spans="1:61" x14ac:dyDescent="0.35">
      <c r="A11" s="662"/>
      <c r="B11" s="631" t="s">
        <v>158</v>
      </c>
      <c r="C11" s="512">
        <v>84.697069840000012</v>
      </c>
      <c r="D11" s="513">
        <v>84.642236420000003</v>
      </c>
      <c r="E11" s="514">
        <v>40.829053679999994</v>
      </c>
      <c r="F11" s="515">
        <v>39.089748789999994</v>
      </c>
      <c r="G11" s="515">
        <v>0.47934643999999998</v>
      </c>
      <c r="H11" s="516">
        <v>1.25995846</v>
      </c>
      <c r="I11" s="517">
        <v>12.770408810000001</v>
      </c>
      <c r="J11" s="515">
        <v>2.11085433</v>
      </c>
      <c r="K11" s="515">
        <v>0.28180818000000002</v>
      </c>
      <c r="L11" s="515">
        <v>3.2507451999999999</v>
      </c>
      <c r="M11" s="515">
        <v>0.77875013999999998</v>
      </c>
      <c r="N11" s="515">
        <v>1.1813605600000001</v>
      </c>
      <c r="O11" s="515">
        <v>5.1668904099999997</v>
      </c>
      <c r="P11" s="518">
        <v>19.108450509999997</v>
      </c>
      <c r="Q11" s="517">
        <v>11.61874366</v>
      </c>
      <c r="R11" s="515">
        <v>2.56273609</v>
      </c>
      <c r="S11" s="515">
        <v>7.8476140999999995</v>
      </c>
      <c r="T11" s="516">
        <v>1.20839348</v>
      </c>
      <c r="U11" s="519">
        <v>0.31557974999999999</v>
      </c>
      <c r="V11" s="520">
        <v>5.4833419999999994E-2</v>
      </c>
      <c r="W11" s="521">
        <v>11.924381479999999</v>
      </c>
      <c r="X11" s="522">
        <v>0.32190519000000001</v>
      </c>
      <c r="Y11" s="522">
        <v>9.6718819999999997E-2</v>
      </c>
      <c r="Z11" s="522" t="s">
        <v>276</v>
      </c>
      <c r="AA11" s="522">
        <v>0.65394811000000008</v>
      </c>
      <c r="AB11" s="522">
        <v>97.694023440000009</v>
      </c>
      <c r="AC11" s="324"/>
      <c r="AD11" s="936"/>
      <c r="AE11" s="309"/>
      <c r="AF11" s="305"/>
      <c r="AG11" s="350" t="s">
        <v>158</v>
      </c>
      <c r="AH11" s="403">
        <f t="shared" si="24"/>
        <v>86.696265398484442</v>
      </c>
      <c r="AI11" s="377">
        <f t="shared" si="0"/>
        <v>86.640137686604817</v>
      </c>
      <c r="AJ11" s="331">
        <f t="shared" si="1"/>
        <v>41.792785517811801</v>
      </c>
      <c r="AK11" s="323">
        <f t="shared" si="2"/>
        <v>40.01242595357683</v>
      </c>
      <c r="AL11" s="323">
        <f t="shared" si="3"/>
        <v>0.49066096688544769</v>
      </c>
      <c r="AM11" s="332">
        <f t="shared" si="4"/>
        <v>1.2896986075855694</v>
      </c>
      <c r="AN11" s="333">
        <f t="shared" si="5"/>
        <v>13.071842432452488</v>
      </c>
      <c r="AO11" s="323">
        <f t="shared" si="6"/>
        <v>2.1606790831953067</v>
      </c>
      <c r="AP11" s="323">
        <f t="shared" si="7"/>
        <v>0.28845999998462135</v>
      </c>
      <c r="AQ11" s="323">
        <f t="shared" si="8"/>
        <v>3.3274760169914437</v>
      </c>
      <c r="AR11" s="323">
        <f t="shared" si="9"/>
        <v>0.79713181275441991</v>
      </c>
      <c r="AS11" s="323">
        <f t="shared" si="10"/>
        <v>1.2092454772584398</v>
      </c>
      <c r="AT11" s="323">
        <f t="shared" si="11"/>
        <v>5.2888500525042961</v>
      </c>
      <c r="AU11" s="386">
        <f t="shared" si="12"/>
        <v>19.559487711892313</v>
      </c>
      <c r="AV11" s="333">
        <f t="shared" si="13"/>
        <v>11.892993297727978</v>
      </c>
      <c r="AW11" s="323">
        <f t="shared" si="14"/>
        <v>2.6232270918537162</v>
      </c>
      <c r="AX11" s="323">
        <f t="shared" si="15"/>
        <v>8.0328497319180521</v>
      </c>
      <c r="AY11" s="332">
        <f t="shared" si="16"/>
        <v>1.2369164841922493</v>
      </c>
      <c r="AZ11" s="334">
        <f t="shared" si="17"/>
        <v>0.32302871648419434</v>
      </c>
      <c r="BA11" s="400">
        <f t="shared" si="18"/>
        <v>5.6127711879608085E-2</v>
      </c>
      <c r="BB11" s="335">
        <f t="shared" si="19"/>
        <v>12.205845414201315</v>
      </c>
      <c r="BC11" s="336">
        <f t="shared" si="20"/>
        <v>0.32950346261222624</v>
      </c>
      <c r="BD11" s="336">
        <f t="shared" si="21"/>
        <v>9.9001777789816447E-2</v>
      </c>
      <c r="BE11" s="336" t="str">
        <f t="shared" si="22"/>
        <v/>
      </c>
      <c r="BF11" s="336">
        <f t="shared" si="23"/>
        <v>0.66938394691219816</v>
      </c>
      <c r="BG11" s="378">
        <f t="shared" si="25"/>
        <v>100</v>
      </c>
      <c r="BH11" s="304"/>
      <c r="BI11" s="721"/>
    </row>
    <row r="12" spans="1:61" x14ac:dyDescent="0.35">
      <c r="A12" s="662"/>
      <c r="B12" s="632" t="s">
        <v>159</v>
      </c>
      <c r="C12" s="523">
        <v>29.03077502</v>
      </c>
      <c r="D12" s="548">
        <v>28.919532199999999</v>
      </c>
      <c r="E12" s="525">
        <v>8.1086667600000002</v>
      </c>
      <c r="F12" s="526">
        <v>6.27698336</v>
      </c>
      <c r="G12" s="526">
        <v>0.93814312</v>
      </c>
      <c r="H12" s="527">
        <v>0.89354026999999991</v>
      </c>
      <c r="I12" s="549">
        <v>3.7342307699999999</v>
      </c>
      <c r="J12" s="526">
        <v>9.5237489999999994E-2</v>
      </c>
      <c r="K12" s="526" t="s">
        <v>276</v>
      </c>
      <c r="L12" s="526">
        <v>0.22014832000000001</v>
      </c>
      <c r="M12" s="526">
        <v>5.8569070000000001E-2</v>
      </c>
      <c r="N12" s="526">
        <v>0.90660326000000002</v>
      </c>
      <c r="O12" s="526">
        <v>2.4536726300000002</v>
      </c>
      <c r="P12" s="530">
        <v>13.332993129999998</v>
      </c>
      <c r="Q12" s="549">
        <v>3.5250628499999999</v>
      </c>
      <c r="R12" s="526">
        <v>0.75382958</v>
      </c>
      <c r="S12" s="526">
        <v>1.41870534</v>
      </c>
      <c r="T12" s="527">
        <v>1.3525279399999999</v>
      </c>
      <c r="U12" s="550">
        <v>0.21857868999999999</v>
      </c>
      <c r="V12" s="551">
        <v>0.11124281999999999</v>
      </c>
      <c r="W12" s="534">
        <v>1.5382813100000001</v>
      </c>
      <c r="X12" s="535">
        <v>0.27566185999999998</v>
      </c>
      <c r="Y12" s="535">
        <v>2.1608519999999999E-2</v>
      </c>
      <c r="Z12" s="535" t="s">
        <v>276</v>
      </c>
      <c r="AA12" s="535">
        <v>0.24542226</v>
      </c>
      <c r="AB12" s="535">
        <v>31.111748980000002</v>
      </c>
      <c r="AC12" s="324"/>
      <c r="AD12" s="936"/>
      <c r="AE12" s="309"/>
      <c r="AF12" s="305"/>
      <c r="AG12" s="351" t="s">
        <v>159</v>
      </c>
      <c r="AH12" s="405">
        <f t="shared" si="24"/>
        <v>93.311292266668318</v>
      </c>
      <c r="AI12" s="377">
        <f t="shared" si="0"/>
        <v>92.953733390529564</v>
      </c>
      <c r="AJ12" s="344">
        <f t="shared" si="1"/>
        <v>26.063037359978082</v>
      </c>
      <c r="AK12" s="322">
        <f t="shared" si="2"/>
        <v>20.175604283883626</v>
      </c>
      <c r="AL12" s="322">
        <f t="shared" si="3"/>
        <v>3.0153982040774361</v>
      </c>
      <c r="AM12" s="345">
        <f t="shared" si="4"/>
        <v>2.8720348398748228</v>
      </c>
      <c r="AN12" s="346">
        <f t="shared" si="5"/>
        <v>12.002638528616721</v>
      </c>
      <c r="AO12" s="322">
        <f t="shared" si="6"/>
        <v>0.3061142273332908</v>
      </c>
      <c r="AP12" s="322" t="str">
        <f t="shared" si="7"/>
        <v/>
      </c>
      <c r="AQ12" s="322">
        <f t="shared" si="8"/>
        <v>0.70760509202334143</v>
      </c>
      <c r="AR12" s="322">
        <f t="shared" si="9"/>
        <v>0.18825386524444759</v>
      </c>
      <c r="AS12" s="322">
        <f t="shared" si="10"/>
        <v>2.9140221611546315</v>
      </c>
      <c r="AT12" s="322">
        <f t="shared" si="11"/>
        <v>7.8866431828610111</v>
      </c>
      <c r="AU12" s="388">
        <f t="shared" si="12"/>
        <v>42.855170689924989</v>
      </c>
      <c r="AV12" s="346">
        <f t="shared" si="13"/>
        <v>11.330326855832068</v>
      </c>
      <c r="AW12" s="322">
        <f t="shared" si="14"/>
        <v>2.422973971937723</v>
      </c>
      <c r="AX12" s="322">
        <f t="shared" si="15"/>
        <v>4.5600308131568115</v>
      </c>
      <c r="AY12" s="345">
        <f t="shared" si="16"/>
        <v>4.3473221028797324</v>
      </c>
      <c r="AZ12" s="347">
        <f t="shared" si="17"/>
        <v>0.70255995617768707</v>
      </c>
      <c r="BA12" s="402">
        <f t="shared" si="18"/>
        <v>0.35755887613875953</v>
      </c>
      <c r="BB12" s="348">
        <f t="shared" si="19"/>
        <v>4.9443742651333258</v>
      </c>
      <c r="BC12" s="349">
        <f t="shared" si="20"/>
        <v>0.88603781220145328</v>
      </c>
      <c r="BD12" s="349">
        <f t="shared" si="21"/>
        <v>6.945453312152558E-2</v>
      </c>
      <c r="BE12" s="349" t="str">
        <f t="shared" si="22"/>
        <v/>
      </c>
      <c r="BF12" s="349">
        <f t="shared" si="23"/>
        <v>0.78884109073317676</v>
      </c>
      <c r="BG12" s="380">
        <f t="shared" si="25"/>
        <v>99.999999967857804</v>
      </c>
      <c r="BH12" s="304"/>
      <c r="BI12" s="721"/>
    </row>
    <row r="13" spans="1:61" x14ac:dyDescent="0.35">
      <c r="A13" s="662"/>
      <c r="B13" s="631" t="s">
        <v>160</v>
      </c>
      <c r="C13" s="512">
        <v>649.61510562000001</v>
      </c>
      <c r="D13" s="513">
        <v>647.7840852600001</v>
      </c>
      <c r="E13" s="514">
        <v>235.97423571000002</v>
      </c>
      <c r="F13" s="515">
        <v>207.34483181000002</v>
      </c>
      <c r="G13" s="515">
        <v>19.983945950000003</v>
      </c>
      <c r="H13" s="516">
        <v>8.6454579599999999</v>
      </c>
      <c r="I13" s="517">
        <v>124.98707422</v>
      </c>
      <c r="J13" s="515">
        <v>37.835228069999999</v>
      </c>
      <c r="K13" s="515">
        <v>0.11675173999999999</v>
      </c>
      <c r="L13" s="515" t="s">
        <v>276</v>
      </c>
      <c r="M13" s="515">
        <v>1.078201E-2</v>
      </c>
      <c r="N13" s="515">
        <v>0.14989808999999998</v>
      </c>
      <c r="O13" s="515">
        <v>86.874414320000014</v>
      </c>
      <c r="P13" s="518">
        <v>164.15639261999999</v>
      </c>
      <c r="Q13" s="517">
        <v>121.68611348</v>
      </c>
      <c r="R13" s="515">
        <v>33.306719490000006</v>
      </c>
      <c r="S13" s="515">
        <v>82.296466230000007</v>
      </c>
      <c r="T13" s="516">
        <v>6.0829277700000004</v>
      </c>
      <c r="U13" s="519">
        <v>0.98026922000000005</v>
      </c>
      <c r="V13" s="520">
        <v>1.8310203599999999</v>
      </c>
      <c r="W13" s="521">
        <v>44.73960314</v>
      </c>
      <c r="X13" s="522">
        <v>2.5880109299999998</v>
      </c>
      <c r="Y13" s="522" t="s">
        <v>276</v>
      </c>
      <c r="Z13" s="522" t="s">
        <v>276</v>
      </c>
      <c r="AA13" s="522" t="s">
        <v>276</v>
      </c>
      <c r="AB13" s="522">
        <v>696.9427196900001</v>
      </c>
      <c r="AC13" s="324"/>
      <c r="AD13" s="936"/>
      <c r="AE13" s="309"/>
      <c r="AF13" s="305"/>
      <c r="AG13" s="350" t="s">
        <v>160</v>
      </c>
      <c r="AH13" s="403">
        <f t="shared" si="24"/>
        <v>93.209253395881447</v>
      </c>
      <c r="AI13" s="377">
        <f t="shared" si="0"/>
        <v>92.946531609962761</v>
      </c>
      <c r="AJ13" s="331">
        <f t="shared" si="1"/>
        <v>33.858483494161653</v>
      </c>
      <c r="AK13" s="323">
        <f t="shared" si="2"/>
        <v>29.750627411995485</v>
      </c>
      <c r="AL13" s="323">
        <f t="shared" si="3"/>
        <v>2.8673727962735382</v>
      </c>
      <c r="AM13" s="332">
        <f t="shared" si="4"/>
        <v>1.2404832873274718</v>
      </c>
      <c r="AN13" s="333">
        <f t="shared" si="5"/>
        <v>17.933622188577306</v>
      </c>
      <c r="AO13" s="323">
        <f t="shared" si="6"/>
        <v>5.4287428508944169</v>
      </c>
      <c r="AP13" s="323">
        <f t="shared" si="7"/>
        <v>1.6751985019935516E-2</v>
      </c>
      <c r="AQ13" s="323" t="str">
        <f t="shared" si="8"/>
        <v/>
      </c>
      <c r="AR13" s="323">
        <f t="shared" si="9"/>
        <v>1.5470439241830139E-3</v>
      </c>
      <c r="AS13" s="323">
        <f t="shared" si="10"/>
        <v>2.1507949759009552E-2</v>
      </c>
      <c r="AT13" s="323">
        <f t="shared" si="11"/>
        <v>12.465072360414602</v>
      </c>
      <c r="AU13" s="386">
        <f t="shared" si="12"/>
        <v>23.553785409081641</v>
      </c>
      <c r="AV13" s="333">
        <f t="shared" si="13"/>
        <v>17.459987749656953</v>
      </c>
      <c r="AW13" s="323">
        <f t="shared" si="14"/>
        <v>4.7789751652495669</v>
      </c>
      <c r="AX13" s="323">
        <f t="shared" si="15"/>
        <v>11.808210905281491</v>
      </c>
      <c r="AY13" s="332">
        <f t="shared" si="16"/>
        <v>0.87280168056073304</v>
      </c>
      <c r="AZ13" s="334">
        <f t="shared" si="17"/>
        <v>0.14065276705035726</v>
      </c>
      <c r="BA13" s="400">
        <f t="shared" si="18"/>
        <v>0.26272178591871037</v>
      </c>
      <c r="BB13" s="335">
        <f t="shared" si="19"/>
        <v>6.4194089235769844</v>
      </c>
      <c r="BC13" s="336">
        <f t="shared" si="20"/>
        <v>0.37133768054154381</v>
      </c>
      <c r="BD13" s="336" t="str">
        <f t="shared" si="21"/>
        <v/>
      </c>
      <c r="BE13" s="336" t="str">
        <f t="shared" si="22"/>
        <v/>
      </c>
      <c r="BF13" s="336" t="str">
        <f t="shared" si="23"/>
        <v/>
      </c>
      <c r="BG13" s="378">
        <f t="shared" si="25"/>
        <v>99.999999999999972</v>
      </c>
      <c r="BH13" s="304"/>
      <c r="BI13" s="721"/>
    </row>
    <row r="14" spans="1:61" x14ac:dyDescent="0.35">
      <c r="A14" s="662"/>
      <c r="B14" s="632" t="s">
        <v>161</v>
      </c>
      <c r="C14" s="523">
        <v>10.419627539999999</v>
      </c>
      <c r="D14" s="548">
        <v>10.419596180000001</v>
      </c>
      <c r="E14" s="525">
        <v>6.9476060300000002</v>
      </c>
      <c r="F14" s="526">
        <v>5.4021316700000002</v>
      </c>
      <c r="G14" s="526" t="s">
        <v>276</v>
      </c>
      <c r="H14" s="527">
        <v>1.5454743499999999</v>
      </c>
      <c r="I14" s="549">
        <v>0.39376103000000001</v>
      </c>
      <c r="J14" s="526">
        <v>7.2623000000000002E-4</v>
      </c>
      <c r="K14" s="526">
        <v>4.9728000000000001E-4</v>
      </c>
      <c r="L14" s="526">
        <v>1.46398E-2</v>
      </c>
      <c r="M14" s="526">
        <v>5.6364669999999999E-2</v>
      </c>
      <c r="N14" s="526">
        <v>8.2324599999999998E-2</v>
      </c>
      <c r="O14" s="526">
        <v>0.23920844999999999</v>
      </c>
      <c r="P14" s="530">
        <v>2.4520143400000003</v>
      </c>
      <c r="Q14" s="549">
        <v>0.62621477999999997</v>
      </c>
      <c r="R14" s="526">
        <v>0.25221192999999997</v>
      </c>
      <c r="S14" s="526">
        <v>0.16373557</v>
      </c>
      <c r="T14" s="527">
        <v>0.21026728</v>
      </c>
      <c r="U14" s="550" t="s">
        <v>276</v>
      </c>
      <c r="V14" s="551">
        <v>3.1359999999999998E-5</v>
      </c>
      <c r="W14" s="534">
        <v>0.10026980000000001</v>
      </c>
      <c r="X14" s="535">
        <v>2.8617819999999999E-2</v>
      </c>
      <c r="Y14" s="535">
        <v>6.0189E-4</v>
      </c>
      <c r="Z14" s="663" t="s">
        <v>276</v>
      </c>
      <c r="AA14" s="535" t="s">
        <v>276</v>
      </c>
      <c r="AB14" s="535">
        <v>10.549117050000001</v>
      </c>
      <c r="AC14" s="324"/>
      <c r="AD14" s="936"/>
      <c r="AE14" s="309"/>
      <c r="AF14" s="305"/>
      <c r="AG14" s="351" t="s">
        <v>161</v>
      </c>
      <c r="AH14" s="405">
        <f t="shared" si="24"/>
        <v>98.772508548476083</v>
      </c>
      <c r="AI14" s="377">
        <f t="shared" si="0"/>
        <v>98.772211272411653</v>
      </c>
      <c r="AJ14" s="344">
        <f t="shared" si="1"/>
        <v>65.859597510106312</v>
      </c>
      <c r="AK14" s="322">
        <f t="shared" si="2"/>
        <v>51.209325334009826</v>
      </c>
      <c r="AL14" s="322" t="str">
        <f t="shared" si="3"/>
        <v/>
      </c>
      <c r="AM14" s="345">
        <f t="shared" si="4"/>
        <v>14.650272081301816</v>
      </c>
      <c r="AN14" s="346">
        <f t="shared" si="5"/>
        <v>3.7326444301800592</v>
      </c>
      <c r="AO14" s="322">
        <f t="shared" si="6"/>
        <v>6.8842728406355103E-3</v>
      </c>
      <c r="AP14" s="322">
        <f t="shared" si="7"/>
        <v>4.713949021923119E-3</v>
      </c>
      <c r="AQ14" s="322">
        <f t="shared" si="8"/>
        <v>0.13877749133516343</v>
      </c>
      <c r="AR14" s="322">
        <f t="shared" si="9"/>
        <v>0.5343069920719099</v>
      </c>
      <c r="AS14" s="322">
        <f t="shared" si="10"/>
        <v>0.78039327471487274</v>
      </c>
      <c r="AT14" s="322">
        <f t="shared" si="11"/>
        <v>2.267568450195554</v>
      </c>
      <c r="AU14" s="388">
        <f t="shared" si="12"/>
        <v>23.243787403041473</v>
      </c>
      <c r="AV14" s="346">
        <f t="shared" si="13"/>
        <v>5.9361819290838174</v>
      </c>
      <c r="AW14" s="322">
        <f t="shared" si="14"/>
        <v>2.3908345011680381</v>
      </c>
      <c r="AX14" s="322">
        <f t="shared" si="15"/>
        <v>1.5521258245968554</v>
      </c>
      <c r="AY14" s="345">
        <f t="shared" si="16"/>
        <v>1.9932216033189238</v>
      </c>
      <c r="AZ14" s="347" t="str">
        <f t="shared" si="17"/>
        <v/>
      </c>
      <c r="BA14" s="402">
        <f t="shared" si="18"/>
        <v>2.9727606444560208E-4</v>
      </c>
      <c r="BB14" s="348">
        <f t="shared" si="19"/>
        <v>0.95050419409271791</v>
      </c>
      <c r="BC14" s="349">
        <f t="shared" si="20"/>
        <v>0.27128166143535204</v>
      </c>
      <c r="BD14" s="349">
        <f t="shared" si="21"/>
        <v>5.7055959958279157E-3</v>
      </c>
      <c r="BE14" s="349" t="str">
        <f t="shared" si="22"/>
        <v/>
      </c>
      <c r="BF14" s="349" t="str">
        <f t="shared" si="23"/>
        <v/>
      </c>
      <c r="BG14" s="380">
        <f t="shared" si="25"/>
        <v>99.999999999999986</v>
      </c>
      <c r="BH14" s="304"/>
      <c r="BI14" s="721"/>
    </row>
    <row r="15" spans="1:61" x14ac:dyDescent="0.35">
      <c r="A15" s="662"/>
      <c r="B15" s="631" t="s">
        <v>162</v>
      </c>
      <c r="C15" s="512">
        <v>35.692403200000001</v>
      </c>
      <c r="D15" s="513">
        <v>35.691969630000003</v>
      </c>
      <c r="E15" s="514">
        <v>10.06304759</v>
      </c>
      <c r="F15" s="515">
        <v>9.6885069000000001</v>
      </c>
      <c r="G15" s="515">
        <v>0.29405795000000001</v>
      </c>
      <c r="H15" s="516">
        <v>8.0482749999999992E-2</v>
      </c>
      <c r="I15" s="517">
        <v>4.6035374400000002</v>
      </c>
      <c r="J15" s="515">
        <v>2.3595600000000001E-3</v>
      </c>
      <c r="K15" s="515">
        <v>1.3217833999999999</v>
      </c>
      <c r="L15" s="515">
        <v>0.39591854999999998</v>
      </c>
      <c r="M15" s="515">
        <v>1.7134110000000001E-2</v>
      </c>
      <c r="N15" s="515">
        <v>1.0689490399999999</v>
      </c>
      <c r="O15" s="515">
        <v>1.7973927699999999</v>
      </c>
      <c r="P15" s="518">
        <v>12.180878480000001</v>
      </c>
      <c r="Q15" s="517">
        <v>8.8445061100000011</v>
      </c>
      <c r="R15" s="515">
        <v>1.48104846</v>
      </c>
      <c r="S15" s="515">
        <v>6.7446952199999997</v>
      </c>
      <c r="T15" s="516">
        <v>0.61876242999999997</v>
      </c>
      <c r="U15" s="519" t="s">
        <v>276</v>
      </c>
      <c r="V15" s="520">
        <v>4.3356999999999998E-4</v>
      </c>
      <c r="W15" s="521">
        <v>2.4367412399999999</v>
      </c>
      <c r="X15" s="522">
        <v>0.69944937000000007</v>
      </c>
      <c r="Y15" s="522">
        <v>3.4255460000000001E-2</v>
      </c>
      <c r="Z15" s="522" t="s">
        <v>276</v>
      </c>
      <c r="AA15" s="522" t="s">
        <v>276</v>
      </c>
      <c r="AB15" s="522">
        <v>38.862849269999998</v>
      </c>
      <c r="AC15" s="324"/>
      <c r="AD15" s="936"/>
      <c r="AE15" s="309"/>
      <c r="AF15" s="305"/>
      <c r="AG15" s="350" t="s">
        <v>162</v>
      </c>
      <c r="AH15" s="403">
        <f t="shared" si="24"/>
        <v>91.841961849031463</v>
      </c>
      <c r="AI15" s="377">
        <f t="shared" si="0"/>
        <v>91.840846207723274</v>
      </c>
      <c r="AJ15" s="331">
        <f t="shared" si="1"/>
        <v>25.893746287326707</v>
      </c>
      <c r="AK15" s="323">
        <f t="shared" si="2"/>
        <v>24.929996338377073</v>
      </c>
      <c r="AL15" s="323">
        <f t="shared" si="3"/>
        <v>0.75665566350277036</v>
      </c>
      <c r="AM15" s="332">
        <f t="shared" si="4"/>
        <v>0.20709431117838364</v>
      </c>
      <c r="AN15" s="333">
        <f t="shared" si="5"/>
        <v>11.845599400128595</v>
      </c>
      <c r="AO15" s="323">
        <f t="shared" si="6"/>
        <v>6.0715054205288336E-3</v>
      </c>
      <c r="AP15" s="323">
        <f t="shared" si="7"/>
        <v>3.4011489760230851</v>
      </c>
      <c r="AQ15" s="323">
        <f t="shared" si="8"/>
        <v>1.0187584220841663</v>
      </c>
      <c r="AR15" s="323">
        <f t="shared" si="9"/>
        <v>4.4088661335561413E-2</v>
      </c>
      <c r="AS15" s="323">
        <f t="shared" si="10"/>
        <v>2.7505678561380478</v>
      </c>
      <c r="AT15" s="323">
        <f t="shared" si="11"/>
        <v>4.6249639533956897</v>
      </c>
      <c r="AU15" s="386">
        <f t="shared" si="12"/>
        <v>31.343246078982105</v>
      </c>
      <c r="AV15" s="333">
        <f t="shared" si="13"/>
        <v>22.758254415554337</v>
      </c>
      <c r="AW15" s="323">
        <f t="shared" si="14"/>
        <v>3.8109621085947722</v>
      </c>
      <c r="AX15" s="323">
        <f t="shared" si="15"/>
        <v>17.355122814442062</v>
      </c>
      <c r="AY15" s="332">
        <f t="shared" si="16"/>
        <v>1.5921694925175003</v>
      </c>
      <c r="AZ15" s="334" t="str">
        <f t="shared" si="17"/>
        <v/>
      </c>
      <c r="BA15" s="400">
        <f t="shared" si="18"/>
        <v>1.1156413082009722E-3</v>
      </c>
      <c r="BB15" s="335">
        <f t="shared" si="19"/>
        <v>6.2701044462044413</v>
      </c>
      <c r="BC15" s="336">
        <f t="shared" si="20"/>
        <v>1.7997892155064834</v>
      </c>
      <c r="BD15" s="336">
        <f t="shared" si="21"/>
        <v>8.8144489257619488E-2</v>
      </c>
      <c r="BE15" s="336" t="str">
        <f t="shared" si="22"/>
        <v/>
      </c>
      <c r="BF15" s="336" t="str">
        <f t="shared" si="23"/>
        <v/>
      </c>
      <c r="BG15" s="378">
        <f t="shared" si="25"/>
        <v>100</v>
      </c>
      <c r="BH15" s="304"/>
      <c r="BI15" s="721"/>
    </row>
    <row r="16" spans="1:61" x14ac:dyDescent="0.35">
      <c r="A16" s="662"/>
      <c r="B16" s="632" t="s">
        <v>163</v>
      </c>
      <c r="C16" s="523">
        <v>54.960098290000005</v>
      </c>
      <c r="D16" s="548">
        <v>54.956577189999997</v>
      </c>
      <c r="E16" s="525">
        <v>25.420107479999999</v>
      </c>
      <c r="F16" s="526">
        <v>20.117511190000002</v>
      </c>
      <c r="G16" s="526">
        <v>5.2765887199999995</v>
      </c>
      <c r="H16" s="527">
        <v>2.6007570000000001E-2</v>
      </c>
      <c r="I16" s="549">
        <v>4.7797906499999998</v>
      </c>
      <c r="J16" s="526">
        <v>0.11613965</v>
      </c>
      <c r="K16" s="526">
        <v>0.67392458</v>
      </c>
      <c r="L16" s="526">
        <v>0.64518520000000001</v>
      </c>
      <c r="M16" s="526">
        <v>8.6449799999999993E-2</v>
      </c>
      <c r="N16" s="526">
        <v>0.61144622999999998</v>
      </c>
      <c r="O16" s="526">
        <v>2.6466451800000002</v>
      </c>
      <c r="P16" s="530">
        <v>18.990392410000002</v>
      </c>
      <c r="Q16" s="549">
        <v>5.7306176100000004</v>
      </c>
      <c r="R16" s="526">
        <v>0.62441209000000009</v>
      </c>
      <c r="S16" s="526">
        <v>4.5487275900000004</v>
      </c>
      <c r="T16" s="527">
        <v>0.55747792000000007</v>
      </c>
      <c r="U16" s="550">
        <v>3.5669039999999999E-2</v>
      </c>
      <c r="V16" s="551">
        <v>3.5211000000000001E-3</v>
      </c>
      <c r="W16" s="534">
        <v>5.0710581499999998</v>
      </c>
      <c r="X16" s="535">
        <v>3.349912E-2</v>
      </c>
      <c r="Y16" s="535">
        <v>3.3156699999999997E-3</v>
      </c>
      <c r="Z16" s="535" t="s">
        <v>276</v>
      </c>
      <c r="AA16" s="535" t="s">
        <v>276</v>
      </c>
      <c r="AB16" s="535">
        <v>60.067971219999997</v>
      </c>
      <c r="AC16" s="324"/>
      <c r="AD16" s="936"/>
      <c r="AE16" s="309"/>
      <c r="AF16" s="305"/>
      <c r="AG16" s="351" t="s">
        <v>163</v>
      </c>
      <c r="AH16" s="405">
        <f t="shared" si="24"/>
        <v>91.496511657947764</v>
      </c>
      <c r="AI16" s="377">
        <f t="shared" si="0"/>
        <v>91.490649798576626</v>
      </c>
      <c r="AJ16" s="344">
        <f t="shared" si="1"/>
        <v>42.318904673671113</v>
      </c>
      <c r="AK16" s="322">
        <f t="shared" si="2"/>
        <v>33.491244637377989</v>
      </c>
      <c r="AL16" s="322">
        <f t="shared" si="3"/>
        <v>8.7843631353461245</v>
      </c>
      <c r="AM16" s="345">
        <f t="shared" si="4"/>
        <v>4.3296900947006882E-2</v>
      </c>
      <c r="AN16" s="346">
        <f t="shared" si="5"/>
        <v>7.9573032897913816</v>
      </c>
      <c r="AO16" s="322">
        <f t="shared" si="6"/>
        <v>0.19334704941945932</v>
      </c>
      <c r="AP16" s="322">
        <f t="shared" si="7"/>
        <v>1.121936643293211</v>
      </c>
      <c r="AQ16" s="322">
        <f t="shared" si="8"/>
        <v>1.0740918777446269</v>
      </c>
      <c r="AR16" s="322">
        <f t="shared" si="9"/>
        <v>0.14391995974589533</v>
      </c>
      <c r="AS16" s="322">
        <f t="shared" si="10"/>
        <v>1.0179238911874806</v>
      </c>
      <c r="AT16" s="322">
        <f t="shared" si="11"/>
        <v>4.4060838517529017</v>
      </c>
      <c r="AU16" s="388">
        <f t="shared" si="12"/>
        <v>31.614839030350062</v>
      </c>
      <c r="AV16" s="346">
        <f t="shared" si="13"/>
        <v>9.5402216748947826</v>
      </c>
      <c r="AW16" s="322">
        <f t="shared" si="14"/>
        <v>1.0395092048524159</v>
      </c>
      <c r="AX16" s="322">
        <f t="shared" si="15"/>
        <v>7.572633963847732</v>
      </c>
      <c r="AY16" s="345">
        <f t="shared" si="16"/>
        <v>0.92807848954682914</v>
      </c>
      <c r="AZ16" s="347">
        <f t="shared" si="17"/>
        <v>5.9381129869296757E-2</v>
      </c>
      <c r="BA16" s="402">
        <f t="shared" si="18"/>
        <v>5.861859371117945E-3</v>
      </c>
      <c r="BB16" s="348">
        <f t="shared" si="19"/>
        <v>8.4421998063280022</v>
      </c>
      <c r="BC16" s="349">
        <f t="shared" si="20"/>
        <v>5.5768688902957768E-2</v>
      </c>
      <c r="BD16" s="349">
        <f t="shared" si="21"/>
        <v>5.519863469096201E-3</v>
      </c>
      <c r="BE16" s="349" t="str">
        <f t="shared" si="22"/>
        <v/>
      </c>
      <c r="BF16" s="349" t="str">
        <f t="shared" si="23"/>
        <v/>
      </c>
      <c r="BG16" s="380">
        <f t="shared" si="25"/>
        <v>100.00000001664782</v>
      </c>
      <c r="BH16" s="304"/>
      <c r="BI16" s="721"/>
    </row>
    <row r="17" spans="1:61" x14ac:dyDescent="0.35">
      <c r="A17" s="662"/>
      <c r="B17" s="631" t="s">
        <v>164</v>
      </c>
      <c r="C17" s="512">
        <v>220.26402859000001</v>
      </c>
      <c r="D17" s="513">
        <v>216.75340957</v>
      </c>
      <c r="E17" s="514">
        <v>40.785536989999997</v>
      </c>
      <c r="F17" s="515">
        <v>30.84909451</v>
      </c>
      <c r="G17" s="515">
        <v>9.0441758300000004</v>
      </c>
      <c r="H17" s="516">
        <v>0.89226665000000005</v>
      </c>
      <c r="I17" s="517">
        <v>45.39212611</v>
      </c>
      <c r="J17" s="515">
        <v>6.5484638299999993</v>
      </c>
      <c r="K17" s="515">
        <v>1.85083138</v>
      </c>
      <c r="L17" s="515">
        <v>8.8669888699999984</v>
      </c>
      <c r="M17" s="515">
        <v>4.2387117300000003</v>
      </c>
      <c r="N17" s="515">
        <v>4.9009571999999997</v>
      </c>
      <c r="O17" s="515">
        <v>18.986173109999999</v>
      </c>
      <c r="P17" s="518">
        <v>92.821826320000014</v>
      </c>
      <c r="Q17" s="517">
        <v>37.357100840000001</v>
      </c>
      <c r="R17" s="515">
        <v>9.7757558400000004</v>
      </c>
      <c r="S17" s="515">
        <v>15.31399234</v>
      </c>
      <c r="T17" s="516">
        <v>12.26735266</v>
      </c>
      <c r="U17" s="519">
        <v>0.39681930999999998</v>
      </c>
      <c r="V17" s="520">
        <v>3.51061902</v>
      </c>
      <c r="W17" s="521">
        <v>17.870658329999998</v>
      </c>
      <c r="X17" s="522">
        <v>0.39362624000000002</v>
      </c>
      <c r="Y17" s="522" t="s">
        <v>276</v>
      </c>
      <c r="Z17" s="522" t="s">
        <v>276</v>
      </c>
      <c r="AA17" s="522" t="s">
        <v>276</v>
      </c>
      <c r="AB17" s="522">
        <v>238.52831317000002</v>
      </c>
      <c r="AC17" s="324"/>
      <c r="AD17" s="936"/>
      <c r="AE17" s="309"/>
      <c r="AF17" s="305"/>
      <c r="AG17" s="350" t="s">
        <v>164</v>
      </c>
      <c r="AH17" s="403">
        <f t="shared" si="24"/>
        <v>92.342928041845084</v>
      </c>
      <c r="AI17" s="377">
        <f t="shared" si="0"/>
        <v>90.871145101973298</v>
      </c>
      <c r="AJ17" s="331">
        <f t="shared" si="1"/>
        <v>17.098824222570169</v>
      </c>
      <c r="AK17" s="323">
        <f t="shared" si="2"/>
        <v>12.933095488758074</v>
      </c>
      <c r="AL17" s="323">
        <f t="shared" si="3"/>
        <v>3.7916571453528802</v>
      </c>
      <c r="AM17" s="332">
        <f t="shared" si="4"/>
        <v>0.37407158845921917</v>
      </c>
      <c r="AN17" s="333">
        <f t="shared" si="5"/>
        <v>19.030078864327045</v>
      </c>
      <c r="AO17" s="323">
        <f t="shared" si="6"/>
        <v>2.7453612290180769</v>
      </c>
      <c r="AP17" s="323">
        <f t="shared" si="7"/>
        <v>0.77593781442662768</v>
      </c>
      <c r="AQ17" s="323">
        <f t="shared" si="8"/>
        <v>3.7173737373812146</v>
      </c>
      <c r="AR17" s="323">
        <f t="shared" si="9"/>
        <v>1.7770266655845819</v>
      </c>
      <c r="AS17" s="323">
        <f t="shared" si="10"/>
        <v>2.0546647627978105</v>
      </c>
      <c r="AT17" s="323">
        <f t="shared" si="11"/>
        <v>7.9597146593111079</v>
      </c>
      <c r="AU17" s="386">
        <f t="shared" si="12"/>
        <v>38.914385083436848</v>
      </c>
      <c r="AV17" s="333">
        <f t="shared" si="13"/>
        <v>15.661495418942344</v>
      </c>
      <c r="AW17" s="323">
        <f t="shared" si="14"/>
        <v>4.0983628777992411</v>
      </c>
      <c r="AX17" s="323">
        <f t="shared" si="15"/>
        <v>6.4201989845480787</v>
      </c>
      <c r="AY17" s="332">
        <f t="shared" si="16"/>
        <v>5.1429335565950245</v>
      </c>
      <c r="AZ17" s="334">
        <f t="shared" si="17"/>
        <v>0.16636151269689539</v>
      </c>
      <c r="BA17" s="400">
        <f t="shared" si="18"/>
        <v>1.4717829398717832</v>
      </c>
      <c r="BB17" s="335">
        <f t="shared" si="19"/>
        <v>7.4920490957664692</v>
      </c>
      <c r="BC17" s="336">
        <f t="shared" si="20"/>
        <v>0.16502285819606713</v>
      </c>
      <c r="BD17" s="336" t="str">
        <f t="shared" si="21"/>
        <v/>
      </c>
      <c r="BE17" s="336" t="str">
        <f t="shared" si="22"/>
        <v/>
      </c>
      <c r="BF17" s="336" t="str">
        <f t="shared" si="23"/>
        <v/>
      </c>
      <c r="BG17" s="378">
        <f t="shared" si="25"/>
        <v>99.999999995807627</v>
      </c>
      <c r="BH17" s="304"/>
      <c r="BI17" s="721"/>
    </row>
    <row r="18" spans="1:61" x14ac:dyDescent="0.35">
      <c r="A18" s="662"/>
      <c r="B18" s="632" t="s">
        <v>165</v>
      </c>
      <c r="C18" s="523">
        <v>290.15536237999999</v>
      </c>
      <c r="D18" s="548">
        <v>288.40042749999998</v>
      </c>
      <c r="E18" s="525">
        <v>39.084916899999996</v>
      </c>
      <c r="F18" s="526">
        <v>32.031977120000001</v>
      </c>
      <c r="G18" s="526">
        <v>4.8928267600000002</v>
      </c>
      <c r="H18" s="527">
        <v>2.1601130199999998</v>
      </c>
      <c r="I18" s="549">
        <v>43.680150909999995</v>
      </c>
      <c r="J18" s="526">
        <v>4.2233295900000005</v>
      </c>
      <c r="K18" s="526">
        <v>0.90308484999999994</v>
      </c>
      <c r="L18" s="526">
        <v>10.72752318</v>
      </c>
      <c r="M18" s="526">
        <v>2.4410031600000002</v>
      </c>
      <c r="N18" s="526">
        <v>8.2321774399999992</v>
      </c>
      <c r="O18" s="526">
        <v>17.15303269</v>
      </c>
      <c r="P18" s="530">
        <v>131.11327848000002</v>
      </c>
      <c r="Q18" s="549">
        <v>72.391342619999989</v>
      </c>
      <c r="R18" s="526">
        <v>21.41271197</v>
      </c>
      <c r="S18" s="526">
        <v>40.458716890000005</v>
      </c>
      <c r="T18" s="527">
        <v>10.519913769999999</v>
      </c>
      <c r="U18" s="550">
        <v>2.13073858</v>
      </c>
      <c r="V18" s="551">
        <v>1.75493488</v>
      </c>
      <c r="W18" s="534">
        <v>29.98075278</v>
      </c>
      <c r="X18" s="535">
        <v>1.95551666</v>
      </c>
      <c r="Y18" s="535">
        <v>1.7002828800000001</v>
      </c>
      <c r="Z18" s="535" t="s">
        <v>276</v>
      </c>
      <c r="AA18" s="535">
        <v>1.0140505399999999</v>
      </c>
      <c r="AB18" s="535">
        <v>324.80596523999998</v>
      </c>
      <c r="AC18" s="324"/>
      <c r="AD18" s="936"/>
      <c r="AE18" s="309"/>
      <c r="AF18" s="305"/>
      <c r="AG18" s="351" t="s">
        <v>165</v>
      </c>
      <c r="AH18" s="405">
        <f t="shared" si="24"/>
        <v>89.331906871107932</v>
      </c>
      <c r="AI18" s="377">
        <f t="shared" si="0"/>
        <v>88.791604331188978</v>
      </c>
      <c r="AJ18" s="344">
        <f t="shared" si="1"/>
        <v>12.033312525870652</v>
      </c>
      <c r="AK18" s="322">
        <f t="shared" si="2"/>
        <v>9.861880798996868</v>
      </c>
      <c r="AL18" s="322">
        <f t="shared" si="3"/>
        <v>1.5063845137156509</v>
      </c>
      <c r="AM18" s="345">
        <f t="shared" si="4"/>
        <v>0.66504721315813475</v>
      </c>
      <c r="AN18" s="346">
        <f t="shared" si="5"/>
        <v>13.448075338679391</v>
      </c>
      <c r="AO18" s="322">
        <f t="shared" si="6"/>
        <v>1.3002623233472239</v>
      </c>
      <c r="AP18" s="322">
        <f t="shared" si="7"/>
        <v>0.27803825872862531</v>
      </c>
      <c r="AQ18" s="322">
        <f t="shared" si="8"/>
        <v>3.3027482029381465</v>
      </c>
      <c r="AR18" s="322">
        <f t="shared" si="9"/>
        <v>0.75152657932139166</v>
      </c>
      <c r="AS18" s="322">
        <f t="shared" si="10"/>
        <v>2.534490840990935</v>
      </c>
      <c r="AT18" s="322">
        <f t="shared" si="11"/>
        <v>5.2810091333530718</v>
      </c>
      <c r="AU18" s="388">
        <f t="shared" si="12"/>
        <v>40.366647325310076</v>
      </c>
      <c r="AV18" s="346">
        <f t="shared" si="13"/>
        <v>22.28756561367641</v>
      </c>
      <c r="AW18" s="322">
        <f t="shared" si="14"/>
        <v>6.5924626581836607</v>
      </c>
      <c r="AX18" s="322">
        <f t="shared" si="15"/>
        <v>12.456272735048124</v>
      </c>
      <c r="AY18" s="345">
        <f t="shared" si="16"/>
        <v>3.238830223523391</v>
      </c>
      <c r="AZ18" s="347">
        <f t="shared" si="17"/>
        <v>0.65600352457369171</v>
      </c>
      <c r="BA18" s="402">
        <f t="shared" si="18"/>
        <v>0.5403025399189556</v>
      </c>
      <c r="BB18" s="348">
        <f t="shared" si="19"/>
        <v>9.2303578100381074</v>
      </c>
      <c r="BC18" s="349">
        <f t="shared" si="20"/>
        <v>0.60205687988367562</v>
      </c>
      <c r="BD18" s="349">
        <f t="shared" si="21"/>
        <v>0.52347649426440079</v>
      </c>
      <c r="BE18" s="349" t="str">
        <f t="shared" si="22"/>
        <v/>
      </c>
      <c r="BF18" s="349">
        <f t="shared" si="23"/>
        <v>0.31220194470588475</v>
      </c>
      <c r="BG18" s="380">
        <f t="shared" si="25"/>
        <v>100</v>
      </c>
      <c r="BH18" s="304"/>
      <c r="BI18" s="721"/>
    </row>
    <row r="19" spans="1:61" x14ac:dyDescent="0.35">
      <c r="A19" s="662"/>
      <c r="B19" s="631" t="s">
        <v>183</v>
      </c>
      <c r="C19" s="512">
        <v>15.772211240000001</v>
      </c>
      <c r="D19" s="513">
        <v>15.488288369999999</v>
      </c>
      <c r="E19" s="514">
        <v>3.7183454900000004</v>
      </c>
      <c r="F19" s="515">
        <v>2.7360008200000001</v>
      </c>
      <c r="G19" s="515">
        <v>0.7453502099999999</v>
      </c>
      <c r="H19" s="516">
        <v>0.23699445</v>
      </c>
      <c r="I19" s="517">
        <v>2.4180554499999998</v>
      </c>
      <c r="J19" s="515">
        <v>5.647667E-2</v>
      </c>
      <c r="K19" s="515">
        <v>3.0292619999999999E-2</v>
      </c>
      <c r="L19" s="515">
        <v>0.23427063999999997</v>
      </c>
      <c r="M19" s="515">
        <v>0.12137984</v>
      </c>
      <c r="N19" s="515">
        <v>0.24202535999999999</v>
      </c>
      <c r="O19" s="515">
        <v>1.73361031</v>
      </c>
      <c r="P19" s="518">
        <v>6.4932969700000003</v>
      </c>
      <c r="Q19" s="517">
        <v>2.8585904700000002</v>
      </c>
      <c r="R19" s="515">
        <v>0.65368614000000003</v>
      </c>
      <c r="S19" s="515">
        <v>1.51792405</v>
      </c>
      <c r="T19" s="516">
        <v>0.68698028</v>
      </c>
      <c r="U19" s="519" t="s">
        <v>276</v>
      </c>
      <c r="V19" s="520">
        <v>0.28392286999999999</v>
      </c>
      <c r="W19" s="521">
        <v>1.83387853</v>
      </c>
      <c r="X19" s="522">
        <v>0.10284950999999999</v>
      </c>
      <c r="Y19" s="522" t="s">
        <v>276</v>
      </c>
      <c r="Z19" s="522" t="s">
        <v>276</v>
      </c>
      <c r="AA19" s="522" t="s">
        <v>276</v>
      </c>
      <c r="AB19" s="522">
        <v>17.708939279999999</v>
      </c>
      <c r="AC19" s="324"/>
      <c r="AD19" s="936"/>
      <c r="AE19" s="309"/>
      <c r="AF19" s="305"/>
      <c r="AG19" s="350" t="s">
        <v>183</v>
      </c>
      <c r="AH19" s="403">
        <f t="shared" si="24"/>
        <v>89.063557057947079</v>
      </c>
      <c r="AI19" s="377">
        <f t="shared" si="0"/>
        <v>87.460282770815397</v>
      </c>
      <c r="AJ19" s="331">
        <f t="shared" si="1"/>
        <v>20.996997229525768</v>
      </c>
      <c r="AK19" s="323">
        <f t="shared" si="2"/>
        <v>15.449828906974492</v>
      </c>
      <c r="AL19" s="323">
        <f t="shared" si="3"/>
        <v>4.208892459424594</v>
      </c>
      <c r="AM19" s="332">
        <f t="shared" si="4"/>
        <v>1.3382758066580258</v>
      </c>
      <c r="AN19" s="333">
        <f t="shared" si="5"/>
        <v>13.654434135029684</v>
      </c>
      <c r="AO19" s="323">
        <f t="shared" si="6"/>
        <v>0.31891616492120023</v>
      </c>
      <c r="AP19" s="323">
        <f t="shared" si="7"/>
        <v>0.17105835375590039</v>
      </c>
      <c r="AQ19" s="323">
        <f t="shared" si="8"/>
        <v>1.3228948176731226</v>
      </c>
      <c r="AR19" s="323">
        <f t="shared" si="9"/>
        <v>0.68541564280523082</v>
      </c>
      <c r="AS19" s="323">
        <f t="shared" si="10"/>
        <v>1.3666846792644263</v>
      </c>
      <c r="AT19" s="323">
        <f t="shared" si="11"/>
        <v>9.7894644201411491</v>
      </c>
      <c r="AU19" s="386">
        <f t="shared" si="12"/>
        <v>36.666775278479584</v>
      </c>
      <c r="AV19" s="333">
        <f t="shared" si="13"/>
        <v>16.142076184249024</v>
      </c>
      <c r="AW19" s="323">
        <f t="shared" si="14"/>
        <v>3.69127777595497</v>
      </c>
      <c r="AX19" s="323">
        <f t="shared" si="15"/>
        <v>8.5715130985530159</v>
      </c>
      <c r="AY19" s="332">
        <f t="shared" si="16"/>
        <v>3.8792853097410358</v>
      </c>
      <c r="AZ19" s="334" t="str">
        <f t="shared" si="17"/>
        <v/>
      </c>
      <c r="BA19" s="400">
        <f t="shared" si="18"/>
        <v>1.6032742871316685</v>
      </c>
      <c r="BB19" s="335">
        <f t="shared" si="19"/>
        <v>10.355665582247116</v>
      </c>
      <c r="BC19" s="336">
        <f t="shared" si="20"/>
        <v>0.58077735980582124</v>
      </c>
      <c r="BD19" s="336" t="str">
        <f t="shared" si="21"/>
        <v/>
      </c>
      <c r="BE19" s="336" t="str">
        <f t="shared" si="22"/>
        <v/>
      </c>
      <c r="BF19" s="336" t="str">
        <f t="shared" si="23"/>
        <v/>
      </c>
      <c r="BG19" s="378">
        <f t="shared" si="25"/>
        <v>100.00000000000001</v>
      </c>
      <c r="BH19" s="304"/>
      <c r="BI19" s="721"/>
    </row>
    <row r="20" spans="1:61" x14ac:dyDescent="0.35">
      <c r="A20" s="662"/>
      <c r="B20" s="632" t="s">
        <v>166</v>
      </c>
      <c r="C20" s="523">
        <v>326.42282669000002</v>
      </c>
      <c r="D20" s="548">
        <v>324.60719431000001</v>
      </c>
      <c r="E20" s="525">
        <v>86.008663630000001</v>
      </c>
      <c r="F20" s="526">
        <v>64.806404470000004</v>
      </c>
      <c r="G20" s="526">
        <v>16.547989310000002</v>
      </c>
      <c r="H20" s="527">
        <v>4.6542698499999995</v>
      </c>
      <c r="I20" s="549">
        <v>52.790841119999996</v>
      </c>
      <c r="J20" s="526">
        <v>9.5897673000000001</v>
      </c>
      <c r="K20" s="526">
        <v>0.96770568000000001</v>
      </c>
      <c r="L20" s="526">
        <v>11.30070984</v>
      </c>
      <c r="M20" s="526">
        <v>5.3078276799999999</v>
      </c>
      <c r="N20" s="526">
        <v>3.8147145399999998</v>
      </c>
      <c r="O20" s="526">
        <v>21.81011608</v>
      </c>
      <c r="P20" s="530">
        <v>107.16110732</v>
      </c>
      <c r="Q20" s="549">
        <v>78.347124429999994</v>
      </c>
      <c r="R20" s="526">
        <v>24.603396419999999</v>
      </c>
      <c r="S20" s="526">
        <v>46.677919110000005</v>
      </c>
      <c r="T20" s="527">
        <v>7.0658089000000004</v>
      </c>
      <c r="U20" s="550">
        <v>0.29945782000000004</v>
      </c>
      <c r="V20" s="551">
        <v>1.8156323700000001</v>
      </c>
      <c r="W20" s="534">
        <v>15.221018819999999</v>
      </c>
      <c r="X20" s="535">
        <v>0.46126391</v>
      </c>
      <c r="Y20" s="535">
        <v>8.5768280000000002E-2</v>
      </c>
      <c r="Z20" s="535" t="s">
        <v>276</v>
      </c>
      <c r="AA20" s="535" t="s">
        <v>276</v>
      </c>
      <c r="AB20" s="535">
        <v>342.19087769999999</v>
      </c>
      <c r="AC20" s="324"/>
      <c r="AD20" s="936"/>
      <c r="AE20" s="309"/>
      <c r="AF20" s="305"/>
      <c r="AG20" s="351" t="s">
        <v>166</v>
      </c>
      <c r="AH20" s="405">
        <f t="shared" si="24"/>
        <v>95.392030577792355</v>
      </c>
      <c r="AI20" s="377">
        <f t="shared" si="0"/>
        <v>94.861440051182299</v>
      </c>
      <c r="AJ20" s="344">
        <f t="shared" si="1"/>
        <v>25.134703826150538</v>
      </c>
      <c r="AK20" s="322">
        <f t="shared" si="2"/>
        <v>18.938670985500679</v>
      </c>
      <c r="AL20" s="322">
        <f t="shared" si="3"/>
        <v>4.8358943468118065</v>
      </c>
      <c r="AM20" s="345">
        <f t="shared" si="4"/>
        <v>1.3601384938380545</v>
      </c>
      <c r="AN20" s="346">
        <f t="shared" si="5"/>
        <v>15.427308137150844</v>
      </c>
      <c r="AO20" s="322">
        <f t="shared" si="6"/>
        <v>2.8024614111447428</v>
      </c>
      <c r="AP20" s="322">
        <f t="shared" si="7"/>
        <v>0.28279704196217387</v>
      </c>
      <c r="AQ20" s="322">
        <f t="shared" si="8"/>
        <v>3.3024579486035788</v>
      </c>
      <c r="AR20" s="322">
        <f t="shared" si="9"/>
        <v>1.5511306776136189</v>
      </c>
      <c r="AS20" s="322">
        <f t="shared" si="10"/>
        <v>1.1147914186492061</v>
      </c>
      <c r="AT20" s="322">
        <f t="shared" si="11"/>
        <v>6.3736696391775265</v>
      </c>
      <c r="AU20" s="388">
        <f t="shared" si="12"/>
        <v>31.316178864928286</v>
      </c>
      <c r="AV20" s="346">
        <f t="shared" si="13"/>
        <v>22.895737302116864</v>
      </c>
      <c r="AW20" s="322">
        <f t="shared" si="14"/>
        <v>7.1899626855540815</v>
      </c>
      <c r="AX20" s="322">
        <f t="shared" si="15"/>
        <v>13.640901073617369</v>
      </c>
      <c r="AY20" s="345">
        <f t="shared" si="16"/>
        <v>2.0648735429454148</v>
      </c>
      <c r="AZ20" s="347">
        <f t="shared" si="17"/>
        <v>8.7511923758100824E-2</v>
      </c>
      <c r="BA20" s="402">
        <f t="shared" si="18"/>
        <v>0.53059052368770965</v>
      </c>
      <c r="BB20" s="348">
        <f t="shared" si="19"/>
        <v>4.4481077117854451</v>
      </c>
      <c r="BC20" s="349">
        <f t="shared" si="20"/>
        <v>0.13479725499999792</v>
      </c>
      <c r="BD20" s="349">
        <f t="shared" si="21"/>
        <v>2.5064455422214197E-2</v>
      </c>
      <c r="BE20" s="349" t="str">
        <f t="shared" si="22"/>
        <v/>
      </c>
      <c r="BF20" s="349" t="str">
        <f t="shared" si="23"/>
        <v/>
      </c>
      <c r="BG20" s="380">
        <f t="shared" si="25"/>
        <v>100.00000000000001</v>
      </c>
      <c r="BH20" s="304"/>
      <c r="BI20" s="721"/>
    </row>
    <row r="21" spans="1:61" x14ac:dyDescent="0.35">
      <c r="A21" s="662"/>
      <c r="B21" s="631" t="s">
        <v>167</v>
      </c>
      <c r="C21" s="512">
        <v>6.6819580400000005</v>
      </c>
      <c r="D21" s="513">
        <v>6.6819580400000005</v>
      </c>
      <c r="E21" s="514">
        <v>3.0776881999999999</v>
      </c>
      <c r="F21" s="515">
        <v>3.0776881999999999</v>
      </c>
      <c r="G21" s="515" t="s">
        <v>276</v>
      </c>
      <c r="H21" s="516" t="s">
        <v>276</v>
      </c>
      <c r="I21" s="517">
        <v>0.52207011000000003</v>
      </c>
      <c r="J21" s="515" t="s">
        <v>276</v>
      </c>
      <c r="K21" s="515">
        <v>2.7469700000000001E-3</v>
      </c>
      <c r="L21" s="515">
        <v>6.7314599999999999E-3</v>
      </c>
      <c r="M21" s="515">
        <v>3.48607E-3</v>
      </c>
      <c r="N21" s="515">
        <v>6.3965809999999998E-2</v>
      </c>
      <c r="O21" s="515">
        <v>0.44513978999999998</v>
      </c>
      <c r="P21" s="518">
        <v>2.5911771100000003</v>
      </c>
      <c r="Q21" s="517">
        <v>0.46809651000000002</v>
      </c>
      <c r="R21" s="515">
        <v>8.9809009999999995E-2</v>
      </c>
      <c r="S21" s="515">
        <v>0.29363260000000002</v>
      </c>
      <c r="T21" s="516">
        <v>8.4654899999999991E-2</v>
      </c>
      <c r="U21" s="519">
        <v>2.2926120000000001E-2</v>
      </c>
      <c r="V21" s="520" t="s">
        <v>276</v>
      </c>
      <c r="W21" s="521">
        <v>0.90201882</v>
      </c>
      <c r="X21" s="522">
        <v>2.9882999999999998E-4</v>
      </c>
      <c r="Y21" s="522" t="s">
        <v>276</v>
      </c>
      <c r="Z21" s="522" t="s">
        <v>276</v>
      </c>
      <c r="AA21" s="522">
        <v>5.2152000000000006E-3</v>
      </c>
      <c r="AB21" s="522">
        <v>7.5894908800000005</v>
      </c>
      <c r="AC21" s="324"/>
      <c r="AD21" s="936"/>
      <c r="AE21" s="309"/>
      <c r="AF21" s="305"/>
      <c r="AG21" s="350" t="s">
        <v>167</v>
      </c>
      <c r="AH21" s="403">
        <f t="shared" si="24"/>
        <v>88.042243487088825</v>
      </c>
      <c r="AI21" s="377">
        <f t="shared" si="0"/>
        <v>88.042243487088825</v>
      </c>
      <c r="AJ21" s="331">
        <f t="shared" si="1"/>
        <v>40.551971781274467</v>
      </c>
      <c r="AK21" s="323">
        <f t="shared" si="2"/>
        <v>40.551971781274467</v>
      </c>
      <c r="AL21" s="323" t="str">
        <f t="shared" si="3"/>
        <v/>
      </c>
      <c r="AM21" s="332" t="str">
        <f t="shared" si="4"/>
        <v/>
      </c>
      <c r="AN21" s="333">
        <f t="shared" si="5"/>
        <v>6.8788554891840121</v>
      </c>
      <c r="AO21" s="323" t="str">
        <f t="shared" si="6"/>
        <v/>
      </c>
      <c r="AP21" s="323">
        <f t="shared" si="7"/>
        <v>3.6194390947077597E-2</v>
      </c>
      <c r="AQ21" s="323">
        <f t="shared" si="8"/>
        <v>8.8694486974599265E-2</v>
      </c>
      <c r="AR21" s="323">
        <f t="shared" si="9"/>
        <v>4.59328570930439E-2</v>
      </c>
      <c r="AS21" s="323">
        <f t="shared" si="10"/>
        <v>0.84282082963646687</v>
      </c>
      <c r="AT21" s="323">
        <f t="shared" si="11"/>
        <v>5.86521279277168</v>
      </c>
      <c r="AU21" s="386">
        <f t="shared" si="12"/>
        <v>34.141646007222029</v>
      </c>
      <c r="AV21" s="333">
        <f t="shared" si="13"/>
        <v>6.1676931615207371</v>
      </c>
      <c r="AW21" s="323">
        <f t="shared" si="14"/>
        <v>1.1833337890512097</v>
      </c>
      <c r="AX21" s="323">
        <f t="shared" si="15"/>
        <v>3.8689367263591734</v>
      </c>
      <c r="AY21" s="332">
        <f t="shared" si="16"/>
        <v>1.1154226461103538</v>
      </c>
      <c r="AZ21" s="334">
        <f t="shared" si="17"/>
        <v>0.30207717964870917</v>
      </c>
      <c r="BA21" s="400" t="str">
        <f t="shared" si="18"/>
        <v/>
      </c>
      <c r="BB21" s="335">
        <f t="shared" si="19"/>
        <v>11.885103154640063</v>
      </c>
      <c r="BC21" s="336">
        <f t="shared" si="20"/>
        <v>3.9374182632919905E-3</v>
      </c>
      <c r="BD21" s="336" t="str">
        <f t="shared" si="21"/>
        <v/>
      </c>
      <c r="BE21" s="336" t="str">
        <f t="shared" si="22"/>
        <v/>
      </c>
      <c r="BF21" s="336">
        <f t="shared" si="23"/>
        <v>6.8716071768966935E-2</v>
      </c>
      <c r="BG21" s="378">
        <f t="shared" si="25"/>
        <v>100.00000013176114</v>
      </c>
      <c r="BH21" s="304"/>
      <c r="BI21" s="721"/>
    </row>
    <row r="22" spans="1:61" x14ac:dyDescent="0.35">
      <c r="A22" s="662"/>
      <c r="B22" s="632" t="s">
        <v>168</v>
      </c>
      <c r="C22" s="523">
        <v>6.7928802399999997</v>
      </c>
      <c r="D22" s="548">
        <v>6.7928694099999998</v>
      </c>
      <c r="E22" s="525">
        <v>1.3918369399999999</v>
      </c>
      <c r="F22" s="526">
        <v>1.33894409</v>
      </c>
      <c r="G22" s="526" t="s">
        <v>276</v>
      </c>
      <c r="H22" s="527">
        <v>5.2892850000000005E-2</v>
      </c>
      <c r="I22" s="549">
        <v>0.60443721000000006</v>
      </c>
      <c r="J22" s="526">
        <v>4.4413999999999999E-4</v>
      </c>
      <c r="K22" s="526">
        <v>1.2069000000000001E-3</v>
      </c>
      <c r="L22" s="526">
        <v>3.0137260000000003E-2</v>
      </c>
      <c r="M22" s="526">
        <v>5.7544899999999993E-3</v>
      </c>
      <c r="N22" s="526">
        <v>9.3376549999999989E-2</v>
      </c>
      <c r="O22" s="526">
        <v>0.47351787000000001</v>
      </c>
      <c r="P22" s="530">
        <v>3.4266811500000003</v>
      </c>
      <c r="Q22" s="549">
        <v>1.3460165099999999</v>
      </c>
      <c r="R22" s="526">
        <v>0.44202282999999998</v>
      </c>
      <c r="S22" s="526">
        <v>0.43109971999999996</v>
      </c>
      <c r="T22" s="527">
        <v>0.47289395000000001</v>
      </c>
      <c r="U22" s="550">
        <v>2.389761E-2</v>
      </c>
      <c r="V22" s="551">
        <v>1.082E-5</v>
      </c>
      <c r="W22" s="534">
        <v>0.60295443999999998</v>
      </c>
      <c r="X22" s="535">
        <v>8.3334530000000004E-2</v>
      </c>
      <c r="Y22" s="535">
        <v>3.3000000000000003E-5</v>
      </c>
      <c r="Z22" s="535" t="s">
        <v>276</v>
      </c>
      <c r="AA22" s="535">
        <v>1.282672E-2</v>
      </c>
      <c r="AB22" s="535">
        <v>7.4920289200000001</v>
      </c>
      <c r="AC22" s="324"/>
      <c r="AD22" s="936"/>
      <c r="AE22" s="309"/>
      <c r="AF22" s="305"/>
      <c r="AG22" s="351" t="s">
        <v>168</v>
      </c>
      <c r="AH22" s="405">
        <f t="shared" si="24"/>
        <v>90.668099556668551</v>
      </c>
      <c r="AI22" s="377">
        <f t="shared" si="0"/>
        <v>90.667955003035402</v>
      </c>
      <c r="AJ22" s="344">
        <f t="shared" si="1"/>
        <v>18.577570306549216</v>
      </c>
      <c r="AK22" s="322">
        <f t="shared" si="2"/>
        <v>17.871581974619499</v>
      </c>
      <c r="AL22" s="322" t="str">
        <f t="shared" si="3"/>
        <v/>
      </c>
      <c r="AM22" s="345">
        <f t="shared" si="4"/>
        <v>0.70598833192971711</v>
      </c>
      <c r="AN22" s="346">
        <f t="shared" si="5"/>
        <v>8.0677372772341087</v>
      </c>
      <c r="AO22" s="322">
        <f t="shared" si="6"/>
        <v>5.9281671859857154E-3</v>
      </c>
      <c r="AP22" s="322">
        <f t="shared" si="7"/>
        <v>1.6109120945571577E-2</v>
      </c>
      <c r="AQ22" s="322">
        <f t="shared" si="8"/>
        <v>0.40225765706200722</v>
      </c>
      <c r="AR22" s="322">
        <f t="shared" si="9"/>
        <v>7.6808165871308454E-2</v>
      </c>
      <c r="AS22" s="322">
        <f t="shared" si="10"/>
        <v>1.2463452957413301</v>
      </c>
      <c r="AT22" s="322">
        <f t="shared" si="11"/>
        <v>6.3202888704279054</v>
      </c>
      <c r="AU22" s="388">
        <f t="shared" si="12"/>
        <v>45.73769250746566</v>
      </c>
      <c r="AV22" s="346">
        <f t="shared" si="13"/>
        <v>17.965981236495278</v>
      </c>
      <c r="AW22" s="322">
        <f t="shared" si="14"/>
        <v>5.8999082187205429</v>
      </c>
      <c r="AX22" s="322">
        <f t="shared" si="15"/>
        <v>5.7541117980628398</v>
      </c>
      <c r="AY22" s="345">
        <f t="shared" si="16"/>
        <v>6.3119610862367042</v>
      </c>
      <c r="AZ22" s="347">
        <f t="shared" si="17"/>
        <v>0.31897380876634418</v>
      </c>
      <c r="BA22" s="402">
        <f t="shared" si="18"/>
        <v>1.444201579510187E-4</v>
      </c>
      <c r="BB22" s="348">
        <f t="shared" si="19"/>
        <v>8.0479459761615555</v>
      </c>
      <c r="BC22" s="349">
        <f t="shared" si="20"/>
        <v>1.1123092407924129</v>
      </c>
      <c r="BD22" s="349">
        <f t="shared" si="21"/>
        <v>4.404681342313879E-4</v>
      </c>
      <c r="BE22" s="349" t="str">
        <f t="shared" si="22"/>
        <v/>
      </c>
      <c r="BF22" s="349">
        <f t="shared" si="23"/>
        <v>0.1712048917184372</v>
      </c>
      <c r="BG22" s="380">
        <f t="shared" si="25"/>
        <v>100.00000013347518</v>
      </c>
      <c r="BH22" s="304"/>
      <c r="BI22" s="721"/>
    </row>
    <row r="23" spans="1:61" x14ac:dyDescent="0.35">
      <c r="A23" s="662"/>
      <c r="B23" s="631" t="s">
        <v>169</v>
      </c>
      <c r="C23" s="512">
        <v>11.809098989999999</v>
      </c>
      <c r="D23" s="513">
        <v>11.591457969999999</v>
      </c>
      <c r="E23" s="514">
        <v>2.70739507</v>
      </c>
      <c r="F23" s="515">
        <v>1.4542298300000001</v>
      </c>
      <c r="G23" s="515">
        <v>1.2100857300000001</v>
      </c>
      <c r="H23" s="516">
        <v>4.3079510000000001E-2</v>
      </c>
      <c r="I23" s="517">
        <v>1.25656824</v>
      </c>
      <c r="J23" s="515" t="s">
        <v>276</v>
      </c>
      <c r="K23" s="515" t="s">
        <v>276</v>
      </c>
      <c r="L23" s="515">
        <v>0.28040419999999999</v>
      </c>
      <c r="M23" s="515">
        <v>3.0144319999999999E-2</v>
      </c>
      <c r="N23" s="515">
        <v>0.23555557999999999</v>
      </c>
      <c r="O23" s="515">
        <v>0.71046414000000002</v>
      </c>
      <c r="P23" s="518">
        <v>6.2368223599999997</v>
      </c>
      <c r="Q23" s="517">
        <v>1.36350938</v>
      </c>
      <c r="R23" s="515">
        <v>0.29040055000000004</v>
      </c>
      <c r="S23" s="515">
        <v>0.8360204</v>
      </c>
      <c r="T23" s="516">
        <v>0.23708842999999999</v>
      </c>
      <c r="U23" s="519">
        <v>2.7162929999999998E-2</v>
      </c>
      <c r="V23" s="520">
        <v>0.21764101</v>
      </c>
      <c r="W23" s="521">
        <v>2.0884218900000002</v>
      </c>
      <c r="X23" s="522">
        <v>0.11518733</v>
      </c>
      <c r="Y23" s="522">
        <v>2.4482599999999998E-3</v>
      </c>
      <c r="Z23" s="522" t="s">
        <v>276</v>
      </c>
      <c r="AA23" s="522">
        <v>4.0265590000000004E-2</v>
      </c>
      <c r="AB23" s="522">
        <v>14.055422060000001</v>
      </c>
      <c r="AC23" s="324"/>
      <c r="AD23" s="936"/>
      <c r="AE23" s="309"/>
      <c r="AF23" s="305"/>
      <c r="AG23" s="350" t="s">
        <v>169</v>
      </c>
      <c r="AH23" s="403">
        <f t="shared" si="24"/>
        <v>84.018103046561933</v>
      </c>
      <c r="AI23" s="377">
        <f t="shared" si="0"/>
        <v>82.469654205460387</v>
      </c>
      <c r="AJ23" s="331">
        <f t="shared" si="1"/>
        <v>19.262282259775841</v>
      </c>
      <c r="AK23" s="323">
        <f t="shared" si="2"/>
        <v>10.346397452827539</v>
      </c>
      <c r="AL23" s="323">
        <f t="shared" si="3"/>
        <v>8.6093873583757752</v>
      </c>
      <c r="AM23" s="332">
        <f t="shared" si="4"/>
        <v>0.30649744857252614</v>
      </c>
      <c r="AN23" s="333">
        <f t="shared" si="5"/>
        <v>8.9400961040937954</v>
      </c>
      <c r="AO23" s="323" t="str">
        <f t="shared" si="6"/>
        <v/>
      </c>
      <c r="AP23" s="323" t="str">
        <f t="shared" si="7"/>
        <v/>
      </c>
      <c r="AQ23" s="323">
        <f t="shared" si="8"/>
        <v>1.9949895407125182</v>
      </c>
      <c r="AR23" s="323">
        <f t="shared" si="9"/>
        <v>0.21446755473666651</v>
      </c>
      <c r="AS23" s="323">
        <f t="shared" si="10"/>
        <v>1.6759054192357705</v>
      </c>
      <c r="AT23" s="323">
        <f t="shared" si="11"/>
        <v>5.0547335894088397</v>
      </c>
      <c r="AU23" s="386">
        <f t="shared" si="12"/>
        <v>44.373070644027315</v>
      </c>
      <c r="AV23" s="333">
        <f t="shared" si="13"/>
        <v>9.7009493857916915</v>
      </c>
      <c r="AW23" s="323">
        <f t="shared" si="14"/>
        <v>2.0661104928783618</v>
      </c>
      <c r="AX23" s="323">
        <f t="shared" si="15"/>
        <v>5.948027717923968</v>
      </c>
      <c r="AY23" s="332">
        <f t="shared" si="16"/>
        <v>1.6868111749893617</v>
      </c>
      <c r="AZ23" s="334">
        <f t="shared" si="17"/>
        <v>0.19325588291868054</v>
      </c>
      <c r="BA23" s="400">
        <f t="shared" si="18"/>
        <v>1.5484487699546177</v>
      </c>
      <c r="BB23" s="335">
        <f t="shared" si="19"/>
        <v>14.858478678796786</v>
      </c>
      <c r="BC23" s="336">
        <f t="shared" si="20"/>
        <v>0.81952238437441838</v>
      </c>
      <c r="BD23" s="336">
        <f t="shared" si="21"/>
        <v>1.7418616029805652E-2</v>
      </c>
      <c r="BE23" s="336" t="str">
        <f t="shared" si="22"/>
        <v/>
      </c>
      <c r="BF23" s="336">
        <f t="shared" si="23"/>
        <v>0.28647727423704272</v>
      </c>
      <c r="BG23" s="378">
        <f t="shared" si="25"/>
        <v>99.999999999999986</v>
      </c>
      <c r="BH23" s="304"/>
      <c r="BI23" s="721"/>
    </row>
    <row r="24" spans="1:61" x14ac:dyDescent="0.35">
      <c r="A24" s="662"/>
      <c r="B24" s="632" t="s">
        <v>170</v>
      </c>
      <c r="C24" s="523">
        <v>9.7755741700000005</v>
      </c>
      <c r="D24" s="548">
        <v>9.7755336800000006</v>
      </c>
      <c r="E24" s="525">
        <v>0.21415620000000002</v>
      </c>
      <c r="F24" s="526">
        <v>0.21415620000000002</v>
      </c>
      <c r="G24" s="526" t="s">
        <v>276</v>
      </c>
      <c r="H24" s="527" t="s">
        <v>276</v>
      </c>
      <c r="I24" s="549">
        <v>1.1707086600000001</v>
      </c>
      <c r="J24" s="526">
        <v>0.30834665999999999</v>
      </c>
      <c r="K24" s="526">
        <v>4.8740749999999999E-2</v>
      </c>
      <c r="L24" s="526">
        <v>0.12765748000000002</v>
      </c>
      <c r="M24" s="526">
        <v>5.2997000000000005E-4</v>
      </c>
      <c r="N24" s="526">
        <v>1.3861499999999999E-2</v>
      </c>
      <c r="O24" s="526">
        <v>0.67157229000000007</v>
      </c>
      <c r="P24" s="530">
        <v>6.7349762000000002</v>
      </c>
      <c r="Q24" s="549">
        <v>1.6555817199999998</v>
      </c>
      <c r="R24" s="526">
        <v>0.64752821999999999</v>
      </c>
      <c r="S24" s="526">
        <v>0.98630175999999992</v>
      </c>
      <c r="T24" s="527">
        <v>2.1751740000000002E-2</v>
      </c>
      <c r="U24" s="550">
        <v>1.109E-4</v>
      </c>
      <c r="V24" s="551">
        <v>4.049E-5</v>
      </c>
      <c r="W24" s="534">
        <v>0.50747374000000001</v>
      </c>
      <c r="X24" s="535">
        <v>1.3614919999999999E-2</v>
      </c>
      <c r="Y24" s="535" t="s">
        <v>276</v>
      </c>
      <c r="Z24" s="535" t="s">
        <v>276</v>
      </c>
      <c r="AA24" s="535" t="s">
        <v>276</v>
      </c>
      <c r="AB24" s="535">
        <v>10.296662829999999</v>
      </c>
      <c r="AC24" s="324"/>
      <c r="AD24" s="936"/>
      <c r="AE24" s="309"/>
      <c r="AF24" s="305"/>
      <c r="AG24" s="351" t="s">
        <v>170</v>
      </c>
      <c r="AH24" s="405">
        <f t="shared" si="24"/>
        <v>94.939247126925693</v>
      </c>
      <c r="AI24" s="377">
        <f t="shared" si="0"/>
        <v>94.938853892722847</v>
      </c>
      <c r="AJ24" s="344">
        <f t="shared" si="1"/>
        <v>2.0798602764387111</v>
      </c>
      <c r="AK24" s="322">
        <f t="shared" si="2"/>
        <v>2.0798602764387111</v>
      </c>
      <c r="AL24" s="322" t="str">
        <f t="shared" si="3"/>
        <v/>
      </c>
      <c r="AM24" s="345" t="str">
        <f t="shared" si="4"/>
        <v/>
      </c>
      <c r="AN24" s="346">
        <f t="shared" si="5"/>
        <v>11.369787273106233</v>
      </c>
      <c r="AO24" s="322">
        <f t="shared" si="6"/>
        <v>2.9946271436762197</v>
      </c>
      <c r="AP24" s="322">
        <f t="shared" si="7"/>
        <v>0.47336453377875642</v>
      </c>
      <c r="AQ24" s="322">
        <f t="shared" si="8"/>
        <v>1.2397946995803497</v>
      </c>
      <c r="AR24" s="322">
        <f t="shared" si="9"/>
        <v>5.1470074212384411E-3</v>
      </c>
      <c r="AS24" s="322">
        <f t="shared" si="10"/>
        <v>0.13462128680773749</v>
      </c>
      <c r="AT24" s="322">
        <f t="shared" si="11"/>
        <v>6.5222325047230871</v>
      </c>
      <c r="AU24" s="388">
        <f t="shared" si="12"/>
        <v>65.409310872812185</v>
      </c>
      <c r="AV24" s="346">
        <f t="shared" si="13"/>
        <v>16.078818422376177</v>
      </c>
      <c r="AW24" s="322">
        <f t="shared" si="14"/>
        <v>6.2887192743010312</v>
      </c>
      <c r="AX24" s="322">
        <f t="shared" si="15"/>
        <v>9.5788487618177172</v>
      </c>
      <c r="AY24" s="345">
        <f t="shared" si="16"/>
        <v>0.2112503862574279</v>
      </c>
      <c r="AZ24" s="347">
        <f t="shared" si="17"/>
        <v>1.0770479895377909E-3</v>
      </c>
      <c r="BA24" s="402">
        <f t="shared" si="18"/>
        <v>3.932342028528869E-4</v>
      </c>
      <c r="BB24" s="348">
        <f t="shared" si="19"/>
        <v>4.9285263427432255</v>
      </c>
      <c r="BC24" s="349">
        <f t="shared" si="20"/>
        <v>0.1322265303310898</v>
      </c>
      <c r="BD24" s="349" t="str">
        <f t="shared" si="21"/>
        <v/>
      </c>
      <c r="BE24" s="349" t="str">
        <f t="shared" si="22"/>
        <v/>
      </c>
      <c r="BF24" s="349" t="str">
        <f t="shared" si="23"/>
        <v/>
      </c>
      <c r="BG24" s="380">
        <f t="shared" si="25"/>
        <v>100.00000000000001</v>
      </c>
      <c r="BH24" s="304"/>
      <c r="BI24" s="721"/>
    </row>
    <row r="25" spans="1:61" x14ac:dyDescent="0.35">
      <c r="A25" s="662"/>
      <c r="B25" s="631" t="s">
        <v>171</v>
      </c>
      <c r="C25" s="512">
        <v>43.794788609999998</v>
      </c>
      <c r="D25" s="513">
        <v>43.656380039999995</v>
      </c>
      <c r="E25" s="514">
        <v>11.42263649</v>
      </c>
      <c r="F25" s="515">
        <v>9.6421904300000012</v>
      </c>
      <c r="G25" s="515">
        <v>1.51547513</v>
      </c>
      <c r="H25" s="516">
        <v>0.26497092</v>
      </c>
      <c r="I25" s="517">
        <v>5.1602044299999994</v>
      </c>
      <c r="J25" s="515">
        <v>0.14617861999999998</v>
      </c>
      <c r="K25" s="515">
        <v>0.16450559999999997</v>
      </c>
      <c r="L25" s="515">
        <v>0.39635710000000002</v>
      </c>
      <c r="M25" s="515">
        <v>0.38027793999999998</v>
      </c>
      <c r="N25" s="515">
        <v>0.86791717000000002</v>
      </c>
      <c r="O25" s="515">
        <v>3.2049679900000001</v>
      </c>
      <c r="P25" s="518">
        <v>14.208955859999998</v>
      </c>
      <c r="Q25" s="517">
        <v>12.7590325</v>
      </c>
      <c r="R25" s="515">
        <v>2.8933977100000003</v>
      </c>
      <c r="S25" s="515">
        <v>8.3149355300000014</v>
      </c>
      <c r="T25" s="516">
        <v>1.55069926</v>
      </c>
      <c r="U25" s="519">
        <v>0.10555075999999999</v>
      </c>
      <c r="V25" s="520">
        <v>0.13840857000000001</v>
      </c>
      <c r="W25" s="521">
        <v>4.8828795200000004</v>
      </c>
      <c r="X25" s="522">
        <v>0.23623618999999998</v>
      </c>
      <c r="Y25" s="522">
        <v>2.470147E-2</v>
      </c>
      <c r="Z25" s="522" t="s">
        <v>276</v>
      </c>
      <c r="AA25" s="522" t="s">
        <v>276</v>
      </c>
      <c r="AB25" s="522">
        <v>48.938605790000004</v>
      </c>
      <c r="AC25" s="324"/>
      <c r="AD25" s="936"/>
      <c r="AE25" s="309"/>
      <c r="AF25" s="305"/>
      <c r="AG25" s="350" t="s">
        <v>171</v>
      </c>
      <c r="AH25" s="403">
        <f t="shared" si="24"/>
        <v>89.489244540245807</v>
      </c>
      <c r="AI25" s="377">
        <f t="shared" si="0"/>
        <v>89.206423712464314</v>
      </c>
      <c r="AJ25" s="331">
        <f t="shared" si="1"/>
        <v>23.340747668651556</v>
      </c>
      <c r="AK25" s="323">
        <f t="shared" si="2"/>
        <v>19.702625921497468</v>
      </c>
      <c r="AL25" s="323">
        <f t="shared" si="3"/>
        <v>3.0966863594419531</v>
      </c>
      <c r="AM25" s="332">
        <f t="shared" si="4"/>
        <v>0.54143536727836961</v>
      </c>
      <c r="AN25" s="333">
        <f t="shared" si="5"/>
        <v>10.544240782303657</v>
      </c>
      <c r="AO25" s="323">
        <f t="shared" si="6"/>
        <v>0.298697965829402</v>
      </c>
      <c r="AP25" s="323">
        <f t="shared" si="7"/>
        <v>0.33614688719557811</v>
      </c>
      <c r="AQ25" s="323">
        <f t="shared" si="8"/>
        <v>0.80990680793156278</v>
      </c>
      <c r="AR25" s="323">
        <f t="shared" si="9"/>
        <v>0.77705102926676561</v>
      </c>
      <c r="AS25" s="323">
        <f t="shared" si="10"/>
        <v>1.7734816020797799</v>
      </c>
      <c r="AT25" s="323">
        <f t="shared" si="11"/>
        <v>6.5489564695668054</v>
      </c>
      <c r="AU25" s="386">
        <f t="shared" si="12"/>
        <v>29.034247360809413</v>
      </c>
      <c r="AV25" s="333">
        <f t="shared" si="13"/>
        <v>26.071507951718459</v>
      </c>
      <c r="AW25" s="323">
        <f t="shared" si="14"/>
        <v>5.912301062306172</v>
      </c>
      <c r="AX25" s="323">
        <f t="shared" si="15"/>
        <v>16.990544368346217</v>
      </c>
      <c r="AY25" s="332">
        <f t="shared" si="16"/>
        <v>3.1686625210660706</v>
      </c>
      <c r="AZ25" s="334">
        <f t="shared" si="17"/>
        <v>0.21567994898123558</v>
      </c>
      <c r="BA25" s="400">
        <f t="shared" si="18"/>
        <v>0.2828208277814937</v>
      </c>
      <c r="BB25" s="335">
        <f t="shared" si="19"/>
        <v>9.9775615614242863</v>
      </c>
      <c r="BC25" s="336">
        <f t="shared" si="20"/>
        <v>0.48271949350929794</v>
      </c>
      <c r="BD25" s="336">
        <f t="shared" si="21"/>
        <v>5.0474404820595516E-2</v>
      </c>
      <c r="BE25" s="336" t="str">
        <f t="shared" si="22"/>
        <v/>
      </c>
      <c r="BF25" s="336" t="str">
        <f t="shared" si="23"/>
        <v/>
      </c>
      <c r="BG25" s="378">
        <f t="shared" si="25"/>
        <v>99.999999999999986</v>
      </c>
      <c r="BH25" s="304"/>
      <c r="BI25" s="721"/>
    </row>
    <row r="26" spans="1:61" x14ac:dyDescent="0.35">
      <c r="A26" s="662"/>
      <c r="B26" s="632" t="s">
        <v>172</v>
      </c>
      <c r="C26" s="523">
        <v>1.8490512799999999</v>
      </c>
      <c r="D26" s="548">
        <v>1.8490512799999999</v>
      </c>
      <c r="E26" s="525">
        <v>0.77163140999999991</v>
      </c>
      <c r="F26" s="526">
        <v>0.77163140999999991</v>
      </c>
      <c r="G26" s="526" t="s">
        <v>276</v>
      </c>
      <c r="H26" s="527" t="s">
        <v>276</v>
      </c>
      <c r="I26" s="549">
        <v>5.4256070000000003E-2</v>
      </c>
      <c r="J26" s="526" t="s">
        <v>276</v>
      </c>
      <c r="K26" s="526" t="s">
        <v>276</v>
      </c>
      <c r="L26" s="526" t="s">
        <v>276</v>
      </c>
      <c r="M26" s="526" t="s">
        <v>276</v>
      </c>
      <c r="N26" s="526" t="s">
        <v>276</v>
      </c>
      <c r="O26" s="526">
        <v>5.4256070000000003E-2</v>
      </c>
      <c r="P26" s="530">
        <v>0.86932883999999999</v>
      </c>
      <c r="Q26" s="549">
        <v>0.15064712</v>
      </c>
      <c r="R26" s="526">
        <v>8.9328649999999996E-2</v>
      </c>
      <c r="S26" s="526">
        <v>3.9242759999999995E-2</v>
      </c>
      <c r="T26" s="527">
        <v>2.20757E-2</v>
      </c>
      <c r="U26" s="550">
        <v>3.1878499999999999E-3</v>
      </c>
      <c r="V26" s="551" t="s">
        <v>276</v>
      </c>
      <c r="W26" s="534">
        <v>4.7493700000000002E-3</v>
      </c>
      <c r="X26" s="535" t="s">
        <v>276</v>
      </c>
      <c r="Y26" s="535">
        <v>4.3836999999999999E-4</v>
      </c>
      <c r="Z26" s="535" t="s">
        <v>276</v>
      </c>
      <c r="AA26" s="535" t="s">
        <v>276</v>
      </c>
      <c r="AB26" s="535">
        <v>1.85423903</v>
      </c>
      <c r="AC26" s="324"/>
      <c r="AD26" s="936"/>
      <c r="AE26" s="309"/>
      <c r="AF26" s="305"/>
      <c r="AG26" s="351" t="s">
        <v>172</v>
      </c>
      <c r="AH26" s="405">
        <f t="shared" si="24"/>
        <v>99.72022215496132</v>
      </c>
      <c r="AI26" s="377">
        <f t="shared" si="0"/>
        <v>99.72022215496132</v>
      </c>
      <c r="AJ26" s="344">
        <f t="shared" si="1"/>
        <v>41.614451940427543</v>
      </c>
      <c r="AK26" s="322">
        <f t="shared" si="2"/>
        <v>41.614451940427543</v>
      </c>
      <c r="AL26" s="322" t="str">
        <f t="shared" si="3"/>
        <v/>
      </c>
      <c r="AM26" s="345" t="str">
        <f t="shared" si="4"/>
        <v/>
      </c>
      <c r="AN26" s="346">
        <f t="shared" si="5"/>
        <v>2.9260558710168021</v>
      </c>
      <c r="AO26" s="322" t="str">
        <f t="shared" si="6"/>
        <v/>
      </c>
      <c r="AP26" s="322" t="str">
        <f t="shared" si="7"/>
        <v/>
      </c>
      <c r="AQ26" s="322" t="str">
        <f t="shared" si="8"/>
        <v/>
      </c>
      <c r="AR26" s="322" t="str">
        <f t="shared" si="9"/>
        <v/>
      </c>
      <c r="AS26" s="322" t="str">
        <f t="shared" si="10"/>
        <v/>
      </c>
      <c r="AT26" s="322">
        <f t="shared" si="11"/>
        <v>2.9260558710168021</v>
      </c>
      <c r="AU26" s="388">
        <f t="shared" si="12"/>
        <v>46.883321186481552</v>
      </c>
      <c r="AV26" s="346">
        <f t="shared" si="13"/>
        <v>8.124471417258432</v>
      </c>
      <c r="AW26" s="322">
        <f t="shared" si="14"/>
        <v>4.8175369278037472</v>
      </c>
      <c r="AX26" s="322">
        <f t="shared" si="15"/>
        <v>2.1163808637983417</v>
      </c>
      <c r="AY26" s="345">
        <f t="shared" si="16"/>
        <v>1.1905530863515477</v>
      </c>
      <c r="AZ26" s="347">
        <f t="shared" si="17"/>
        <v>0.17192227908178589</v>
      </c>
      <c r="BA26" s="402" t="str">
        <f t="shared" si="18"/>
        <v/>
      </c>
      <c r="BB26" s="348">
        <f t="shared" si="19"/>
        <v>0.25613580143440301</v>
      </c>
      <c r="BC26" s="349" t="str">
        <f t="shared" si="20"/>
        <v/>
      </c>
      <c r="BD26" s="349">
        <f t="shared" si="21"/>
        <v>2.3641504299475348E-2</v>
      </c>
      <c r="BE26" s="349" t="str">
        <f t="shared" si="22"/>
        <v/>
      </c>
      <c r="BF26" s="349" t="str">
        <f t="shared" si="23"/>
        <v/>
      </c>
      <c r="BG26" s="380">
        <f t="shared" si="25"/>
        <v>99.999999460695193</v>
      </c>
      <c r="BH26" s="304"/>
      <c r="BI26" s="721"/>
    </row>
    <row r="27" spans="1:61" x14ac:dyDescent="0.35">
      <c r="A27" s="662"/>
      <c r="B27" s="631" t="s">
        <v>173</v>
      </c>
      <c r="C27" s="512">
        <v>141.60531086000003</v>
      </c>
      <c r="D27" s="513">
        <v>140.48255609</v>
      </c>
      <c r="E27" s="514">
        <v>46.957119469999995</v>
      </c>
      <c r="F27" s="515">
        <v>35.044630380000001</v>
      </c>
      <c r="G27" s="515">
        <v>9.4707707299999999</v>
      </c>
      <c r="H27" s="516">
        <v>2.4417183499999999</v>
      </c>
      <c r="I27" s="517">
        <v>27.715638220000002</v>
      </c>
      <c r="J27" s="515">
        <v>4.4002941399999997</v>
      </c>
      <c r="K27" s="515">
        <v>0.15045124000000001</v>
      </c>
      <c r="L27" s="515">
        <v>14.582575559999999</v>
      </c>
      <c r="M27" s="515">
        <v>0.91864120999999999</v>
      </c>
      <c r="N27" s="515">
        <v>3.5294234499999999</v>
      </c>
      <c r="O27" s="515">
        <v>4.1342526199999998</v>
      </c>
      <c r="P27" s="518">
        <v>32.520878700000004</v>
      </c>
      <c r="Q27" s="517">
        <v>33.124457029999995</v>
      </c>
      <c r="R27" s="515">
        <v>6.7757265499999999</v>
      </c>
      <c r="S27" s="515">
        <v>17.09713378</v>
      </c>
      <c r="T27" s="516">
        <v>9.2515967099999994</v>
      </c>
      <c r="U27" s="519">
        <v>0.16446267000000001</v>
      </c>
      <c r="V27" s="520">
        <v>1.12275477</v>
      </c>
      <c r="W27" s="521">
        <v>5.5109269999999997</v>
      </c>
      <c r="X27" s="522">
        <v>8.3165019999999992E-2</v>
      </c>
      <c r="Y27" s="522" t="s">
        <v>276</v>
      </c>
      <c r="Z27" s="522" t="s">
        <v>276</v>
      </c>
      <c r="AA27" s="522">
        <v>0.50265612000000004</v>
      </c>
      <c r="AB27" s="522">
        <v>147.70205901</v>
      </c>
      <c r="AC27" s="324"/>
      <c r="AD27" s="936"/>
      <c r="AE27" s="309"/>
      <c r="AF27" s="305"/>
      <c r="AG27" s="350" t="s">
        <v>173</v>
      </c>
      <c r="AH27" s="403">
        <f t="shared" si="24"/>
        <v>95.87226597187302</v>
      </c>
      <c r="AI27" s="377">
        <f t="shared" si="0"/>
        <v>95.112117618136111</v>
      </c>
      <c r="AJ27" s="331">
        <f t="shared" si="1"/>
        <v>31.79178393635042</v>
      </c>
      <c r="AK27" s="323">
        <f t="shared" si="2"/>
        <v>23.726568617183151</v>
      </c>
      <c r="AL27" s="323">
        <f t="shared" si="3"/>
        <v>6.4120776605820993</v>
      </c>
      <c r="AM27" s="332">
        <f t="shared" si="4"/>
        <v>1.6531376518147833</v>
      </c>
      <c r="AN27" s="333">
        <f t="shared" si="5"/>
        <v>18.764557790032939</v>
      </c>
      <c r="AO27" s="323">
        <f t="shared" si="6"/>
        <v>2.979169125666747</v>
      </c>
      <c r="AP27" s="323">
        <f t="shared" si="7"/>
        <v>0.10186130173704207</v>
      </c>
      <c r="AQ27" s="323">
        <f t="shared" si="8"/>
        <v>9.8729670105768133</v>
      </c>
      <c r="AR27" s="323">
        <f t="shared" si="9"/>
        <v>0.62195558826827491</v>
      </c>
      <c r="AS27" s="323">
        <f t="shared" si="10"/>
        <v>2.3895560249170558</v>
      </c>
      <c r="AT27" s="323">
        <f t="shared" si="11"/>
        <v>2.7990487388670018</v>
      </c>
      <c r="AU27" s="386">
        <f t="shared" si="12"/>
        <v>22.017891231833278</v>
      </c>
      <c r="AV27" s="333">
        <f t="shared" si="13"/>
        <v>22.426537078780562</v>
      </c>
      <c r="AW27" s="323">
        <f t="shared" si="14"/>
        <v>4.5874286353321976</v>
      </c>
      <c r="AX27" s="323">
        <f t="shared" si="15"/>
        <v>11.575420068343433</v>
      </c>
      <c r="AY27" s="332">
        <f t="shared" si="16"/>
        <v>6.2636883818753191</v>
      </c>
      <c r="AZ27" s="334">
        <f t="shared" si="17"/>
        <v>0.11134758113890968</v>
      </c>
      <c r="BA27" s="400">
        <f t="shared" si="18"/>
        <v>0.76014835373688672</v>
      </c>
      <c r="BB27" s="335">
        <f t="shared" si="19"/>
        <v>3.7311104780380133</v>
      </c>
      <c r="BC27" s="336">
        <f t="shared" si="20"/>
        <v>5.6305931384727281E-2</v>
      </c>
      <c r="BD27" s="336" t="str">
        <f t="shared" si="21"/>
        <v/>
      </c>
      <c r="BE27" s="336" t="str">
        <f t="shared" si="22"/>
        <v/>
      </c>
      <c r="BF27" s="336">
        <f t="shared" si="23"/>
        <v>0.34031761193387855</v>
      </c>
      <c r="BG27" s="378">
        <f t="shared" si="25"/>
        <v>99.999999993229636</v>
      </c>
      <c r="BH27" s="304"/>
      <c r="BI27" s="721"/>
    </row>
    <row r="28" spans="1:61" x14ac:dyDescent="0.35">
      <c r="A28" s="415"/>
      <c r="B28" s="632" t="s">
        <v>174</v>
      </c>
      <c r="C28" s="523">
        <v>52.160789620000003</v>
      </c>
      <c r="D28" s="548">
        <v>52.076546880000002</v>
      </c>
      <c r="E28" s="525">
        <v>8.7385016499999999</v>
      </c>
      <c r="F28" s="526">
        <v>5.6352900999999997</v>
      </c>
      <c r="G28" s="526">
        <v>2.749644</v>
      </c>
      <c r="H28" s="527">
        <v>0.35356755000000001</v>
      </c>
      <c r="I28" s="549">
        <v>10.791715270000001</v>
      </c>
      <c r="J28" s="526">
        <v>1.7740963999999999</v>
      </c>
      <c r="K28" s="526">
        <v>0.29396195999999997</v>
      </c>
      <c r="L28" s="526">
        <v>1.5822818199999999</v>
      </c>
      <c r="M28" s="526">
        <v>1.8112133699999999</v>
      </c>
      <c r="N28" s="526">
        <v>0.79440281000000001</v>
      </c>
      <c r="O28" s="526">
        <v>4.5357589099999993</v>
      </c>
      <c r="P28" s="530">
        <v>22.912207179999999</v>
      </c>
      <c r="Q28" s="549">
        <v>9.6043788699999997</v>
      </c>
      <c r="R28" s="526">
        <v>1.55445064</v>
      </c>
      <c r="S28" s="526">
        <v>7.1845531300000003</v>
      </c>
      <c r="T28" s="527">
        <v>0.86537509999999995</v>
      </c>
      <c r="U28" s="550">
        <v>2.974392E-2</v>
      </c>
      <c r="V28" s="551">
        <v>8.4242739999999997E-2</v>
      </c>
      <c r="W28" s="534">
        <v>14.934542579999999</v>
      </c>
      <c r="X28" s="535">
        <v>0.14928854000000003</v>
      </c>
      <c r="Y28" s="535">
        <v>2.052E-3</v>
      </c>
      <c r="Z28" s="535" t="s">
        <v>276</v>
      </c>
      <c r="AA28" s="535" t="s">
        <v>276</v>
      </c>
      <c r="AB28" s="535">
        <v>67.246672739999994</v>
      </c>
      <c r="AC28" s="324"/>
      <c r="AD28" s="936"/>
      <c r="AE28" s="309"/>
      <c r="AF28" s="310"/>
      <c r="AG28" s="351" t="s">
        <v>174</v>
      </c>
      <c r="AH28" s="405">
        <f t="shared" si="24"/>
        <v>77.566350117681679</v>
      </c>
      <c r="AI28" s="377">
        <f t="shared" si="0"/>
        <v>77.441075904746697</v>
      </c>
      <c r="AJ28" s="344">
        <f t="shared" si="1"/>
        <v>12.994697423597765</v>
      </c>
      <c r="AK28" s="322">
        <f t="shared" si="2"/>
        <v>8.3800281417462443</v>
      </c>
      <c r="AL28" s="322">
        <f t="shared" si="3"/>
        <v>4.0888922647981714</v>
      </c>
      <c r="AM28" s="345">
        <f t="shared" si="4"/>
        <v>0.52577701705334967</v>
      </c>
      <c r="AN28" s="346">
        <f t="shared" si="5"/>
        <v>16.04795424113351</v>
      </c>
      <c r="AO28" s="322">
        <f t="shared" si="6"/>
        <v>2.6381920884908308</v>
      </c>
      <c r="AP28" s="322">
        <f t="shared" si="7"/>
        <v>0.4371397840552847</v>
      </c>
      <c r="AQ28" s="322">
        <f t="shared" si="8"/>
        <v>2.3529518346843341</v>
      </c>
      <c r="AR28" s="322">
        <f t="shared" si="9"/>
        <v>2.693387339776359</v>
      </c>
      <c r="AS28" s="322">
        <f t="shared" si="10"/>
        <v>1.1813265662547339</v>
      </c>
      <c r="AT28" s="322">
        <f t="shared" si="11"/>
        <v>6.7449566278719644</v>
      </c>
      <c r="AU28" s="388">
        <f t="shared" si="12"/>
        <v>34.071882290127412</v>
      </c>
      <c r="AV28" s="346">
        <f t="shared" si="13"/>
        <v>14.282310899059658</v>
      </c>
      <c r="AW28" s="322">
        <f t="shared" si="14"/>
        <v>2.3115651327613929</v>
      </c>
      <c r="AX28" s="322">
        <f t="shared" si="15"/>
        <v>10.683878974619438</v>
      </c>
      <c r="AY28" s="345">
        <f t="shared" si="16"/>
        <v>1.2868667916788294</v>
      </c>
      <c r="AZ28" s="347">
        <f t="shared" si="17"/>
        <v>4.423106569896889E-2</v>
      </c>
      <c r="BA28" s="402">
        <f t="shared" si="18"/>
        <v>0.12527421293498484</v>
      </c>
      <c r="BB28" s="348">
        <f t="shared" si="19"/>
        <v>22.208597052440577</v>
      </c>
      <c r="BC28" s="349">
        <f t="shared" si="20"/>
        <v>0.22200137778891102</v>
      </c>
      <c r="BD28" s="349">
        <f t="shared" si="21"/>
        <v>3.0514520888398088E-3</v>
      </c>
      <c r="BE28" s="349" t="str">
        <f t="shared" si="22"/>
        <v/>
      </c>
      <c r="BF28" s="349" t="str">
        <f t="shared" si="23"/>
        <v/>
      </c>
      <c r="BG28" s="380">
        <f t="shared" si="25"/>
        <v>100</v>
      </c>
      <c r="BH28" s="304"/>
      <c r="BI28" s="721"/>
    </row>
    <row r="29" spans="1:61" x14ac:dyDescent="0.35">
      <c r="A29" s="415"/>
      <c r="B29" s="631" t="s">
        <v>175</v>
      </c>
      <c r="C29" s="512">
        <v>312.26845537999998</v>
      </c>
      <c r="D29" s="513">
        <v>307.98534816</v>
      </c>
      <c r="E29" s="514">
        <v>159.53172469</v>
      </c>
      <c r="F29" s="515">
        <v>151.55467364</v>
      </c>
      <c r="G29" s="515">
        <v>4.4034339499999993</v>
      </c>
      <c r="H29" s="516">
        <v>3.5736170900000004</v>
      </c>
      <c r="I29" s="517">
        <v>29.829409790000003</v>
      </c>
      <c r="J29" s="515">
        <v>4.1029533600000008</v>
      </c>
      <c r="K29" s="515">
        <v>1.09524914</v>
      </c>
      <c r="L29" s="515">
        <v>6.8451973399999995</v>
      </c>
      <c r="M29" s="515">
        <v>1.43574139</v>
      </c>
      <c r="N29" s="515">
        <v>4.1490461200000004</v>
      </c>
      <c r="O29" s="515">
        <v>12.201222440000002</v>
      </c>
      <c r="P29" s="518">
        <v>69.319499649999997</v>
      </c>
      <c r="Q29" s="517">
        <v>49.30471404</v>
      </c>
      <c r="R29" s="515">
        <v>7.6088777300000006</v>
      </c>
      <c r="S29" s="515">
        <v>31.457184099999999</v>
      </c>
      <c r="T29" s="516">
        <v>10.238652200000001</v>
      </c>
      <c r="U29" s="519" t="s">
        <v>276</v>
      </c>
      <c r="V29" s="520">
        <v>4.2831072199999998</v>
      </c>
      <c r="W29" s="521">
        <v>18.882094260000002</v>
      </c>
      <c r="X29" s="522">
        <v>1.4121214600000001</v>
      </c>
      <c r="Y29" s="522">
        <v>0.27456096000000002</v>
      </c>
      <c r="Z29" s="522" t="s">
        <v>276</v>
      </c>
      <c r="AA29" s="522">
        <v>0.49911855999999999</v>
      </c>
      <c r="AB29" s="522">
        <v>333.33635061999996</v>
      </c>
      <c r="AC29" s="324"/>
      <c r="AD29" s="936"/>
      <c r="AE29" s="309"/>
      <c r="AF29" s="310"/>
      <c r="AG29" s="350" t="s">
        <v>175</v>
      </c>
      <c r="AH29" s="403">
        <f t="shared" si="24"/>
        <v>93.679688638573595</v>
      </c>
      <c r="AI29" s="377">
        <f t="shared" si="0"/>
        <v>92.394768103494414</v>
      </c>
      <c r="AJ29" s="331">
        <f t="shared" si="1"/>
        <v>47.859084193270164</v>
      </c>
      <c r="AK29" s="323">
        <f t="shared" si="2"/>
        <v>45.465990540218876</v>
      </c>
      <c r="AL29" s="323">
        <f t="shared" si="3"/>
        <v>1.3210182273279487</v>
      </c>
      <c r="AM29" s="332">
        <f t="shared" si="4"/>
        <v>1.0720754227233642</v>
      </c>
      <c r="AN29" s="333">
        <f t="shared" si="5"/>
        <v>8.9487419342408376</v>
      </c>
      <c r="AO29" s="323">
        <f t="shared" si="6"/>
        <v>1.2308748662930331</v>
      </c>
      <c r="AP29" s="323">
        <f t="shared" si="7"/>
        <v>0.32857176781435782</v>
      </c>
      <c r="AQ29" s="323">
        <f t="shared" si="8"/>
        <v>2.0535406136378613</v>
      </c>
      <c r="AR29" s="323">
        <f t="shared" si="9"/>
        <v>0.43071851819627388</v>
      </c>
      <c r="AS29" s="323">
        <f t="shared" si="10"/>
        <v>1.2447025691266029</v>
      </c>
      <c r="AT29" s="323">
        <f t="shared" si="11"/>
        <v>3.6603335991727084</v>
      </c>
      <c r="AU29" s="386">
        <f t="shared" si="12"/>
        <v>20.795661655582087</v>
      </c>
      <c r="AV29" s="333">
        <f t="shared" si="13"/>
        <v>14.791280323401294</v>
      </c>
      <c r="AW29" s="323">
        <f t="shared" si="14"/>
        <v>2.2826426568382407</v>
      </c>
      <c r="AX29" s="323">
        <f t="shared" si="15"/>
        <v>9.4370698069652974</v>
      </c>
      <c r="AY29" s="332">
        <f t="shared" si="16"/>
        <v>3.071567856597782</v>
      </c>
      <c r="AZ29" s="334" t="str">
        <f t="shared" si="17"/>
        <v/>
      </c>
      <c r="BA29" s="400">
        <f t="shared" si="18"/>
        <v>1.2849205350792055</v>
      </c>
      <c r="BB29" s="335">
        <f t="shared" si="19"/>
        <v>5.6645770030420106</v>
      </c>
      <c r="BC29" s="336">
        <f t="shared" si="20"/>
        <v>0.42363260333698322</v>
      </c>
      <c r="BD29" s="336">
        <f t="shared" si="21"/>
        <v>8.2367542420537482E-2</v>
      </c>
      <c r="BE29" s="336" t="str">
        <f t="shared" si="22"/>
        <v/>
      </c>
      <c r="BF29" s="336">
        <f t="shared" si="23"/>
        <v>0.14973421262687012</v>
      </c>
      <c r="BG29" s="378">
        <f t="shared" si="25"/>
        <v>100</v>
      </c>
      <c r="BH29" s="304"/>
      <c r="BI29" s="721"/>
    </row>
    <row r="30" spans="1:61" x14ac:dyDescent="0.35">
      <c r="A30" s="415"/>
      <c r="B30" s="632" t="s">
        <v>176</v>
      </c>
      <c r="C30" s="523">
        <v>38.034417840000003</v>
      </c>
      <c r="D30" s="548">
        <v>37.08959703</v>
      </c>
      <c r="E30" s="525">
        <v>8.0924064099999988</v>
      </c>
      <c r="F30" s="526">
        <v>6.3315413399999994</v>
      </c>
      <c r="G30" s="526">
        <v>1.7608650700000001</v>
      </c>
      <c r="H30" s="527" t="s">
        <v>276</v>
      </c>
      <c r="I30" s="549">
        <v>7.1655326400000003</v>
      </c>
      <c r="J30" s="526">
        <v>8.5211510000000004E-2</v>
      </c>
      <c r="K30" s="526" t="s">
        <v>276</v>
      </c>
      <c r="L30" s="526">
        <v>1.1981394600000002</v>
      </c>
      <c r="M30" s="526">
        <v>0.96788505999999996</v>
      </c>
      <c r="N30" s="526">
        <v>0.70578657999999994</v>
      </c>
      <c r="O30" s="526">
        <v>4.2085100400000002</v>
      </c>
      <c r="P30" s="530">
        <v>17.743065459999997</v>
      </c>
      <c r="Q30" s="549">
        <v>4.0156903000000002</v>
      </c>
      <c r="R30" s="526">
        <v>0.98237145000000003</v>
      </c>
      <c r="S30" s="526">
        <v>1.7300008499999999</v>
      </c>
      <c r="T30" s="527">
        <v>1.303318</v>
      </c>
      <c r="U30" s="550">
        <v>7.2902220000000004E-2</v>
      </c>
      <c r="V30" s="551">
        <v>0.94482081000000007</v>
      </c>
      <c r="W30" s="534">
        <v>3.8316432799999998</v>
      </c>
      <c r="X30" s="535">
        <v>3.1036840000000003E-2</v>
      </c>
      <c r="Y30" s="535">
        <v>3.6908169999999997E-2</v>
      </c>
      <c r="Z30" s="535" t="s">
        <v>276</v>
      </c>
      <c r="AA30" s="535">
        <v>0.16442250000000003</v>
      </c>
      <c r="AB30" s="535">
        <v>42.09842862</v>
      </c>
      <c r="AC30" s="324"/>
      <c r="AD30" s="936"/>
      <c r="AE30" s="309"/>
      <c r="AF30" s="310"/>
      <c r="AG30" s="351" t="s">
        <v>176</v>
      </c>
      <c r="AH30" s="405">
        <f t="shared" si="24"/>
        <v>90.346407423698281</v>
      </c>
      <c r="AI30" s="377">
        <f t="shared" si="0"/>
        <v>88.102093702327835</v>
      </c>
      <c r="AJ30" s="344">
        <f t="shared" si="1"/>
        <v>19.222585439104684</v>
      </c>
      <c r="AK30" s="322">
        <f t="shared" si="2"/>
        <v>15.039851955405359</v>
      </c>
      <c r="AL30" s="322">
        <f t="shared" si="3"/>
        <v>4.1827334836993257</v>
      </c>
      <c r="AM30" s="345" t="str">
        <f t="shared" si="4"/>
        <v/>
      </c>
      <c r="AN30" s="346">
        <f t="shared" si="5"/>
        <v>17.020902857632599</v>
      </c>
      <c r="AO30" s="322">
        <f t="shared" si="6"/>
        <v>0.20241019152795162</v>
      </c>
      <c r="AP30" s="322" t="str">
        <f t="shared" si="7"/>
        <v/>
      </c>
      <c r="AQ30" s="322">
        <f t="shared" si="8"/>
        <v>2.8460431880129407</v>
      </c>
      <c r="AR30" s="322">
        <f t="shared" si="9"/>
        <v>2.2991002080780278</v>
      </c>
      <c r="AS30" s="322">
        <f t="shared" si="10"/>
        <v>1.6765152599180315</v>
      </c>
      <c r="AT30" s="322">
        <f t="shared" si="11"/>
        <v>9.9968340338495043</v>
      </c>
      <c r="AU30" s="388">
        <f t="shared" si="12"/>
        <v>42.146621718727694</v>
      </c>
      <c r="AV30" s="346">
        <f t="shared" si="13"/>
        <v>9.5388128052177166</v>
      </c>
      <c r="AW30" s="322">
        <f t="shared" si="14"/>
        <v>2.3335109698923486</v>
      </c>
      <c r="AX30" s="322">
        <f t="shared" si="15"/>
        <v>4.1094190607820362</v>
      </c>
      <c r="AY30" s="345">
        <f t="shared" si="16"/>
        <v>3.0958827745433317</v>
      </c>
      <c r="AZ30" s="347">
        <f t="shared" si="17"/>
        <v>0.17317088164513064</v>
      </c>
      <c r="BA30" s="402">
        <f t="shared" si="18"/>
        <v>2.2443137213704394</v>
      </c>
      <c r="BB30" s="348">
        <f t="shared" si="19"/>
        <v>9.1016301691119974</v>
      </c>
      <c r="BC30" s="349">
        <f t="shared" si="20"/>
        <v>7.3724461974942007E-2</v>
      </c>
      <c r="BD30" s="349">
        <f t="shared" si="21"/>
        <v>8.7671134552670144E-2</v>
      </c>
      <c r="BE30" s="349" t="str">
        <f t="shared" si="22"/>
        <v/>
      </c>
      <c r="BF30" s="349">
        <f t="shared" si="23"/>
        <v>0.39056683441596834</v>
      </c>
      <c r="BG30" s="380">
        <f t="shared" si="25"/>
        <v>100.00000002375386</v>
      </c>
      <c r="BH30" s="304"/>
      <c r="BI30" s="721"/>
    </row>
    <row r="31" spans="1:61" x14ac:dyDescent="0.35">
      <c r="A31" s="415"/>
      <c r="B31" s="631" t="s">
        <v>177</v>
      </c>
      <c r="C31" s="512">
        <v>66.532443669999992</v>
      </c>
      <c r="D31" s="513">
        <v>65.779415229999998</v>
      </c>
      <c r="E31" s="514">
        <v>18.810854729999999</v>
      </c>
      <c r="F31" s="515">
        <v>15.65195626</v>
      </c>
      <c r="G31" s="515">
        <v>1.92320786</v>
      </c>
      <c r="H31" s="516">
        <v>1.23569061</v>
      </c>
      <c r="I31" s="517">
        <v>14.43910917</v>
      </c>
      <c r="J31" s="515">
        <v>0.87018762999999999</v>
      </c>
      <c r="K31" s="515">
        <v>0.41319802999999999</v>
      </c>
      <c r="L31" s="515">
        <v>3.03155917</v>
      </c>
      <c r="M31" s="515">
        <v>0.3465394</v>
      </c>
      <c r="N31" s="515">
        <v>0.93603990000000004</v>
      </c>
      <c r="O31" s="515">
        <v>8.8415850499999991</v>
      </c>
      <c r="P31" s="518">
        <v>19.528584070000001</v>
      </c>
      <c r="Q31" s="517">
        <v>11.901360129999999</v>
      </c>
      <c r="R31" s="515">
        <v>2.0064023</v>
      </c>
      <c r="S31" s="515">
        <v>8.3279028199999985</v>
      </c>
      <c r="T31" s="516">
        <v>1.56705501</v>
      </c>
      <c r="U31" s="519">
        <v>1.0995071299999999</v>
      </c>
      <c r="V31" s="520">
        <v>0.75302844000000002</v>
      </c>
      <c r="W31" s="521">
        <v>10.73884155</v>
      </c>
      <c r="X31" s="522">
        <v>0.16125293999999998</v>
      </c>
      <c r="Y31" s="522">
        <v>4.3532500000000003E-3</v>
      </c>
      <c r="Z31" s="522" t="s">
        <v>276</v>
      </c>
      <c r="AA31" s="522" t="s">
        <v>276</v>
      </c>
      <c r="AB31" s="522">
        <v>77.436891410000001</v>
      </c>
      <c r="AC31" s="324"/>
      <c r="AD31" s="936"/>
      <c r="AE31" s="309"/>
      <c r="AF31" s="310"/>
      <c r="AG31" s="350" t="s">
        <v>177</v>
      </c>
      <c r="AH31" s="403">
        <f t="shared" si="24"/>
        <v>85.918278043645955</v>
      </c>
      <c r="AI31" s="377">
        <f t="shared" si="0"/>
        <v>84.945836580296159</v>
      </c>
      <c r="AJ31" s="331">
        <f t="shared" si="1"/>
        <v>24.291851580667679</v>
      </c>
      <c r="AK31" s="323">
        <f t="shared" si="2"/>
        <v>20.212531746824158</v>
      </c>
      <c r="AL31" s="323">
        <f t="shared" si="3"/>
        <v>2.4835809198710188</v>
      </c>
      <c r="AM31" s="332">
        <f t="shared" si="4"/>
        <v>1.5957389139725024</v>
      </c>
      <c r="AN31" s="333">
        <f t="shared" si="5"/>
        <v>18.646292364126811</v>
      </c>
      <c r="AO31" s="323">
        <f t="shared" si="6"/>
        <v>1.1237378130181841</v>
      </c>
      <c r="AP31" s="323">
        <f t="shared" si="7"/>
        <v>0.53359325571615168</v>
      </c>
      <c r="AQ31" s="323">
        <f t="shared" si="8"/>
        <v>3.9148771532537423</v>
      </c>
      <c r="AR31" s="323">
        <f t="shared" si="9"/>
        <v>0.44751202390757228</v>
      </c>
      <c r="AS31" s="323">
        <f t="shared" si="10"/>
        <v>1.2087777323653288</v>
      </c>
      <c r="AT31" s="323">
        <f t="shared" si="11"/>
        <v>11.417794398779572</v>
      </c>
      <c r="AU31" s="386">
        <f t="shared" si="12"/>
        <v>25.21870869867864</v>
      </c>
      <c r="AV31" s="333">
        <f t="shared" si="13"/>
        <v>15.36910884889045</v>
      </c>
      <c r="AW31" s="323">
        <f t="shared" si="14"/>
        <v>2.5910160693006565</v>
      </c>
      <c r="AX31" s="323">
        <f t="shared" si="15"/>
        <v>10.754438444470608</v>
      </c>
      <c r="AY31" s="332">
        <f t="shared" si="16"/>
        <v>2.023654335119184</v>
      </c>
      <c r="AZ31" s="334">
        <f t="shared" si="17"/>
        <v>1.4198750879325877</v>
      </c>
      <c r="BA31" s="400">
        <f t="shared" si="18"/>
        <v>0.97244146334980064</v>
      </c>
      <c r="BB31" s="335">
        <f t="shared" si="19"/>
        <v>13.867862403130008</v>
      </c>
      <c r="BC31" s="336">
        <f t="shared" si="20"/>
        <v>0.20823787869560087</v>
      </c>
      <c r="BD31" s="336">
        <f t="shared" si="21"/>
        <v>5.621674528424876E-3</v>
      </c>
      <c r="BE31" s="336" t="str">
        <f t="shared" si="22"/>
        <v/>
      </c>
      <c r="BF31" s="336" t="str">
        <f t="shared" si="23"/>
        <v/>
      </c>
      <c r="BG31" s="378">
        <f t="shared" si="25"/>
        <v>99.999999999999986</v>
      </c>
      <c r="BH31" s="304"/>
      <c r="BI31" s="721"/>
    </row>
    <row r="32" spans="1:61" x14ac:dyDescent="0.35">
      <c r="A32" s="415"/>
      <c r="B32" s="632" t="s">
        <v>178</v>
      </c>
      <c r="C32" s="552">
        <v>12.253503670000001</v>
      </c>
      <c r="D32" s="553">
        <v>12.14067114</v>
      </c>
      <c r="E32" s="554">
        <v>4.1763523299999994</v>
      </c>
      <c r="F32" s="555">
        <v>4.1760913300000002</v>
      </c>
      <c r="G32" s="555" t="s">
        <v>276</v>
      </c>
      <c r="H32" s="556">
        <v>2.61E-4</v>
      </c>
      <c r="I32" s="557">
        <v>1.70968524</v>
      </c>
      <c r="J32" s="555">
        <v>0.21235171999999999</v>
      </c>
      <c r="K32" s="555">
        <v>0.13834247</v>
      </c>
      <c r="L32" s="555">
        <v>7.2909470000000004E-2</v>
      </c>
      <c r="M32" s="555">
        <v>0.24373</v>
      </c>
      <c r="N32" s="555">
        <v>9.5087639999999987E-2</v>
      </c>
      <c r="O32" s="555">
        <v>0.94726394000000003</v>
      </c>
      <c r="P32" s="558">
        <v>5.1739721100000002</v>
      </c>
      <c r="Q32" s="557">
        <v>1.0761058299999999</v>
      </c>
      <c r="R32" s="555">
        <v>0.25028286999999999</v>
      </c>
      <c r="S32" s="555">
        <v>0.61417776000000002</v>
      </c>
      <c r="T32" s="556">
        <v>0.21164519999999998</v>
      </c>
      <c r="U32" s="559">
        <v>4.5556299999999997E-3</v>
      </c>
      <c r="V32" s="560">
        <v>0.11283252000000001</v>
      </c>
      <c r="W32" s="561">
        <v>0.78937791000000002</v>
      </c>
      <c r="X32" s="562">
        <v>2.937002E-2</v>
      </c>
      <c r="Y32" s="562">
        <v>1.42907E-2</v>
      </c>
      <c r="Z32" s="562" t="s">
        <v>276</v>
      </c>
      <c r="AA32" s="562" t="s">
        <v>276</v>
      </c>
      <c r="AB32" s="562">
        <v>13.086542289999999</v>
      </c>
      <c r="AC32" s="324"/>
      <c r="AD32" s="936"/>
      <c r="AE32" s="309"/>
      <c r="AF32" s="310"/>
      <c r="AG32" s="351" t="s">
        <v>178</v>
      </c>
      <c r="AH32" s="406">
        <f t="shared" si="24"/>
        <v>93.634387131912149</v>
      </c>
      <c r="AI32" s="377">
        <f t="shared" si="0"/>
        <v>92.772184362841358</v>
      </c>
      <c r="AJ32" s="362">
        <f t="shared" si="1"/>
        <v>31.913336903295942</v>
      </c>
      <c r="AK32" s="363">
        <f t="shared" si="2"/>
        <v>31.911342488008732</v>
      </c>
      <c r="AL32" s="363" t="str">
        <f t="shared" si="3"/>
        <v/>
      </c>
      <c r="AM32" s="364">
        <f t="shared" si="4"/>
        <v>1.994415287217935E-3</v>
      </c>
      <c r="AN32" s="365">
        <f t="shared" si="5"/>
        <v>13.064453559336645</v>
      </c>
      <c r="AO32" s="363">
        <f t="shared" si="6"/>
        <v>1.6226724775288217</v>
      </c>
      <c r="AP32" s="363">
        <f t="shared" si="7"/>
        <v>1.0571353909558947</v>
      </c>
      <c r="AQ32" s="363">
        <f t="shared" si="8"/>
        <v>0.55713318601899398</v>
      </c>
      <c r="AR32" s="363">
        <f t="shared" si="9"/>
        <v>1.8624476549947404</v>
      </c>
      <c r="AS32" s="363">
        <f t="shared" si="10"/>
        <v>0.72660629441178382</v>
      </c>
      <c r="AT32" s="363">
        <f t="shared" si="11"/>
        <v>7.2384585554264094</v>
      </c>
      <c r="AU32" s="390">
        <f t="shared" si="12"/>
        <v>39.536586482081361</v>
      </c>
      <c r="AV32" s="365">
        <f t="shared" si="13"/>
        <v>8.2229958544687509</v>
      </c>
      <c r="AW32" s="363">
        <f t="shared" si="14"/>
        <v>1.912521004048962</v>
      </c>
      <c r="AX32" s="363">
        <f t="shared" si="15"/>
        <v>4.6932012015834026</v>
      </c>
      <c r="AY32" s="364">
        <f t="shared" si="16"/>
        <v>1.6172736488363881</v>
      </c>
      <c r="AZ32" s="366">
        <f t="shared" si="17"/>
        <v>3.4811563658653795E-2</v>
      </c>
      <c r="BA32" s="412">
        <f t="shared" si="18"/>
        <v>0.86220269265641147</v>
      </c>
      <c r="BB32" s="367">
        <f t="shared" si="19"/>
        <v>6.0319822647361816</v>
      </c>
      <c r="BC32" s="368">
        <f t="shared" si="20"/>
        <v>0.22442918342489079</v>
      </c>
      <c r="BD32" s="368">
        <f t="shared" si="21"/>
        <v>0.10920149634116991</v>
      </c>
      <c r="BE32" s="368" t="str">
        <f t="shared" si="22"/>
        <v/>
      </c>
      <c r="BF32" s="368" t="str">
        <f t="shared" si="23"/>
        <v/>
      </c>
      <c r="BG32" s="384">
        <f t="shared" si="25"/>
        <v>100.00000007641439</v>
      </c>
      <c r="BH32" s="304"/>
      <c r="BI32" s="721"/>
    </row>
    <row r="33" spans="1:61" x14ac:dyDescent="0.35">
      <c r="A33" s="415"/>
      <c r="B33" s="631" t="s">
        <v>179</v>
      </c>
      <c r="C33" s="563">
        <v>26.478649599999997</v>
      </c>
      <c r="D33" s="564">
        <v>26.464364419999999</v>
      </c>
      <c r="E33" s="565">
        <v>6.9478775100000005</v>
      </c>
      <c r="F33" s="566">
        <v>4.3417308000000006</v>
      </c>
      <c r="G33" s="566">
        <v>1.5223888999999999</v>
      </c>
      <c r="H33" s="567">
        <v>1.08375781</v>
      </c>
      <c r="I33" s="568">
        <v>6.9834360699999998</v>
      </c>
      <c r="J33" s="566">
        <v>3.16391008</v>
      </c>
      <c r="K33" s="566">
        <v>0.11376587000000001</v>
      </c>
      <c r="L33" s="566">
        <v>0.47596006999999996</v>
      </c>
      <c r="M33" s="566">
        <v>0.29609154999999998</v>
      </c>
      <c r="N33" s="566">
        <v>0.32131437000000002</v>
      </c>
      <c r="O33" s="566">
        <v>2.6123941300000002</v>
      </c>
      <c r="P33" s="569">
        <v>7.5015674700000003</v>
      </c>
      <c r="Q33" s="568">
        <v>4.9682673800000003</v>
      </c>
      <c r="R33" s="566">
        <v>1.4503655900000001</v>
      </c>
      <c r="S33" s="566">
        <v>3.1730363499999998</v>
      </c>
      <c r="T33" s="567">
        <v>0.34486543000000003</v>
      </c>
      <c r="U33" s="570">
        <v>6.3215999999999994E-2</v>
      </c>
      <c r="V33" s="571">
        <v>1.428518E-2</v>
      </c>
      <c r="W33" s="572">
        <v>8.6820718899999996</v>
      </c>
      <c r="X33" s="573">
        <v>6.9570099999999996E-2</v>
      </c>
      <c r="Y33" s="573">
        <v>1.69823E-3</v>
      </c>
      <c r="Z33" s="573" t="s">
        <v>276</v>
      </c>
      <c r="AA33" s="573">
        <v>4.3665999999999996E-2</v>
      </c>
      <c r="AB33" s="573">
        <v>35.275655830000005</v>
      </c>
      <c r="AC33" s="324"/>
      <c r="AD33" s="936"/>
      <c r="AE33" s="309"/>
      <c r="AF33" s="310"/>
      <c r="AG33" s="350" t="s">
        <v>179</v>
      </c>
      <c r="AH33" s="407">
        <f t="shared" si="24"/>
        <v>75.062104380441781</v>
      </c>
      <c r="AI33" s="377">
        <f t="shared" si="0"/>
        <v>75.021608521005902</v>
      </c>
      <c r="AJ33" s="369">
        <f t="shared" si="1"/>
        <v>19.695955600324268</v>
      </c>
      <c r="AK33" s="370">
        <f t="shared" si="2"/>
        <v>12.308008732491366</v>
      </c>
      <c r="AL33" s="370">
        <f t="shared" si="3"/>
        <v>4.3156926899861965</v>
      </c>
      <c r="AM33" s="371">
        <f t="shared" si="4"/>
        <v>3.0722541778467054</v>
      </c>
      <c r="AN33" s="372">
        <f t="shared" si="5"/>
        <v>19.796757581643519</v>
      </c>
      <c r="AO33" s="370">
        <f t="shared" si="6"/>
        <v>8.9691034951907778</v>
      </c>
      <c r="AP33" s="370">
        <f t="shared" si="7"/>
        <v>0.32250532930772158</v>
      </c>
      <c r="AQ33" s="370">
        <f t="shared" si="8"/>
        <v>1.3492593087248066</v>
      </c>
      <c r="AR33" s="370">
        <f t="shared" si="9"/>
        <v>0.83936511748192755</v>
      </c>
      <c r="AS33" s="370">
        <f t="shared" si="10"/>
        <v>0.91086717578965548</v>
      </c>
      <c r="AT33" s="370">
        <f t="shared" si="11"/>
        <v>7.4056571551486305</v>
      </c>
      <c r="AU33" s="391">
        <f t="shared" si="12"/>
        <v>21.265564859095633</v>
      </c>
      <c r="AV33" s="372">
        <f t="shared" si="13"/>
        <v>14.084124768489101</v>
      </c>
      <c r="AW33" s="370">
        <f t="shared" si="14"/>
        <v>4.1115198452711512</v>
      </c>
      <c r="AX33" s="370">
        <f t="shared" si="15"/>
        <v>8.9949747930738884</v>
      </c>
      <c r="AY33" s="371">
        <f t="shared" si="16"/>
        <v>0.97763010179589893</v>
      </c>
      <c r="AZ33" s="373">
        <f t="shared" si="17"/>
        <v>0.17920573980154966</v>
      </c>
      <c r="BA33" s="413">
        <f t="shared" si="18"/>
        <v>4.0495859435875435E-2</v>
      </c>
      <c r="BB33" s="374">
        <f t="shared" si="19"/>
        <v>24.612077892585557</v>
      </c>
      <c r="BC33" s="375">
        <f t="shared" si="20"/>
        <v>0.19721844530764032</v>
      </c>
      <c r="BD33" s="375">
        <f t="shared" si="21"/>
        <v>4.8141698858388026E-3</v>
      </c>
      <c r="BE33" s="375" t="str">
        <f t="shared" si="22"/>
        <v/>
      </c>
      <c r="BF33" s="375">
        <f t="shared" si="23"/>
        <v>0.12378508343100587</v>
      </c>
      <c r="BG33" s="385">
        <f t="shared" si="25"/>
        <v>99.999999971651818</v>
      </c>
      <c r="BH33" s="304"/>
      <c r="BI33" s="721"/>
    </row>
    <row r="34" spans="1:61" x14ac:dyDescent="0.35">
      <c r="A34" s="415"/>
      <c r="B34" s="632" t="s">
        <v>180</v>
      </c>
      <c r="C34" s="552">
        <v>34.337179849999998</v>
      </c>
      <c r="D34" s="553">
        <v>34.26931699</v>
      </c>
      <c r="E34" s="554">
        <v>13.121576259999999</v>
      </c>
      <c r="F34" s="555">
        <v>11.62227242</v>
      </c>
      <c r="G34" s="555">
        <v>1.1705351499999999</v>
      </c>
      <c r="H34" s="556">
        <v>0.32876870000000002</v>
      </c>
      <c r="I34" s="557">
        <v>6.2485200800000005</v>
      </c>
      <c r="J34" s="555">
        <v>0.88959121000000008</v>
      </c>
      <c r="K34" s="555">
        <v>8.0780330000000011E-2</v>
      </c>
      <c r="L34" s="555">
        <v>0.72880994999999993</v>
      </c>
      <c r="M34" s="555">
        <v>2.2062911199999999</v>
      </c>
      <c r="N34" s="555">
        <v>0.10191727</v>
      </c>
      <c r="O34" s="555">
        <v>2.2411302000000002</v>
      </c>
      <c r="P34" s="558">
        <v>10.7102641</v>
      </c>
      <c r="Q34" s="557">
        <v>3.39739842</v>
      </c>
      <c r="R34" s="555">
        <v>1.16770208</v>
      </c>
      <c r="S34" s="555">
        <v>0.84102752999999997</v>
      </c>
      <c r="T34" s="556">
        <v>1.38866881</v>
      </c>
      <c r="U34" s="559">
        <v>0.79155812999999997</v>
      </c>
      <c r="V34" s="560">
        <v>6.7862859999999997E-2</v>
      </c>
      <c r="W34" s="561">
        <v>4.2326465399999993</v>
      </c>
      <c r="X34" s="562">
        <v>0.20141579999999998</v>
      </c>
      <c r="Y34" s="562" t="s">
        <v>276</v>
      </c>
      <c r="Z34" s="562" t="s">
        <v>276</v>
      </c>
      <c r="AA34" s="562">
        <v>5.6562109999999999E-2</v>
      </c>
      <c r="AB34" s="562">
        <v>38.827804300000004</v>
      </c>
      <c r="AC34" s="324"/>
      <c r="AD34" s="936"/>
      <c r="AE34" s="309"/>
      <c r="AF34" s="415"/>
      <c r="AG34" s="351" t="s">
        <v>180</v>
      </c>
      <c r="AH34" s="406">
        <f t="shared" si="24"/>
        <v>88.434513537506405</v>
      </c>
      <c r="AI34" s="377">
        <f t="shared" si="0"/>
        <v>88.259734506800314</v>
      </c>
      <c r="AJ34" s="362">
        <f t="shared" si="1"/>
        <v>33.794278343985575</v>
      </c>
      <c r="AK34" s="363">
        <f t="shared" si="2"/>
        <v>29.932860303408916</v>
      </c>
      <c r="AL34" s="363">
        <f t="shared" si="3"/>
        <v>3.0146828312926255</v>
      </c>
      <c r="AM34" s="364">
        <f t="shared" si="4"/>
        <v>0.84673523503877357</v>
      </c>
      <c r="AN34" s="365">
        <f t="shared" si="5"/>
        <v>16.092900931820139</v>
      </c>
      <c r="AO34" s="363">
        <f t="shared" si="6"/>
        <v>2.2911190216336799</v>
      </c>
      <c r="AP34" s="363">
        <f t="shared" si="7"/>
        <v>0.20804763868658935</v>
      </c>
      <c r="AQ34" s="363">
        <f t="shared" si="8"/>
        <v>1.8770310686870333</v>
      </c>
      <c r="AR34" s="363">
        <f t="shared" si="9"/>
        <v>5.6822453903220067</v>
      </c>
      <c r="AS34" s="363">
        <f t="shared" si="10"/>
        <v>0.26248527785023373</v>
      </c>
      <c r="AT34" s="363">
        <f t="shared" si="11"/>
        <v>5.7719725346405948</v>
      </c>
      <c r="AU34" s="390">
        <f t="shared" si="12"/>
        <v>27.584006598075899</v>
      </c>
      <c r="AV34" s="365">
        <f t="shared" si="13"/>
        <v>8.7499112588243868</v>
      </c>
      <c r="AW34" s="363">
        <f t="shared" si="14"/>
        <v>3.0073863332004067</v>
      </c>
      <c r="AX34" s="363">
        <f t="shared" si="15"/>
        <v>2.1660445270143693</v>
      </c>
      <c r="AY34" s="364">
        <f t="shared" si="16"/>
        <v>3.5764803986096112</v>
      </c>
      <c r="AZ34" s="366">
        <f t="shared" si="17"/>
        <v>2.038637374094316</v>
      </c>
      <c r="BA34" s="412">
        <f t="shared" si="18"/>
        <v>0.17477903070609632</v>
      </c>
      <c r="BB34" s="367">
        <f t="shared" si="19"/>
        <v>10.901071065715655</v>
      </c>
      <c r="BC34" s="368">
        <f t="shared" si="20"/>
        <v>0.51874115374584795</v>
      </c>
      <c r="BD34" s="368" t="str">
        <f t="shared" si="21"/>
        <v/>
      </c>
      <c r="BE34" s="368" t="str">
        <f t="shared" si="22"/>
        <v/>
      </c>
      <c r="BF34" s="368">
        <f t="shared" si="23"/>
        <v>0.14567424303207377</v>
      </c>
      <c r="BG34" s="384">
        <f t="shared" si="25"/>
        <v>99.999999999999986</v>
      </c>
      <c r="BH34" s="304"/>
      <c r="BI34" s="721"/>
    </row>
    <row r="35" spans="1:61" x14ac:dyDescent="0.35">
      <c r="A35" s="415"/>
      <c r="B35" s="808" t="s">
        <v>181</v>
      </c>
      <c r="C35" s="809">
        <v>33.377062410000001</v>
      </c>
      <c r="D35" s="810">
        <v>33.3676441</v>
      </c>
      <c r="E35" s="811">
        <v>8.7136998500000011</v>
      </c>
      <c r="F35" s="812">
        <v>5.6202693499999992</v>
      </c>
      <c r="G35" s="812">
        <v>2.7664879099999999</v>
      </c>
      <c r="H35" s="812">
        <v>0.32694258999999998</v>
      </c>
      <c r="I35" s="813">
        <v>6.1703863199999995</v>
      </c>
      <c r="J35" s="812">
        <v>1.3411422200000001</v>
      </c>
      <c r="K35" s="812">
        <v>0.11717915000000001</v>
      </c>
      <c r="L35" s="812">
        <v>0.44306256999999999</v>
      </c>
      <c r="M35" s="812">
        <v>0.65971088</v>
      </c>
      <c r="N35" s="812">
        <v>0.26381273</v>
      </c>
      <c r="O35" s="812">
        <v>3.3454787700000002</v>
      </c>
      <c r="P35" s="814">
        <v>16.19108713</v>
      </c>
      <c r="Q35" s="813">
        <v>2.2924708000000003</v>
      </c>
      <c r="R35" s="812">
        <v>0.64848364999999997</v>
      </c>
      <c r="S35" s="812">
        <v>0.52509127</v>
      </c>
      <c r="T35" s="815">
        <v>1.11889588</v>
      </c>
      <c r="U35" s="816" t="s">
        <v>276</v>
      </c>
      <c r="V35" s="817">
        <v>9.4183099999999992E-3</v>
      </c>
      <c r="W35" s="818">
        <v>5.8836257600000001</v>
      </c>
      <c r="X35" s="819">
        <v>0.12279239</v>
      </c>
      <c r="Y35" s="819">
        <v>0.127495</v>
      </c>
      <c r="Z35" s="819" t="s">
        <v>276</v>
      </c>
      <c r="AA35" s="819" t="s">
        <v>276</v>
      </c>
      <c r="AB35" s="820">
        <v>39.510975569999999</v>
      </c>
      <c r="AC35" s="324"/>
      <c r="AD35" s="936"/>
      <c r="AE35" s="309"/>
      <c r="AF35" s="415"/>
      <c r="AG35" s="808" t="s">
        <v>181</v>
      </c>
      <c r="AH35" s="809">
        <f t="shared" si="24"/>
        <v>84.475419623256855</v>
      </c>
      <c r="AI35" s="810">
        <f t="shared" si="0"/>
        <v>84.451582423936586</v>
      </c>
      <c r="AJ35" s="811">
        <f t="shared" si="1"/>
        <v>22.053871675636788</v>
      </c>
      <c r="AK35" s="812">
        <f t="shared" si="2"/>
        <v>14.224577522877901</v>
      </c>
      <c r="AL35" s="812">
        <f t="shared" si="3"/>
        <v>7.001821316962233</v>
      </c>
      <c r="AM35" s="812">
        <f t="shared" si="4"/>
        <v>0.82747283579664854</v>
      </c>
      <c r="AN35" s="813">
        <f t="shared" si="5"/>
        <v>15.616891840770105</v>
      </c>
      <c r="AO35" s="812">
        <f t="shared" si="6"/>
        <v>3.3943535958102391</v>
      </c>
      <c r="AP35" s="812">
        <f t="shared" si="7"/>
        <v>0.29657366923881301</v>
      </c>
      <c r="AQ35" s="812">
        <f t="shared" si="8"/>
        <v>1.1213658068630676</v>
      </c>
      <c r="AR35" s="812">
        <f t="shared" si="9"/>
        <v>1.6696901822411772</v>
      </c>
      <c r="AS35" s="812">
        <f t="shared" si="10"/>
        <v>0.66769480174594431</v>
      </c>
      <c r="AT35" s="812">
        <f t="shared" si="11"/>
        <v>8.4672137848708662</v>
      </c>
      <c r="AU35" s="814">
        <f t="shared" si="12"/>
        <v>40.978707552575877</v>
      </c>
      <c r="AV35" s="813">
        <f t="shared" si="13"/>
        <v>5.802111354953821</v>
      </c>
      <c r="AW35" s="812">
        <f t="shared" si="14"/>
        <v>1.6412747107474166</v>
      </c>
      <c r="AX35" s="812">
        <f t="shared" si="15"/>
        <v>1.3289757147851664</v>
      </c>
      <c r="AY35" s="815">
        <f t="shared" si="16"/>
        <v>2.8318609294212371</v>
      </c>
      <c r="AZ35" s="816" t="str">
        <f t="shared" si="17"/>
        <v/>
      </c>
      <c r="BA35" s="817">
        <f t="shared" si="18"/>
        <v>2.3837199320259659E-2</v>
      </c>
      <c r="BB35" s="818">
        <f t="shared" si="19"/>
        <v>14.891117405026403</v>
      </c>
      <c r="BC35" s="819">
        <f t="shared" si="20"/>
        <v>0.31078045588232484</v>
      </c>
      <c r="BD35" s="819">
        <f t="shared" si="21"/>
        <v>0.3226824905249992</v>
      </c>
      <c r="BE35" s="819" t="str">
        <f t="shared" si="22"/>
        <v/>
      </c>
      <c r="BF35" s="819" t="str">
        <f t="shared" si="23"/>
        <v/>
      </c>
      <c r="BG35" s="820">
        <f t="shared" si="25"/>
        <v>99.999999974690581</v>
      </c>
      <c r="BH35" s="324"/>
      <c r="BI35" s="852"/>
    </row>
    <row r="36" spans="1:61" x14ac:dyDescent="0.35">
      <c r="A36" s="415"/>
      <c r="B36" s="351" t="s">
        <v>186</v>
      </c>
      <c r="C36" s="552">
        <v>2.1547180800000003</v>
      </c>
      <c r="D36" s="553">
        <v>1.9789573499999999</v>
      </c>
      <c r="E36" s="554">
        <v>2.5591200000000002E-3</v>
      </c>
      <c r="F36" s="555">
        <v>2.5591200000000002E-3</v>
      </c>
      <c r="G36" s="555" t="s">
        <v>276</v>
      </c>
      <c r="H36" s="556" t="s">
        <v>276</v>
      </c>
      <c r="I36" s="557">
        <v>7.309272E-2</v>
      </c>
      <c r="J36" s="555">
        <v>1.1800200000000002E-3</v>
      </c>
      <c r="K36" s="555">
        <v>9.1695200000000004E-3</v>
      </c>
      <c r="L36" s="555" t="s">
        <v>276</v>
      </c>
      <c r="M36" s="555" t="s">
        <v>276</v>
      </c>
      <c r="N36" s="555">
        <v>2.2239950000000001E-2</v>
      </c>
      <c r="O36" s="555">
        <v>4.0503230000000001E-2</v>
      </c>
      <c r="P36" s="558">
        <v>1.3048081899999999</v>
      </c>
      <c r="Q36" s="557">
        <v>0.5959679200000001</v>
      </c>
      <c r="R36" s="555">
        <v>1.73635E-3</v>
      </c>
      <c r="S36" s="555">
        <v>5.1584500000000002E-3</v>
      </c>
      <c r="T36" s="556">
        <v>0.58907312999999994</v>
      </c>
      <c r="U36" s="559">
        <v>2.5293999999999998E-3</v>
      </c>
      <c r="V36" s="560">
        <v>0.17576073</v>
      </c>
      <c r="W36" s="561">
        <v>1.75174572</v>
      </c>
      <c r="X36" s="562">
        <v>9.1901799999999992E-3</v>
      </c>
      <c r="Y36" s="562">
        <v>6.6143199999999999E-3</v>
      </c>
      <c r="Z36" s="562" t="s">
        <v>276</v>
      </c>
      <c r="AA36" s="562" t="s">
        <v>276</v>
      </c>
      <c r="AB36" s="562">
        <v>3.9222683000000003</v>
      </c>
      <c r="AC36" s="324"/>
      <c r="AD36" s="936"/>
      <c r="AE36" s="309"/>
      <c r="AF36" s="310"/>
      <c r="AG36" s="351" t="s">
        <v>186</v>
      </c>
      <c r="AH36" s="552">
        <f t="shared" si="24"/>
        <v>54.935509638644561</v>
      </c>
      <c r="AI36" s="553">
        <f t="shared" si="0"/>
        <v>50.454410525664443</v>
      </c>
      <c r="AJ36" s="554">
        <f t="shared" si="1"/>
        <v>6.5245919051483553E-2</v>
      </c>
      <c r="AK36" s="555">
        <f t="shared" si="2"/>
        <v>6.5245919051483553E-2</v>
      </c>
      <c r="AL36" s="555" t="str">
        <f t="shared" si="3"/>
        <v/>
      </c>
      <c r="AM36" s="556" t="str">
        <f t="shared" si="4"/>
        <v/>
      </c>
      <c r="AN36" s="557">
        <f t="shared" si="5"/>
        <v>1.8635318751651944</v>
      </c>
      <c r="AO36" s="555">
        <f t="shared" si="6"/>
        <v>3.0085142314206299E-2</v>
      </c>
      <c r="AP36" s="555">
        <f t="shared" si="7"/>
        <v>0.23378104960336343</v>
      </c>
      <c r="AQ36" s="555" t="str">
        <f t="shared" si="8"/>
        <v/>
      </c>
      <c r="AR36" s="555" t="str">
        <f t="shared" si="9"/>
        <v/>
      </c>
      <c r="AS36" s="555">
        <f t="shared" si="10"/>
        <v>0.56701755971155765</v>
      </c>
      <c r="AT36" s="555">
        <f t="shared" si="11"/>
        <v>1.0326481235360669</v>
      </c>
      <c r="AU36" s="558">
        <f t="shared" si="12"/>
        <v>33.266673521543638</v>
      </c>
      <c r="AV36" s="557">
        <f t="shared" si="13"/>
        <v>15.194471015662037</v>
      </c>
      <c r="AW36" s="555">
        <f t="shared" si="14"/>
        <v>4.4269026675202203E-2</v>
      </c>
      <c r="AX36" s="555">
        <f t="shared" si="15"/>
        <v>0.13151701019535048</v>
      </c>
      <c r="AY36" s="556">
        <f t="shared" si="16"/>
        <v>15.018685233745991</v>
      </c>
      <c r="AZ36" s="559">
        <f t="shared" si="17"/>
        <v>6.4488194242091998E-2</v>
      </c>
      <c r="BA36" s="560">
        <f t="shared" si="18"/>
        <v>4.4810991129801092</v>
      </c>
      <c r="BB36" s="561">
        <f t="shared" si="19"/>
        <v>44.661547503009928</v>
      </c>
      <c r="BC36" s="562">
        <f t="shared" si="20"/>
        <v>0.23430778562496599</v>
      </c>
      <c r="BD36" s="562">
        <f t="shared" si="21"/>
        <v>0.16863507272054795</v>
      </c>
      <c r="BE36" s="562" t="str">
        <f t="shared" si="22"/>
        <v/>
      </c>
      <c r="BF36" s="562" t="str">
        <f t="shared" si="23"/>
        <v/>
      </c>
      <c r="BG36" s="562">
        <f t="shared" si="25"/>
        <v>100</v>
      </c>
      <c r="BH36" s="324"/>
      <c r="BI36" s="852"/>
    </row>
    <row r="37" spans="1:61" x14ac:dyDescent="0.35">
      <c r="A37" s="415"/>
      <c r="B37" s="350" t="s">
        <v>187</v>
      </c>
      <c r="C37" s="563">
        <v>32.996453220000006</v>
      </c>
      <c r="D37" s="564">
        <v>31.425239470000001</v>
      </c>
      <c r="E37" s="565">
        <v>13.11731142</v>
      </c>
      <c r="F37" s="566">
        <v>1.43919851</v>
      </c>
      <c r="G37" s="566">
        <v>0.74721950000000004</v>
      </c>
      <c r="H37" s="567">
        <v>10.930893410000001</v>
      </c>
      <c r="I37" s="568">
        <v>2.80644727</v>
      </c>
      <c r="J37" s="566">
        <v>6.3414670000000006E-2</v>
      </c>
      <c r="K37" s="566">
        <v>0.21958926000000001</v>
      </c>
      <c r="L37" s="566">
        <v>0.15984588</v>
      </c>
      <c r="M37" s="566">
        <v>0.10638366</v>
      </c>
      <c r="N37" s="566">
        <v>0.31415476000000003</v>
      </c>
      <c r="O37" s="566">
        <v>1.9430590299999999</v>
      </c>
      <c r="P37" s="569">
        <v>12.559064740000002</v>
      </c>
      <c r="Q37" s="568">
        <v>2.8328702800000003</v>
      </c>
      <c r="R37" s="566">
        <v>1.1261736800000002</v>
      </c>
      <c r="S37" s="566">
        <v>0.34694706000000003</v>
      </c>
      <c r="T37" s="567">
        <v>1.3597495399999999</v>
      </c>
      <c r="U37" s="570">
        <v>0.10954577</v>
      </c>
      <c r="V37" s="571">
        <v>1.5681395199999999</v>
      </c>
      <c r="W37" s="572">
        <v>7.8854189999999997</v>
      </c>
      <c r="X37" s="573">
        <v>0.12165791000000001</v>
      </c>
      <c r="Y37" s="573">
        <v>0.17258395999999998</v>
      </c>
      <c r="Z37" s="573" t="s">
        <v>276</v>
      </c>
      <c r="AA37" s="573">
        <v>0.25686229999999999</v>
      </c>
      <c r="AB37" s="573">
        <v>41.432976379999999</v>
      </c>
      <c r="AC37" s="324"/>
      <c r="AD37" s="936"/>
      <c r="AE37" s="309"/>
      <c r="AF37" s="310"/>
      <c r="AG37" s="350" t="s">
        <v>187</v>
      </c>
      <c r="AH37" s="563">
        <f t="shared" si="24"/>
        <v>79.638143582481405</v>
      </c>
      <c r="AI37" s="564">
        <f t="shared" si="0"/>
        <v>75.845961877769412</v>
      </c>
      <c r="AJ37" s="565">
        <f t="shared" si="1"/>
        <v>31.659109641787214</v>
      </c>
      <c r="AK37" s="566">
        <f t="shared" si="2"/>
        <v>3.4735581069544197</v>
      </c>
      <c r="AL37" s="566">
        <f t="shared" si="3"/>
        <v>1.8034415223925075</v>
      </c>
      <c r="AM37" s="567">
        <f t="shared" si="4"/>
        <v>26.38211001244029</v>
      </c>
      <c r="AN37" s="568">
        <f t="shared" si="5"/>
        <v>6.7734628675015802</v>
      </c>
      <c r="AO37" s="566">
        <f t="shared" si="6"/>
        <v>0.15305361946097296</v>
      </c>
      <c r="AP37" s="566">
        <f t="shared" si="7"/>
        <v>0.52998668979522645</v>
      </c>
      <c r="AQ37" s="566">
        <f t="shared" si="8"/>
        <v>0.38579386268073845</v>
      </c>
      <c r="AR37" s="566">
        <f t="shared" si="9"/>
        <v>0.25676084436780211</v>
      </c>
      <c r="AS37" s="566">
        <f t="shared" si="10"/>
        <v>0.7582239738674551</v>
      </c>
      <c r="AT37" s="566">
        <f t="shared" si="11"/>
        <v>4.6896438531940188</v>
      </c>
      <c r="AU37" s="569">
        <f t="shared" si="12"/>
        <v>30.311760914338642</v>
      </c>
      <c r="AV37" s="568">
        <f t="shared" si="13"/>
        <v>6.8372357660683223</v>
      </c>
      <c r="AW37" s="566">
        <f t="shared" si="14"/>
        <v>2.7180612603626817</v>
      </c>
      <c r="AX37" s="566">
        <f t="shared" si="15"/>
        <v>0.83736938620579993</v>
      </c>
      <c r="AY37" s="567">
        <f t="shared" si="16"/>
        <v>3.2818051194998414</v>
      </c>
      <c r="AZ37" s="570">
        <f t="shared" si="17"/>
        <v>0.26439271220900884</v>
      </c>
      <c r="BA37" s="571">
        <f t="shared" si="18"/>
        <v>3.7847619384567128</v>
      </c>
      <c r="BB37" s="572">
        <f t="shared" si="19"/>
        <v>19.031746422654656</v>
      </c>
      <c r="BC37" s="573">
        <f t="shared" si="20"/>
        <v>0.29362580395919896</v>
      </c>
      <c r="BD37" s="573">
        <f t="shared" si="21"/>
        <v>0.41653768345570158</v>
      </c>
      <c r="BE37" s="573" t="str">
        <f t="shared" si="22"/>
        <v/>
      </c>
      <c r="BF37" s="573">
        <f t="shared" si="23"/>
        <v>0.61994653158441526</v>
      </c>
      <c r="BG37" s="573">
        <f t="shared" si="25"/>
        <v>100.00000002413537</v>
      </c>
      <c r="BH37" s="324"/>
      <c r="BI37" s="852"/>
    </row>
    <row r="38" spans="1:61" x14ac:dyDescent="0.35">
      <c r="A38" s="415"/>
      <c r="B38" s="871" t="s">
        <v>188</v>
      </c>
      <c r="C38" s="872">
        <v>35.935906939999995</v>
      </c>
      <c r="D38" s="873">
        <v>35.916333099999996</v>
      </c>
      <c r="E38" s="874">
        <v>3.1999122299999998</v>
      </c>
      <c r="F38" s="875">
        <v>2.9181783000000001</v>
      </c>
      <c r="G38" s="875">
        <v>0.28173392999999997</v>
      </c>
      <c r="H38" s="876" t="s">
        <v>276</v>
      </c>
      <c r="I38" s="877">
        <v>4.5538685599999997</v>
      </c>
      <c r="J38" s="875">
        <v>0.25962919000000001</v>
      </c>
      <c r="K38" s="875">
        <v>0.11415121</v>
      </c>
      <c r="L38" s="875">
        <v>0.61517889999999997</v>
      </c>
      <c r="M38" s="875">
        <v>0.13550775999999998</v>
      </c>
      <c r="N38" s="875">
        <v>0.72249240999999997</v>
      </c>
      <c r="O38" s="875">
        <v>2.7069090999999998</v>
      </c>
      <c r="P38" s="878">
        <v>15.93495266</v>
      </c>
      <c r="Q38" s="877">
        <v>12.113909700000001</v>
      </c>
      <c r="R38" s="875">
        <v>3.6767051400000001</v>
      </c>
      <c r="S38" s="875">
        <v>7.8556454799999997</v>
      </c>
      <c r="T38" s="876">
        <v>0.58155908000000001</v>
      </c>
      <c r="U38" s="879">
        <v>0.11368995999999999</v>
      </c>
      <c r="V38" s="880">
        <v>1.9573840000000002E-2</v>
      </c>
      <c r="W38" s="881">
        <v>2.1021035000000001</v>
      </c>
      <c r="X38" s="882">
        <v>4.604776E-2</v>
      </c>
      <c r="Y38" s="882">
        <v>8.6818500000000014E-3</v>
      </c>
      <c r="Z38" s="882">
        <v>1.3048500000000001E-2</v>
      </c>
      <c r="AA38" s="882">
        <v>0.11286125</v>
      </c>
      <c r="AB38" s="883">
        <v>38.218649790000001</v>
      </c>
      <c r="AC38" s="324"/>
      <c r="AD38" s="936"/>
      <c r="AE38" s="309"/>
      <c r="AF38" s="310"/>
      <c r="AG38" s="871" t="s">
        <v>188</v>
      </c>
      <c r="AH38" s="872">
        <f t="shared" si="24"/>
        <v>94.027149408618598</v>
      </c>
      <c r="AI38" s="873">
        <f t="shared" si="0"/>
        <v>93.975933993873298</v>
      </c>
      <c r="AJ38" s="874">
        <f t="shared" si="1"/>
        <v>8.3726459400909139</v>
      </c>
      <c r="AK38" s="875">
        <f t="shared" si="2"/>
        <v>7.6354824569536417</v>
      </c>
      <c r="AL38" s="875">
        <f t="shared" si="3"/>
        <v>0.73716348313727265</v>
      </c>
      <c r="AM38" s="876" t="str">
        <f t="shared" si="4"/>
        <v/>
      </c>
      <c r="AN38" s="877">
        <f t="shared" si="5"/>
        <v>11.915304661525562</v>
      </c>
      <c r="AO38" s="875">
        <f t="shared" si="6"/>
        <v>0.67932590875550125</v>
      </c>
      <c r="AP38" s="875">
        <f t="shared" si="7"/>
        <v>0.29867933751513098</v>
      </c>
      <c r="AQ38" s="875">
        <f t="shared" si="8"/>
        <v>1.6096301239845554</v>
      </c>
      <c r="AR38" s="875">
        <f t="shared" si="9"/>
        <v>0.35455925508769781</v>
      </c>
      <c r="AS38" s="875">
        <f t="shared" si="10"/>
        <v>1.8904184579253289</v>
      </c>
      <c r="AT38" s="875">
        <f t="shared" si="11"/>
        <v>7.0826916044225845</v>
      </c>
      <c r="AU38" s="878">
        <f t="shared" si="12"/>
        <v>41.694180060148071</v>
      </c>
      <c r="AV38" s="877">
        <f t="shared" si="13"/>
        <v>31.696330892279807</v>
      </c>
      <c r="AW38" s="875">
        <f t="shared" si="14"/>
        <v>9.6201858522014536</v>
      </c>
      <c r="AX38" s="875">
        <f t="shared" si="15"/>
        <v>20.554481969311873</v>
      </c>
      <c r="AY38" s="876">
        <f t="shared" si="16"/>
        <v>1.5216630707664778</v>
      </c>
      <c r="AZ38" s="879">
        <f t="shared" si="17"/>
        <v>0.29747246599419963</v>
      </c>
      <c r="BA38" s="880">
        <f t="shared" si="18"/>
        <v>5.1215414745294181E-2</v>
      </c>
      <c r="BB38" s="881">
        <f t="shared" si="19"/>
        <v>5.5002034649325067</v>
      </c>
      <c r="BC38" s="882">
        <f t="shared" si="20"/>
        <v>0.1204850518085244</v>
      </c>
      <c r="BD38" s="882">
        <f t="shared" si="21"/>
        <v>2.2716265613003491E-2</v>
      </c>
      <c r="BE38" s="882">
        <f t="shared" si="22"/>
        <v>3.4141708489697012E-2</v>
      </c>
      <c r="BF38" s="882">
        <f t="shared" si="23"/>
        <v>0.29530412670290201</v>
      </c>
      <c r="BG38" s="883">
        <f t="shared" si="25"/>
        <v>100.00000002616522</v>
      </c>
      <c r="BH38" s="324"/>
      <c r="BI38" s="852"/>
    </row>
    <row r="39" spans="1:61" hidden="1" x14ac:dyDescent="0.35">
      <c r="A39" s="415"/>
      <c r="B39" s="361" t="s">
        <v>184</v>
      </c>
      <c r="C39" s="860" t="s">
        <v>276</v>
      </c>
      <c r="D39" s="861" t="s">
        <v>276</v>
      </c>
      <c r="E39" s="862" t="s">
        <v>276</v>
      </c>
      <c r="F39" s="863" t="s">
        <v>276</v>
      </c>
      <c r="G39" s="863" t="s">
        <v>276</v>
      </c>
      <c r="H39" s="864" t="s">
        <v>276</v>
      </c>
      <c r="I39" s="865" t="s">
        <v>276</v>
      </c>
      <c r="J39" s="863" t="s">
        <v>276</v>
      </c>
      <c r="K39" s="863" t="s">
        <v>276</v>
      </c>
      <c r="L39" s="863" t="s">
        <v>276</v>
      </c>
      <c r="M39" s="863" t="s">
        <v>276</v>
      </c>
      <c r="N39" s="863" t="s">
        <v>276</v>
      </c>
      <c r="O39" s="863" t="s">
        <v>276</v>
      </c>
      <c r="P39" s="866" t="s">
        <v>276</v>
      </c>
      <c r="Q39" s="865" t="s">
        <v>276</v>
      </c>
      <c r="R39" s="863" t="s">
        <v>276</v>
      </c>
      <c r="S39" s="863" t="s">
        <v>276</v>
      </c>
      <c r="T39" s="864" t="s">
        <v>276</v>
      </c>
      <c r="U39" s="867" t="s">
        <v>276</v>
      </c>
      <c r="V39" s="868" t="s">
        <v>276</v>
      </c>
      <c r="W39" s="869" t="s">
        <v>276</v>
      </c>
      <c r="X39" s="870" t="s">
        <v>276</v>
      </c>
      <c r="Y39" s="870" t="s">
        <v>276</v>
      </c>
      <c r="Z39" s="870" t="s">
        <v>276</v>
      </c>
      <c r="AA39" s="870" t="s">
        <v>276</v>
      </c>
      <c r="AB39" s="870" t="s">
        <v>276</v>
      </c>
      <c r="AC39" s="324"/>
      <c r="AD39" s="674"/>
      <c r="AE39" s="309"/>
      <c r="AF39" s="310"/>
      <c r="AG39" s="361" t="s">
        <v>184</v>
      </c>
      <c r="AH39" s="860" t="str">
        <f t="shared" ref="AH39:AQ41" si="26">IF(ISERROR(  (C39/$AB39)*100 ),"",(C39/$AB39)  *100 )</f>
        <v/>
      </c>
      <c r="AI39" s="861" t="str">
        <f t="shared" si="26"/>
        <v/>
      </c>
      <c r="AJ39" s="862" t="str">
        <f t="shared" si="26"/>
        <v/>
      </c>
      <c r="AK39" s="863" t="str">
        <f t="shared" si="26"/>
        <v/>
      </c>
      <c r="AL39" s="863" t="str">
        <f t="shared" si="26"/>
        <v/>
      </c>
      <c r="AM39" s="864" t="str">
        <f t="shared" si="26"/>
        <v/>
      </c>
      <c r="AN39" s="865" t="str">
        <f t="shared" si="26"/>
        <v/>
      </c>
      <c r="AO39" s="863" t="str">
        <f t="shared" si="26"/>
        <v/>
      </c>
      <c r="AP39" s="863" t="str">
        <f t="shared" si="26"/>
        <v/>
      </c>
      <c r="AQ39" s="863" t="str">
        <f t="shared" si="26"/>
        <v/>
      </c>
      <c r="AR39" s="863" t="str">
        <f t="shared" ref="AR39:BA41" si="27">IF(ISERROR(  (M39/$AB39)*100 ),"",(M39/$AB39)  *100 )</f>
        <v/>
      </c>
      <c r="AS39" s="863" t="str">
        <f t="shared" si="27"/>
        <v/>
      </c>
      <c r="AT39" s="863" t="str">
        <f t="shared" si="27"/>
        <v/>
      </c>
      <c r="AU39" s="866" t="str">
        <f t="shared" si="27"/>
        <v/>
      </c>
      <c r="AV39" s="865" t="str">
        <f t="shared" si="27"/>
        <v/>
      </c>
      <c r="AW39" s="863" t="str">
        <f t="shared" si="27"/>
        <v/>
      </c>
      <c r="AX39" s="863" t="str">
        <f t="shared" si="27"/>
        <v/>
      </c>
      <c r="AY39" s="864" t="str">
        <f t="shared" si="27"/>
        <v/>
      </c>
      <c r="AZ39" s="867" t="str">
        <f t="shared" si="27"/>
        <v/>
      </c>
      <c r="BA39" s="868" t="str">
        <f t="shared" si="27"/>
        <v/>
      </c>
      <c r="BB39" s="869" t="str">
        <f t="shared" ref="BB39:BF41" si="28">IF(ISERROR(  (W39/$AB39)*100 ),"",(W39/$AB39)  *100 )</f>
        <v/>
      </c>
      <c r="BC39" s="870" t="str">
        <f t="shared" si="28"/>
        <v/>
      </c>
      <c r="BD39" s="870" t="str">
        <f t="shared" si="28"/>
        <v/>
      </c>
      <c r="BE39" s="870" t="str">
        <f t="shared" si="28"/>
        <v/>
      </c>
      <c r="BF39" s="870" t="str">
        <f t="shared" si="28"/>
        <v/>
      </c>
      <c r="BG39" s="870"/>
      <c r="BH39" s="324"/>
      <c r="BI39" s="852"/>
    </row>
    <row r="40" spans="1:61" hidden="1" x14ac:dyDescent="0.35">
      <c r="A40" s="415"/>
      <c r="B40" s="376" t="s">
        <v>185</v>
      </c>
      <c r="C40" s="574" t="s">
        <v>276</v>
      </c>
      <c r="D40" s="575" t="s">
        <v>276</v>
      </c>
      <c r="E40" s="576" t="s">
        <v>276</v>
      </c>
      <c r="F40" s="577" t="s">
        <v>276</v>
      </c>
      <c r="G40" s="577" t="s">
        <v>276</v>
      </c>
      <c r="H40" s="578" t="s">
        <v>276</v>
      </c>
      <c r="I40" s="579" t="s">
        <v>276</v>
      </c>
      <c r="J40" s="577" t="s">
        <v>276</v>
      </c>
      <c r="K40" s="577" t="s">
        <v>276</v>
      </c>
      <c r="L40" s="577" t="s">
        <v>276</v>
      </c>
      <c r="M40" s="577" t="s">
        <v>276</v>
      </c>
      <c r="N40" s="577" t="s">
        <v>276</v>
      </c>
      <c r="O40" s="577" t="s">
        <v>276</v>
      </c>
      <c r="P40" s="580" t="s">
        <v>276</v>
      </c>
      <c r="Q40" s="579" t="s">
        <v>276</v>
      </c>
      <c r="R40" s="577" t="s">
        <v>276</v>
      </c>
      <c r="S40" s="577" t="s">
        <v>276</v>
      </c>
      <c r="T40" s="578" t="s">
        <v>276</v>
      </c>
      <c r="U40" s="581" t="s">
        <v>276</v>
      </c>
      <c r="V40" s="582" t="s">
        <v>276</v>
      </c>
      <c r="W40" s="583" t="s">
        <v>276</v>
      </c>
      <c r="X40" s="584" t="s">
        <v>276</v>
      </c>
      <c r="Y40" s="584" t="s">
        <v>276</v>
      </c>
      <c r="Z40" s="584" t="s">
        <v>276</v>
      </c>
      <c r="AA40" s="584" t="s">
        <v>276</v>
      </c>
      <c r="AB40" s="584" t="s">
        <v>276</v>
      </c>
      <c r="AC40" s="324"/>
      <c r="AD40" s="674"/>
      <c r="AE40" s="319"/>
      <c r="AF40" s="310"/>
      <c r="AG40" s="376" t="s">
        <v>185</v>
      </c>
      <c r="AH40" s="574" t="str">
        <f t="shared" si="26"/>
        <v/>
      </c>
      <c r="AI40" s="575" t="str">
        <f t="shared" si="26"/>
        <v/>
      </c>
      <c r="AJ40" s="576" t="str">
        <f t="shared" si="26"/>
        <v/>
      </c>
      <c r="AK40" s="577" t="str">
        <f t="shared" si="26"/>
        <v/>
      </c>
      <c r="AL40" s="577" t="str">
        <f t="shared" si="26"/>
        <v/>
      </c>
      <c r="AM40" s="578" t="str">
        <f t="shared" si="26"/>
        <v/>
      </c>
      <c r="AN40" s="579" t="str">
        <f t="shared" si="26"/>
        <v/>
      </c>
      <c r="AO40" s="577" t="str">
        <f t="shared" si="26"/>
        <v/>
      </c>
      <c r="AP40" s="577" t="str">
        <f t="shared" si="26"/>
        <v/>
      </c>
      <c r="AQ40" s="577" t="str">
        <f t="shared" si="26"/>
        <v/>
      </c>
      <c r="AR40" s="577" t="str">
        <f t="shared" si="27"/>
        <v/>
      </c>
      <c r="AS40" s="577" t="str">
        <f t="shared" si="27"/>
        <v/>
      </c>
      <c r="AT40" s="577" t="str">
        <f t="shared" si="27"/>
        <v/>
      </c>
      <c r="AU40" s="580" t="str">
        <f t="shared" si="27"/>
        <v/>
      </c>
      <c r="AV40" s="579" t="str">
        <f t="shared" si="27"/>
        <v/>
      </c>
      <c r="AW40" s="577" t="str">
        <f t="shared" si="27"/>
        <v/>
      </c>
      <c r="AX40" s="577" t="str">
        <f t="shared" si="27"/>
        <v/>
      </c>
      <c r="AY40" s="578" t="str">
        <f t="shared" si="27"/>
        <v/>
      </c>
      <c r="AZ40" s="581" t="str">
        <f t="shared" si="27"/>
        <v/>
      </c>
      <c r="BA40" s="582" t="str">
        <f t="shared" si="27"/>
        <v/>
      </c>
      <c r="BB40" s="583" t="str">
        <f t="shared" si="28"/>
        <v/>
      </c>
      <c r="BC40" s="584" t="str">
        <f t="shared" si="28"/>
        <v/>
      </c>
      <c r="BD40" s="584" t="str">
        <f t="shared" si="28"/>
        <v/>
      </c>
      <c r="BE40" s="584" t="str">
        <f t="shared" si="28"/>
        <v/>
      </c>
      <c r="BF40" s="584" t="str">
        <f t="shared" si="28"/>
        <v/>
      </c>
      <c r="BG40" s="584">
        <f>SUM(AH40)+SUM(BB40:BF40)</f>
        <v>0</v>
      </c>
      <c r="BH40" s="324"/>
      <c r="BI40" s="852"/>
    </row>
    <row r="41" spans="1:61" ht="13.15" hidden="1" thickBot="1" x14ac:dyDescent="0.4">
      <c r="A41" s="310"/>
      <c r="B41" s="350" t="s">
        <v>182</v>
      </c>
      <c r="C41" s="585" t="s">
        <v>276</v>
      </c>
      <c r="D41" s="586" t="s">
        <v>276</v>
      </c>
      <c r="E41" s="587" t="s">
        <v>276</v>
      </c>
      <c r="F41" s="588" t="s">
        <v>276</v>
      </c>
      <c r="G41" s="588" t="s">
        <v>276</v>
      </c>
      <c r="H41" s="589" t="s">
        <v>276</v>
      </c>
      <c r="I41" s="590" t="s">
        <v>276</v>
      </c>
      <c r="J41" s="588" t="s">
        <v>276</v>
      </c>
      <c r="K41" s="588" t="s">
        <v>276</v>
      </c>
      <c r="L41" s="588" t="s">
        <v>276</v>
      </c>
      <c r="M41" s="588" t="s">
        <v>276</v>
      </c>
      <c r="N41" s="588" t="s">
        <v>276</v>
      </c>
      <c r="O41" s="588" t="s">
        <v>276</v>
      </c>
      <c r="P41" s="591" t="s">
        <v>276</v>
      </c>
      <c r="Q41" s="590" t="s">
        <v>276</v>
      </c>
      <c r="R41" s="588" t="s">
        <v>276</v>
      </c>
      <c r="S41" s="588" t="s">
        <v>276</v>
      </c>
      <c r="T41" s="589" t="s">
        <v>276</v>
      </c>
      <c r="U41" s="592" t="s">
        <v>276</v>
      </c>
      <c r="V41" s="593" t="s">
        <v>276</v>
      </c>
      <c r="W41" s="521" t="s">
        <v>276</v>
      </c>
      <c r="X41" s="522" t="s">
        <v>276</v>
      </c>
      <c r="Y41" s="522" t="s">
        <v>276</v>
      </c>
      <c r="Z41" s="522" t="s">
        <v>276</v>
      </c>
      <c r="AA41" s="649" t="s">
        <v>276</v>
      </c>
      <c r="AB41" s="522" t="s">
        <v>276</v>
      </c>
      <c r="AC41" s="324"/>
      <c r="AD41" s="674"/>
      <c r="AE41" s="319"/>
      <c r="AF41" s="310"/>
      <c r="AG41" s="350" t="s">
        <v>182</v>
      </c>
      <c r="AH41" s="585" t="str">
        <f t="shared" si="26"/>
        <v/>
      </c>
      <c r="AI41" s="586" t="str">
        <f t="shared" si="26"/>
        <v/>
      </c>
      <c r="AJ41" s="587" t="str">
        <f t="shared" si="26"/>
        <v/>
      </c>
      <c r="AK41" s="588" t="str">
        <f t="shared" si="26"/>
        <v/>
      </c>
      <c r="AL41" s="588" t="str">
        <f t="shared" si="26"/>
        <v/>
      </c>
      <c r="AM41" s="589" t="str">
        <f t="shared" si="26"/>
        <v/>
      </c>
      <c r="AN41" s="590" t="str">
        <f t="shared" si="26"/>
        <v/>
      </c>
      <c r="AO41" s="588" t="str">
        <f t="shared" si="26"/>
        <v/>
      </c>
      <c r="AP41" s="588" t="str">
        <f t="shared" si="26"/>
        <v/>
      </c>
      <c r="AQ41" s="588" t="str">
        <f t="shared" si="26"/>
        <v/>
      </c>
      <c r="AR41" s="588" t="str">
        <f t="shared" si="27"/>
        <v/>
      </c>
      <c r="AS41" s="588" t="str">
        <f t="shared" si="27"/>
        <v/>
      </c>
      <c r="AT41" s="588" t="str">
        <f t="shared" si="27"/>
        <v/>
      </c>
      <c r="AU41" s="591" t="str">
        <f t="shared" si="27"/>
        <v/>
      </c>
      <c r="AV41" s="590" t="str">
        <f t="shared" si="27"/>
        <v/>
      </c>
      <c r="AW41" s="588" t="str">
        <f t="shared" si="27"/>
        <v/>
      </c>
      <c r="AX41" s="588" t="str">
        <f t="shared" si="27"/>
        <v/>
      </c>
      <c r="AY41" s="589" t="str">
        <f t="shared" si="27"/>
        <v/>
      </c>
      <c r="AZ41" s="592" t="str">
        <f t="shared" si="27"/>
        <v/>
      </c>
      <c r="BA41" s="593" t="str">
        <f t="shared" si="27"/>
        <v/>
      </c>
      <c r="BB41" s="521" t="str">
        <f t="shared" si="28"/>
        <v/>
      </c>
      <c r="BC41" s="522" t="str">
        <f t="shared" si="28"/>
        <v/>
      </c>
      <c r="BD41" s="522" t="str">
        <f t="shared" si="28"/>
        <v/>
      </c>
      <c r="BE41" s="522" t="str">
        <f t="shared" si="28"/>
        <v/>
      </c>
      <c r="BF41" s="649" t="str">
        <f t="shared" si="28"/>
        <v/>
      </c>
      <c r="BG41" s="522">
        <f>SUM(AH41)+SUM(BB41:BF41)</f>
        <v>0</v>
      </c>
      <c r="BH41" s="324"/>
      <c r="BI41" s="852"/>
    </row>
    <row r="42" spans="1:61" x14ac:dyDescent="0.35">
      <c r="A42" s="310"/>
      <c r="B42" s="311"/>
      <c r="C42" s="325"/>
      <c r="D42" s="309"/>
      <c r="E42" s="309"/>
      <c r="F42" s="309"/>
      <c r="G42" s="309"/>
      <c r="H42" s="309"/>
      <c r="I42" s="309"/>
      <c r="J42" s="309"/>
      <c r="K42" s="309"/>
      <c r="L42" s="309"/>
      <c r="M42" s="309"/>
      <c r="N42" s="309"/>
      <c r="O42" s="309"/>
      <c r="P42" s="309"/>
      <c r="Q42" s="309"/>
      <c r="R42" s="309"/>
      <c r="S42" s="309"/>
      <c r="T42" s="309"/>
      <c r="U42" s="309"/>
      <c r="V42" s="309"/>
      <c r="W42" s="309"/>
      <c r="X42" s="309"/>
      <c r="Y42" s="309"/>
      <c r="Z42" s="309"/>
      <c r="AA42" s="309"/>
      <c r="AB42" s="309"/>
      <c r="AC42" s="309"/>
      <c r="AD42" s="309"/>
      <c r="AE42" s="309"/>
      <c r="AF42" s="309"/>
      <c r="AG42" s="310"/>
      <c r="AH42" s="310"/>
      <c r="AI42" s="325"/>
      <c r="AJ42" s="309"/>
      <c r="AK42" s="309"/>
      <c r="AL42" s="309"/>
      <c r="AM42" s="309"/>
      <c r="AN42" s="309"/>
      <c r="AO42" s="309"/>
      <c r="AP42" s="309"/>
      <c r="AQ42" s="309"/>
      <c r="AR42" s="309"/>
      <c r="AS42" s="309"/>
      <c r="AT42" s="309"/>
      <c r="AU42" s="309"/>
      <c r="AV42" s="309"/>
      <c r="AW42" s="309"/>
      <c r="AX42" s="309"/>
      <c r="AY42" s="309"/>
      <c r="AZ42" s="309"/>
      <c r="BA42" s="309"/>
      <c r="BB42" s="309"/>
      <c r="BC42" s="309"/>
      <c r="BD42" s="309"/>
      <c r="BE42" s="309"/>
      <c r="BF42" s="309"/>
      <c r="BG42" s="309"/>
      <c r="BH42" s="309"/>
      <c r="BI42" s="309"/>
    </row>
    <row r="43" spans="1:61" x14ac:dyDescent="0.35">
      <c r="A43" s="304"/>
      <c r="B43" s="314" t="s">
        <v>488</v>
      </c>
      <c r="C43" s="314"/>
      <c r="D43" s="304"/>
      <c r="E43" s="304"/>
      <c r="F43" s="304"/>
      <c r="G43" s="304"/>
      <c r="H43" s="304"/>
      <c r="I43" s="304"/>
      <c r="J43" s="304"/>
      <c r="K43" s="304"/>
      <c r="L43" s="304"/>
      <c r="M43" s="304"/>
      <c r="N43" s="314"/>
      <c r="O43" s="304"/>
      <c r="P43" s="304"/>
      <c r="Q43" s="304"/>
      <c r="R43" s="304"/>
      <c r="S43" s="304"/>
      <c r="T43" s="304"/>
      <c r="U43" s="304"/>
      <c r="V43" s="304"/>
      <c r="W43" s="304"/>
      <c r="X43" s="304"/>
      <c r="Y43" s="304"/>
      <c r="Z43" s="304"/>
      <c r="AA43" s="304"/>
      <c r="AB43" s="304"/>
      <c r="AC43" s="304"/>
      <c r="AD43" s="304"/>
      <c r="AE43" s="304"/>
      <c r="AF43" s="304"/>
      <c r="AG43" s="304"/>
      <c r="AH43" s="304"/>
      <c r="AI43" s="314" t="s">
        <v>488</v>
      </c>
      <c r="AJ43" s="304"/>
      <c r="AK43" s="304"/>
      <c r="AL43" s="304"/>
      <c r="AM43" s="304"/>
      <c r="AN43" s="304"/>
      <c r="AO43" s="304"/>
      <c r="AP43" s="304"/>
      <c r="AQ43" s="314"/>
      <c r="AR43" s="304"/>
      <c r="AS43" s="304"/>
      <c r="AT43" s="304"/>
      <c r="AU43" s="304"/>
      <c r="AV43" s="304"/>
      <c r="AW43" s="304"/>
      <c r="AX43" s="304"/>
      <c r="AY43" s="304"/>
      <c r="AZ43" s="304"/>
      <c r="BA43" s="304"/>
      <c r="BB43" s="304"/>
      <c r="BC43" s="304"/>
      <c r="BD43" s="304"/>
      <c r="BE43" s="304"/>
      <c r="BF43" s="304"/>
      <c r="BG43" s="304"/>
      <c r="BH43" s="304"/>
      <c r="BI43" s="304"/>
    </row>
    <row r="44" spans="1:61" x14ac:dyDescent="0.35">
      <c r="A44" s="304"/>
      <c r="B44" s="320" t="s">
        <v>490</v>
      </c>
      <c r="C44" s="320"/>
      <c r="D44" s="312"/>
      <c r="E44" s="312"/>
      <c r="F44" s="312"/>
      <c r="G44" s="312"/>
      <c r="H44" s="312"/>
      <c r="I44" s="312"/>
      <c r="J44" s="312"/>
      <c r="K44" s="312"/>
      <c r="L44" s="312"/>
      <c r="M44" s="312"/>
      <c r="N44" s="312"/>
      <c r="O44" s="312"/>
      <c r="P44" s="312"/>
      <c r="Q44" s="312"/>
      <c r="R44" s="313"/>
      <c r="S44" s="313"/>
      <c r="T44" s="312"/>
      <c r="U44" s="312"/>
      <c r="V44" s="312"/>
      <c r="W44" s="312"/>
      <c r="X44" s="312"/>
      <c r="Y44" s="312"/>
      <c r="Z44" s="312"/>
      <c r="AA44" s="312"/>
      <c r="AB44" s="312"/>
      <c r="AC44" s="312"/>
      <c r="AD44" s="312"/>
      <c r="AE44" s="312"/>
      <c r="AF44" s="312"/>
      <c r="AG44" s="304"/>
      <c r="AH44" s="304"/>
      <c r="AI44" s="320" t="s">
        <v>490</v>
      </c>
      <c r="AJ44" s="312"/>
      <c r="AK44" s="312"/>
      <c r="AL44" s="312"/>
      <c r="AM44" s="312"/>
      <c r="AN44" s="312"/>
      <c r="AO44" s="312"/>
      <c r="AP44" s="312"/>
      <c r="AQ44" s="312"/>
      <c r="AR44" s="312"/>
      <c r="AS44" s="312"/>
      <c r="AT44" s="313"/>
      <c r="AU44" s="313"/>
      <c r="AV44" s="312"/>
      <c r="AW44" s="312"/>
      <c r="AX44" s="312"/>
      <c r="AY44" s="312"/>
      <c r="AZ44" s="312"/>
      <c r="BA44" s="312"/>
      <c r="BB44" s="312"/>
      <c r="BC44" s="312"/>
      <c r="BD44" s="312"/>
      <c r="BE44" s="312"/>
      <c r="BF44" s="312"/>
      <c r="BG44" s="312"/>
      <c r="BH44" s="312"/>
      <c r="BI44" s="304"/>
    </row>
    <row r="45" spans="1:61" x14ac:dyDescent="0.35">
      <c r="A45" s="304"/>
      <c r="B45" s="320" t="s">
        <v>491</v>
      </c>
      <c r="C45" s="320"/>
      <c r="D45" s="312"/>
      <c r="E45" s="312"/>
      <c r="F45" s="312"/>
      <c r="G45" s="312"/>
      <c r="H45" s="312"/>
      <c r="I45" s="312"/>
      <c r="J45" s="312"/>
      <c r="K45" s="312"/>
      <c r="L45" s="312"/>
      <c r="M45" s="312"/>
      <c r="N45" s="312"/>
      <c r="O45" s="312"/>
      <c r="P45" s="312"/>
      <c r="Q45" s="312"/>
      <c r="R45" s="313"/>
      <c r="S45" s="313"/>
      <c r="T45" s="312"/>
      <c r="U45" s="312"/>
      <c r="V45" s="312"/>
      <c r="W45" s="312"/>
      <c r="X45" s="312"/>
      <c r="Y45" s="312"/>
      <c r="Z45" s="312"/>
      <c r="AA45" s="312"/>
      <c r="AB45" s="312"/>
      <c r="AC45" s="312"/>
      <c r="AD45" s="312"/>
      <c r="AE45" s="312"/>
      <c r="AF45" s="312"/>
      <c r="AG45" s="304"/>
      <c r="AH45" s="304"/>
      <c r="AI45" s="320" t="s">
        <v>491</v>
      </c>
      <c r="AJ45" s="312"/>
      <c r="AK45" s="312"/>
      <c r="AL45" s="312"/>
      <c r="AM45" s="312"/>
      <c r="AN45" s="312"/>
      <c r="AO45" s="312"/>
      <c r="AP45" s="312"/>
      <c r="AQ45" s="312"/>
      <c r="AR45" s="312"/>
      <c r="AS45" s="312"/>
      <c r="AT45" s="313"/>
      <c r="AU45" s="313"/>
      <c r="AV45" s="312"/>
      <c r="AW45" s="312"/>
      <c r="AX45" s="312"/>
      <c r="AY45" s="312"/>
      <c r="AZ45" s="312"/>
      <c r="BA45" s="312"/>
      <c r="BB45" s="312"/>
      <c r="BC45" s="312"/>
      <c r="BD45" s="312"/>
      <c r="BE45" s="312"/>
      <c r="BF45" s="312"/>
      <c r="BG45" s="312"/>
      <c r="BH45" s="312"/>
      <c r="BI45" s="304"/>
    </row>
    <row r="46" spans="1:61" x14ac:dyDescent="0.35">
      <c r="A46" s="304"/>
      <c r="B46" s="320"/>
      <c r="C46" s="320"/>
      <c r="D46" s="312"/>
      <c r="E46" s="312"/>
      <c r="F46" s="312"/>
      <c r="G46" s="312"/>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20"/>
      <c r="AJ46" s="312"/>
      <c r="AK46" s="312"/>
      <c r="AL46" s="312"/>
      <c r="AM46" s="312"/>
      <c r="AN46" s="312"/>
      <c r="AO46" s="312"/>
      <c r="AP46" s="312"/>
      <c r="AQ46" s="312"/>
      <c r="AR46" s="312"/>
      <c r="AS46" s="312"/>
      <c r="AT46" s="312"/>
      <c r="AU46" s="312"/>
      <c r="AV46" s="312"/>
      <c r="AW46" s="312"/>
      <c r="AX46" s="312"/>
      <c r="AY46" s="312"/>
      <c r="AZ46" s="312"/>
      <c r="BA46" s="312"/>
      <c r="BB46" s="312"/>
      <c r="BC46" s="312"/>
      <c r="BD46" s="312"/>
      <c r="BE46" s="312"/>
      <c r="BF46" s="312"/>
      <c r="BG46" s="312"/>
      <c r="BH46" s="312"/>
      <c r="BI46" s="304"/>
    </row>
    <row r="47" spans="1:61" x14ac:dyDescent="0.35">
      <c r="A47" s="304"/>
      <c r="B47" s="320"/>
      <c r="C47" s="935"/>
      <c r="D47" s="935"/>
      <c r="E47" s="935"/>
      <c r="F47" s="935"/>
      <c r="G47" s="935"/>
      <c r="H47" s="935"/>
      <c r="I47" s="935"/>
      <c r="J47" s="935"/>
      <c r="K47" s="935"/>
      <c r="L47" s="935"/>
      <c r="M47" s="935"/>
      <c r="N47" s="935"/>
      <c r="O47" s="935"/>
      <c r="P47" s="935"/>
      <c r="Q47" s="935"/>
      <c r="R47" s="935"/>
      <c r="S47" s="935"/>
      <c r="T47" s="935"/>
      <c r="U47" s="935"/>
      <c r="V47" s="935"/>
      <c r="W47" s="935"/>
      <c r="X47" s="935"/>
      <c r="Y47" s="935"/>
      <c r="Z47" s="935"/>
      <c r="AA47" s="935"/>
      <c r="AB47" s="935"/>
      <c r="AC47" s="312"/>
      <c r="AD47" s="312"/>
      <c r="AE47" s="312"/>
      <c r="AF47" s="312"/>
      <c r="AG47" s="312"/>
      <c r="AH47" s="312"/>
      <c r="AI47" s="320"/>
      <c r="AJ47" s="312"/>
      <c r="AK47" s="312"/>
      <c r="AL47" s="312"/>
      <c r="AM47" s="312"/>
      <c r="AN47" s="312"/>
      <c r="AO47" s="312"/>
      <c r="AP47" s="312"/>
      <c r="AQ47" s="312"/>
      <c r="AR47" s="312"/>
      <c r="AS47" s="312"/>
      <c r="AT47" s="312"/>
      <c r="AU47" s="312"/>
      <c r="AV47" s="312"/>
      <c r="AW47" s="312"/>
      <c r="AX47" s="312"/>
      <c r="AY47" s="312"/>
      <c r="AZ47" s="312"/>
      <c r="BA47" s="312"/>
      <c r="BB47" s="312"/>
      <c r="BC47" s="312"/>
      <c r="BD47" s="312"/>
      <c r="BE47" s="312"/>
      <c r="BF47" s="312"/>
      <c r="BG47" s="312"/>
      <c r="BH47" s="312"/>
      <c r="BI47" s="304"/>
    </row>
    <row r="48" spans="1:61" x14ac:dyDescent="0.35">
      <c r="C48" s="660"/>
      <c r="D48" s="660"/>
      <c r="E48" s="660"/>
      <c r="F48" s="660"/>
      <c r="G48" s="660"/>
      <c r="H48" s="660"/>
      <c r="I48" s="660"/>
      <c r="J48" s="660"/>
      <c r="K48" s="660"/>
      <c r="L48" s="660"/>
      <c r="M48" s="660"/>
      <c r="N48" s="660"/>
      <c r="O48" s="660"/>
      <c r="P48" s="660"/>
      <c r="Q48" s="660"/>
      <c r="R48" s="660"/>
      <c r="S48" s="660"/>
      <c r="T48" s="660"/>
      <c r="U48" s="660"/>
      <c r="V48" s="660"/>
      <c r="W48" s="660"/>
      <c r="X48" s="660"/>
      <c r="Y48" s="660"/>
      <c r="Z48" s="660"/>
      <c r="AA48" s="660"/>
      <c r="AB48" s="660"/>
    </row>
    <row r="49" spans="3:59" x14ac:dyDescent="0.35">
      <c r="C49" s="222"/>
      <c r="D49" s="222"/>
      <c r="E49" s="222"/>
      <c r="F49" s="222"/>
      <c r="G49" s="222"/>
      <c r="H49" s="222"/>
      <c r="I49" s="222"/>
      <c r="J49" s="222"/>
      <c r="K49" s="222"/>
      <c r="L49" s="222"/>
      <c r="M49" s="222"/>
      <c r="N49" s="222"/>
      <c r="O49" s="222"/>
      <c r="P49" s="222"/>
      <c r="Q49" s="222"/>
      <c r="R49" s="222"/>
      <c r="S49" s="222"/>
      <c r="T49" s="222"/>
      <c r="U49" s="222"/>
      <c r="V49" s="222"/>
      <c r="W49" s="222"/>
      <c r="X49" s="222"/>
      <c r="Y49" s="222"/>
      <c r="Z49" s="222"/>
      <c r="AA49" s="222"/>
      <c r="AB49" s="222"/>
      <c r="AG49" s="222"/>
      <c r="AH49" s="222"/>
      <c r="AI49" s="222"/>
      <c r="AJ49" s="222"/>
      <c r="AK49" s="222"/>
      <c r="AL49" s="222"/>
      <c r="AM49" s="222"/>
      <c r="AN49" s="222"/>
      <c r="AO49" s="222"/>
      <c r="AP49" s="222"/>
      <c r="AQ49" s="222"/>
      <c r="AR49" s="222"/>
      <c r="AS49" s="222"/>
      <c r="AT49" s="222"/>
      <c r="AU49" s="222"/>
      <c r="AV49" s="222"/>
      <c r="AW49" s="222"/>
      <c r="AX49" s="222"/>
      <c r="AY49" s="222"/>
      <c r="AZ49" s="222"/>
      <c r="BA49" s="222"/>
      <c r="BB49" s="222"/>
      <c r="BC49" s="222"/>
      <c r="BD49" s="222"/>
      <c r="BE49" s="222"/>
      <c r="BF49" s="222"/>
      <c r="BG49" s="222"/>
    </row>
    <row r="50" spans="3:59" x14ac:dyDescent="0.35">
      <c r="C50" s="222"/>
      <c r="D50" s="222"/>
      <c r="E50" s="222"/>
      <c r="F50" s="222"/>
      <c r="G50" s="222"/>
      <c r="H50" s="222"/>
      <c r="I50" s="222"/>
      <c r="J50" s="222"/>
      <c r="K50" s="222"/>
      <c r="L50" s="222"/>
      <c r="M50" s="222"/>
      <c r="N50" s="222"/>
      <c r="O50" s="222"/>
      <c r="P50" s="222"/>
      <c r="Q50" s="222"/>
      <c r="R50" s="222"/>
      <c r="S50" s="222"/>
      <c r="T50" s="222"/>
      <c r="U50" s="222"/>
      <c r="V50" s="222"/>
      <c r="W50" s="222"/>
      <c r="X50" s="222"/>
      <c r="Y50" s="222"/>
      <c r="Z50" s="222"/>
      <c r="AA50" s="222"/>
      <c r="AB50" s="222"/>
      <c r="AH50" s="222"/>
      <c r="AI50" s="222"/>
      <c r="AJ50" s="222"/>
      <c r="AK50" s="222"/>
      <c r="AL50" s="222"/>
      <c r="AM50" s="222"/>
      <c r="AN50" s="222"/>
      <c r="AO50" s="222"/>
      <c r="AP50" s="222"/>
      <c r="AQ50" s="222"/>
      <c r="AR50" s="222"/>
      <c r="AS50" s="222"/>
      <c r="AT50" s="222"/>
      <c r="AU50" s="222"/>
      <c r="AV50" s="222"/>
      <c r="AW50" s="222"/>
      <c r="AX50" s="222"/>
      <c r="AY50" s="222"/>
      <c r="AZ50" s="222"/>
      <c r="BA50" s="222"/>
      <c r="BB50" s="222"/>
      <c r="BC50" s="222"/>
      <c r="BD50" s="222"/>
      <c r="BE50" s="222"/>
      <c r="BF50" s="222"/>
      <c r="BG50" s="222"/>
    </row>
    <row r="51" spans="3:59" x14ac:dyDescent="0.35">
      <c r="C51" s="222"/>
      <c r="D51" s="222"/>
      <c r="E51" s="222"/>
      <c r="F51" s="222"/>
      <c r="G51" s="222"/>
      <c r="H51" s="222"/>
      <c r="I51" s="222"/>
      <c r="J51" s="222"/>
      <c r="K51" s="222"/>
      <c r="L51" s="222"/>
      <c r="M51" s="222"/>
      <c r="N51" s="222"/>
      <c r="O51" s="222"/>
      <c r="P51" s="222"/>
      <c r="Q51" s="222"/>
      <c r="R51" s="222"/>
      <c r="S51" s="222"/>
      <c r="T51" s="222"/>
      <c r="U51" s="222"/>
      <c r="V51" s="222"/>
      <c r="W51" s="222"/>
      <c r="X51" s="222"/>
      <c r="Y51" s="222"/>
      <c r="Z51" s="222"/>
      <c r="AA51" s="222"/>
      <c r="AB51" s="222"/>
      <c r="AH51" s="222"/>
      <c r="AI51" s="222"/>
      <c r="AJ51" s="222"/>
      <c r="AK51" s="222"/>
      <c r="AL51" s="222"/>
      <c r="AM51" s="222"/>
      <c r="AN51" s="222"/>
      <c r="AO51" s="222"/>
      <c r="AP51" s="222"/>
      <c r="AQ51" s="222"/>
      <c r="AR51" s="222"/>
      <c r="AS51" s="222"/>
      <c r="AT51" s="222"/>
      <c r="AU51" s="222"/>
      <c r="AV51" s="222"/>
      <c r="AW51" s="222"/>
      <c r="AX51" s="222"/>
      <c r="AY51" s="222"/>
      <c r="AZ51" s="222"/>
      <c r="BA51" s="222"/>
      <c r="BB51" s="222"/>
      <c r="BC51" s="222"/>
      <c r="BD51" s="222"/>
      <c r="BE51" s="222"/>
      <c r="BF51" s="222"/>
      <c r="BG51" s="222"/>
    </row>
    <row r="52" spans="3:59" x14ac:dyDescent="0.35">
      <c r="C52" s="222"/>
      <c r="D52" s="222"/>
      <c r="E52" s="222"/>
      <c r="F52" s="222"/>
      <c r="G52" s="222"/>
      <c r="H52" s="222"/>
      <c r="I52" s="222"/>
      <c r="J52" s="222"/>
      <c r="K52" s="222"/>
      <c r="L52" s="222"/>
      <c r="M52" s="222"/>
      <c r="N52" s="222"/>
      <c r="O52" s="222"/>
      <c r="P52" s="222"/>
      <c r="Q52" s="222"/>
      <c r="R52" s="222"/>
      <c r="S52" s="222"/>
      <c r="T52" s="222"/>
      <c r="U52" s="222"/>
      <c r="V52" s="222"/>
      <c r="W52" s="222"/>
      <c r="X52" s="222"/>
      <c r="Y52" s="222"/>
      <c r="Z52" s="222"/>
      <c r="AA52" s="222"/>
      <c r="AB52" s="222"/>
      <c r="AH52" s="222"/>
      <c r="AI52" s="222"/>
      <c r="AJ52" s="222"/>
      <c r="AK52" s="222"/>
      <c r="AL52" s="222"/>
      <c r="AM52" s="222"/>
      <c r="AN52" s="222"/>
      <c r="AO52" s="222"/>
      <c r="AP52" s="222"/>
      <c r="AQ52" s="222"/>
      <c r="AR52" s="222"/>
      <c r="AS52" s="222"/>
      <c r="AT52" s="222"/>
      <c r="AU52" s="222"/>
      <c r="AV52" s="222"/>
      <c r="AW52" s="222"/>
      <c r="AX52" s="222"/>
      <c r="AY52" s="222"/>
      <c r="AZ52" s="222"/>
      <c r="BA52" s="222"/>
      <c r="BB52" s="222"/>
      <c r="BC52" s="222"/>
      <c r="BD52" s="222"/>
      <c r="BE52" s="222"/>
      <c r="BF52" s="222"/>
      <c r="BG52" s="222"/>
    </row>
    <row r="53" spans="3:59" x14ac:dyDescent="0.35">
      <c r="C53" s="222"/>
      <c r="D53" s="222"/>
      <c r="E53" s="222"/>
      <c r="F53" s="222"/>
      <c r="G53" s="222"/>
      <c r="H53" s="222"/>
      <c r="I53" s="222"/>
      <c r="J53" s="222"/>
      <c r="K53" s="222"/>
      <c r="L53" s="222"/>
      <c r="M53" s="222"/>
      <c r="N53" s="222"/>
      <c r="O53" s="222"/>
      <c r="P53" s="222"/>
      <c r="Q53" s="222"/>
      <c r="R53" s="222"/>
      <c r="S53" s="222"/>
      <c r="T53" s="222"/>
      <c r="U53" s="222"/>
      <c r="V53" s="222"/>
      <c r="W53" s="222"/>
      <c r="X53" s="222"/>
      <c r="Y53" s="222"/>
      <c r="Z53" s="222"/>
      <c r="AA53" s="222"/>
      <c r="AB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222"/>
      <c r="BD53" s="222"/>
      <c r="BE53" s="222"/>
      <c r="BF53" s="222"/>
      <c r="BG53" s="222"/>
    </row>
    <row r="54" spans="3:59" x14ac:dyDescent="0.35">
      <c r="C54" s="222"/>
      <c r="D54" s="222"/>
      <c r="E54" s="222"/>
      <c r="F54" s="222"/>
      <c r="G54" s="222"/>
      <c r="H54" s="222"/>
      <c r="I54" s="222"/>
      <c r="J54" s="222"/>
      <c r="K54" s="222"/>
      <c r="L54" s="222"/>
      <c r="M54" s="222"/>
      <c r="N54" s="222"/>
      <c r="O54" s="222"/>
      <c r="P54" s="222"/>
      <c r="Q54" s="222"/>
      <c r="R54" s="222"/>
      <c r="S54" s="222"/>
      <c r="T54" s="222"/>
      <c r="U54" s="222"/>
      <c r="V54" s="222"/>
      <c r="W54" s="222"/>
      <c r="X54" s="222"/>
      <c r="Y54" s="222"/>
      <c r="Z54" s="222"/>
      <c r="AA54" s="222"/>
      <c r="AB54" s="222"/>
      <c r="AH54" s="222"/>
      <c r="AI54" s="222"/>
      <c r="AJ54" s="222"/>
      <c r="AK54" s="222"/>
      <c r="AL54" s="222"/>
      <c r="AM54" s="222"/>
      <c r="AN54" s="222"/>
      <c r="AO54" s="222"/>
      <c r="AP54" s="222"/>
      <c r="AQ54" s="222"/>
      <c r="AR54" s="222"/>
      <c r="AS54" s="222"/>
      <c r="AT54" s="222"/>
      <c r="AU54" s="222"/>
      <c r="AV54" s="222"/>
      <c r="AW54" s="222"/>
      <c r="AX54" s="222"/>
      <c r="AY54" s="222"/>
      <c r="AZ54" s="222"/>
      <c r="BA54" s="222"/>
      <c r="BB54" s="222"/>
      <c r="BC54" s="222"/>
      <c r="BD54" s="222"/>
      <c r="BE54" s="222"/>
      <c r="BF54" s="222"/>
      <c r="BG54" s="222"/>
    </row>
    <row r="55" spans="3:59" x14ac:dyDescent="0.35">
      <c r="C55" s="222"/>
      <c r="D55" s="222"/>
      <c r="E55" s="222"/>
      <c r="F55" s="222"/>
      <c r="G55" s="222"/>
      <c r="H55" s="222"/>
      <c r="I55" s="222"/>
      <c r="J55" s="222"/>
      <c r="K55" s="222"/>
      <c r="L55" s="222"/>
      <c r="M55" s="222"/>
      <c r="N55" s="222"/>
      <c r="O55" s="222"/>
      <c r="P55" s="222"/>
      <c r="Q55" s="222"/>
      <c r="R55" s="222"/>
      <c r="S55" s="222"/>
      <c r="T55" s="222"/>
      <c r="U55" s="222"/>
      <c r="V55" s="222"/>
      <c r="W55" s="222"/>
      <c r="X55" s="222"/>
      <c r="Y55" s="222"/>
      <c r="Z55" s="222"/>
      <c r="AA55" s="222"/>
      <c r="AB55" s="222"/>
      <c r="AH55" s="222"/>
      <c r="AI55" s="222"/>
      <c r="AJ55" s="222"/>
      <c r="AK55" s="222"/>
      <c r="AL55" s="222"/>
      <c r="AM55" s="222"/>
      <c r="AN55" s="222"/>
      <c r="AO55" s="222"/>
      <c r="AP55" s="222"/>
      <c r="AQ55" s="222"/>
      <c r="AR55" s="222"/>
      <c r="AS55" s="222"/>
      <c r="AT55" s="222"/>
      <c r="AU55" s="222"/>
      <c r="AV55" s="222"/>
      <c r="AW55" s="222"/>
      <c r="AX55" s="222"/>
      <c r="AY55" s="222"/>
      <c r="AZ55" s="222"/>
      <c r="BA55" s="222"/>
      <c r="BB55" s="222"/>
      <c r="BC55" s="222"/>
      <c r="BD55" s="222"/>
      <c r="BE55" s="222"/>
      <c r="BF55" s="222"/>
      <c r="BG55" s="222"/>
    </row>
    <row r="56" spans="3:59" x14ac:dyDescent="0.35">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222"/>
      <c r="BE56" s="222"/>
      <c r="BF56" s="222"/>
      <c r="BG56" s="222"/>
    </row>
    <row r="57" spans="3:59" x14ac:dyDescent="0.35">
      <c r="C57" s="222"/>
      <c r="D57" s="222"/>
      <c r="E57" s="222"/>
      <c r="F57" s="222"/>
      <c r="G57" s="222"/>
      <c r="H57" s="222"/>
      <c r="I57" s="222"/>
      <c r="J57" s="222"/>
      <c r="K57" s="222"/>
      <c r="L57" s="222"/>
      <c r="M57" s="222"/>
      <c r="N57" s="222"/>
      <c r="O57" s="222"/>
      <c r="P57" s="222"/>
      <c r="Q57" s="222"/>
      <c r="R57" s="222"/>
      <c r="S57" s="222"/>
      <c r="T57" s="222"/>
      <c r="U57" s="222"/>
      <c r="V57" s="222"/>
      <c r="W57" s="222"/>
      <c r="X57" s="222"/>
      <c r="Y57" s="222"/>
      <c r="Z57" s="222"/>
      <c r="AA57" s="222"/>
      <c r="AB57" s="222"/>
      <c r="AH57" s="222"/>
      <c r="AI57" s="222"/>
      <c r="AJ57" s="222"/>
      <c r="AK57" s="222"/>
      <c r="AL57" s="222"/>
      <c r="AM57" s="222"/>
      <c r="AN57" s="222"/>
      <c r="AO57" s="222"/>
      <c r="AP57" s="222"/>
      <c r="AQ57" s="222"/>
      <c r="AR57" s="222"/>
      <c r="AS57" s="222"/>
      <c r="AT57" s="222"/>
      <c r="AU57" s="222"/>
      <c r="AV57" s="222"/>
      <c r="AW57" s="222"/>
      <c r="AX57" s="222"/>
      <c r="AY57" s="222"/>
      <c r="AZ57" s="222"/>
      <c r="BA57" s="222"/>
      <c r="BB57" s="222"/>
      <c r="BC57" s="222"/>
      <c r="BD57" s="222"/>
      <c r="BE57" s="222"/>
      <c r="BF57" s="222"/>
      <c r="BG57" s="222"/>
    </row>
    <row r="58" spans="3:59" x14ac:dyDescent="0.35">
      <c r="C58" s="222"/>
      <c r="D58" s="222"/>
      <c r="E58" s="222"/>
      <c r="F58" s="222"/>
      <c r="G58" s="222"/>
      <c r="H58" s="222"/>
      <c r="I58" s="222"/>
      <c r="J58" s="222"/>
      <c r="K58" s="222"/>
      <c r="L58" s="222"/>
      <c r="M58" s="222"/>
      <c r="N58" s="222"/>
      <c r="O58" s="222"/>
      <c r="P58" s="222"/>
      <c r="Q58" s="222"/>
      <c r="R58" s="222"/>
      <c r="S58" s="222"/>
      <c r="T58" s="222"/>
      <c r="U58" s="222"/>
      <c r="V58" s="222"/>
      <c r="W58" s="222"/>
      <c r="X58" s="222"/>
      <c r="Y58" s="222"/>
      <c r="Z58" s="222"/>
      <c r="AA58" s="222"/>
      <c r="AB58" s="222"/>
      <c r="AH58" s="222"/>
      <c r="AI58" s="222"/>
      <c r="AJ58" s="222"/>
      <c r="AK58" s="222"/>
      <c r="AL58" s="222"/>
      <c r="AM58" s="222"/>
      <c r="AN58" s="222"/>
      <c r="AO58" s="222"/>
      <c r="AP58" s="222"/>
      <c r="AQ58" s="222"/>
      <c r="AR58" s="222"/>
      <c r="AS58" s="222"/>
      <c r="AT58" s="222"/>
      <c r="AU58" s="222"/>
      <c r="AV58" s="222"/>
      <c r="AW58" s="222"/>
      <c r="AX58" s="222"/>
      <c r="AY58" s="222"/>
      <c r="AZ58" s="222"/>
      <c r="BA58" s="222"/>
      <c r="BB58" s="222"/>
      <c r="BC58" s="222"/>
      <c r="BD58" s="222"/>
      <c r="BE58" s="222"/>
      <c r="BF58" s="222"/>
      <c r="BG58" s="222"/>
    </row>
    <row r="59" spans="3:59" x14ac:dyDescent="0.35">
      <c r="C59" s="222"/>
      <c r="D59" s="222"/>
      <c r="E59" s="222"/>
      <c r="F59" s="222"/>
      <c r="G59" s="222"/>
      <c r="H59" s="222"/>
      <c r="I59" s="222"/>
      <c r="J59" s="222"/>
      <c r="K59" s="222"/>
      <c r="L59" s="222"/>
      <c r="M59" s="222"/>
      <c r="N59" s="222"/>
      <c r="O59" s="222"/>
      <c r="P59" s="222"/>
      <c r="Q59" s="222"/>
      <c r="R59" s="222"/>
      <c r="S59" s="222"/>
      <c r="T59" s="222"/>
      <c r="U59" s="222"/>
      <c r="V59" s="222"/>
      <c r="W59" s="222"/>
      <c r="X59" s="222"/>
      <c r="Y59" s="222"/>
      <c r="Z59" s="222"/>
      <c r="AA59" s="222"/>
      <c r="AB59" s="222"/>
      <c r="AH59" s="222"/>
      <c r="AI59" s="222"/>
      <c r="AJ59" s="222"/>
      <c r="AK59" s="222"/>
      <c r="AL59" s="222"/>
      <c r="AM59" s="222"/>
      <c r="AN59" s="222"/>
      <c r="AO59" s="222"/>
      <c r="AP59" s="222"/>
      <c r="AQ59" s="222"/>
      <c r="AR59" s="222"/>
      <c r="AS59" s="222"/>
      <c r="AT59" s="222"/>
      <c r="AU59" s="222"/>
      <c r="AV59" s="222"/>
      <c r="AW59" s="222"/>
      <c r="AX59" s="222"/>
      <c r="AY59" s="222"/>
      <c r="AZ59" s="222"/>
      <c r="BA59" s="222"/>
      <c r="BB59" s="222"/>
      <c r="BC59" s="222"/>
      <c r="BD59" s="222"/>
      <c r="BE59" s="222"/>
      <c r="BF59" s="222"/>
      <c r="BG59" s="222"/>
    </row>
    <row r="60" spans="3:59" x14ac:dyDescent="0.35">
      <c r="C60" s="222"/>
      <c r="D60" s="222"/>
      <c r="E60" s="222"/>
      <c r="F60" s="222"/>
      <c r="G60" s="222"/>
      <c r="H60" s="222"/>
      <c r="I60" s="222"/>
      <c r="J60" s="222"/>
      <c r="K60" s="222"/>
      <c r="L60" s="222"/>
      <c r="M60" s="222"/>
      <c r="N60" s="222"/>
      <c r="O60" s="222"/>
      <c r="P60" s="222"/>
      <c r="Q60" s="222"/>
      <c r="R60" s="222"/>
      <c r="S60" s="222"/>
      <c r="T60" s="222"/>
      <c r="U60" s="222"/>
      <c r="V60" s="222"/>
      <c r="W60" s="222"/>
      <c r="X60" s="222"/>
      <c r="Y60" s="222"/>
      <c r="Z60" s="222"/>
      <c r="AA60" s="222"/>
      <c r="AB60" s="222"/>
      <c r="AH60" s="222"/>
      <c r="AI60" s="222"/>
      <c r="AJ60" s="222"/>
      <c r="AK60" s="222"/>
      <c r="AL60" s="222"/>
      <c r="AM60" s="222"/>
      <c r="AN60" s="222"/>
      <c r="AO60" s="222"/>
      <c r="AP60" s="222"/>
      <c r="AQ60" s="222"/>
      <c r="AR60" s="222"/>
      <c r="AS60" s="222"/>
      <c r="AT60" s="222"/>
      <c r="AU60" s="222"/>
      <c r="AV60" s="222"/>
      <c r="AW60" s="222"/>
      <c r="AX60" s="222"/>
      <c r="AY60" s="222"/>
      <c r="AZ60" s="222"/>
      <c r="BA60" s="222"/>
      <c r="BB60" s="222"/>
      <c r="BC60" s="222"/>
      <c r="BD60" s="222"/>
      <c r="BE60" s="222"/>
      <c r="BF60" s="222"/>
      <c r="BG60" s="222"/>
    </row>
    <row r="61" spans="3:59" x14ac:dyDescent="0.35">
      <c r="C61" s="222"/>
      <c r="D61" s="222"/>
      <c r="E61" s="222"/>
      <c r="F61" s="222"/>
      <c r="G61" s="222"/>
      <c r="H61" s="222"/>
      <c r="I61" s="222"/>
      <c r="J61" s="222"/>
      <c r="K61" s="222"/>
      <c r="L61" s="222"/>
      <c r="M61" s="222"/>
      <c r="N61" s="222"/>
      <c r="O61" s="222"/>
      <c r="P61" s="222"/>
      <c r="Q61" s="222"/>
      <c r="R61" s="222"/>
      <c r="S61" s="222"/>
      <c r="T61" s="222"/>
      <c r="U61" s="222"/>
      <c r="V61" s="222"/>
      <c r="W61" s="222"/>
      <c r="X61" s="222"/>
      <c r="Y61" s="222"/>
      <c r="Z61" s="222"/>
      <c r="AA61" s="222"/>
      <c r="AB61" s="222"/>
      <c r="AH61" s="222"/>
      <c r="AI61" s="222"/>
      <c r="AJ61" s="222"/>
      <c r="AK61" s="222"/>
      <c r="AL61" s="222"/>
      <c r="AM61" s="222"/>
      <c r="AN61" s="222"/>
      <c r="AO61" s="222"/>
      <c r="AP61" s="222"/>
      <c r="AQ61" s="222"/>
      <c r="AR61" s="222"/>
      <c r="AS61" s="222"/>
      <c r="AT61" s="222"/>
      <c r="AU61" s="222"/>
      <c r="AV61" s="222"/>
      <c r="AW61" s="222"/>
      <c r="AX61" s="222"/>
      <c r="AY61" s="222"/>
      <c r="AZ61" s="222"/>
      <c r="BA61" s="222"/>
      <c r="BB61" s="222"/>
      <c r="BC61" s="222"/>
      <c r="BD61" s="222"/>
      <c r="BE61" s="222"/>
      <c r="BF61" s="222"/>
      <c r="BG61" s="222"/>
    </row>
    <row r="62" spans="3:59" x14ac:dyDescent="0.35">
      <c r="C62" s="222"/>
      <c r="D62" s="222"/>
      <c r="E62" s="222"/>
      <c r="F62" s="222"/>
      <c r="G62" s="222"/>
      <c r="H62" s="222"/>
      <c r="I62" s="222"/>
      <c r="J62" s="222"/>
      <c r="K62" s="222"/>
      <c r="L62" s="222"/>
      <c r="M62" s="222"/>
      <c r="N62" s="222"/>
      <c r="O62" s="222"/>
      <c r="P62" s="222"/>
      <c r="Q62" s="222"/>
      <c r="R62" s="222"/>
      <c r="S62" s="222"/>
      <c r="T62" s="222"/>
      <c r="U62" s="222"/>
      <c r="V62" s="222"/>
      <c r="W62" s="222"/>
      <c r="X62" s="222"/>
      <c r="Y62" s="222"/>
      <c r="Z62" s="222"/>
      <c r="AA62" s="222"/>
      <c r="AB62" s="222"/>
      <c r="AH62" s="222"/>
      <c r="AI62" s="222"/>
      <c r="AJ62" s="222"/>
      <c r="AK62" s="222"/>
      <c r="AL62" s="222"/>
      <c r="AM62" s="222"/>
      <c r="AN62" s="222"/>
      <c r="AO62" s="222"/>
      <c r="AP62" s="222"/>
      <c r="AQ62" s="222"/>
      <c r="AR62" s="222"/>
      <c r="AS62" s="222"/>
      <c r="AT62" s="222"/>
      <c r="AU62" s="222"/>
      <c r="AV62" s="222"/>
      <c r="AW62" s="222"/>
      <c r="AX62" s="222"/>
      <c r="AY62" s="222"/>
      <c r="AZ62" s="222"/>
      <c r="BA62" s="222"/>
      <c r="BB62" s="222"/>
      <c r="BC62" s="222"/>
      <c r="BD62" s="222"/>
      <c r="BE62" s="222"/>
      <c r="BF62" s="222"/>
      <c r="BG62" s="222"/>
    </row>
    <row r="63" spans="3:59" x14ac:dyDescent="0.35">
      <c r="C63" s="222"/>
      <c r="D63" s="222"/>
      <c r="E63" s="222"/>
      <c r="F63" s="222"/>
      <c r="G63" s="222"/>
      <c r="H63" s="222"/>
      <c r="I63" s="222"/>
      <c r="J63" s="222"/>
      <c r="K63" s="222"/>
      <c r="L63" s="222"/>
      <c r="M63" s="222"/>
      <c r="N63" s="222"/>
      <c r="O63" s="222"/>
      <c r="P63" s="222"/>
      <c r="Q63" s="222"/>
      <c r="R63" s="222"/>
      <c r="S63" s="222"/>
      <c r="T63" s="222"/>
      <c r="U63" s="222"/>
      <c r="V63" s="222"/>
      <c r="W63" s="222"/>
      <c r="X63" s="222"/>
      <c r="Y63" s="222"/>
      <c r="Z63" s="222"/>
      <c r="AA63" s="222"/>
      <c r="AB63" s="222"/>
      <c r="AH63" s="222"/>
      <c r="AI63" s="222"/>
      <c r="AJ63" s="222"/>
      <c r="AK63" s="222"/>
      <c r="AL63" s="222"/>
      <c r="AM63" s="222"/>
      <c r="AN63" s="222"/>
      <c r="AO63" s="222"/>
      <c r="AP63" s="222"/>
      <c r="AQ63" s="222"/>
      <c r="AR63" s="222"/>
      <c r="AS63" s="222"/>
      <c r="AT63" s="222"/>
      <c r="AU63" s="222"/>
      <c r="AV63" s="222"/>
      <c r="AW63" s="222"/>
      <c r="AX63" s="222"/>
      <c r="AY63" s="222"/>
      <c r="AZ63" s="222"/>
      <c r="BA63" s="222"/>
      <c r="BB63" s="222"/>
      <c r="BC63" s="222"/>
      <c r="BD63" s="222"/>
      <c r="BE63" s="222"/>
      <c r="BF63" s="222"/>
      <c r="BG63" s="222"/>
    </row>
    <row r="64" spans="3:59" x14ac:dyDescent="0.35">
      <c r="C64" s="222"/>
      <c r="D64" s="222"/>
      <c r="E64" s="222"/>
      <c r="F64" s="222"/>
      <c r="G64" s="222"/>
      <c r="H64" s="222"/>
      <c r="I64" s="222"/>
      <c r="J64" s="222"/>
      <c r="K64" s="222"/>
      <c r="L64" s="222"/>
      <c r="M64" s="222"/>
      <c r="N64" s="222"/>
      <c r="O64" s="222"/>
      <c r="P64" s="222"/>
      <c r="Q64" s="222"/>
      <c r="R64" s="222"/>
      <c r="S64" s="222"/>
      <c r="T64" s="222"/>
      <c r="U64" s="222"/>
      <c r="V64" s="222"/>
      <c r="W64" s="222"/>
      <c r="X64" s="222"/>
      <c r="Y64" s="222"/>
      <c r="Z64" s="222"/>
      <c r="AA64" s="222"/>
      <c r="AB64" s="222"/>
      <c r="AH64" s="222"/>
      <c r="AI64" s="222"/>
      <c r="AJ64" s="222"/>
      <c r="AK64" s="222"/>
      <c r="AL64" s="222"/>
      <c r="AM64" s="222"/>
      <c r="AN64" s="222"/>
      <c r="AO64" s="222"/>
      <c r="AP64" s="222"/>
      <c r="AQ64" s="222"/>
      <c r="AR64" s="222"/>
      <c r="AS64" s="222"/>
      <c r="AT64" s="222"/>
      <c r="AU64" s="222"/>
      <c r="AV64" s="222"/>
      <c r="AW64" s="222"/>
      <c r="AX64" s="222"/>
      <c r="AY64" s="222"/>
      <c r="AZ64" s="222"/>
      <c r="BA64" s="222"/>
      <c r="BB64" s="222"/>
      <c r="BC64" s="222"/>
      <c r="BD64" s="222"/>
      <c r="BE64" s="222"/>
      <c r="BF64" s="222"/>
      <c r="BG64" s="222"/>
    </row>
    <row r="65" spans="3:59" x14ac:dyDescent="0.35">
      <c r="C65" s="222"/>
      <c r="D65" s="222"/>
      <c r="E65" s="222"/>
      <c r="F65" s="222"/>
      <c r="G65" s="222"/>
      <c r="H65" s="222"/>
      <c r="I65" s="222"/>
      <c r="J65" s="222"/>
      <c r="K65" s="222"/>
      <c r="L65" s="222"/>
      <c r="M65" s="222"/>
      <c r="N65" s="222"/>
      <c r="O65" s="222"/>
      <c r="P65" s="222"/>
      <c r="Q65" s="222"/>
      <c r="R65" s="222"/>
      <c r="S65" s="222"/>
      <c r="T65" s="222"/>
      <c r="U65" s="222"/>
      <c r="V65" s="222"/>
      <c r="W65" s="222"/>
      <c r="X65" s="222"/>
      <c r="Y65" s="222"/>
      <c r="Z65" s="222"/>
      <c r="AA65" s="222"/>
      <c r="AB65" s="222"/>
      <c r="AH65" s="222"/>
      <c r="AI65" s="222"/>
      <c r="AJ65" s="222"/>
      <c r="AK65" s="222"/>
      <c r="AL65" s="222"/>
      <c r="AM65" s="222"/>
      <c r="AN65" s="222"/>
      <c r="AO65" s="222"/>
      <c r="AP65" s="222"/>
      <c r="AQ65" s="222"/>
      <c r="AR65" s="222"/>
      <c r="AS65" s="222"/>
      <c r="AT65" s="222"/>
      <c r="AU65" s="222"/>
      <c r="AV65" s="222"/>
      <c r="AW65" s="222"/>
      <c r="AX65" s="222"/>
      <c r="AY65" s="222"/>
      <c r="AZ65" s="222"/>
      <c r="BA65" s="222"/>
      <c r="BB65" s="222"/>
      <c r="BC65" s="222"/>
      <c r="BD65" s="222"/>
      <c r="BE65" s="222"/>
      <c r="BF65" s="222"/>
      <c r="BG65" s="222"/>
    </row>
    <row r="66" spans="3:59" x14ac:dyDescent="0.35">
      <c r="C66" s="222"/>
      <c r="D66" s="222"/>
      <c r="E66" s="222"/>
      <c r="F66" s="222"/>
      <c r="G66" s="222"/>
      <c r="H66" s="222"/>
      <c r="I66" s="222"/>
      <c r="J66" s="222"/>
      <c r="K66" s="222"/>
      <c r="L66" s="222"/>
      <c r="M66" s="222"/>
      <c r="N66" s="222"/>
      <c r="O66" s="222"/>
      <c r="P66" s="222"/>
      <c r="Q66" s="222"/>
      <c r="R66" s="222"/>
      <c r="S66" s="222"/>
      <c r="T66" s="222"/>
      <c r="U66" s="222"/>
      <c r="V66" s="222"/>
      <c r="W66" s="222"/>
      <c r="X66" s="222"/>
      <c r="Y66" s="222"/>
      <c r="Z66" s="222"/>
      <c r="AA66" s="222"/>
      <c r="AB66" s="222"/>
      <c r="AH66" s="222"/>
      <c r="AI66" s="222"/>
      <c r="AJ66" s="222"/>
      <c r="AK66" s="222"/>
      <c r="AL66" s="222"/>
      <c r="AM66" s="222"/>
      <c r="AN66" s="222"/>
      <c r="AO66" s="222"/>
      <c r="AP66" s="222"/>
      <c r="AQ66" s="222"/>
      <c r="AR66" s="222"/>
      <c r="AS66" s="222"/>
      <c r="AT66" s="222"/>
      <c r="AU66" s="222"/>
      <c r="AV66" s="222"/>
      <c r="AW66" s="222"/>
      <c r="AX66" s="222"/>
      <c r="AY66" s="222"/>
      <c r="AZ66" s="222"/>
      <c r="BA66" s="222"/>
      <c r="BB66" s="222"/>
      <c r="BC66" s="222"/>
      <c r="BD66" s="222"/>
      <c r="BE66" s="222"/>
      <c r="BF66" s="222"/>
      <c r="BG66" s="222"/>
    </row>
    <row r="67" spans="3:59" x14ac:dyDescent="0.35">
      <c r="C67" s="222"/>
      <c r="D67" s="222"/>
      <c r="E67" s="222"/>
      <c r="F67" s="222"/>
      <c r="G67" s="222"/>
      <c r="H67" s="222"/>
      <c r="I67" s="222"/>
      <c r="J67" s="222"/>
      <c r="K67" s="222"/>
      <c r="L67" s="222"/>
      <c r="M67" s="222"/>
      <c r="N67" s="222"/>
      <c r="O67" s="222"/>
      <c r="P67" s="222"/>
      <c r="Q67" s="222"/>
      <c r="R67" s="222"/>
      <c r="S67" s="222"/>
      <c r="T67" s="222"/>
      <c r="U67" s="222"/>
      <c r="V67" s="222"/>
      <c r="W67" s="222"/>
      <c r="X67" s="222"/>
      <c r="Y67" s="222"/>
      <c r="Z67" s="222"/>
      <c r="AA67" s="222"/>
      <c r="AB67" s="222"/>
      <c r="AH67" s="222"/>
      <c r="AI67" s="222"/>
      <c r="AJ67" s="222"/>
      <c r="AK67" s="222"/>
      <c r="AL67" s="222"/>
      <c r="AM67" s="222"/>
      <c r="AN67" s="222"/>
      <c r="AO67" s="222"/>
      <c r="AP67" s="222"/>
      <c r="AQ67" s="222"/>
      <c r="AR67" s="222"/>
      <c r="AS67" s="222"/>
      <c r="AT67" s="222"/>
      <c r="AU67" s="222"/>
      <c r="AV67" s="222"/>
      <c r="AW67" s="222"/>
      <c r="AX67" s="222"/>
      <c r="AY67" s="222"/>
      <c r="AZ67" s="222"/>
      <c r="BA67" s="222"/>
      <c r="BB67" s="222"/>
      <c r="BC67" s="222"/>
      <c r="BD67" s="222"/>
      <c r="BE67" s="222"/>
      <c r="BF67" s="222"/>
      <c r="BG67" s="222"/>
    </row>
    <row r="68" spans="3:59" x14ac:dyDescent="0.35">
      <c r="C68" s="222"/>
      <c r="D68" s="222"/>
      <c r="E68" s="222"/>
      <c r="F68" s="222"/>
      <c r="G68" s="222"/>
      <c r="H68" s="222"/>
      <c r="I68" s="222"/>
      <c r="J68" s="222"/>
      <c r="K68" s="222"/>
      <c r="L68" s="222"/>
      <c r="M68" s="222"/>
      <c r="N68" s="222"/>
      <c r="O68" s="222"/>
      <c r="P68" s="222"/>
      <c r="Q68" s="222"/>
      <c r="R68" s="222"/>
      <c r="S68" s="222"/>
      <c r="T68" s="222"/>
      <c r="U68" s="222"/>
      <c r="V68" s="222"/>
      <c r="W68" s="222"/>
      <c r="X68" s="222"/>
      <c r="Y68" s="222"/>
      <c r="Z68" s="222"/>
      <c r="AA68" s="222"/>
      <c r="AB68" s="222"/>
      <c r="AH68" s="222"/>
      <c r="AI68" s="222"/>
      <c r="AJ68" s="222"/>
      <c r="AK68" s="222"/>
      <c r="AL68" s="222"/>
      <c r="AM68" s="222"/>
      <c r="AN68" s="222"/>
      <c r="AO68" s="222"/>
      <c r="AP68" s="222"/>
      <c r="AQ68" s="222"/>
      <c r="AR68" s="222"/>
      <c r="AS68" s="222"/>
      <c r="AT68" s="222"/>
      <c r="AU68" s="222"/>
      <c r="AV68" s="222"/>
      <c r="AW68" s="222"/>
      <c r="AX68" s="222"/>
      <c r="AY68" s="222"/>
      <c r="AZ68" s="222"/>
      <c r="BA68" s="222"/>
      <c r="BB68" s="222"/>
      <c r="BC68" s="222"/>
      <c r="BD68" s="222"/>
      <c r="BE68" s="222"/>
      <c r="BF68" s="222"/>
      <c r="BG68" s="222"/>
    </row>
    <row r="69" spans="3:59" x14ac:dyDescent="0.35">
      <c r="C69" s="222"/>
      <c r="D69" s="222"/>
      <c r="E69" s="222"/>
      <c r="F69" s="222"/>
      <c r="G69" s="222"/>
      <c r="H69" s="222"/>
      <c r="I69" s="222"/>
      <c r="J69" s="222"/>
      <c r="K69" s="222"/>
      <c r="L69" s="222"/>
      <c r="M69" s="222"/>
      <c r="N69" s="222"/>
      <c r="O69" s="222"/>
      <c r="P69" s="222"/>
      <c r="Q69" s="222"/>
      <c r="R69" s="222"/>
      <c r="S69" s="222"/>
      <c r="T69" s="222"/>
      <c r="U69" s="222"/>
      <c r="V69" s="222"/>
      <c r="W69" s="222"/>
      <c r="X69" s="222"/>
      <c r="Y69" s="222"/>
      <c r="Z69" s="222"/>
      <c r="AA69" s="222"/>
      <c r="AB69" s="222"/>
      <c r="AH69" s="222"/>
      <c r="AI69" s="222"/>
      <c r="AJ69" s="222"/>
      <c r="AK69" s="222"/>
      <c r="AL69" s="222"/>
      <c r="AM69" s="222"/>
      <c r="AN69" s="222"/>
      <c r="AO69" s="222"/>
      <c r="AP69" s="222"/>
      <c r="AQ69" s="222"/>
      <c r="AR69" s="222"/>
      <c r="AS69" s="222"/>
      <c r="AT69" s="222"/>
      <c r="AU69" s="222"/>
      <c r="AV69" s="222"/>
      <c r="AW69" s="222"/>
      <c r="AX69" s="222"/>
      <c r="AY69" s="222"/>
      <c r="AZ69" s="222"/>
      <c r="BA69" s="222"/>
      <c r="BB69" s="222"/>
      <c r="BC69" s="222"/>
      <c r="BD69" s="222"/>
      <c r="BE69" s="222"/>
      <c r="BF69" s="222"/>
      <c r="BG69" s="222"/>
    </row>
    <row r="70" spans="3:59" x14ac:dyDescent="0.35">
      <c r="C70" s="222"/>
      <c r="D70" s="222"/>
      <c r="E70" s="222"/>
      <c r="F70" s="222"/>
      <c r="G70" s="222"/>
      <c r="H70" s="222"/>
      <c r="I70" s="222"/>
      <c r="J70" s="222"/>
      <c r="K70" s="222"/>
      <c r="L70" s="222"/>
      <c r="M70" s="222"/>
      <c r="N70" s="222"/>
      <c r="O70" s="222"/>
      <c r="P70" s="222"/>
      <c r="Q70" s="222"/>
      <c r="R70" s="222"/>
      <c r="S70" s="222"/>
      <c r="T70" s="222"/>
      <c r="U70" s="222"/>
      <c r="V70" s="222"/>
      <c r="W70" s="222"/>
      <c r="X70" s="222"/>
      <c r="Y70" s="222"/>
      <c r="Z70" s="222"/>
      <c r="AA70" s="222"/>
      <c r="AB70" s="222"/>
      <c r="AH70" s="222"/>
      <c r="AI70" s="222"/>
      <c r="AJ70" s="222"/>
      <c r="AK70" s="222"/>
      <c r="AL70" s="222"/>
      <c r="AM70" s="222"/>
      <c r="AN70" s="222"/>
      <c r="AO70" s="222"/>
      <c r="AP70" s="222"/>
      <c r="AQ70" s="222"/>
      <c r="AR70" s="222"/>
      <c r="AS70" s="222"/>
      <c r="AT70" s="222"/>
      <c r="AU70" s="222"/>
      <c r="AV70" s="222"/>
      <c r="AW70" s="222"/>
      <c r="AX70" s="222"/>
      <c r="AY70" s="222"/>
      <c r="AZ70" s="222"/>
      <c r="BA70" s="222"/>
      <c r="BB70" s="222"/>
      <c r="BC70" s="222"/>
      <c r="BD70" s="222"/>
      <c r="BE70" s="222"/>
      <c r="BF70" s="222"/>
      <c r="BG70" s="222"/>
    </row>
    <row r="71" spans="3:59" x14ac:dyDescent="0.35">
      <c r="C71" s="222"/>
      <c r="D71" s="222"/>
      <c r="E71" s="222"/>
      <c r="F71" s="222"/>
      <c r="G71" s="222"/>
      <c r="H71" s="222"/>
      <c r="I71" s="222"/>
      <c r="J71" s="222"/>
      <c r="K71" s="222"/>
      <c r="L71" s="222"/>
      <c r="M71" s="222"/>
      <c r="N71" s="222"/>
      <c r="O71" s="222"/>
      <c r="P71" s="222"/>
      <c r="Q71" s="222"/>
      <c r="R71" s="222"/>
      <c r="S71" s="222"/>
      <c r="T71" s="222"/>
      <c r="U71" s="222"/>
      <c r="V71" s="222"/>
      <c r="W71" s="222"/>
      <c r="X71" s="222"/>
      <c r="Y71" s="222"/>
      <c r="Z71" s="222"/>
      <c r="AA71" s="222"/>
      <c r="AB71" s="222"/>
      <c r="AH71" s="222"/>
      <c r="AI71" s="222"/>
      <c r="AJ71" s="222"/>
      <c r="AK71" s="222"/>
      <c r="AL71" s="222"/>
      <c r="AM71" s="222"/>
      <c r="AN71" s="222"/>
      <c r="AO71" s="222"/>
      <c r="AP71" s="222"/>
      <c r="AQ71" s="222"/>
      <c r="AR71" s="222"/>
      <c r="AS71" s="222"/>
      <c r="AT71" s="222"/>
      <c r="AU71" s="222"/>
      <c r="AV71" s="222"/>
      <c r="AW71" s="222"/>
      <c r="AX71" s="222"/>
      <c r="AY71" s="222"/>
      <c r="AZ71" s="222"/>
      <c r="BA71" s="222"/>
      <c r="BB71" s="222"/>
      <c r="BC71" s="222"/>
      <c r="BD71" s="222"/>
      <c r="BE71" s="222"/>
      <c r="BF71" s="222"/>
      <c r="BG71" s="222"/>
    </row>
    <row r="72" spans="3:59" x14ac:dyDescent="0.35">
      <c r="C72" s="222"/>
      <c r="D72" s="222"/>
      <c r="E72" s="222"/>
      <c r="F72" s="222"/>
      <c r="G72" s="222"/>
      <c r="H72" s="222"/>
      <c r="I72" s="222"/>
      <c r="J72" s="222"/>
      <c r="K72" s="222"/>
      <c r="L72" s="222"/>
      <c r="M72" s="222"/>
      <c r="N72" s="222"/>
      <c r="O72" s="222"/>
      <c r="P72" s="222"/>
      <c r="Q72" s="222"/>
      <c r="R72" s="222"/>
      <c r="S72" s="222"/>
      <c r="T72" s="222"/>
      <c r="U72" s="222"/>
      <c r="V72" s="222"/>
      <c r="W72" s="222"/>
      <c r="X72" s="222"/>
      <c r="Y72" s="222"/>
      <c r="Z72" s="222"/>
      <c r="AA72" s="222"/>
      <c r="AB72" s="222"/>
      <c r="AH72" s="222"/>
      <c r="AI72" s="222"/>
      <c r="AJ72" s="222"/>
      <c r="AK72" s="222"/>
      <c r="AL72" s="222"/>
      <c r="AM72" s="222"/>
      <c r="AN72" s="222"/>
      <c r="AO72" s="222"/>
      <c r="AP72" s="222"/>
      <c r="AQ72" s="222"/>
      <c r="AR72" s="222"/>
      <c r="AS72" s="222"/>
      <c r="AT72" s="222"/>
      <c r="AU72" s="222"/>
      <c r="AV72" s="222"/>
      <c r="AW72" s="222"/>
      <c r="AX72" s="222"/>
      <c r="AY72" s="222"/>
      <c r="AZ72" s="222"/>
      <c r="BA72" s="222"/>
      <c r="BB72" s="222"/>
      <c r="BC72" s="222"/>
      <c r="BD72" s="222"/>
      <c r="BE72" s="222"/>
      <c r="BF72" s="222"/>
      <c r="BG72" s="222"/>
    </row>
    <row r="73" spans="3:59" x14ac:dyDescent="0.35">
      <c r="C73" s="222"/>
      <c r="D73" s="222"/>
      <c r="E73" s="222"/>
      <c r="F73" s="222"/>
      <c r="G73" s="222"/>
      <c r="H73" s="222"/>
      <c r="I73" s="222"/>
      <c r="J73" s="222"/>
      <c r="K73" s="222"/>
      <c r="L73" s="222"/>
      <c r="M73" s="222"/>
      <c r="N73" s="222"/>
      <c r="O73" s="222"/>
      <c r="P73" s="222"/>
      <c r="Q73" s="222"/>
      <c r="R73" s="222"/>
      <c r="S73" s="222"/>
      <c r="T73" s="222"/>
      <c r="U73" s="222"/>
      <c r="V73" s="222"/>
      <c r="W73" s="222"/>
      <c r="X73" s="222"/>
      <c r="Y73" s="222"/>
      <c r="Z73" s="222"/>
      <c r="AA73" s="222"/>
      <c r="AB73" s="222"/>
      <c r="AH73" s="222"/>
      <c r="AI73" s="222"/>
      <c r="AJ73" s="222"/>
      <c r="AK73" s="222"/>
      <c r="AL73" s="222"/>
      <c r="AM73" s="222"/>
      <c r="AN73" s="222"/>
      <c r="AO73" s="222"/>
      <c r="AP73" s="222"/>
      <c r="AQ73" s="222"/>
      <c r="AR73" s="222"/>
      <c r="AS73" s="222"/>
      <c r="AT73" s="222"/>
      <c r="AU73" s="222"/>
      <c r="AV73" s="222"/>
      <c r="AW73" s="222"/>
      <c r="AX73" s="222"/>
      <c r="AY73" s="222"/>
      <c r="AZ73" s="222"/>
      <c r="BA73" s="222"/>
      <c r="BB73" s="222"/>
      <c r="BC73" s="222"/>
      <c r="BD73" s="222"/>
      <c r="BE73" s="222"/>
      <c r="BF73" s="222"/>
      <c r="BG73" s="222"/>
    </row>
    <row r="74" spans="3:59" x14ac:dyDescent="0.35">
      <c r="C74" s="222"/>
      <c r="D74" s="222"/>
      <c r="E74" s="222"/>
      <c r="F74" s="222"/>
      <c r="G74" s="222"/>
      <c r="H74" s="222"/>
      <c r="I74" s="222"/>
      <c r="J74" s="222"/>
      <c r="K74" s="222"/>
      <c r="L74" s="222"/>
      <c r="M74" s="222"/>
      <c r="N74" s="222"/>
      <c r="O74" s="222"/>
      <c r="P74" s="222"/>
      <c r="Q74" s="222"/>
      <c r="R74" s="222"/>
      <c r="S74" s="222"/>
      <c r="T74" s="222"/>
      <c r="U74" s="222"/>
      <c r="V74" s="222"/>
      <c r="W74" s="222"/>
      <c r="X74" s="222"/>
      <c r="Y74" s="222"/>
      <c r="Z74" s="222"/>
      <c r="AA74" s="222"/>
      <c r="AB74" s="222"/>
      <c r="AH74" s="222"/>
      <c r="AI74" s="222"/>
      <c r="AJ74" s="222"/>
      <c r="AK74" s="222"/>
      <c r="AL74" s="222"/>
      <c r="AM74" s="222"/>
      <c r="AN74" s="222"/>
      <c r="AO74" s="222"/>
      <c r="AP74" s="222"/>
      <c r="AQ74" s="222"/>
      <c r="AR74" s="222"/>
      <c r="AS74" s="222"/>
      <c r="AT74" s="222"/>
      <c r="AU74" s="222"/>
      <c r="AV74" s="222"/>
      <c r="AW74" s="222"/>
      <c r="AX74" s="222"/>
      <c r="AY74" s="222"/>
      <c r="AZ74" s="222"/>
      <c r="BA74" s="222"/>
      <c r="BB74" s="222"/>
      <c r="BC74" s="222"/>
      <c r="BD74" s="222"/>
      <c r="BE74" s="222"/>
      <c r="BF74" s="222"/>
      <c r="BG74" s="222"/>
    </row>
    <row r="75" spans="3:59" x14ac:dyDescent="0.35">
      <c r="C75" s="222"/>
      <c r="D75" s="222"/>
      <c r="E75" s="222"/>
      <c r="F75" s="222"/>
      <c r="G75" s="222"/>
      <c r="H75" s="222"/>
      <c r="I75" s="222"/>
      <c r="J75" s="222"/>
      <c r="K75" s="222"/>
      <c r="L75" s="222"/>
      <c r="M75" s="222"/>
      <c r="N75" s="222"/>
      <c r="O75" s="222"/>
      <c r="P75" s="222"/>
      <c r="Q75" s="222"/>
      <c r="R75" s="222"/>
      <c r="S75" s="222"/>
      <c r="T75" s="222"/>
      <c r="U75" s="222"/>
      <c r="V75" s="222"/>
      <c r="W75" s="222"/>
      <c r="X75" s="222"/>
      <c r="Y75" s="222"/>
      <c r="Z75" s="222"/>
      <c r="AA75" s="222"/>
      <c r="AB75" s="222"/>
      <c r="AH75" s="222"/>
      <c r="AI75" s="222"/>
      <c r="AJ75" s="222"/>
      <c r="AK75" s="222"/>
      <c r="AL75" s="222"/>
      <c r="AM75" s="222"/>
      <c r="AN75" s="222"/>
      <c r="AO75" s="222"/>
      <c r="AP75" s="222"/>
      <c r="AQ75" s="222"/>
      <c r="AR75" s="222"/>
      <c r="AS75" s="222"/>
      <c r="AT75" s="222"/>
      <c r="AU75" s="222"/>
      <c r="AV75" s="222"/>
      <c r="AW75" s="222"/>
      <c r="AX75" s="222"/>
      <c r="AY75" s="222"/>
      <c r="AZ75" s="222"/>
      <c r="BA75" s="222"/>
      <c r="BB75" s="222"/>
      <c r="BC75" s="222"/>
      <c r="BD75" s="222"/>
      <c r="BE75" s="222"/>
      <c r="BF75" s="222"/>
      <c r="BG75" s="222"/>
    </row>
    <row r="76" spans="3:59" x14ac:dyDescent="0.35">
      <c r="C76" s="222"/>
      <c r="D76" s="222"/>
      <c r="E76" s="222"/>
      <c r="F76" s="222"/>
      <c r="G76" s="222"/>
      <c r="H76" s="222"/>
      <c r="I76" s="222"/>
      <c r="J76" s="222"/>
      <c r="K76" s="222"/>
      <c r="L76" s="222"/>
      <c r="M76" s="222"/>
      <c r="N76" s="222"/>
      <c r="O76" s="222"/>
      <c r="P76" s="222"/>
      <c r="Q76" s="222"/>
      <c r="R76" s="222"/>
      <c r="S76" s="222"/>
      <c r="T76" s="222"/>
      <c r="U76" s="222"/>
      <c r="V76" s="222"/>
      <c r="W76" s="222"/>
      <c r="X76" s="222"/>
      <c r="Y76" s="222"/>
      <c r="Z76" s="222"/>
      <c r="AA76" s="222"/>
      <c r="AB76" s="222"/>
      <c r="AH76" s="222"/>
      <c r="AI76" s="222"/>
      <c r="AJ76" s="222"/>
      <c r="AK76" s="222"/>
      <c r="AL76" s="222"/>
      <c r="AM76" s="222"/>
      <c r="AN76" s="222"/>
      <c r="AO76" s="222"/>
      <c r="AP76" s="222"/>
      <c r="AQ76" s="222"/>
      <c r="AR76" s="222"/>
      <c r="AS76" s="222"/>
      <c r="AT76" s="222"/>
      <c r="AU76" s="222"/>
      <c r="AV76" s="222"/>
      <c r="AW76" s="222"/>
      <c r="AX76" s="222"/>
      <c r="AY76" s="222"/>
      <c r="AZ76" s="222"/>
      <c r="BA76" s="222"/>
      <c r="BB76" s="222"/>
      <c r="BC76" s="222"/>
      <c r="BD76" s="222"/>
      <c r="BE76" s="222"/>
      <c r="BF76" s="222"/>
      <c r="BG76" s="222"/>
    </row>
    <row r="77" spans="3:59" x14ac:dyDescent="0.35">
      <c r="C77" s="222"/>
      <c r="D77" s="222"/>
      <c r="E77" s="222"/>
      <c r="F77" s="222"/>
      <c r="G77" s="222"/>
      <c r="H77" s="222"/>
      <c r="I77" s="222"/>
      <c r="J77" s="222"/>
      <c r="K77" s="222"/>
      <c r="L77" s="222"/>
      <c r="M77" s="222"/>
      <c r="N77" s="222"/>
      <c r="O77" s="222"/>
      <c r="P77" s="222"/>
      <c r="Q77" s="222"/>
      <c r="R77" s="222"/>
      <c r="S77" s="222"/>
      <c r="T77" s="222"/>
      <c r="U77" s="222"/>
      <c r="V77" s="222"/>
      <c r="W77" s="222"/>
      <c r="X77" s="222"/>
      <c r="Y77" s="222"/>
      <c r="Z77" s="222"/>
      <c r="AA77" s="222"/>
      <c r="AB77" s="222"/>
      <c r="AH77" s="222"/>
      <c r="AI77" s="222"/>
      <c r="AJ77" s="222"/>
      <c r="AK77" s="222"/>
      <c r="AL77" s="222"/>
      <c r="AM77" s="222"/>
      <c r="AN77" s="222"/>
      <c r="AO77" s="222"/>
      <c r="AP77" s="222"/>
      <c r="AQ77" s="222"/>
      <c r="AR77" s="222"/>
      <c r="AS77" s="222"/>
      <c r="AT77" s="222"/>
      <c r="AU77" s="222"/>
      <c r="AV77" s="222"/>
      <c r="AW77" s="222"/>
      <c r="AX77" s="222"/>
      <c r="AY77" s="222"/>
      <c r="AZ77" s="222"/>
      <c r="BA77" s="222"/>
      <c r="BB77" s="222"/>
      <c r="BC77" s="222"/>
      <c r="BD77" s="222"/>
      <c r="BE77" s="222"/>
      <c r="BF77" s="222"/>
      <c r="BG77" s="222"/>
    </row>
    <row r="78" spans="3:59" x14ac:dyDescent="0.35">
      <c r="C78" s="222"/>
      <c r="D78" s="222"/>
      <c r="E78" s="222"/>
      <c r="F78" s="222"/>
      <c r="G78" s="222"/>
      <c r="H78" s="222"/>
      <c r="I78" s="222"/>
      <c r="J78" s="222"/>
      <c r="K78" s="222"/>
      <c r="L78" s="222"/>
      <c r="M78" s="222"/>
      <c r="N78" s="222"/>
      <c r="O78" s="222"/>
      <c r="P78" s="222"/>
      <c r="Q78" s="222"/>
      <c r="R78" s="222"/>
      <c r="S78" s="222"/>
      <c r="T78" s="222"/>
      <c r="U78" s="222"/>
      <c r="V78" s="222"/>
      <c r="W78" s="222"/>
      <c r="X78" s="222"/>
      <c r="Y78" s="222"/>
      <c r="Z78" s="222"/>
      <c r="AA78" s="222"/>
      <c r="AB78" s="222"/>
      <c r="AH78" s="222"/>
      <c r="AI78" s="222"/>
      <c r="AJ78" s="222"/>
      <c r="AK78" s="222"/>
      <c r="AL78" s="222"/>
      <c r="AM78" s="222"/>
      <c r="AN78" s="222"/>
      <c r="AO78" s="222"/>
      <c r="AP78" s="222"/>
      <c r="AQ78" s="222"/>
      <c r="AR78" s="222"/>
      <c r="AS78" s="222"/>
      <c r="AT78" s="222"/>
      <c r="AU78" s="222"/>
      <c r="AV78" s="222"/>
      <c r="AW78" s="222"/>
      <c r="AX78" s="222"/>
      <c r="AY78" s="222"/>
      <c r="AZ78" s="222"/>
      <c r="BA78" s="222"/>
      <c r="BB78" s="222"/>
      <c r="BC78" s="222"/>
      <c r="BD78" s="222"/>
      <c r="BE78" s="222"/>
      <c r="BF78" s="222"/>
      <c r="BG78" s="222"/>
    </row>
    <row r="79" spans="3:59" x14ac:dyDescent="0.35">
      <c r="C79" s="222"/>
      <c r="D79" s="222"/>
      <c r="E79" s="222"/>
      <c r="F79" s="222"/>
      <c r="G79" s="222"/>
      <c r="H79" s="222"/>
      <c r="I79" s="222"/>
      <c r="J79" s="222"/>
      <c r="K79" s="222"/>
      <c r="L79" s="222"/>
      <c r="M79" s="222"/>
      <c r="N79" s="222"/>
      <c r="O79" s="222"/>
      <c r="P79" s="222"/>
      <c r="Q79" s="222"/>
      <c r="R79" s="222"/>
      <c r="S79" s="222"/>
      <c r="T79" s="222"/>
      <c r="U79" s="222"/>
      <c r="V79" s="222"/>
      <c r="W79" s="222"/>
      <c r="X79" s="222"/>
      <c r="Y79" s="222"/>
      <c r="Z79" s="222"/>
      <c r="AA79" s="222"/>
      <c r="AB79" s="222"/>
      <c r="AH79" s="222"/>
      <c r="AI79" s="222"/>
      <c r="AJ79" s="222"/>
      <c r="AK79" s="222"/>
      <c r="AL79" s="222"/>
      <c r="AM79" s="222"/>
      <c r="AN79" s="222"/>
      <c r="AO79" s="222"/>
      <c r="AP79" s="222"/>
      <c r="AQ79" s="222"/>
      <c r="AR79" s="222"/>
      <c r="AS79" s="222"/>
      <c r="AT79" s="222"/>
      <c r="AU79" s="222"/>
      <c r="AV79" s="222"/>
      <c r="AW79" s="222"/>
      <c r="AX79" s="222"/>
      <c r="AY79" s="222"/>
      <c r="AZ79" s="222"/>
      <c r="BA79" s="222"/>
      <c r="BB79" s="222"/>
      <c r="BC79" s="222"/>
      <c r="BD79" s="222"/>
      <c r="BE79" s="222"/>
      <c r="BF79" s="222"/>
      <c r="BG79" s="222"/>
    </row>
    <row r="80" spans="3:59" x14ac:dyDescent="0.35">
      <c r="C80" s="222"/>
      <c r="D80" s="222"/>
      <c r="E80" s="222"/>
      <c r="F80" s="222"/>
      <c r="G80" s="222"/>
      <c r="H80" s="222"/>
      <c r="I80" s="222"/>
      <c r="J80" s="222"/>
      <c r="K80" s="222"/>
      <c r="L80" s="222"/>
      <c r="M80" s="222"/>
      <c r="N80" s="222"/>
      <c r="O80" s="222"/>
      <c r="P80" s="222"/>
      <c r="Q80" s="222"/>
      <c r="R80" s="222"/>
      <c r="S80" s="222"/>
      <c r="T80" s="222"/>
      <c r="U80" s="222"/>
      <c r="V80" s="222"/>
      <c r="W80" s="222"/>
      <c r="X80" s="222"/>
      <c r="Y80" s="222"/>
      <c r="Z80" s="222"/>
      <c r="AA80" s="222"/>
      <c r="AB80" s="222"/>
      <c r="AH80" s="222"/>
      <c r="AI80" s="222"/>
      <c r="AJ80" s="222"/>
      <c r="AK80" s="222"/>
      <c r="AL80" s="222"/>
      <c r="AM80" s="222"/>
      <c r="AN80" s="222"/>
      <c r="AO80" s="222"/>
      <c r="AP80" s="222"/>
      <c r="AQ80" s="222"/>
      <c r="AR80" s="222"/>
      <c r="AS80" s="222"/>
      <c r="AT80" s="222"/>
      <c r="AU80" s="222"/>
      <c r="AV80" s="222"/>
      <c r="AW80" s="222"/>
      <c r="AX80" s="222"/>
      <c r="AY80" s="222"/>
      <c r="AZ80" s="222"/>
      <c r="BA80" s="222"/>
      <c r="BB80" s="222"/>
      <c r="BC80" s="222"/>
      <c r="BD80" s="222"/>
      <c r="BE80" s="222"/>
      <c r="BF80" s="222"/>
      <c r="BG80" s="222"/>
    </row>
    <row r="81" spans="3:59" x14ac:dyDescent="0.35">
      <c r="C81" s="222"/>
      <c r="D81" s="222"/>
      <c r="E81" s="222"/>
      <c r="F81" s="222"/>
      <c r="G81" s="222"/>
      <c r="H81" s="222"/>
      <c r="I81" s="222"/>
      <c r="J81" s="222"/>
      <c r="K81" s="222"/>
      <c r="L81" s="222"/>
      <c r="M81" s="222"/>
      <c r="N81" s="222"/>
      <c r="O81" s="222"/>
      <c r="P81" s="222"/>
      <c r="Q81" s="222"/>
      <c r="R81" s="222"/>
      <c r="S81" s="222"/>
      <c r="T81" s="222"/>
      <c r="U81" s="222"/>
      <c r="V81" s="222"/>
      <c r="W81" s="222"/>
      <c r="X81" s="222"/>
      <c r="Y81" s="222"/>
      <c r="Z81" s="222"/>
      <c r="AA81" s="222"/>
      <c r="AB81" s="222"/>
      <c r="AH81" s="222"/>
      <c r="AI81" s="222"/>
      <c r="AJ81" s="222"/>
      <c r="AK81" s="222"/>
      <c r="AL81" s="222"/>
      <c r="AM81" s="222"/>
      <c r="AN81" s="222"/>
      <c r="AO81" s="222"/>
      <c r="AP81" s="222"/>
      <c r="AQ81" s="222"/>
      <c r="AR81" s="222"/>
      <c r="AS81" s="222"/>
      <c r="AT81" s="222"/>
      <c r="AU81" s="222"/>
      <c r="AV81" s="222"/>
      <c r="AW81" s="222"/>
      <c r="AX81" s="222"/>
      <c r="AY81" s="222"/>
      <c r="AZ81" s="222"/>
      <c r="BA81" s="222"/>
      <c r="BB81" s="222"/>
      <c r="BC81" s="222"/>
      <c r="BD81" s="222"/>
      <c r="BE81" s="222"/>
      <c r="BF81" s="222"/>
      <c r="BG81" s="222"/>
    </row>
    <row r="82" spans="3:59" x14ac:dyDescent="0.35">
      <c r="C82" s="222"/>
      <c r="D82" s="222"/>
      <c r="E82" s="222"/>
      <c r="F82" s="222"/>
      <c r="G82" s="222"/>
      <c r="H82" s="222"/>
      <c r="I82" s="222"/>
      <c r="J82" s="222"/>
      <c r="K82" s="222"/>
      <c r="L82" s="222"/>
      <c r="M82" s="222"/>
      <c r="N82" s="222"/>
      <c r="O82" s="222"/>
      <c r="P82" s="222"/>
      <c r="Q82" s="222"/>
      <c r="R82" s="222"/>
      <c r="S82" s="222"/>
      <c r="T82" s="222"/>
      <c r="U82" s="222"/>
      <c r="V82" s="222"/>
      <c r="W82" s="222"/>
      <c r="X82" s="222"/>
      <c r="Y82" s="222"/>
      <c r="Z82" s="222"/>
      <c r="AA82" s="222"/>
      <c r="AB82" s="222"/>
      <c r="AH82" s="222"/>
      <c r="AI82" s="222"/>
      <c r="AJ82" s="222"/>
      <c r="AK82" s="222"/>
      <c r="AL82" s="222"/>
      <c r="AM82" s="222"/>
      <c r="AN82" s="222"/>
      <c r="AO82" s="222"/>
      <c r="AP82" s="222"/>
      <c r="AQ82" s="222"/>
      <c r="AR82" s="222"/>
      <c r="AS82" s="222"/>
      <c r="AT82" s="222"/>
      <c r="AU82" s="222"/>
      <c r="AV82" s="222"/>
      <c r="AW82" s="222"/>
      <c r="AX82" s="222"/>
      <c r="AY82" s="222"/>
      <c r="AZ82" s="222"/>
      <c r="BA82" s="222"/>
      <c r="BB82" s="222"/>
      <c r="BC82" s="222"/>
      <c r="BD82" s="222"/>
      <c r="BE82" s="222"/>
      <c r="BF82" s="222"/>
      <c r="BG82" s="222"/>
    </row>
    <row r="83" spans="3:59" x14ac:dyDescent="0.35">
      <c r="C83" s="222"/>
      <c r="D83" s="222"/>
      <c r="E83" s="222"/>
      <c r="F83" s="222"/>
      <c r="G83" s="222"/>
      <c r="H83" s="222"/>
      <c r="I83" s="222"/>
      <c r="J83" s="222"/>
      <c r="K83" s="222"/>
      <c r="L83" s="222"/>
      <c r="M83" s="222"/>
      <c r="N83" s="222"/>
      <c r="O83" s="222"/>
      <c r="P83" s="222"/>
      <c r="Q83" s="222"/>
      <c r="R83" s="222"/>
      <c r="S83" s="222"/>
      <c r="T83" s="222"/>
      <c r="U83" s="222"/>
      <c r="V83" s="222"/>
      <c r="W83" s="222"/>
      <c r="X83" s="222"/>
      <c r="Y83" s="222"/>
      <c r="Z83" s="222"/>
      <c r="AA83" s="222"/>
      <c r="AB83" s="222"/>
      <c r="AH83" s="222"/>
      <c r="AI83" s="222"/>
      <c r="AJ83" s="222"/>
      <c r="AK83" s="222"/>
      <c r="AL83" s="222"/>
      <c r="AM83" s="222"/>
      <c r="AN83" s="222"/>
      <c r="AO83" s="222"/>
      <c r="AP83" s="222"/>
      <c r="AQ83" s="222"/>
      <c r="AR83" s="222"/>
      <c r="AS83" s="222"/>
      <c r="AT83" s="222"/>
      <c r="AU83" s="222"/>
      <c r="AV83" s="222"/>
      <c r="AW83" s="222"/>
      <c r="AX83" s="222"/>
      <c r="AY83" s="222"/>
      <c r="AZ83" s="222"/>
      <c r="BA83" s="222"/>
      <c r="BB83" s="222"/>
      <c r="BC83" s="222"/>
      <c r="BD83" s="222"/>
      <c r="BE83" s="222"/>
      <c r="BF83" s="222"/>
      <c r="BG83" s="222"/>
    </row>
  </sheetData>
  <mergeCells count="3">
    <mergeCell ref="D3:T3"/>
    <mergeCell ref="AI3:AV3"/>
    <mergeCell ref="AI4:AU4"/>
  </mergeCells>
  <phoneticPr fontId="5" type="noConversion"/>
  <pageMargins left="0.7" right="0.7" top="0.75" bottom="0.75" header="0.3" footer="0.3"/>
  <pageSetup paperSize="9" scale="65"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dimension ref="A1:BR449"/>
  <sheetViews>
    <sheetView zoomScaleNormal="100" workbookViewId="0">
      <pane xSplit="2" ySplit="6" topLeftCell="C46" activePane="bottomRight" state="frozen"/>
      <selection activeCell="C38" sqref="C38"/>
      <selection pane="topRight" activeCell="C38" sqref="C38"/>
      <selection pane="bottomLeft" activeCell="C38" sqref="C38"/>
      <selection pane="bottomRight" activeCell="C51" sqref="C51"/>
    </sheetView>
  </sheetViews>
  <sheetFormatPr defaultColWidth="9.1328125" defaultRowHeight="10.15" x14ac:dyDescent="0.3"/>
  <cols>
    <col min="1" max="1" width="2.59765625" style="42" customWidth="1"/>
    <col min="2" max="2" width="6.86328125" style="42" customWidth="1"/>
    <col min="3" max="5" width="7.73046875" style="42" customWidth="1"/>
    <col min="6" max="6" width="9.1328125" style="42" customWidth="1"/>
    <col min="7" max="11" width="7.73046875" style="42" customWidth="1"/>
    <col min="12" max="12" width="9" style="42" customWidth="1"/>
    <col min="13" max="13" width="9.265625" style="42" customWidth="1"/>
    <col min="14" max="14" width="1.3984375" style="42" customWidth="1"/>
    <col min="15" max="15" width="6.59765625" style="42" customWidth="1"/>
    <col min="16" max="16" width="6.1328125" style="42" customWidth="1"/>
    <col min="17" max="17" width="5.86328125" style="42" customWidth="1"/>
    <col min="18" max="20" width="5" style="42" customWidth="1"/>
    <col min="21" max="21" width="5.86328125" style="42" customWidth="1"/>
    <col min="22" max="22" width="5.73046875" style="42" customWidth="1"/>
    <col min="23" max="23" width="5.3984375" style="42" customWidth="1"/>
    <col min="24" max="24" width="5" style="42" customWidth="1"/>
    <col min="25" max="25" width="5.265625" style="42" customWidth="1"/>
    <col min="26" max="26" width="4.73046875" style="42" customWidth="1"/>
    <col min="27" max="27" width="4.59765625" style="42" customWidth="1"/>
    <col min="28" max="29" width="9.1328125" style="42"/>
    <col min="30" max="30" width="10" style="42" bestFit="1" customWidth="1"/>
    <col min="31" max="34" width="9.1328125" style="42"/>
    <col min="35" max="70" width="9.1328125" style="229"/>
    <col min="71" max="16384" width="9.1328125" style="42"/>
  </cols>
  <sheetData>
    <row r="1" spans="1:34" ht="15" x14ac:dyDescent="0.4">
      <c r="A1" s="11" t="s">
        <v>266</v>
      </c>
      <c r="B1" s="10"/>
      <c r="C1" s="10"/>
      <c r="D1" s="10"/>
      <c r="E1" s="10"/>
      <c r="F1" s="63"/>
      <c r="G1" s="63"/>
      <c r="H1" s="10"/>
      <c r="I1" s="10"/>
      <c r="J1" s="10"/>
      <c r="K1" s="10"/>
      <c r="L1" s="10"/>
      <c r="M1" s="11" t="str">
        <f>A1</f>
        <v>3.2.12</v>
      </c>
      <c r="N1" s="13"/>
      <c r="O1" s="11" t="str">
        <f>A1</f>
        <v>3.2.12</v>
      </c>
      <c r="P1" s="63"/>
      <c r="Q1"/>
      <c r="R1" s="10"/>
      <c r="S1" s="10"/>
      <c r="T1" s="53"/>
      <c r="U1" s="10"/>
      <c r="V1" s="10"/>
      <c r="W1" s="10"/>
      <c r="X1" s="10"/>
      <c r="Y1" s="10"/>
      <c r="Z1" s="13" t="str">
        <f>A1</f>
        <v>3.2.12</v>
      </c>
      <c r="AA1" s="10"/>
      <c r="AB1" s="14"/>
      <c r="AC1" s="14"/>
      <c r="AD1" s="14"/>
      <c r="AE1" s="14"/>
      <c r="AF1" s="14"/>
      <c r="AG1" s="14"/>
      <c r="AH1" s="14"/>
    </row>
    <row r="2" spans="1:34" ht="5.25" customHeight="1" x14ac:dyDescent="0.35">
      <c r="A2" s="14"/>
      <c r="B2" s="16"/>
      <c r="C2" s="10"/>
      <c r="D2" s="10"/>
      <c r="E2" s="10"/>
      <c r="F2" s="10"/>
      <c r="G2" s="10"/>
      <c r="H2" s="10"/>
      <c r="I2" s="10"/>
      <c r="J2" s="10"/>
      <c r="K2" s="10"/>
      <c r="L2" s="10"/>
      <c r="M2" s="10"/>
      <c r="N2" s="10"/>
      <c r="O2" s="10"/>
      <c r="P2" s="16"/>
      <c r="Q2" s="16"/>
      <c r="R2" s="16"/>
      <c r="S2" s="16"/>
      <c r="T2" s="16"/>
      <c r="U2" s="16"/>
      <c r="V2" s="16"/>
      <c r="W2" s="16"/>
      <c r="X2" s="16"/>
      <c r="Y2" s="16"/>
      <c r="Z2" s="16"/>
      <c r="AA2" s="16"/>
      <c r="AB2" s="14"/>
      <c r="AC2" s="14"/>
      <c r="AD2" s="14"/>
      <c r="AE2" s="14"/>
      <c r="AF2" s="14"/>
      <c r="AG2" s="14"/>
      <c r="AH2" s="14"/>
    </row>
    <row r="3" spans="1:34" ht="15" customHeight="1" x14ac:dyDescent="0.35">
      <c r="A3" s="14"/>
      <c r="B3" s="10"/>
      <c r="C3" s="1005" t="s">
        <v>348</v>
      </c>
      <c r="D3" s="1007"/>
      <c r="E3" s="1007"/>
      <c r="F3" s="1007"/>
      <c r="G3" s="1007"/>
      <c r="H3" s="1007"/>
      <c r="I3" s="1007"/>
      <c r="J3" s="1007"/>
      <c r="K3" s="1007"/>
      <c r="L3" s="1007"/>
      <c r="M3" s="1007"/>
      <c r="N3" s="1007"/>
      <c r="O3" s="1007"/>
      <c r="P3" s="1007"/>
      <c r="Q3" s="1007"/>
      <c r="R3" s="1007"/>
      <c r="S3" s="1007"/>
      <c r="T3" s="1007"/>
      <c r="U3" s="1007"/>
      <c r="V3" s="1007"/>
      <c r="W3" s="1007"/>
      <c r="X3" s="1007"/>
      <c r="Y3" s="1007"/>
      <c r="Z3" s="1007"/>
      <c r="AA3" s="17"/>
      <c r="AB3" s="14"/>
      <c r="AC3" s="14"/>
      <c r="AD3" s="14"/>
      <c r="AE3" s="14"/>
      <c r="AF3" s="14"/>
      <c r="AG3" s="14"/>
      <c r="AH3" s="14"/>
    </row>
    <row r="4" spans="1:34" ht="13.15" x14ac:dyDescent="0.35">
      <c r="A4" s="14"/>
      <c r="B4" s="10"/>
      <c r="C4" s="44" t="s">
        <v>323</v>
      </c>
      <c r="D4"/>
      <c r="E4" s="45"/>
      <c r="F4" s="45"/>
      <c r="G4" s="45"/>
      <c r="H4" s="45"/>
      <c r="I4" s="45"/>
      <c r="J4"/>
      <c r="K4" s="45"/>
      <c r="L4" s="45"/>
      <c r="M4" s="45"/>
      <c r="N4" s="45"/>
      <c r="O4" s="10"/>
      <c r="P4" s="1009" t="s">
        <v>279</v>
      </c>
      <c r="Q4" s="1016"/>
      <c r="R4" s="1016"/>
      <c r="S4" s="1016"/>
      <c r="T4" s="1016"/>
      <c r="U4" s="1016"/>
      <c r="V4" s="1016"/>
      <c r="W4" s="1016"/>
      <c r="X4" s="1016"/>
      <c r="Y4" s="1016"/>
      <c r="Z4" s="1016"/>
      <c r="AA4" s="1016"/>
      <c r="AB4" s="14"/>
      <c r="AC4" s="14"/>
      <c r="AD4" s="14"/>
      <c r="AE4" s="14"/>
      <c r="AF4" s="14"/>
      <c r="AG4" s="14"/>
      <c r="AH4" s="14"/>
    </row>
    <row r="5" spans="1:34" ht="2.25" customHeight="1" thickBot="1" x14ac:dyDescent="0.4">
      <c r="A5" s="14"/>
      <c r="B5" s="10"/>
      <c r="C5" s="55"/>
      <c r="D5" s="56"/>
      <c r="E5" s="56"/>
      <c r="F5" s="56"/>
      <c r="G5" s="56"/>
      <c r="H5" s="56"/>
      <c r="I5" s="56"/>
      <c r="J5" s="56"/>
      <c r="K5" s="56"/>
      <c r="L5" s="56"/>
      <c r="M5" s="56"/>
      <c r="N5" s="56"/>
      <c r="O5" s="56"/>
      <c r="P5" s="55"/>
      <c r="Q5" s="55"/>
      <c r="R5" s="55"/>
      <c r="S5" s="55"/>
      <c r="T5" s="55"/>
      <c r="U5" s="55"/>
      <c r="V5" s="55"/>
      <c r="W5" s="55"/>
      <c r="X5" s="55"/>
      <c r="Y5" s="55"/>
      <c r="Z5" s="55"/>
      <c r="AA5" s="19"/>
      <c r="AB5" s="14"/>
      <c r="AC5" s="14"/>
      <c r="AD5" s="14"/>
      <c r="AE5" s="14"/>
      <c r="AF5" s="14"/>
      <c r="AG5" s="14"/>
      <c r="AH5" s="14"/>
    </row>
    <row r="6" spans="1:34" ht="138.75" customHeight="1" x14ac:dyDescent="0.35">
      <c r="A6" s="14"/>
      <c r="B6" s="10"/>
      <c r="C6" s="64" t="s">
        <v>306</v>
      </c>
      <c r="D6" s="65" t="s">
        <v>307</v>
      </c>
      <c r="E6" s="65" t="s">
        <v>308</v>
      </c>
      <c r="F6" s="66" t="s">
        <v>309</v>
      </c>
      <c r="G6" s="67" t="s">
        <v>325</v>
      </c>
      <c r="H6" s="68" t="s">
        <v>311</v>
      </c>
      <c r="I6" s="65" t="s">
        <v>312</v>
      </c>
      <c r="J6" s="69" t="s">
        <v>313</v>
      </c>
      <c r="K6" s="70" t="s">
        <v>314</v>
      </c>
      <c r="L6" s="71" t="s">
        <v>315</v>
      </c>
      <c r="M6" s="72" t="s">
        <v>316</v>
      </c>
      <c r="N6" s="73"/>
      <c r="O6" s="10"/>
      <c r="P6" s="64" t="s">
        <v>306</v>
      </c>
      <c r="Q6" s="65" t="s">
        <v>307</v>
      </c>
      <c r="R6" s="65" t="s">
        <v>308</v>
      </c>
      <c r="S6" s="66" t="s">
        <v>309</v>
      </c>
      <c r="T6" s="67" t="s">
        <v>325</v>
      </c>
      <c r="U6" s="68" t="s">
        <v>311</v>
      </c>
      <c r="V6" s="65" t="s">
        <v>312</v>
      </c>
      <c r="W6" s="69" t="s">
        <v>313</v>
      </c>
      <c r="X6" s="70" t="s">
        <v>314</v>
      </c>
      <c r="Y6" s="71" t="s">
        <v>326</v>
      </c>
      <c r="Z6" s="72" t="s">
        <v>316</v>
      </c>
      <c r="AA6" s="73"/>
      <c r="AB6" s="14"/>
      <c r="AC6" s="14"/>
      <c r="AD6" s="14"/>
      <c r="AE6" s="14"/>
      <c r="AF6" s="14"/>
      <c r="AG6" s="14"/>
      <c r="AH6" s="14"/>
    </row>
    <row r="7" spans="1:34" ht="14.1" customHeight="1" x14ac:dyDescent="0.3">
      <c r="A7" s="14"/>
      <c r="B7" s="57">
        <v>1990</v>
      </c>
      <c r="C7" s="594">
        <v>65.377891680000005</v>
      </c>
      <c r="D7" s="595">
        <v>11.71808787</v>
      </c>
      <c r="E7" s="595">
        <v>53.65980381</v>
      </c>
      <c r="F7" s="596">
        <v>609.13765107999996</v>
      </c>
      <c r="G7" s="597">
        <v>12.19621645</v>
      </c>
      <c r="H7" s="596">
        <v>122.36191410000001</v>
      </c>
      <c r="I7" s="595">
        <v>21.383812170000002</v>
      </c>
      <c r="J7" s="598">
        <v>100.97810193000001</v>
      </c>
      <c r="K7" s="599">
        <v>5.9854592000000002</v>
      </c>
      <c r="L7" s="476">
        <v>815.05913250999993</v>
      </c>
      <c r="M7" s="600">
        <v>4034.6702692399999</v>
      </c>
      <c r="N7" s="29"/>
      <c r="O7" s="58">
        <v>1990</v>
      </c>
      <c r="P7" s="74">
        <f>IF(ISERROR((C7/$L7)*100),"",(C7/$L7)*100)</f>
        <v>8.0212452167325274</v>
      </c>
      <c r="Q7" s="75">
        <f t="shared" ref="Q7:Q35" si="0">IF(ISERROR((D7/$L7)*100),"",(D7/$L7)*100)</f>
        <v>1.4376978801419946</v>
      </c>
      <c r="R7" s="75">
        <f t="shared" ref="R7:R35" si="1">IF(ISERROR((E7/$L7)*100),"",(E7/$L7)*100)</f>
        <v>6.5835473365905326</v>
      </c>
      <c r="S7" s="76">
        <f t="shared" ref="S7:S35" si="2">IF(ISERROR((F7/$L7)*100),"",(F7/$L7)*100)</f>
        <v>74.73539363998556</v>
      </c>
      <c r="T7" s="77">
        <f t="shared" ref="T7:T35" si="3">IF(ISERROR((G7/$L7)*100),"",(G7/$L7)*100)</f>
        <v>1.496359707355388</v>
      </c>
      <c r="U7" s="76">
        <f t="shared" ref="U7:U35" si="4">IF(ISERROR((H7/$L7)*100),"",(H7/$L7)*100)</f>
        <v>15.012642545723361</v>
      </c>
      <c r="V7" s="75">
        <f t="shared" ref="V7:V35" si="5">IF(ISERROR((I7/$L7)*100),"",(I7/$L7)*100)</f>
        <v>2.6235902791675847</v>
      </c>
      <c r="W7" s="78">
        <f t="shared" ref="W7:W35" si="6">IF(ISERROR((J7/$L7)*100),"",(J7/$L7)*100)</f>
        <v>12.389052266555778</v>
      </c>
      <c r="X7" s="79">
        <f t="shared" ref="X7:X35" si="7">IF(ISERROR((K7/$L7)*100),"",(K7/$L7)*100)</f>
        <v>0.73435889020316758</v>
      </c>
      <c r="Y7" s="80">
        <v>20.201381479025557</v>
      </c>
      <c r="Z7" s="81">
        <v>100</v>
      </c>
      <c r="AA7" s="29"/>
      <c r="AB7" s="643"/>
      <c r="AC7" s="722"/>
      <c r="AD7" s="643"/>
      <c r="AE7" s="643"/>
      <c r="AF7" s="14"/>
      <c r="AG7" s="14"/>
      <c r="AH7" s="14"/>
    </row>
    <row r="8" spans="1:34" ht="14.1" customHeight="1" x14ac:dyDescent="0.3">
      <c r="A8" s="14"/>
      <c r="B8" s="99">
        <v>1991</v>
      </c>
      <c r="C8" s="601">
        <v>64.405586229999997</v>
      </c>
      <c r="D8" s="602">
        <v>11.699917820000001</v>
      </c>
      <c r="E8" s="602">
        <v>52.705668410000001</v>
      </c>
      <c r="F8" s="603">
        <v>618.44768591999991</v>
      </c>
      <c r="G8" s="604">
        <v>10.83668512</v>
      </c>
      <c r="H8" s="603">
        <v>121.37537241</v>
      </c>
      <c r="I8" s="602">
        <v>22.117900349999999</v>
      </c>
      <c r="J8" s="605">
        <v>99.257472059999998</v>
      </c>
      <c r="K8" s="606">
        <v>6.1663631099999998</v>
      </c>
      <c r="L8" s="487">
        <v>821.23169278</v>
      </c>
      <c r="M8" s="607">
        <v>3966.4296443799999</v>
      </c>
      <c r="N8" s="29"/>
      <c r="O8" s="100">
        <v>1991</v>
      </c>
      <c r="P8" s="90">
        <f t="shared" ref="P8:P35" si="8">IF(ISERROR((C8/$L8)*100),"",(C8/$L8)*100)</f>
        <v>7.8425597546018757</v>
      </c>
      <c r="Q8" s="91">
        <f t="shared" si="0"/>
        <v>1.4246792863526634</v>
      </c>
      <c r="R8" s="91">
        <f t="shared" si="1"/>
        <v>6.4178804682492121</v>
      </c>
      <c r="S8" s="92">
        <f t="shared" si="2"/>
        <v>75.30733304099067</v>
      </c>
      <c r="T8" s="93">
        <f t="shared" si="3"/>
        <v>1.3195648944472778</v>
      </c>
      <c r="U8" s="92">
        <f t="shared" si="4"/>
        <v>14.779674661498394</v>
      </c>
      <c r="V8" s="91">
        <f t="shared" si="5"/>
        <v>2.6932594716513418</v>
      </c>
      <c r="W8" s="94">
        <f t="shared" si="6"/>
        <v>12.086415189847052</v>
      </c>
      <c r="X8" s="95">
        <f t="shared" si="7"/>
        <v>0.75086764967945641</v>
      </c>
      <c r="Y8" s="96">
        <v>20.704557156171827</v>
      </c>
      <c r="Z8" s="97">
        <v>100</v>
      </c>
      <c r="AA8" s="29"/>
      <c r="AB8" s="643"/>
      <c r="AC8" s="722"/>
      <c r="AD8" s="643"/>
      <c r="AE8" s="643"/>
      <c r="AF8" s="14"/>
      <c r="AG8" s="14"/>
      <c r="AH8" s="14"/>
    </row>
    <row r="9" spans="1:34" ht="14.1" customHeight="1" x14ac:dyDescent="0.3">
      <c r="A9" s="14"/>
      <c r="B9" s="57">
        <v>1992</v>
      </c>
      <c r="C9" s="608">
        <v>68.373360579999996</v>
      </c>
      <c r="D9" s="609">
        <v>11.947761079999999</v>
      </c>
      <c r="E9" s="609">
        <v>56.425599499999997</v>
      </c>
      <c r="F9" s="610">
        <v>640.50029298999993</v>
      </c>
      <c r="G9" s="611">
        <v>10.66712718</v>
      </c>
      <c r="H9" s="610">
        <v>122.56792676999999</v>
      </c>
      <c r="I9" s="609">
        <v>21.938542420000001</v>
      </c>
      <c r="J9" s="612">
        <v>100.62938435</v>
      </c>
      <c r="K9" s="613">
        <v>5.9698413200000005</v>
      </c>
      <c r="L9" s="498">
        <v>848.07854882999993</v>
      </c>
      <c r="M9" s="614">
        <v>3845.6586161600003</v>
      </c>
      <c r="N9" s="29"/>
      <c r="O9" s="58">
        <v>1992</v>
      </c>
      <c r="P9" s="82">
        <f t="shared" si="8"/>
        <v>8.0621495113073127</v>
      </c>
      <c r="Q9" s="83">
        <f t="shared" si="0"/>
        <v>1.4088035944881525</v>
      </c>
      <c r="R9" s="83">
        <f t="shared" si="1"/>
        <v>6.6533459168191618</v>
      </c>
      <c r="S9" s="84">
        <f t="shared" si="2"/>
        <v>75.523699293376453</v>
      </c>
      <c r="T9" s="85">
        <f t="shared" si="3"/>
        <v>1.2577994331676299</v>
      </c>
      <c r="U9" s="84">
        <f t="shared" si="4"/>
        <v>14.452426245079938</v>
      </c>
      <c r="V9" s="83">
        <f t="shared" si="5"/>
        <v>2.5868526506496572</v>
      </c>
      <c r="W9" s="86">
        <f t="shared" si="6"/>
        <v>11.865573594430282</v>
      </c>
      <c r="X9" s="87">
        <f t="shared" si="7"/>
        <v>0.70392551824780014</v>
      </c>
      <c r="Y9" s="88">
        <v>22.052881794193958</v>
      </c>
      <c r="Z9" s="89">
        <v>100</v>
      </c>
      <c r="AA9" s="29"/>
      <c r="AB9" s="643"/>
      <c r="AC9" s="722"/>
      <c r="AD9" s="643"/>
      <c r="AE9" s="643"/>
      <c r="AF9" s="14"/>
      <c r="AG9" s="14"/>
      <c r="AH9" s="14"/>
    </row>
    <row r="10" spans="1:34" ht="14.1" customHeight="1" x14ac:dyDescent="0.3">
      <c r="A10" s="14"/>
      <c r="B10" s="99">
        <v>1993</v>
      </c>
      <c r="C10" s="601">
        <v>70.95149567</v>
      </c>
      <c r="D10" s="602">
        <v>11.756859839999999</v>
      </c>
      <c r="E10" s="602">
        <v>59.194635829999996</v>
      </c>
      <c r="F10" s="603">
        <v>646.07510673000002</v>
      </c>
      <c r="G10" s="604">
        <v>10.152670580000001</v>
      </c>
      <c r="H10" s="603">
        <v>122.13941453</v>
      </c>
      <c r="I10" s="602">
        <v>20.824492719999999</v>
      </c>
      <c r="J10" s="605">
        <v>101.31492181</v>
      </c>
      <c r="K10" s="606">
        <v>5.33548008</v>
      </c>
      <c r="L10" s="487">
        <v>854.65416758999993</v>
      </c>
      <c r="M10" s="607">
        <v>3780.6292380200002</v>
      </c>
      <c r="N10" s="29"/>
      <c r="O10" s="100">
        <v>1993</v>
      </c>
      <c r="P10" s="90">
        <f t="shared" si="8"/>
        <v>8.301778469070463</v>
      </c>
      <c r="Q10" s="91">
        <f t="shared" si="0"/>
        <v>1.375627743459396</v>
      </c>
      <c r="R10" s="91">
        <f t="shared" si="1"/>
        <v>6.9261507256110662</v>
      </c>
      <c r="S10" s="92">
        <f t="shared" si="2"/>
        <v>75.594916778073824</v>
      </c>
      <c r="T10" s="93">
        <f t="shared" si="3"/>
        <v>1.1879273471080181</v>
      </c>
      <c r="U10" s="92">
        <f t="shared" si="4"/>
        <v>14.291092135479236</v>
      </c>
      <c r="V10" s="91">
        <f t="shared" si="5"/>
        <v>2.4365987448141779</v>
      </c>
      <c r="W10" s="94">
        <f t="shared" si="6"/>
        <v>11.854493390665057</v>
      </c>
      <c r="X10" s="95">
        <f t="shared" si="7"/>
        <v>0.62428527026847314</v>
      </c>
      <c r="Y10" s="96">
        <v>22.60613548123543</v>
      </c>
      <c r="Z10" s="97">
        <v>100</v>
      </c>
      <c r="AA10" s="29"/>
      <c r="AB10" s="643"/>
      <c r="AC10" s="722"/>
      <c r="AD10" s="643"/>
      <c r="AE10" s="643"/>
      <c r="AF10" s="14"/>
      <c r="AG10" s="14"/>
      <c r="AH10" s="14"/>
    </row>
    <row r="11" spans="1:34" ht="14.1" customHeight="1" x14ac:dyDescent="0.3">
      <c r="A11" s="14"/>
      <c r="B11" s="57">
        <v>1994</v>
      </c>
      <c r="C11" s="594">
        <v>73.973067830000005</v>
      </c>
      <c r="D11" s="595">
        <v>12.13155899</v>
      </c>
      <c r="E11" s="595">
        <v>61.841508840000003</v>
      </c>
      <c r="F11" s="596">
        <v>651.0949715700001</v>
      </c>
      <c r="G11" s="597">
        <v>9.6936450799999996</v>
      </c>
      <c r="H11" s="596">
        <v>122.64911681999999</v>
      </c>
      <c r="I11" s="595">
        <v>20.99687827</v>
      </c>
      <c r="J11" s="598">
        <v>101.65223854999999</v>
      </c>
      <c r="K11" s="599">
        <v>4.87556674</v>
      </c>
      <c r="L11" s="476">
        <v>862.28636804000007</v>
      </c>
      <c r="M11" s="600">
        <v>3764.71364313</v>
      </c>
      <c r="N11" s="29"/>
      <c r="O11" s="58">
        <v>1994</v>
      </c>
      <c r="P11" s="74">
        <f t="shared" si="8"/>
        <v>8.5787124291600207</v>
      </c>
      <c r="Q11" s="75">
        <f t="shared" si="0"/>
        <v>1.4069060395301571</v>
      </c>
      <c r="R11" s="75">
        <f t="shared" si="1"/>
        <v>7.1718063896298627</v>
      </c>
      <c r="S11" s="76">
        <f t="shared" si="2"/>
        <v>75.507974578092458</v>
      </c>
      <c r="T11" s="77">
        <f t="shared" si="3"/>
        <v>1.1241793259510657</v>
      </c>
      <c r="U11" s="76">
        <f t="shared" si="4"/>
        <v>14.22371051728264</v>
      </c>
      <c r="V11" s="75">
        <f t="shared" si="5"/>
        <v>2.435023798152633</v>
      </c>
      <c r="W11" s="78">
        <f t="shared" si="6"/>
        <v>11.788686719130007</v>
      </c>
      <c r="X11" s="79">
        <f t="shared" si="7"/>
        <v>0.56542314951380868</v>
      </c>
      <c r="Y11" s="80">
        <v>22.904434434569403</v>
      </c>
      <c r="Z11" s="81">
        <v>100</v>
      </c>
      <c r="AA11" s="29"/>
      <c r="AB11" s="643"/>
      <c r="AC11" s="722"/>
      <c r="AD11" s="643"/>
      <c r="AE11" s="643"/>
      <c r="AF11" s="14"/>
      <c r="AG11" s="14"/>
      <c r="AH11" s="14"/>
    </row>
    <row r="12" spans="1:34" ht="14.1" customHeight="1" x14ac:dyDescent="0.3">
      <c r="A12" s="14"/>
      <c r="B12" s="99">
        <v>1995</v>
      </c>
      <c r="C12" s="601">
        <v>78.299146230000005</v>
      </c>
      <c r="D12" s="602">
        <v>13.123655230000001</v>
      </c>
      <c r="E12" s="602">
        <v>65.175491000000008</v>
      </c>
      <c r="F12" s="603">
        <v>662.53514139000004</v>
      </c>
      <c r="G12" s="604">
        <v>9.3840679400000013</v>
      </c>
      <c r="H12" s="603">
        <v>121.51700395</v>
      </c>
      <c r="I12" s="602">
        <v>20.140713169999998</v>
      </c>
      <c r="J12" s="605">
        <v>101.37629077999999</v>
      </c>
      <c r="K12" s="606">
        <v>5.7432287899999999</v>
      </c>
      <c r="L12" s="487">
        <v>877.47858828999995</v>
      </c>
      <c r="M12" s="607">
        <v>3814.2647299</v>
      </c>
      <c r="N12" s="29"/>
      <c r="O12" s="100">
        <v>1995</v>
      </c>
      <c r="P12" s="90">
        <f t="shared" si="8"/>
        <v>8.9231973605859363</v>
      </c>
      <c r="Q12" s="91">
        <f t="shared" si="0"/>
        <v>1.4956097396718167</v>
      </c>
      <c r="R12" s="91">
        <f t="shared" si="1"/>
        <v>7.4275876209141192</v>
      </c>
      <c r="S12" s="92">
        <f t="shared" si="2"/>
        <v>75.504422584387569</v>
      </c>
      <c r="T12" s="93">
        <f t="shared" si="3"/>
        <v>1.0694355469444958</v>
      </c>
      <c r="U12" s="92">
        <f t="shared" si="4"/>
        <v>13.848429531119175</v>
      </c>
      <c r="V12" s="91">
        <f t="shared" si="5"/>
        <v>2.2952939751213219</v>
      </c>
      <c r="W12" s="94">
        <f t="shared" si="6"/>
        <v>11.553135555997853</v>
      </c>
      <c r="X12" s="95">
        <f t="shared" si="7"/>
        <v>0.65451497810245218</v>
      </c>
      <c r="Y12" s="96">
        <v>23.005183185410548</v>
      </c>
      <c r="Z12" s="97">
        <v>100</v>
      </c>
      <c r="AA12" s="29"/>
      <c r="AB12" s="643"/>
      <c r="AC12" s="722"/>
      <c r="AD12" s="643"/>
      <c r="AE12" s="643"/>
      <c r="AF12" s="14"/>
      <c r="AG12" s="14"/>
      <c r="AH12" s="14"/>
    </row>
    <row r="13" spans="1:34" ht="14.1" customHeight="1" x14ac:dyDescent="0.3">
      <c r="A13" s="14"/>
      <c r="B13" s="57">
        <v>1996</v>
      </c>
      <c r="C13" s="594">
        <v>82.239687160000003</v>
      </c>
      <c r="D13" s="595">
        <v>14.129817580000001</v>
      </c>
      <c r="E13" s="595">
        <v>68.109869579999994</v>
      </c>
      <c r="F13" s="596">
        <v>681.39410542000007</v>
      </c>
      <c r="G13" s="597">
        <v>8.85062192</v>
      </c>
      <c r="H13" s="596">
        <v>129.33700604999999</v>
      </c>
      <c r="I13" s="595">
        <v>21.132428739999998</v>
      </c>
      <c r="J13" s="598">
        <v>108.20457730999999</v>
      </c>
      <c r="K13" s="599">
        <v>6.3650340999999999</v>
      </c>
      <c r="L13" s="476">
        <v>908.18645463000007</v>
      </c>
      <c r="M13" s="600">
        <v>3908.98091703</v>
      </c>
      <c r="N13" s="29"/>
      <c r="O13" s="58">
        <v>1996</v>
      </c>
      <c r="P13" s="74">
        <f t="shared" si="8"/>
        <v>9.0553747791256018</v>
      </c>
      <c r="Q13" s="75">
        <f t="shared" si="0"/>
        <v>1.5558278267601517</v>
      </c>
      <c r="R13" s="75">
        <f t="shared" si="1"/>
        <v>7.4995469523654492</v>
      </c>
      <c r="S13" s="76">
        <f t="shared" si="2"/>
        <v>75.027996943381368</v>
      </c>
      <c r="T13" s="77">
        <f t="shared" si="3"/>
        <v>0.97453797894461991</v>
      </c>
      <c r="U13" s="76">
        <f t="shared" si="4"/>
        <v>14.241239273128398</v>
      </c>
      <c r="V13" s="75">
        <f t="shared" si="5"/>
        <v>2.3268821762607614</v>
      </c>
      <c r="W13" s="78">
        <f t="shared" si="6"/>
        <v>11.914357096867636</v>
      </c>
      <c r="X13" s="79">
        <f t="shared" si="7"/>
        <v>0.70085102762220208</v>
      </c>
      <c r="Y13" s="80">
        <v>23.233330474276912</v>
      </c>
      <c r="Z13" s="81">
        <v>100</v>
      </c>
      <c r="AA13" s="29"/>
      <c r="AB13" s="643"/>
      <c r="AC13" s="722"/>
      <c r="AD13" s="643"/>
      <c r="AE13" s="643"/>
      <c r="AF13" s="14"/>
      <c r="AG13" s="14"/>
      <c r="AH13" s="14"/>
    </row>
    <row r="14" spans="1:34" ht="14.1" customHeight="1" x14ac:dyDescent="0.3">
      <c r="A14" s="14"/>
      <c r="B14" s="99">
        <v>1997</v>
      </c>
      <c r="C14" s="601">
        <v>85.838445750000005</v>
      </c>
      <c r="D14" s="602">
        <v>14.99414977</v>
      </c>
      <c r="E14" s="602">
        <v>70.844295979999998</v>
      </c>
      <c r="F14" s="603">
        <v>691.27218981999999</v>
      </c>
      <c r="G14" s="604">
        <v>8.5649905199999985</v>
      </c>
      <c r="H14" s="603">
        <v>137.95344034999999</v>
      </c>
      <c r="I14" s="602">
        <v>20.675119200000001</v>
      </c>
      <c r="J14" s="605">
        <v>117.27832115</v>
      </c>
      <c r="K14" s="606">
        <v>5.8354902800000001</v>
      </c>
      <c r="L14" s="487">
        <v>929.46455671000001</v>
      </c>
      <c r="M14" s="607">
        <v>3854.5922796299997</v>
      </c>
      <c r="N14" s="29"/>
      <c r="O14" s="100">
        <v>1997</v>
      </c>
      <c r="P14" s="90">
        <f t="shared" si="8"/>
        <v>9.2352575609596101</v>
      </c>
      <c r="Q14" s="91">
        <f t="shared" si="0"/>
        <v>1.6132029631204419</v>
      </c>
      <c r="R14" s="91">
        <f t="shared" si="1"/>
        <v>7.6220545978391687</v>
      </c>
      <c r="S14" s="92">
        <f t="shared" si="2"/>
        <v>74.373163003318496</v>
      </c>
      <c r="T14" s="93">
        <f t="shared" si="3"/>
        <v>0.92149727046260466</v>
      </c>
      <c r="U14" s="92">
        <f t="shared" si="4"/>
        <v>14.842248620895235</v>
      </c>
      <c r="V14" s="91">
        <f t="shared" si="5"/>
        <v>2.2244117917936697</v>
      </c>
      <c r="W14" s="94">
        <f t="shared" si="6"/>
        <v>12.617836829101567</v>
      </c>
      <c r="X14" s="95">
        <f t="shared" si="7"/>
        <v>0.62783354543993841</v>
      </c>
      <c r="Y14" s="96">
        <v>24.113174345879685</v>
      </c>
      <c r="Z14" s="97">
        <v>100</v>
      </c>
      <c r="AA14" s="29"/>
      <c r="AB14" s="643"/>
      <c r="AC14" s="722"/>
      <c r="AD14" s="643"/>
      <c r="AE14" s="643"/>
      <c r="AF14" s="14"/>
      <c r="AG14" s="14"/>
      <c r="AH14" s="14"/>
    </row>
    <row r="15" spans="1:34" ht="14.1" customHeight="1" x14ac:dyDescent="0.3">
      <c r="A15" s="14"/>
      <c r="B15" s="57">
        <v>1998</v>
      </c>
      <c r="C15" s="594">
        <v>90.486042540000014</v>
      </c>
      <c r="D15" s="595">
        <v>15.722508270000001</v>
      </c>
      <c r="E15" s="595">
        <v>74.763534270000008</v>
      </c>
      <c r="F15" s="596">
        <v>718.59093166999992</v>
      </c>
      <c r="G15" s="597">
        <v>8.12158421</v>
      </c>
      <c r="H15" s="596">
        <v>144.43092237000002</v>
      </c>
      <c r="I15" s="595">
        <v>21.579694709999998</v>
      </c>
      <c r="J15" s="598">
        <v>122.85122766000001</v>
      </c>
      <c r="K15" s="599">
        <v>5.9839776899999997</v>
      </c>
      <c r="L15" s="476">
        <v>967.61345848999997</v>
      </c>
      <c r="M15" s="600">
        <v>3854.6664488599999</v>
      </c>
      <c r="N15" s="29"/>
      <c r="O15" s="58">
        <v>1998</v>
      </c>
      <c r="P15" s="74">
        <f t="shared" si="8"/>
        <v>9.351465892300336</v>
      </c>
      <c r="Q15" s="75">
        <f t="shared" si="0"/>
        <v>1.6248749055780614</v>
      </c>
      <c r="R15" s="75">
        <f t="shared" si="1"/>
        <v>7.7265909867222735</v>
      </c>
      <c r="S15" s="76">
        <f t="shared" si="2"/>
        <v>74.264255562483612</v>
      </c>
      <c r="T15" s="77">
        <f t="shared" si="3"/>
        <v>0.83934179901487327</v>
      </c>
      <c r="U15" s="76">
        <f t="shared" si="4"/>
        <v>14.926510281842331</v>
      </c>
      <c r="V15" s="75">
        <f t="shared" si="5"/>
        <v>2.2301978667882509</v>
      </c>
      <c r="W15" s="78">
        <f t="shared" si="6"/>
        <v>12.696312415054079</v>
      </c>
      <c r="X15" s="79">
        <f t="shared" si="7"/>
        <v>0.61842646332536955</v>
      </c>
      <c r="Y15" s="80">
        <v>25.102391382688044</v>
      </c>
      <c r="Z15" s="81">
        <v>100</v>
      </c>
      <c r="AA15" s="29"/>
      <c r="AB15" s="643"/>
      <c r="AC15" s="722"/>
      <c r="AD15" s="643"/>
      <c r="AE15" s="643"/>
      <c r="AF15" s="14"/>
      <c r="AG15" s="14"/>
      <c r="AH15" s="14"/>
    </row>
    <row r="16" spans="1:34" ht="14.1" customHeight="1" x14ac:dyDescent="0.3">
      <c r="A16" s="14"/>
      <c r="B16" s="99">
        <v>1999</v>
      </c>
      <c r="C16" s="601">
        <v>97.718998599999992</v>
      </c>
      <c r="D16" s="602">
        <v>16.489717450000001</v>
      </c>
      <c r="E16" s="602">
        <v>81.229281149999991</v>
      </c>
      <c r="F16" s="603">
        <v>736.46449561999998</v>
      </c>
      <c r="G16" s="604">
        <v>7.5450700800000003</v>
      </c>
      <c r="H16" s="603">
        <v>139.99267141000001</v>
      </c>
      <c r="I16" s="602">
        <v>20.99400352</v>
      </c>
      <c r="J16" s="605">
        <v>118.99866788999999</v>
      </c>
      <c r="K16" s="606">
        <v>6.2249552999999995</v>
      </c>
      <c r="L16" s="487">
        <v>987.946191</v>
      </c>
      <c r="M16" s="607">
        <v>3801.8907880400002</v>
      </c>
      <c r="N16" s="29"/>
      <c r="O16" s="100">
        <v>1999</v>
      </c>
      <c r="P16" s="90">
        <f t="shared" si="8"/>
        <v>9.8911255987624926</v>
      </c>
      <c r="Q16" s="91">
        <f t="shared" si="0"/>
        <v>1.6690906448365466</v>
      </c>
      <c r="R16" s="91">
        <f t="shared" si="1"/>
        <v>8.222034953925947</v>
      </c>
      <c r="S16" s="92">
        <f t="shared" si="2"/>
        <v>74.545000763103303</v>
      </c>
      <c r="T16" s="93">
        <f t="shared" si="3"/>
        <v>0.76371265446783831</v>
      </c>
      <c r="U16" s="92">
        <f t="shared" si="4"/>
        <v>14.170070463888251</v>
      </c>
      <c r="V16" s="91">
        <f t="shared" si="5"/>
        <v>2.1250148754305993</v>
      </c>
      <c r="W16" s="94">
        <f t="shared" si="6"/>
        <v>12.04505558845765</v>
      </c>
      <c r="X16" s="95">
        <f t="shared" si="7"/>
        <v>0.63009052079031691</v>
      </c>
      <c r="Y16" s="96">
        <v>25.985654141036456</v>
      </c>
      <c r="Z16" s="97">
        <v>100</v>
      </c>
      <c r="AA16" s="29"/>
      <c r="AB16" s="643"/>
      <c r="AC16" s="722"/>
      <c r="AD16" s="643"/>
      <c r="AE16" s="643"/>
      <c r="AF16" s="14"/>
      <c r="AG16" s="14"/>
      <c r="AH16" s="14"/>
    </row>
    <row r="17" spans="1:34" ht="14.1" customHeight="1" x14ac:dyDescent="0.3">
      <c r="A17" s="14"/>
      <c r="B17" s="57">
        <v>2000</v>
      </c>
      <c r="C17" s="594">
        <v>101.49998646</v>
      </c>
      <c r="D17" s="595">
        <v>17.159539890000001</v>
      </c>
      <c r="E17" s="595">
        <v>84.340446569999997</v>
      </c>
      <c r="F17" s="596">
        <v>735.38220351999996</v>
      </c>
      <c r="G17" s="597">
        <v>7.7325090000000003</v>
      </c>
      <c r="H17" s="596">
        <v>145.37000202999999</v>
      </c>
      <c r="I17" s="595">
        <v>18.705076049999999</v>
      </c>
      <c r="J17" s="598">
        <v>126.66492598000001</v>
      </c>
      <c r="K17" s="599">
        <v>6.7552009399999999</v>
      </c>
      <c r="L17" s="476">
        <v>996.73990195999988</v>
      </c>
      <c r="M17" s="600">
        <v>3823.9819151400002</v>
      </c>
      <c r="N17" s="29"/>
      <c r="O17" s="58">
        <v>2000</v>
      </c>
      <c r="P17" s="74">
        <f t="shared" si="8"/>
        <v>10.183196866144252</v>
      </c>
      <c r="Q17" s="75">
        <f t="shared" si="0"/>
        <v>1.7215664644565045</v>
      </c>
      <c r="R17" s="75">
        <f t="shared" si="1"/>
        <v>8.4616304016877475</v>
      </c>
      <c r="S17" s="76">
        <f t="shared" si="2"/>
        <v>73.778746298200431</v>
      </c>
      <c r="T17" s="77">
        <f t="shared" si="3"/>
        <v>0.77578001891914961</v>
      </c>
      <c r="U17" s="76">
        <f t="shared" si="4"/>
        <v>14.584547256926594</v>
      </c>
      <c r="V17" s="75">
        <f t="shared" si="5"/>
        <v>1.8766255884025651</v>
      </c>
      <c r="W17" s="78">
        <f t="shared" si="6"/>
        <v>12.70792166852403</v>
      </c>
      <c r="X17" s="79">
        <f t="shared" si="7"/>
        <v>0.67772955880631458</v>
      </c>
      <c r="Y17" s="80">
        <v>26.065497276900906</v>
      </c>
      <c r="Z17" s="81">
        <v>100</v>
      </c>
      <c r="AA17" s="29"/>
      <c r="AB17" s="643"/>
      <c r="AC17" s="722"/>
      <c r="AD17" s="643"/>
      <c r="AE17" s="643"/>
      <c r="AF17" s="14"/>
      <c r="AG17" s="14"/>
      <c r="AH17" s="14"/>
    </row>
    <row r="18" spans="1:34" ht="14.1" customHeight="1" x14ac:dyDescent="0.3">
      <c r="A18" s="14"/>
      <c r="B18" s="99">
        <v>2001</v>
      </c>
      <c r="C18" s="601">
        <v>100.23991820000001</v>
      </c>
      <c r="D18" s="602">
        <v>16.641531480000001</v>
      </c>
      <c r="E18" s="602">
        <v>83.598386719999993</v>
      </c>
      <c r="F18" s="603">
        <v>750.99700189999999</v>
      </c>
      <c r="G18" s="604">
        <v>6.85858597</v>
      </c>
      <c r="H18" s="603">
        <v>150.35764091999997</v>
      </c>
      <c r="I18" s="602">
        <v>19.150557169999999</v>
      </c>
      <c r="J18" s="605">
        <v>131.20708374999998</v>
      </c>
      <c r="K18" s="606">
        <v>6.5898672600000001</v>
      </c>
      <c r="L18" s="487">
        <v>1015.0430142399999</v>
      </c>
      <c r="M18" s="607">
        <v>3884.73218705</v>
      </c>
      <c r="N18" s="29"/>
      <c r="O18" s="100">
        <v>2001</v>
      </c>
      <c r="P18" s="90">
        <f t="shared" si="8"/>
        <v>9.8754355031006558</v>
      </c>
      <c r="Q18" s="91">
        <f t="shared" si="0"/>
        <v>1.6394902724846716</v>
      </c>
      <c r="R18" s="91">
        <f t="shared" si="1"/>
        <v>8.2359452306159842</v>
      </c>
      <c r="S18" s="92">
        <f t="shared" si="2"/>
        <v>73.986716953300657</v>
      </c>
      <c r="T18" s="93">
        <f t="shared" si="3"/>
        <v>0.67569412072012303</v>
      </c>
      <c r="U18" s="92">
        <f t="shared" si="4"/>
        <v>14.812932930983056</v>
      </c>
      <c r="V18" s="91">
        <f t="shared" si="5"/>
        <v>1.886674446436019</v>
      </c>
      <c r="W18" s="94">
        <f t="shared" si="6"/>
        <v>12.926258484547038</v>
      </c>
      <c r="X18" s="95">
        <f t="shared" si="7"/>
        <v>0.64922049288069594</v>
      </c>
      <c r="Y18" s="96">
        <v>26.129034521960353</v>
      </c>
      <c r="Z18" s="97">
        <v>100</v>
      </c>
      <c r="AA18" s="29"/>
      <c r="AB18" s="643"/>
      <c r="AC18" s="722"/>
      <c r="AD18" s="643"/>
      <c r="AE18" s="643"/>
      <c r="AF18" s="14"/>
      <c r="AG18" s="14"/>
      <c r="AH18" s="14"/>
    </row>
    <row r="19" spans="1:34" ht="14.1" customHeight="1" x14ac:dyDescent="0.3">
      <c r="A19" s="14"/>
      <c r="B19" s="57">
        <v>2002</v>
      </c>
      <c r="C19" s="594">
        <v>97.519891250000001</v>
      </c>
      <c r="D19" s="595">
        <v>16.290511720000001</v>
      </c>
      <c r="E19" s="595">
        <v>81.229379530000003</v>
      </c>
      <c r="F19" s="596">
        <v>761.34880527999997</v>
      </c>
      <c r="G19" s="597">
        <v>6.8509212100000001</v>
      </c>
      <c r="H19" s="596">
        <v>156.17739659000003</v>
      </c>
      <c r="I19" s="595">
        <v>18.863105960000002</v>
      </c>
      <c r="J19" s="598">
        <v>137.31429063000002</v>
      </c>
      <c r="K19" s="599">
        <v>6.60912655</v>
      </c>
      <c r="L19" s="476">
        <v>1028.50614088</v>
      </c>
      <c r="M19" s="600">
        <v>3889.10299631</v>
      </c>
      <c r="N19" s="29"/>
      <c r="O19" s="58">
        <v>2002</v>
      </c>
      <c r="P19" s="74">
        <f t="shared" si="8"/>
        <v>9.4817023811409644</v>
      </c>
      <c r="Q19" s="75">
        <f t="shared" si="0"/>
        <v>1.5839002872711756</v>
      </c>
      <c r="R19" s="75">
        <f t="shared" si="1"/>
        <v>7.8978020938697897</v>
      </c>
      <c r="S19" s="76">
        <f t="shared" si="2"/>
        <v>74.024721391413621</v>
      </c>
      <c r="T19" s="77">
        <f t="shared" si="3"/>
        <v>0.66610406469117278</v>
      </c>
      <c r="U19" s="76">
        <f t="shared" si="4"/>
        <v>15.184877404462856</v>
      </c>
      <c r="V19" s="75">
        <f t="shared" si="5"/>
        <v>1.8340294928973921</v>
      </c>
      <c r="W19" s="78">
        <f t="shared" si="6"/>
        <v>13.350847911565463</v>
      </c>
      <c r="X19" s="79">
        <f t="shared" si="7"/>
        <v>0.64259475829139601</v>
      </c>
      <c r="Y19" s="80">
        <v>26.445844757926228</v>
      </c>
      <c r="Z19" s="81">
        <v>100</v>
      </c>
      <c r="AA19" s="29"/>
      <c r="AB19" s="643"/>
      <c r="AC19" s="722"/>
      <c r="AD19" s="643"/>
      <c r="AE19" s="643"/>
      <c r="AF19" s="14"/>
      <c r="AG19" s="14"/>
      <c r="AH19" s="14"/>
    </row>
    <row r="20" spans="1:34" ht="14.1" customHeight="1" x14ac:dyDescent="0.3">
      <c r="A20" s="14"/>
      <c r="B20" s="99">
        <v>2003</v>
      </c>
      <c r="C20" s="601">
        <v>100.94531924000002</v>
      </c>
      <c r="D20" s="602">
        <v>16.159697229999999</v>
      </c>
      <c r="E20" s="602">
        <v>84.785622010000012</v>
      </c>
      <c r="F20" s="603">
        <v>771.31165437000004</v>
      </c>
      <c r="G20" s="604">
        <v>6.7547167200000002</v>
      </c>
      <c r="H20" s="603">
        <v>159.47211934000001</v>
      </c>
      <c r="I20" s="602">
        <v>19.355380889999999</v>
      </c>
      <c r="J20" s="605">
        <v>140.11673845000001</v>
      </c>
      <c r="K20" s="606">
        <v>6.5131100800000006</v>
      </c>
      <c r="L20" s="487">
        <v>1044.9969197400001</v>
      </c>
      <c r="M20" s="607">
        <v>3979.7343055299998</v>
      </c>
      <c r="N20" s="29"/>
      <c r="O20" s="100">
        <v>2003</v>
      </c>
      <c r="P20" s="90">
        <f t="shared" si="8"/>
        <v>9.6598676353147219</v>
      </c>
      <c r="Q20" s="91">
        <f t="shared" si="0"/>
        <v>1.5463870682050054</v>
      </c>
      <c r="R20" s="91">
        <f t="shared" si="1"/>
        <v>8.1134805671097148</v>
      </c>
      <c r="S20" s="92">
        <f t="shared" si="2"/>
        <v>73.80994525437508</v>
      </c>
      <c r="T20" s="93">
        <f t="shared" si="3"/>
        <v>0.6463862804189513</v>
      </c>
      <c r="U20" s="92">
        <f t="shared" si="4"/>
        <v>15.260534871210663</v>
      </c>
      <c r="V20" s="91">
        <f t="shared" si="5"/>
        <v>1.8521950184136147</v>
      </c>
      <c r="W20" s="94">
        <f t="shared" si="6"/>
        <v>13.408339852797049</v>
      </c>
      <c r="X20" s="95">
        <f t="shared" si="7"/>
        <v>0.62326595963751663</v>
      </c>
      <c r="Y20" s="96">
        <v>26.257956926620331</v>
      </c>
      <c r="Z20" s="97">
        <v>100</v>
      </c>
      <c r="AA20" s="29"/>
      <c r="AB20" s="643"/>
      <c r="AC20" s="722"/>
      <c r="AD20" s="643"/>
      <c r="AE20" s="643"/>
      <c r="AF20" s="14"/>
      <c r="AG20" s="14"/>
      <c r="AH20" s="14"/>
    </row>
    <row r="21" spans="1:34" ht="14.1" customHeight="1" x14ac:dyDescent="0.3">
      <c r="A21" s="14"/>
      <c r="B21" s="57">
        <v>2004</v>
      </c>
      <c r="C21" s="594">
        <v>106.25704909</v>
      </c>
      <c r="D21" s="595">
        <v>16.515186780000001</v>
      </c>
      <c r="E21" s="595">
        <v>89.741862310000002</v>
      </c>
      <c r="F21" s="596">
        <v>788.40359346999992</v>
      </c>
      <c r="G21" s="597">
        <v>6.6450577000000006</v>
      </c>
      <c r="H21" s="596">
        <v>167.60761437999997</v>
      </c>
      <c r="I21" s="595">
        <v>19.528364679999999</v>
      </c>
      <c r="J21" s="598">
        <v>148.07924969999999</v>
      </c>
      <c r="K21" s="599">
        <v>7.5929144800000001</v>
      </c>
      <c r="L21" s="476">
        <v>1076.5062291199999</v>
      </c>
      <c r="M21" s="600">
        <v>4004.02867367</v>
      </c>
      <c r="N21" s="29"/>
      <c r="O21" s="58">
        <v>2004</v>
      </c>
      <c r="P21" s="74">
        <f t="shared" si="8"/>
        <v>9.8705466086211899</v>
      </c>
      <c r="Q21" s="75">
        <f t="shared" si="0"/>
        <v>1.5341468849186775</v>
      </c>
      <c r="R21" s="75">
        <f t="shared" si="1"/>
        <v>8.3363997237025114</v>
      </c>
      <c r="S21" s="76">
        <f t="shared" si="2"/>
        <v>73.237253268333419</v>
      </c>
      <c r="T21" s="77">
        <f t="shared" si="3"/>
        <v>0.61728000454136389</v>
      </c>
      <c r="U21" s="76">
        <f t="shared" si="4"/>
        <v>15.569590760010035</v>
      </c>
      <c r="V21" s="75">
        <f t="shared" si="5"/>
        <v>1.8140503186835848</v>
      </c>
      <c r="W21" s="78">
        <f t="shared" si="6"/>
        <v>13.755540441326453</v>
      </c>
      <c r="X21" s="79">
        <f t="shared" si="7"/>
        <v>0.70532935849399581</v>
      </c>
      <c r="Y21" s="80">
        <v>26.885577423532762</v>
      </c>
      <c r="Z21" s="81">
        <v>100</v>
      </c>
      <c r="AA21" s="29"/>
      <c r="AB21" s="643"/>
      <c r="AC21" s="722"/>
      <c r="AD21" s="643"/>
      <c r="AE21" s="643"/>
      <c r="AF21" s="14"/>
      <c r="AG21" s="14"/>
      <c r="AH21" s="14"/>
    </row>
    <row r="22" spans="1:34" ht="14.1" customHeight="1" x14ac:dyDescent="0.3">
      <c r="A22" s="14"/>
      <c r="B22" s="99">
        <v>2005</v>
      </c>
      <c r="C22" s="601">
        <v>111.92523639000001</v>
      </c>
      <c r="D22" s="602">
        <v>16.592125660000001</v>
      </c>
      <c r="E22" s="602">
        <v>95.333110730000001</v>
      </c>
      <c r="F22" s="603">
        <v>787.86659267000005</v>
      </c>
      <c r="G22" s="604">
        <v>5.9794480999999999</v>
      </c>
      <c r="H22" s="603">
        <v>171.49268665</v>
      </c>
      <c r="I22" s="602">
        <v>19.339159389999999</v>
      </c>
      <c r="J22" s="605">
        <v>152.15352726</v>
      </c>
      <c r="K22" s="606">
        <v>8.0899405600000005</v>
      </c>
      <c r="L22" s="487">
        <v>1085.35390439</v>
      </c>
      <c r="M22" s="607">
        <v>3994.9231780699997</v>
      </c>
      <c r="N22" s="29"/>
      <c r="O22" s="100">
        <v>2005</v>
      </c>
      <c r="P22" s="90">
        <f t="shared" si="8"/>
        <v>10.312326323910465</v>
      </c>
      <c r="Q22" s="91">
        <f t="shared" si="0"/>
        <v>1.5287295317120779</v>
      </c>
      <c r="R22" s="91">
        <f t="shared" si="1"/>
        <v>8.783596792198388</v>
      </c>
      <c r="S22" s="92">
        <f t="shared" si="2"/>
        <v>72.590754912592644</v>
      </c>
      <c r="T22" s="93">
        <f t="shared" si="3"/>
        <v>0.55092150825777153</v>
      </c>
      <c r="U22" s="92">
        <f t="shared" si="4"/>
        <v>15.800623737230096</v>
      </c>
      <c r="V22" s="91">
        <f t="shared" si="5"/>
        <v>1.7818298079343216</v>
      </c>
      <c r="W22" s="94">
        <f t="shared" si="6"/>
        <v>14.018793929295775</v>
      </c>
      <c r="X22" s="95">
        <f t="shared" si="7"/>
        <v>0.74537351616630321</v>
      </c>
      <c r="Y22" s="96">
        <v>27.168329802886191</v>
      </c>
      <c r="Z22" s="97">
        <v>100</v>
      </c>
      <c r="AA22" s="29"/>
      <c r="AB22" s="643"/>
      <c r="AC22" s="722"/>
      <c r="AD22" s="643"/>
      <c r="AE22" s="643"/>
      <c r="AF22" s="14"/>
      <c r="AG22" s="14"/>
      <c r="AH22" s="14"/>
    </row>
    <row r="23" spans="1:34" ht="14.1" customHeight="1" x14ac:dyDescent="0.3">
      <c r="A23" s="14"/>
      <c r="B23" s="57">
        <v>2006</v>
      </c>
      <c r="C23" s="594">
        <v>116.91289263</v>
      </c>
      <c r="D23" s="595">
        <v>16.548830030000001</v>
      </c>
      <c r="E23" s="595">
        <v>100.36406260000001</v>
      </c>
      <c r="F23" s="596">
        <v>796.01994969999998</v>
      </c>
      <c r="G23" s="597">
        <v>5.8546015599999999</v>
      </c>
      <c r="H23" s="596">
        <v>182.51823859000001</v>
      </c>
      <c r="I23" s="595">
        <v>19.659046799999999</v>
      </c>
      <c r="J23" s="598">
        <v>162.85919179000001</v>
      </c>
      <c r="K23" s="599">
        <v>8.0678504199999992</v>
      </c>
      <c r="L23" s="476">
        <v>1109.3735329000001</v>
      </c>
      <c r="M23" s="600">
        <v>4020.4792257399999</v>
      </c>
      <c r="N23" s="29"/>
      <c r="O23" s="58">
        <v>2006</v>
      </c>
      <c r="P23" s="74">
        <f t="shared" si="8"/>
        <v>10.538640878188197</v>
      </c>
      <c r="Q23" s="75">
        <f t="shared" si="0"/>
        <v>1.4917274965754683</v>
      </c>
      <c r="R23" s="75">
        <f t="shared" si="1"/>
        <v>9.046913381612729</v>
      </c>
      <c r="S23" s="76">
        <f t="shared" si="2"/>
        <v>71.754005850413051</v>
      </c>
      <c r="T23" s="77">
        <f t="shared" si="3"/>
        <v>0.52773943008136814</v>
      </c>
      <c r="U23" s="76">
        <f t="shared" si="4"/>
        <v>16.452370024808623</v>
      </c>
      <c r="V23" s="75">
        <f t="shared" si="5"/>
        <v>1.7720854353366011</v>
      </c>
      <c r="W23" s="78">
        <f t="shared" si="6"/>
        <v>14.68028458947202</v>
      </c>
      <c r="X23" s="79">
        <f t="shared" si="7"/>
        <v>0.72724381650875769</v>
      </c>
      <c r="Y23" s="80">
        <v>27.593067159694414</v>
      </c>
      <c r="Z23" s="81">
        <v>100</v>
      </c>
      <c r="AA23" s="29"/>
      <c r="AB23" s="643"/>
      <c r="AC23" s="722"/>
      <c r="AD23" s="643"/>
      <c r="AE23" s="643"/>
      <c r="AF23" s="14"/>
      <c r="AG23" s="14"/>
      <c r="AH23" s="14"/>
    </row>
    <row r="24" spans="1:34" ht="14.1" customHeight="1" x14ac:dyDescent="0.3">
      <c r="A24" s="14"/>
      <c r="B24" s="99">
        <v>2007</v>
      </c>
      <c r="C24" s="601">
        <v>121.95474238999999</v>
      </c>
      <c r="D24" s="602">
        <v>16.9602255</v>
      </c>
      <c r="E24" s="602">
        <v>104.99451689</v>
      </c>
      <c r="F24" s="603">
        <v>805.5206968</v>
      </c>
      <c r="G24" s="604">
        <v>6.0692964800000002</v>
      </c>
      <c r="H24" s="603">
        <v>188.67724133999999</v>
      </c>
      <c r="I24" s="602">
        <v>18.718897809999998</v>
      </c>
      <c r="J24" s="605">
        <v>169.95834353000001</v>
      </c>
      <c r="K24" s="606">
        <v>7.4397668999999995</v>
      </c>
      <c r="L24" s="487">
        <v>1129.6617439100003</v>
      </c>
      <c r="M24" s="607">
        <v>3996.0933650099996</v>
      </c>
      <c r="N24" s="29"/>
      <c r="O24" s="100">
        <v>2007</v>
      </c>
      <c r="P24" s="90">
        <f t="shared" si="8"/>
        <v>10.795686677667653</v>
      </c>
      <c r="Q24" s="91">
        <f t="shared" si="0"/>
        <v>1.5013543294205078</v>
      </c>
      <c r="R24" s="91">
        <f t="shared" si="1"/>
        <v>9.2943323482471474</v>
      </c>
      <c r="S24" s="92">
        <f t="shared" si="2"/>
        <v>71.30636238170915</v>
      </c>
      <c r="T24" s="93">
        <f t="shared" si="3"/>
        <v>0.53726670950127697</v>
      </c>
      <c r="U24" s="92">
        <f t="shared" si="4"/>
        <v>16.702100638280253</v>
      </c>
      <c r="V24" s="91">
        <f t="shared" si="5"/>
        <v>1.6570356490262208</v>
      </c>
      <c r="W24" s="94">
        <f t="shared" si="6"/>
        <v>15.045064989254033</v>
      </c>
      <c r="X24" s="95">
        <f t="shared" si="7"/>
        <v>0.65858359284163936</v>
      </c>
      <c r="Y24" s="96">
        <v>28.269152913227131</v>
      </c>
      <c r="Z24" s="97">
        <v>100</v>
      </c>
      <c r="AA24" s="29"/>
      <c r="AB24" s="643"/>
      <c r="AC24" s="722"/>
      <c r="AD24" s="643"/>
      <c r="AE24" s="643"/>
      <c r="AF24" s="14"/>
      <c r="AG24" s="14"/>
      <c r="AH24" s="14"/>
    </row>
    <row r="25" spans="1:34" ht="14.1" customHeight="1" x14ac:dyDescent="0.3">
      <c r="A25" s="14"/>
      <c r="B25" s="57">
        <v>2008</v>
      </c>
      <c r="C25" s="594">
        <v>123.13330386</v>
      </c>
      <c r="D25" s="595">
        <v>16.587482690000002</v>
      </c>
      <c r="E25" s="595">
        <v>106.54582117</v>
      </c>
      <c r="F25" s="596">
        <v>787.34733718999996</v>
      </c>
      <c r="G25" s="597">
        <v>5.8544104199999998</v>
      </c>
      <c r="H25" s="596">
        <v>185.96999234</v>
      </c>
      <c r="I25" s="595">
        <v>18.150562969999999</v>
      </c>
      <c r="J25" s="598">
        <v>167.81942936999999</v>
      </c>
      <c r="K25" s="599">
        <v>7.9884046900000003</v>
      </c>
      <c r="L25" s="476">
        <v>1110.29344851</v>
      </c>
      <c r="M25" s="600">
        <v>3911.7378166100002</v>
      </c>
      <c r="N25" s="29"/>
      <c r="O25" s="58">
        <v>2008</v>
      </c>
      <c r="P25" s="74">
        <f t="shared" si="8"/>
        <v>11.090158554501366</v>
      </c>
      <c r="Q25" s="75">
        <f t="shared" si="0"/>
        <v>1.4939728512547921</v>
      </c>
      <c r="R25" s="75">
        <f t="shared" si="1"/>
        <v>9.5961857032465758</v>
      </c>
      <c r="S25" s="76">
        <f t="shared" si="2"/>
        <v>70.913445292018096</v>
      </c>
      <c r="T25" s="77">
        <f t="shared" si="3"/>
        <v>0.52728496487631682</v>
      </c>
      <c r="U25" s="76">
        <f t="shared" si="4"/>
        <v>16.74962529857034</v>
      </c>
      <c r="V25" s="75">
        <f t="shared" si="5"/>
        <v>1.6347536765490087</v>
      </c>
      <c r="W25" s="78">
        <f t="shared" si="6"/>
        <v>15.114871622021331</v>
      </c>
      <c r="X25" s="79">
        <f t="shared" si="7"/>
        <v>0.71948588913321432</v>
      </c>
      <c r="Y25" s="80">
        <v>28.383636648537074</v>
      </c>
      <c r="Z25" s="81">
        <v>100</v>
      </c>
      <c r="AA25" s="29"/>
      <c r="AB25" s="643"/>
      <c r="AC25" s="722"/>
      <c r="AD25" s="643"/>
      <c r="AE25" s="643"/>
      <c r="AF25" s="14"/>
      <c r="AG25" s="14"/>
      <c r="AH25" s="14"/>
    </row>
    <row r="26" spans="1:34" ht="14.1" customHeight="1" x14ac:dyDescent="0.3">
      <c r="A26" s="14"/>
      <c r="B26" s="99">
        <v>2009</v>
      </c>
      <c r="C26" s="601">
        <v>113.65117850000001</v>
      </c>
      <c r="D26" s="602">
        <v>15.707375879999999</v>
      </c>
      <c r="E26" s="602">
        <v>97.94380262</v>
      </c>
      <c r="F26" s="603">
        <v>768.76058724000006</v>
      </c>
      <c r="G26" s="604">
        <v>5.1744797</v>
      </c>
      <c r="H26" s="603">
        <v>167.37709439000002</v>
      </c>
      <c r="I26" s="602">
        <v>18.200309710000003</v>
      </c>
      <c r="J26" s="605">
        <v>149.17678468000003</v>
      </c>
      <c r="K26" s="606">
        <v>6.9029049699999998</v>
      </c>
      <c r="L26" s="487">
        <v>1061.8662448</v>
      </c>
      <c r="M26" s="607">
        <v>3590.7098132900001</v>
      </c>
      <c r="N26" s="29"/>
      <c r="O26" s="100">
        <v>2009</v>
      </c>
      <c r="P26" s="90">
        <f t="shared" si="8"/>
        <v>10.70296556242881</v>
      </c>
      <c r="Q26" s="91">
        <f t="shared" si="0"/>
        <v>1.4792235798924418</v>
      </c>
      <c r="R26" s="91">
        <f t="shared" si="1"/>
        <v>9.2237419825363673</v>
      </c>
      <c r="S26" s="92">
        <f t="shared" si="2"/>
        <v>72.397120730096688</v>
      </c>
      <c r="T26" s="93">
        <f t="shared" si="3"/>
        <v>0.48730051692853282</v>
      </c>
      <c r="U26" s="92">
        <f t="shared" si="4"/>
        <v>15.762540264336691</v>
      </c>
      <c r="V26" s="91">
        <f t="shared" si="5"/>
        <v>1.7139926802577654</v>
      </c>
      <c r="W26" s="94">
        <f t="shared" si="6"/>
        <v>14.048547584078927</v>
      </c>
      <c r="X26" s="95">
        <f t="shared" si="7"/>
        <v>0.65007292620928403</v>
      </c>
      <c r="Y26" s="96">
        <v>29.572599848358717</v>
      </c>
      <c r="Z26" s="97">
        <v>100</v>
      </c>
      <c r="AA26" s="29"/>
      <c r="AB26" s="643"/>
      <c r="AC26" s="722"/>
      <c r="AD26" s="643"/>
      <c r="AE26" s="643"/>
      <c r="AF26" s="14"/>
      <c r="AG26" s="14"/>
      <c r="AH26" s="14"/>
    </row>
    <row r="27" spans="1:34" ht="14.1" customHeight="1" x14ac:dyDescent="0.3">
      <c r="A27" s="14"/>
      <c r="B27" s="57">
        <v>2010</v>
      </c>
      <c r="C27" s="594">
        <v>115.24618897000001</v>
      </c>
      <c r="D27" s="595">
        <v>15.67432423</v>
      </c>
      <c r="E27" s="595">
        <v>99.571864740000009</v>
      </c>
      <c r="F27" s="596">
        <v>763.45252575000006</v>
      </c>
      <c r="G27" s="597">
        <v>5.1605834699999997</v>
      </c>
      <c r="H27" s="596">
        <v>168.40197172000001</v>
      </c>
      <c r="I27" s="595">
        <v>18.31469602</v>
      </c>
      <c r="J27" s="598">
        <v>150.08727569999999</v>
      </c>
      <c r="K27" s="599">
        <v>6.6897158600000006</v>
      </c>
      <c r="L27" s="476">
        <v>1058.9509857700002</v>
      </c>
      <c r="M27" s="600">
        <v>3694.3196683399997</v>
      </c>
      <c r="N27" s="29"/>
      <c r="O27" s="58">
        <v>2010</v>
      </c>
      <c r="P27" s="74">
        <f t="shared" si="8"/>
        <v>10.883052239306476</v>
      </c>
      <c r="Q27" s="75">
        <f t="shared" si="0"/>
        <v>1.4801746672536171</v>
      </c>
      <c r="R27" s="75">
        <f t="shared" si="1"/>
        <v>9.4028775720528586</v>
      </c>
      <c r="S27" s="76">
        <f t="shared" si="2"/>
        <v>72.095171165534836</v>
      </c>
      <c r="T27" s="77">
        <f t="shared" si="3"/>
        <v>0.48732977629248436</v>
      </c>
      <c r="U27" s="76">
        <f t="shared" si="4"/>
        <v>15.90271636581452</v>
      </c>
      <c r="V27" s="75">
        <f t="shared" si="5"/>
        <v>1.7295130998610617</v>
      </c>
      <c r="W27" s="78">
        <f t="shared" si="6"/>
        <v>14.173203265953457</v>
      </c>
      <c r="X27" s="79">
        <f t="shared" si="7"/>
        <v>0.63173045305167497</v>
      </c>
      <c r="Y27" s="80">
        <v>28.664303060861752</v>
      </c>
      <c r="Z27" s="81">
        <v>100</v>
      </c>
      <c r="AA27" s="29"/>
      <c r="AB27" s="643"/>
      <c r="AC27" s="722"/>
      <c r="AD27" s="643"/>
      <c r="AE27" s="643"/>
      <c r="AF27" s="14"/>
      <c r="AG27" s="14"/>
      <c r="AH27" s="14"/>
    </row>
    <row r="28" spans="1:34" ht="14.1" customHeight="1" x14ac:dyDescent="0.3">
      <c r="A28" s="14"/>
      <c r="B28" s="99">
        <v>2011</v>
      </c>
      <c r="C28" s="601">
        <v>117.51660715</v>
      </c>
      <c r="D28" s="602">
        <v>15.492064990000001</v>
      </c>
      <c r="E28" s="602">
        <v>102.02454216</v>
      </c>
      <c r="F28" s="603">
        <v>756.24231024999995</v>
      </c>
      <c r="G28" s="604">
        <v>5.1893719600000008</v>
      </c>
      <c r="H28" s="603">
        <v>165.51062612999999</v>
      </c>
      <c r="I28" s="602">
        <v>16.579908570000001</v>
      </c>
      <c r="J28" s="605">
        <v>148.93071755999998</v>
      </c>
      <c r="K28" s="606">
        <v>6.4955799800000005</v>
      </c>
      <c r="L28" s="487">
        <v>1050.9544954800001</v>
      </c>
      <c r="M28" s="607">
        <v>3595.00999946</v>
      </c>
      <c r="N28" s="29"/>
      <c r="O28" s="100">
        <v>2011</v>
      </c>
      <c r="P28" s="90">
        <f t="shared" si="8"/>
        <v>11.181892998737961</v>
      </c>
      <c r="Q28" s="91">
        <f t="shared" si="0"/>
        <v>1.4740947449798334</v>
      </c>
      <c r="R28" s="91">
        <f t="shared" si="1"/>
        <v>9.7077982537581278</v>
      </c>
      <c r="S28" s="92">
        <f t="shared" si="2"/>
        <v>71.957664532811478</v>
      </c>
      <c r="T28" s="93">
        <f t="shared" si="3"/>
        <v>0.49377703623884023</v>
      </c>
      <c r="U28" s="92">
        <f t="shared" si="4"/>
        <v>15.74860061418803</v>
      </c>
      <c r="V28" s="91">
        <f t="shared" si="5"/>
        <v>1.5776048003322445</v>
      </c>
      <c r="W28" s="94">
        <f t="shared" si="6"/>
        <v>14.170995813855782</v>
      </c>
      <c r="X28" s="95">
        <f t="shared" si="7"/>
        <v>0.61806481707215011</v>
      </c>
      <c r="Y28" s="96">
        <v>29.233701592981998</v>
      </c>
      <c r="Z28" s="97">
        <v>100</v>
      </c>
      <c r="AA28" s="29"/>
      <c r="AB28" s="643"/>
      <c r="AC28" s="722"/>
      <c r="AD28" s="643"/>
      <c r="AE28" s="643"/>
      <c r="AF28" s="650"/>
      <c r="AG28" s="14"/>
      <c r="AH28" s="14"/>
    </row>
    <row r="29" spans="1:34" ht="14.1" customHeight="1" x14ac:dyDescent="0.3">
      <c r="A29" s="14"/>
      <c r="B29" s="57">
        <v>2012</v>
      </c>
      <c r="C29" s="594">
        <v>115.26247932</v>
      </c>
      <c r="D29" s="595">
        <v>14.357472400000001</v>
      </c>
      <c r="E29" s="595">
        <v>100.90500692000001</v>
      </c>
      <c r="F29" s="596">
        <v>729.56539610999994</v>
      </c>
      <c r="G29" s="597">
        <v>5.0120085300000001</v>
      </c>
      <c r="H29" s="596">
        <v>154.48732128</v>
      </c>
      <c r="I29" s="595">
        <v>15.820454639999999</v>
      </c>
      <c r="J29" s="598">
        <v>138.66686663999999</v>
      </c>
      <c r="K29" s="599">
        <v>5.8963450100000001</v>
      </c>
      <c r="L29" s="476">
        <v>1010.2235502599999</v>
      </c>
      <c r="M29" s="600">
        <v>3510.9134072299998</v>
      </c>
      <c r="N29" s="29"/>
      <c r="O29" s="58">
        <v>2012</v>
      </c>
      <c r="P29" s="74">
        <f t="shared" si="8"/>
        <v>11.409601299666301</v>
      </c>
      <c r="Q29" s="75">
        <f t="shared" si="0"/>
        <v>1.421217352961613</v>
      </c>
      <c r="R29" s="75">
        <f t="shared" si="1"/>
        <v>9.9883839467046887</v>
      </c>
      <c r="S29" s="76">
        <f t="shared" si="2"/>
        <v>72.218213079890347</v>
      </c>
      <c r="T29" s="77">
        <f t="shared" si="3"/>
        <v>0.49612865674236817</v>
      </c>
      <c r="U29" s="76">
        <f t="shared" si="4"/>
        <v>15.292389614183891</v>
      </c>
      <c r="V29" s="75">
        <f t="shared" si="5"/>
        <v>1.5660350262007166</v>
      </c>
      <c r="W29" s="78">
        <f t="shared" si="6"/>
        <v>13.726354587983172</v>
      </c>
      <c r="X29" s="79">
        <f t="shared" si="7"/>
        <v>0.58366734852721125</v>
      </c>
      <c r="Y29" s="80">
        <v>28.773809920223425</v>
      </c>
      <c r="Z29" s="81">
        <v>100</v>
      </c>
      <c r="AA29" s="29"/>
      <c r="AB29" s="643"/>
      <c r="AC29" s="722"/>
      <c r="AD29" s="643"/>
      <c r="AE29" s="643"/>
      <c r="AF29" s="650"/>
      <c r="AG29" s="14"/>
      <c r="AH29" s="14"/>
    </row>
    <row r="30" spans="1:34" ht="14.1" customHeight="1" x14ac:dyDescent="0.3">
      <c r="A30" s="14"/>
      <c r="B30" s="99">
        <v>2013</v>
      </c>
      <c r="C30" s="601">
        <v>115.01655816</v>
      </c>
      <c r="D30" s="602">
        <v>13.16738162</v>
      </c>
      <c r="E30" s="602">
        <v>101.84917654</v>
      </c>
      <c r="F30" s="603">
        <v>725.90237060000004</v>
      </c>
      <c r="G30" s="604">
        <v>4.7164213000000004</v>
      </c>
      <c r="H30" s="603">
        <v>145.34711011000002</v>
      </c>
      <c r="I30" s="602">
        <v>14.466611459999999</v>
      </c>
      <c r="J30" s="605">
        <v>130.88049864999999</v>
      </c>
      <c r="K30" s="606">
        <v>6.4465359299999996</v>
      </c>
      <c r="L30" s="487">
        <v>997.42899609999995</v>
      </c>
      <c r="M30" s="607">
        <v>3423.77092692</v>
      </c>
      <c r="N30" s="29"/>
      <c r="O30" s="100">
        <v>2013</v>
      </c>
      <c r="P30" s="90">
        <f t="shared" si="8"/>
        <v>11.531302840575201</v>
      </c>
      <c r="Q30" s="91">
        <f t="shared" si="0"/>
        <v>1.3201322271044011</v>
      </c>
      <c r="R30" s="91">
        <f t="shared" si="1"/>
        <v>10.211170613470799</v>
      </c>
      <c r="S30" s="92">
        <f t="shared" si="2"/>
        <v>72.777347905296182</v>
      </c>
      <c r="T30" s="93">
        <f t="shared" si="3"/>
        <v>0.47285784937488851</v>
      </c>
      <c r="U30" s="92">
        <f t="shared" si="4"/>
        <v>14.572176132668579</v>
      </c>
      <c r="V30" s="91">
        <f t="shared" si="5"/>
        <v>1.4503901046154879</v>
      </c>
      <c r="W30" s="94">
        <f t="shared" si="6"/>
        <v>13.121786028053089</v>
      </c>
      <c r="X30" s="95">
        <f t="shared" si="7"/>
        <v>0.64631527208516049</v>
      </c>
      <c r="Y30" s="96">
        <v>29.132468771714233</v>
      </c>
      <c r="Z30" s="97">
        <v>100</v>
      </c>
      <c r="AA30" s="29"/>
      <c r="AB30" s="643"/>
      <c r="AC30" s="722"/>
      <c r="AD30" s="643"/>
      <c r="AE30" s="643"/>
      <c r="AF30" s="650"/>
      <c r="AG30" s="14"/>
      <c r="AH30" s="14"/>
    </row>
    <row r="31" spans="1:34" ht="14.1" customHeight="1" x14ac:dyDescent="0.3">
      <c r="A31" s="14"/>
      <c r="B31" s="57">
        <v>2014</v>
      </c>
      <c r="C31" s="594">
        <v>116.80379872</v>
      </c>
      <c r="D31" s="595">
        <v>12.961798829999999</v>
      </c>
      <c r="E31" s="595">
        <v>103.84199989000001</v>
      </c>
      <c r="F31" s="596">
        <v>733.51229402000001</v>
      </c>
      <c r="G31" s="597">
        <v>4.3247773500000006</v>
      </c>
      <c r="H31" s="596">
        <v>140.92781477999998</v>
      </c>
      <c r="I31" s="595">
        <v>13.723154580000001</v>
      </c>
      <c r="J31" s="598">
        <v>127.20466019999999</v>
      </c>
      <c r="K31" s="599">
        <v>5.3866383299999994</v>
      </c>
      <c r="L31" s="476">
        <v>1000.9553231900001</v>
      </c>
      <c r="M31" s="600">
        <v>3285.1062795600001</v>
      </c>
      <c r="N31" s="29"/>
      <c r="O31" s="58">
        <v>2014</v>
      </c>
      <c r="P31" s="74">
        <f t="shared" si="8"/>
        <v>11.669231984076122</v>
      </c>
      <c r="Q31" s="75">
        <f t="shared" si="0"/>
        <v>1.2949427941190546</v>
      </c>
      <c r="R31" s="75">
        <f t="shared" si="1"/>
        <v>10.374289189957068</v>
      </c>
      <c r="S31" s="76">
        <f t="shared" si="2"/>
        <v>73.281222151087519</v>
      </c>
      <c r="T31" s="77">
        <f t="shared" si="3"/>
        <v>0.43206497331140897</v>
      </c>
      <c r="U31" s="76">
        <f t="shared" si="4"/>
        <v>14.07933116643701</v>
      </c>
      <c r="V31" s="75">
        <f t="shared" si="5"/>
        <v>1.3710057044569099</v>
      </c>
      <c r="W31" s="78">
        <f t="shared" si="6"/>
        <v>12.708325461980102</v>
      </c>
      <c r="X31" s="79">
        <f t="shared" si="7"/>
        <v>0.53814972608697687</v>
      </c>
      <c r="Y31" s="80">
        <v>30.469495900877391</v>
      </c>
      <c r="Z31" s="81">
        <v>100</v>
      </c>
      <c r="AA31" s="29"/>
      <c r="AB31" s="643"/>
      <c r="AC31" s="722"/>
      <c r="AD31" s="643"/>
      <c r="AE31" s="643"/>
      <c r="AF31" s="650"/>
      <c r="AG31" s="14"/>
      <c r="AH31" s="14"/>
    </row>
    <row r="32" spans="1:34" ht="14.1" customHeight="1" x14ac:dyDescent="0.3">
      <c r="A32" s="14"/>
      <c r="B32" s="99">
        <v>2015</v>
      </c>
      <c r="C32" s="601">
        <v>120.71461104000001</v>
      </c>
      <c r="D32" s="602">
        <v>13.039668369999999</v>
      </c>
      <c r="E32" s="602">
        <v>107.67494267000001</v>
      </c>
      <c r="F32" s="603">
        <v>747.65574921000007</v>
      </c>
      <c r="G32" s="604">
        <v>4.33387908</v>
      </c>
      <c r="H32" s="603">
        <v>142.27670535000001</v>
      </c>
      <c r="I32" s="602">
        <v>14.45595013</v>
      </c>
      <c r="J32" s="605">
        <v>127.82075522000001</v>
      </c>
      <c r="K32" s="606">
        <v>5.3845644899999998</v>
      </c>
      <c r="L32" s="487">
        <v>1020.3655091599999</v>
      </c>
      <c r="M32" s="607">
        <v>3340.9256028999998</v>
      </c>
      <c r="N32" s="29"/>
      <c r="O32" s="100">
        <v>2015</v>
      </c>
      <c r="P32" s="90">
        <f t="shared" si="8"/>
        <v>11.830526410028936</v>
      </c>
      <c r="Q32" s="91">
        <f t="shared" si="0"/>
        <v>1.2779409194980242</v>
      </c>
      <c r="R32" s="91">
        <f t="shared" si="1"/>
        <v>10.552585490530912</v>
      </c>
      <c r="S32" s="92">
        <f t="shared" si="2"/>
        <v>73.273326322593562</v>
      </c>
      <c r="T32" s="93">
        <f t="shared" si="3"/>
        <v>0.42473790431899239</v>
      </c>
      <c r="U32" s="92">
        <f t="shared" si="4"/>
        <v>13.94369998522658</v>
      </c>
      <c r="V32" s="91">
        <f t="shared" si="5"/>
        <v>1.4167423340191729</v>
      </c>
      <c r="W32" s="94">
        <f t="shared" si="6"/>
        <v>12.526957651207407</v>
      </c>
      <c r="X32" s="95">
        <f t="shared" si="7"/>
        <v>0.52770937881198665</v>
      </c>
      <c r="Y32" s="96">
        <v>30.541401708385823</v>
      </c>
      <c r="Z32" s="97">
        <v>100</v>
      </c>
      <c r="AA32" s="29"/>
      <c r="AB32" s="643"/>
      <c r="AC32" s="722"/>
      <c r="AD32" s="643"/>
      <c r="AE32" s="643"/>
      <c r="AF32" s="650"/>
      <c r="AG32" s="14"/>
      <c r="AH32" s="14"/>
    </row>
    <row r="33" spans="1:34" ht="14.1" customHeight="1" x14ac:dyDescent="0.3">
      <c r="A33" s="14"/>
      <c r="B33" s="57">
        <v>2016</v>
      </c>
      <c r="C33" s="594">
        <v>127.68239437999999</v>
      </c>
      <c r="D33" s="595">
        <v>13.508463069999999</v>
      </c>
      <c r="E33" s="595">
        <v>114.17393131</v>
      </c>
      <c r="F33" s="596">
        <v>763.79735184000003</v>
      </c>
      <c r="G33" s="597">
        <v>4.2126421399999998</v>
      </c>
      <c r="H33" s="596">
        <v>146.74622034000001</v>
      </c>
      <c r="I33" s="595">
        <v>15.255730700000001</v>
      </c>
      <c r="J33" s="598">
        <v>131.49048964000002</v>
      </c>
      <c r="K33" s="599">
        <v>5.3556994599999994</v>
      </c>
      <c r="L33" s="476">
        <v>1047.7943081600001</v>
      </c>
      <c r="M33" s="600">
        <v>3356.5115583700003</v>
      </c>
      <c r="N33" s="29"/>
      <c r="O33" s="58">
        <v>2016</v>
      </c>
      <c r="P33" s="74">
        <f t="shared" si="8"/>
        <v>12.185826300604665</v>
      </c>
      <c r="Q33" s="75">
        <f t="shared" si="0"/>
        <v>1.2892285217431465</v>
      </c>
      <c r="R33" s="75">
        <f t="shared" si="1"/>
        <v>10.896597778861519</v>
      </c>
      <c r="S33" s="76">
        <f t="shared" si="2"/>
        <v>72.895734009214223</v>
      </c>
      <c r="T33" s="77">
        <f t="shared" si="3"/>
        <v>0.4020485802597738</v>
      </c>
      <c r="U33" s="76">
        <f t="shared" si="4"/>
        <v>14.005250763167115</v>
      </c>
      <c r="V33" s="75">
        <f t="shared" si="5"/>
        <v>1.4559852617247107</v>
      </c>
      <c r="W33" s="78">
        <f t="shared" si="6"/>
        <v>12.549265501442406</v>
      </c>
      <c r="X33" s="79">
        <f t="shared" si="7"/>
        <v>0.51114034675421949</v>
      </c>
      <c r="Y33" s="80">
        <v>31.216764487140132</v>
      </c>
      <c r="Z33" s="81">
        <v>100</v>
      </c>
      <c r="AA33" s="29"/>
      <c r="AB33" s="643"/>
      <c r="AC33" s="722"/>
      <c r="AD33" s="643"/>
      <c r="AE33" s="643"/>
      <c r="AF33" s="650"/>
      <c r="AG33" s="14"/>
      <c r="AH33" s="14"/>
    </row>
    <row r="34" spans="1:34" ht="14.1" customHeight="1" x14ac:dyDescent="0.3">
      <c r="A34" s="14"/>
      <c r="B34" s="99">
        <v>2017</v>
      </c>
      <c r="C34" s="601">
        <v>137.08082345999998</v>
      </c>
      <c r="D34" s="602">
        <v>13.885465179999999</v>
      </c>
      <c r="E34" s="602">
        <v>123.19535827999999</v>
      </c>
      <c r="F34" s="603">
        <v>776.00094573000001</v>
      </c>
      <c r="G34" s="604">
        <v>4.1325197899999999</v>
      </c>
      <c r="H34" s="603">
        <v>149.47140590000001</v>
      </c>
      <c r="I34" s="602">
        <v>16.201299689999999</v>
      </c>
      <c r="J34" s="605">
        <v>133.27010620999999</v>
      </c>
      <c r="K34" s="606">
        <v>5.87352981</v>
      </c>
      <c r="L34" s="487">
        <v>1072.5592247</v>
      </c>
      <c r="M34" s="607">
        <v>3388.9298852300003</v>
      </c>
      <c r="N34" s="29"/>
      <c r="O34" s="100">
        <v>2017</v>
      </c>
      <c r="P34" s="90">
        <f t="shared" si="8"/>
        <v>12.780722994419461</v>
      </c>
      <c r="Q34" s="91">
        <f t="shared" si="0"/>
        <v>1.2946105781602719</v>
      </c>
      <c r="R34" s="91">
        <f t="shared" si="1"/>
        <v>11.486112416259189</v>
      </c>
      <c r="S34" s="92">
        <f t="shared" si="2"/>
        <v>72.350405260562766</v>
      </c>
      <c r="T34" s="93">
        <f t="shared" si="3"/>
        <v>0.38529525408313797</v>
      </c>
      <c r="U34" s="92">
        <f t="shared" si="4"/>
        <v>13.935958262986167</v>
      </c>
      <c r="V34" s="91">
        <f t="shared" si="5"/>
        <v>1.5105272806293359</v>
      </c>
      <c r="W34" s="94">
        <f t="shared" si="6"/>
        <v>12.425430982356829</v>
      </c>
      <c r="X34" s="95">
        <f t="shared" si="7"/>
        <v>0.54761822701612173</v>
      </c>
      <c r="Y34" s="96">
        <v>31.648905731999449</v>
      </c>
      <c r="Z34" s="97">
        <v>100</v>
      </c>
      <c r="AA34" s="29"/>
      <c r="AB34" s="643"/>
      <c r="AC34" s="722"/>
      <c r="AD34" s="643"/>
      <c r="AE34" s="643"/>
      <c r="AF34" s="650"/>
      <c r="AG34" s="14"/>
      <c r="AH34" s="14"/>
    </row>
    <row r="35" spans="1:34" ht="14.1" customHeight="1" x14ac:dyDescent="0.3">
      <c r="A35" s="14"/>
      <c r="B35" s="57">
        <v>2018</v>
      </c>
      <c r="C35" s="594">
        <v>143.84500705000002</v>
      </c>
      <c r="D35" s="595">
        <v>14.49974432</v>
      </c>
      <c r="E35" s="595">
        <v>129.34526273</v>
      </c>
      <c r="F35" s="596">
        <v>776.15174147999994</v>
      </c>
      <c r="G35" s="597">
        <v>3.9383936399999997</v>
      </c>
      <c r="H35" s="596">
        <v>153.43518329</v>
      </c>
      <c r="I35" s="595">
        <v>16.979995470000002</v>
      </c>
      <c r="J35" s="598">
        <v>136.45518781999999</v>
      </c>
      <c r="K35" s="599">
        <v>5.9976493600000005</v>
      </c>
      <c r="L35" s="476">
        <v>1083.3679748200002</v>
      </c>
      <c r="M35" s="600">
        <v>3324.5442670800003</v>
      </c>
      <c r="N35" s="29"/>
      <c r="O35" s="58">
        <v>2018</v>
      </c>
      <c r="P35" s="74">
        <f t="shared" si="8"/>
        <v>13.27757607694649</v>
      </c>
      <c r="Q35" s="75">
        <f t="shared" si="0"/>
        <v>1.3383951396947198</v>
      </c>
      <c r="R35" s="75">
        <f t="shared" si="1"/>
        <v>11.939180937251768</v>
      </c>
      <c r="S35" s="76">
        <f t="shared" si="2"/>
        <v>71.642485242279406</v>
      </c>
      <c r="T35" s="77">
        <f t="shared" si="3"/>
        <v>0.36353240372038476</v>
      </c>
      <c r="U35" s="76">
        <f t="shared" si="4"/>
        <v>14.162794808060761</v>
      </c>
      <c r="V35" s="75">
        <f t="shared" si="5"/>
        <v>1.5673340789699088</v>
      </c>
      <c r="W35" s="78">
        <f t="shared" si="6"/>
        <v>12.595460729090851</v>
      </c>
      <c r="X35" s="79">
        <f t="shared" si="7"/>
        <v>0.5536114689929339</v>
      </c>
      <c r="Y35" s="80">
        <v>32.586961934832033</v>
      </c>
      <c r="Z35" s="81">
        <v>100</v>
      </c>
      <c r="AA35" s="29"/>
      <c r="AB35" s="643"/>
      <c r="AC35" s="722"/>
      <c r="AD35" s="643"/>
      <c r="AE35" s="643"/>
      <c r="AF35" s="650"/>
      <c r="AG35" s="14"/>
      <c r="AH35" s="14"/>
    </row>
    <row r="36" spans="1:34" ht="14.1" customHeight="1" x14ac:dyDescent="0.3">
      <c r="A36" s="14"/>
      <c r="B36" s="99">
        <v>2019</v>
      </c>
      <c r="C36" s="601">
        <v>146.74825949000004</v>
      </c>
      <c r="D36" s="602">
        <v>14.802431909999999</v>
      </c>
      <c r="E36" s="602">
        <v>131.94582758000001</v>
      </c>
      <c r="F36" s="603">
        <v>781.63392408999994</v>
      </c>
      <c r="G36" s="604">
        <v>3.9146532699999996</v>
      </c>
      <c r="H36" s="603">
        <v>152.72785196999999</v>
      </c>
      <c r="I36" s="602">
        <v>17.632399190000001</v>
      </c>
      <c r="J36" s="605">
        <v>135.09545277999999</v>
      </c>
      <c r="K36" s="606">
        <v>5.71866333</v>
      </c>
      <c r="L36" s="487">
        <v>1090.7433521400001</v>
      </c>
      <c r="M36" s="607">
        <v>3183.8936140200003</v>
      </c>
      <c r="N36" s="29"/>
      <c r="O36" s="100">
        <v>2019</v>
      </c>
      <c r="P36" s="90">
        <f t="shared" ref="P36" si="9">IF(ISERROR((C36/$L36)*100),"",(C36/$L36)*100)</f>
        <v>13.453967810308917</v>
      </c>
      <c r="Q36" s="91">
        <f t="shared" ref="Q36" si="10">IF(ISERROR((D36/$L36)*100),"",(D36/$L36)*100)</f>
        <v>1.3570957715174838</v>
      </c>
      <c r="R36" s="91">
        <f t="shared" ref="R36" si="11">IF(ISERROR((E36/$L36)*100),"",(E36/$L36)*100)</f>
        <v>12.09687203879143</v>
      </c>
      <c r="S36" s="92">
        <f t="shared" ref="S36" si="12">IF(ISERROR((F36/$L36)*100),"",(F36/$L36)*100)</f>
        <v>71.660663579242694</v>
      </c>
      <c r="T36" s="93">
        <f t="shared" ref="T36" si="13">IF(ISERROR((G36/$L36)*100),"",(G36/$L36)*100)</f>
        <v>0.35889774274760305</v>
      </c>
      <c r="U36" s="92">
        <f t="shared" ref="U36" si="14">IF(ISERROR((H36/$L36)*100),"",(H36/$L36)*100)</f>
        <v>14.002180409383502</v>
      </c>
      <c r="V36" s="91">
        <f t="shared" ref="V36" si="15">IF(ISERROR((I36/$L36)*100),"",(I36/$L36)*100)</f>
        <v>1.6165488568328981</v>
      </c>
      <c r="W36" s="94">
        <f t="shared" ref="W36" si="16">IF(ISERROR((J36/$L36)*100),"",(J36/$L36)*100)</f>
        <v>12.385631552550604</v>
      </c>
      <c r="X36" s="95">
        <f t="shared" ref="X36" si="17">IF(ISERROR((K36/$L36)*100),"",(K36/$L36)*100)</f>
        <v>0.52429045923407958</v>
      </c>
      <c r="Y36" s="96">
        <v>34.258159485511889</v>
      </c>
      <c r="Z36" s="97">
        <v>100</v>
      </c>
      <c r="AA36" s="29"/>
      <c r="AB36" s="643"/>
      <c r="AC36" s="722"/>
      <c r="AD36" s="643"/>
      <c r="AE36" s="643"/>
      <c r="AF36" s="650"/>
      <c r="AG36" s="14"/>
      <c r="AH36" s="14"/>
    </row>
    <row r="37" spans="1:34" ht="14.1" customHeight="1" x14ac:dyDescent="0.3">
      <c r="A37" s="14"/>
      <c r="B37" s="57">
        <v>2020</v>
      </c>
      <c r="C37" s="594">
        <v>63.528490419999997</v>
      </c>
      <c r="D37" s="595">
        <v>7.8561311400000005</v>
      </c>
      <c r="E37" s="595">
        <v>55.672359279999995</v>
      </c>
      <c r="F37" s="596">
        <v>680.12536318999992</v>
      </c>
      <c r="G37" s="597">
        <v>3.4916792300000004</v>
      </c>
      <c r="H37" s="596">
        <v>135.73301767999999</v>
      </c>
      <c r="I37" s="595">
        <v>16.10526802</v>
      </c>
      <c r="J37" s="598">
        <v>119.62774966000001</v>
      </c>
      <c r="K37" s="599">
        <v>4.60032364</v>
      </c>
      <c r="L37" s="476">
        <v>887.47887415000002</v>
      </c>
      <c r="M37" s="600">
        <v>2816.9797990799998</v>
      </c>
      <c r="N37" s="29"/>
      <c r="O37" s="58">
        <v>2020</v>
      </c>
      <c r="P37" s="74">
        <f t="shared" ref="P37" si="18">IF(ISERROR((C37/$L37)*100),"",(C37/$L37)*100)</f>
        <v>7.1583101604357218</v>
      </c>
      <c r="Q37" s="75">
        <f t="shared" ref="Q37" si="19">IF(ISERROR((D37/$L37)*100),"",(D37/$L37)*100)</f>
        <v>0.8852189464818937</v>
      </c>
      <c r="R37" s="75">
        <f t="shared" ref="R37" si="20">IF(ISERROR((E37/$L37)*100),"",(E37/$L37)*100)</f>
        <v>6.2730912139538271</v>
      </c>
      <c r="S37" s="76">
        <f t="shared" ref="S37" si="21">IF(ISERROR((F37/$L37)*100),"",(F37/$L37)*100)</f>
        <v>76.635667957888359</v>
      </c>
      <c r="T37" s="77">
        <f t="shared" ref="T37" si="22">IF(ISERROR((G37/$L37)*100),"",(G37/$L37)*100)</f>
        <v>0.3934380109435533</v>
      </c>
      <c r="U37" s="76">
        <f t="shared" ref="U37" si="23">IF(ISERROR((H37/$L37)*100),"",(H37/$L37)*100)</f>
        <v>15.294225207332502</v>
      </c>
      <c r="V37" s="75">
        <f t="shared" ref="V37" si="24">IF(ISERROR((I37/$L37)*100),"",(I37/$L37)*100)</f>
        <v>1.8147212839770559</v>
      </c>
      <c r="W37" s="78">
        <f t="shared" ref="W37" si="25">IF(ISERROR((J37/$L37)*100),"",(J37/$L37)*100)</f>
        <v>13.479503923355448</v>
      </c>
      <c r="X37" s="79">
        <f t="shared" ref="X37" si="26">IF(ISERROR((K37/$L37)*100),"",(K37/$L37)*100)</f>
        <v>0.51835866452664003</v>
      </c>
      <c r="Y37" s="80">
        <v>31.504623300452582</v>
      </c>
      <c r="Z37" s="81">
        <v>100</v>
      </c>
      <c r="AA37" s="29"/>
      <c r="AB37" s="643"/>
      <c r="AC37" s="722"/>
      <c r="AD37" s="643"/>
      <c r="AE37" s="643"/>
      <c r="AF37" s="650"/>
      <c r="AG37" s="14"/>
      <c r="AH37" s="14"/>
    </row>
    <row r="38" spans="1:34" ht="14.1" customHeight="1" x14ac:dyDescent="0.3">
      <c r="A38" s="14"/>
      <c r="B38" s="99">
        <v>2021</v>
      </c>
      <c r="C38" s="601">
        <v>78.269136879999991</v>
      </c>
      <c r="D38" s="602">
        <v>9.7354578199999988</v>
      </c>
      <c r="E38" s="602">
        <v>68.533679059999997</v>
      </c>
      <c r="F38" s="603">
        <v>739.75842062999993</v>
      </c>
      <c r="G38" s="604">
        <v>3.57645385</v>
      </c>
      <c r="H38" s="603">
        <v>143.27533844999999</v>
      </c>
      <c r="I38" s="602">
        <v>15.674706539999999</v>
      </c>
      <c r="J38" s="605">
        <v>127.60063190999999</v>
      </c>
      <c r="K38" s="606">
        <v>4.6521389200000005</v>
      </c>
      <c r="L38" s="487">
        <v>969.53148872999998</v>
      </c>
      <c r="M38" s="607">
        <v>3013.8621916399998</v>
      </c>
      <c r="N38" s="29"/>
      <c r="O38" s="100">
        <v>2021</v>
      </c>
      <c r="P38" s="90">
        <f t="shared" ref="P38" si="27">IF(ISERROR((C38/$L38)*100),"",(C38/$L38)*100)</f>
        <v>8.0728823962722025</v>
      </c>
      <c r="Q38" s="91">
        <f t="shared" ref="Q38" si="28">IF(ISERROR((D38/$L38)*100),"",(D38/$L38)*100)</f>
        <v>1.0041404465111889</v>
      </c>
      <c r="R38" s="91">
        <f t="shared" ref="R38" si="29">IF(ISERROR((E38/$L38)*100),"",(E38/$L38)*100)</f>
        <v>7.0687419497610149</v>
      </c>
      <c r="S38" s="92">
        <f t="shared" ref="S38" si="30">IF(ISERROR((F38/$L38)*100),"",(F38/$L38)*100)</f>
        <v>76.300607997685319</v>
      </c>
      <c r="T38" s="93">
        <f t="shared" ref="T38" si="31">IF(ISERROR((G38/$L38)*100),"",(G38/$L38)*100)</f>
        <v>0.36888475429352341</v>
      </c>
      <c r="U38" s="92">
        <f t="shared" ref="U38" si="32">IF(ISERROR((H38/$L38)*100),"",(H38/$L38)*100)</f>
        <v>14.777791140922917</v>
      </c>
      <c r="V38" s="91">
        <f t="shared" ref="V38" si="33">IF(ISERROR((I38/$L38)*100),"",(I38/$L38)*100)</f>
        <v>1.6167300105468951</v>
      </c>
      <c r="W38" s="94">
        <f t="shared" ref="W38" si="34">IF(ISERROR((J38/$L38)*100),"",(J38/$L38)*100)</f>
        <v>13.161061130376019</v>
      </c>
      <c r="X38" s="95">
        <f t="shared" ref="X38" si="35">IF(ISERROR((K38/$L38)*100),"",(K38/$L38)*100)</f>
        <v>0.47983371082602883</v>
      </c>
      <c r="Y38" s="96">
        <v>32.169071678835699</v>
      </c>
      <c r="Z38" s="97">
        <v>100</v>
      </c>
      <c r="AA38" s="29"/>
      <c r="AB38" s="643"/>
      <c r="AC38" s="722"/>
      <c r="AD38" s="643"/>
      <c r="AE38" s="643"/>
      <c r="AF38" s="650"/>
      <c r="AG38" s="14"/>
      <c r="AH38" s="14"/>
    </row>
    <row r="39" spans="1:34" ht="11.1" customHeight="1" x14ac:dyDescent="0.35">
      <c r="A39" s="10"/>
      <c r="B39" s="233"/>
      <c r="C39" s="10"/>
      <c r="D39" s="10"/>
      <c r="E39" s="10"/>
      <c r="F39" s="10"/>
      <c r="G39" s="10"/>
      <c r="H39" s="10"/>
      <c r="I39" s="10"/>
      <c r="J39" s="10"/>
      <c r="K39" s="10"/>
      <c r="L39" s="10"/>
      <c r="M39" s="98"/>
      <c r="N39" s="10"/>
      <c r="O39" s="233"/>
      <c r="P39" s="10"/>
      <c r="Q39" s="10"/>
      <c r="R39" s="10"/>
      <c r="S39" s="10"/>
      <c r="T39" s="10"/>
      <c r="U39" s="10"/>
      <c r="V39" s="10"/>
      <c r="W39" s="43"/>
      <c r="X39" s="10"/>
      <c r="Y39" s="10"/>
      <c r="Z39" s="10"/>
      <c r="AA39" s="10"/>
      <c r="AB39" s="14"/>
      <c r="AC39" s="14"/>
      <c r="AD39" s="14"/>
      <c r="AE39" s="14"/>
      <c r="AF39" s="14"/>
      <c r="AG39" s="14"/>
      <c r="AH39" s="14"/>
    </row>
    <row r="40" spans="1:34" ht="11.1" customHeight="1" x14ac:dyDescent="0.35">
      <c r="A40" s="10"/>
      <c r="B40" s="234"/>
      <c r="C40" s="50"/>
      <c r="D40" s="50"/>
      <c r="E40" s="50"/>
      <c r="F40" s="50"/>
      <c r="G40" s="50"/>
      <c r="H40" s="50"/>
      <c r="I40" s="50"/>
      <c r="J40" s="50"/>
      <c r="K40" s="50"/>
      <c r="L40" s="50"/>
      <c r="M40" s="50"/>
      <c r="N40" s="50"/>
      <c r="O40" s="234"/>
      <c r="P40" s="50"/>
      <c r="Q40" s="50"/>
      <c r="R40" s="50"/>
      <c r="S40" s="50"/>
      <c r="T40" s="50"/>
      <c r="U40" s="50"/>
      <c r="V40" s="50"/>
      <c r="W40" s="50"/>
      <c r="X40" s="50"/>
      <c r="Y40" s="50"/>
      <c r="Z40" s="41"/>
      <c r="AA40" s="41"/>
      <c r="AB40" s="14"/>
      <c r="AC40" s="14"/>
      <c r="AD40" s="14"/>
      <c r="AE40" s="14"/>
      <c r="AF40" s="14"/>
      <c r="AG40" s="14"/>
      <c r="AH40" s="14"/>
    </row>
    <row r="41" spans="1:34" ht="11.1" customHeight="1" x14ac:dyDescent="0.35">
      <c r="A41" s="10"/>
      <c r="B41" s="234" t="s">
        <v>488</v>
      </c>
      <c r="C41" s="50"/>
      <c r="D41" s="50"/>
      <c r="E41" s="50"/>
      <c r="F41" s="50"/>
      <c r="G41" s="50"/>
      <c r="H41" s="50"/>
      <c r="I41" s="50"/>
      <c r="J41" s="50"/>
      <c r="K41" s="50"/>
      <c r="L41" s="50"/>
      <c r="M41" s="50"/>
      <c r="N41" s="50"/>
      <c r="O41" s="234" t="s">
        <v>488</v>
      </c>
      <c r="P41" s="50"/>
      <c r="Q41" s="50"/>
      <c r="R41" s="50"/>
      <c r="S41" s="50"/>
      <c r="T41" s="50"/>
      <c r="U41" s="50"/>
      <c r="V41" s="50"/>
      <c r="W41" s="50"/>
      <c r="X41" s="50"/>
      <c r="Y41" s="50"/>
      <c r="Z41" s="41"/>
      <c r="AA41" s="41"/>
      <c r="AB41" s="14"/>
      <c r="AC41" s="14"/>
      <c r="AD41" s="14"/>
      <c r="AE41" s="14"/>
      <c r="AF41" s="14"/>
      <c r="AG41" s="14"/>
      <c r="AH41" s="14"/>
    </row>
    <row r="42" spans="1:34" ht="11.1" customHeight="1" x14ac:dyDescent="0.35">
      <c r="A42" s="10"/>
      <c r="B42" s="234" t="s">
        <v>495</v>
      </c>
      <c r="C42" s="38"/>
      <c r="D42" s="38"/>
      <c r="E42" s="38"/>
      <c r="F42" s="38"/>
      <c r="G42" s="38"/>
      <c r="H42" s="38"/>
      <c r="I42" s="38"/>
      <c r="J42" s="38"/>
      <c r="K42" s="38"/>
      <c r="L42" s="38"/>
      <c r="M42" s="38"/>
      <c r="N42" s="38"/>
      <c r="O42" s="234" t="s">
        <v>495</v>
      </c>
      <c r="P42" s="38"/>
      <c r="Q42" s="38"/>
      <c r="R42" s="38"/>
      <c r="S42" s="38"/>
      <c r="T42" s="38"/>
      <c r="U42" s="38"/>
      <c r="V42" s="38"/>
      <c r="W42" s="38"/>
      <c r="X42" s="38"/>
      <c r="Y42" s="38"/>
      <c r="Z42" s="38"/>
      <c r="AA42" s="38"/>
      <c r="AB42" s="14"/>
      <c r="AC42" s="14"/>
      <c r="AD42" s="14"/>
      <c r="AE42" s="14"/>
      <c r="AF42" s="14"/>
      <c r="AG42" s="14"/>
      <c r="AH42" s="14"/>
    </row>
    <row r="43" spans="1:34" ht="13.15" customHeight="1" x14ac:dyDescent="0.35">
      <c r="A43" s="10"/>
      <c r="B43" s="49" t="s">
        <v>496</v>
      </c>
      <c r="C43" s="49"/>
      <c r="D43" s="49"/>
      <c r="E43" s="49"/>
      <c r="F43" s="49"/>
      <c r="G43" s="49"/>
      <c r="H43" s="49"/>
      <c r="I43" s="49"/>
      <c r="J43" s="49"/>
      <c r="K43" s="49"/>
      <c r="L43" s="49"/>
      <c r="M43" s="49"/>
      <c r="N43" s="38"/>
      <c r="O43" s="790" t="s">
        <v>496</v>
      </c>
      <c r="P43" s="218"/>
      <c r="Q43" s="218"/>
      <c r="R43" s="218"/>
      <c r="S43" s="218"/>
      <c r="T43" s="218"/>
      <c r="U43" s="218"/>
      <c r="V43" s="218"/>
      <c r="W43" s="218"/>
      <c r="X43" s="218"/>
      <c r="Y43" s="218"/>
      <c r="Z43" s="218"/>
      <c r="AA43" s="38"/>
      <c r="AB43" s="14"/>
      <c r="AC43" s="14"/>
      <c r="AD43" s="14"/>
      <c r="AE43" s="14"/>
      <c r="AF43" s="14"/>
      <c r="AG43" s="14"/>
      <c r="AH43" s="14"/>
    </row>
    <row r="44" spans="1:34" x14ac:dyDescent="0.3">
      <c r="A44" s="14"/>
      <c r="B44" s="1022" t="s">
        <v>497</v>
      </c>
      <c r="C44" s="1022"/>
      <c r="D44" s="1022"/>
      <c r="E44" s="1022"/>
      <c r="F44" s="1022"/>
      <c r="G44" s="1022"/>
      <c r="H44" s="1022"/>
      <c r="I44" s="1022"/>
      <c r="J44" s="1022"/>
      <c r="K44" s="1022"/>
      <c r="L44" s="1022"/>
      <c r="M44" s="1022"/>
      <c r="N44" s="14"/>
      <c r="O44" s="1021" t="s">
        <v>497</v>
      </c>
      <c r="P44" s="1021"/>
      <c r="Q44" s="1021"/>
      <c r="R44" s="1021"/>
      <c r="S44" s="1021"/>
      <c r="T44" s="1021"/>
      <c r="U44" s="1021"/>
      <c r="V44" s="1021"/>
      <c r="W44" s="1021"/>
      <c r="X44" s="1021"/>
      <c r="Y44" s="1021"/>
      <c r="Z44" s="1021"/>
      <c r="AA44" s="1021"/>
      <c r="AB44" s="14"/>
      <c r="AC44" s="14"/>
      <c r="AD44" s="14"/>
      <c r="AE44" s="14"/>
      <c r="AF44" s="14"/>
      <c r="AG44" s="14"/>
      <c r="AH44" s="14"/>
    </row>
    <row r="45" spans="1:34" x14ac:dyDescent="0.3">
      <c r="A45" s="14"/>
      <c r="B45" s="1022" t="s">
        <v>498</v>
      </c>
      <c r="C45" s="1022"/>
      <c r="D45" s="1022"/>
      <c r="E45" s="1022"/>
      <c r="F45" s="1022"/>
      <c r="G45" s="1022"/>
      <c r="H45" s="1022"/>
      <c r="I45" s="1022"/>
      <c r="J45" s="1022"/>
      <c r="K45" s="1022"/>
      <c r="L45" s="1022"/>
      <c r="M45" s="1022"/>
      <c r="N45" s="14"/>
      <c r="O45" s="1021" t="s">
        <v>498</v>
      </c>
      <c r="P45" s="1021"/>
      <c r="Q45" s="1021"/>
      <c r="R45" s="1021"/>
      <c r="S45" s="1021"/>
      <c r="T45" s="1021"/>
      <c r="U45" s="1021"/>
      <c r="V45" s="1021"/>
      <c r="W45" s="1021"/>
      <c r="X45" s="1021"/>
      <c r="Y45" s="1021"/>
      <c r="Z45" s="1021"/>
      <c r="AA45" s="1021"/>
      <c r="AB45" s="14"/>
      <c r="AC45" s="14"/>
      <c r="AD45" s="14"/>
      <c r="AE45" s="14"/>
      <c r="AF45" s="14"/>
      <c r="AG45" s="14"/>
      <c r="AH45" s="14"/>
    </row>
    <row r="46" spans="1:34" x14ac:dyDescent="0.3">
      <c r="A46" s="14"/>
      <c r="B46" s="1022"/>
      <c r="C46" s="1022"/>
      <c r="D46" s="1022"/>
      <c r="E46" s="1022"/>
      <c r="F46" s="1022"/>
      <c r="G46" s="1022"/>
      <c r="H46" s="1022"/>
      <c r="I46" s="1022"/>
      <c r="J46" s="1022"/>
      <c r="K46" s="1022"/>
      <c r="L46" s="1022"/>
      <c r="M46" s="1022"/>
      <c r="N46" s="14"/>
      <c r="O46" s="1021"/>
      <c r="P46" s="1021"/>
      <c r="Q46" s="1021"/>
      <c r="R46" s="1021"/>
      <c r="S46" s="1021"/>
      <c r="T46" s="1021"/>
      <c r="U46" s="1021"/>
      <c r="V46" s="1021"/>
      <c r="W46" s="1021"/>
      <c r="X46" s="1021"/>
      <c r="Y46" s="1021"/>
      <c r="Z46" s="1021"/>
      <c r="AA46" s="1021"/>
      <c r="AB46" s="14"/>
      <c r="AC46" s="14"/>
      <c r="AD46" s="14"/>
      <c r="AE46" s="14"/>
      <c r="AF46" s="14"/>
      <c r="AG46" s="14"/>
      <c r="AH46" s="14"/>
    </row>
    <row r="47" spans="1:34" x14ac:dyDescent="0.3">
      <c r="A47" s="14"/>
      <c r="B47" s="14"/>
      <c r="C47" s="14"/>
      <c r="D47" s="14"/>
      <c r="E47" s="14"/>
      <c r="F47" s="14"/>
      <c r="G47" s="14"/>
      <c r="H47" s="14"/>
      <c r="I47" s="14"/>
      <c r="J47" s="14"/>
      <c r="K47" s="14"/>
      <c r="L47" s="14"/>
      <c r="M47" s="14"/>
      <c r="N47" s="14"/>
      <c r="O47" s="1021" t="s">
        <v>499</v>
      </c>
      <c r="P47" s="1021"/>
      <c r="Q47" s="1021"/>
      <c r="R47" s="1021"/>
      <c r="S47" s="1021"/>
      <c r="T47" s="1021"/>
      <c r="U47" s="1021"/>
      <c r="V47" s="1021"/>
      <c r="W47" s="1021"/>
      <c r="X47" s="1021"/>
      <c r="Y47" s="1021"/>
      <c r="Z47" s="1021"/>
      <c r="AA47" s="1021"/>
      <c r="AB47" s="14"/>
      <c r="AC47" s="14"/>
      <c r="AD47" s="14"/>
      <c r="AE47" s="14"/>
      <c r="AF47" s="14"/>
      <c r="AG47" s="14"/>
      <c r="AH47" s="14"/>
    </row>
    <row r="48" spans="1:34" x14ac:dyDescent="0.3">
      <c r="A48" s="14"/>
      <c r="B48" s="14"/>
      <c r="C48" s="14"/>
      <c r="D48" s="14"/>
      <c r="E48" s="14"/>
      <c r="F48" s="14"/>
      <c r="G48" s="14"/>
      <c r="H48" s="14"/>
      <c r="I48" s="14"/>
      <c r="J48" s="14"/>
      <c r="K48" s="14"/>
      <c r="L48" s="14"/>
      <c r="M48" s="14"/>
      <c r="N48" s="14"/>
      <c r="O48" s="1021"/>
      <c r="P48" s="1021"/>
      <c r="Q48" s="1021"/>
      <c r="R48" s="1021"/>
      <c r="S48" s="1021"/>
      <c r="T48" s="1021"/>
      <c r="U48" s="1021"/>
      <c r="V48" s="1021"/>
      <c r="W48" s="1021"/>
      <c r="X48" s="1021"/>
      <c r="Y48" s="1021"/>
      <c r="Z48" s="1021"/>
      <c r="AA48" s="1021"/>
      <c r="AB48" s="14"/>
      <c r="AC48" s="14"/>
      <c r="AD48" s="14"/>
      <c r="AE48" s="14"/>
      <c r="AF48" s="14"/>
      <c r="AG48" s="14"/>
      <c r="AH48" s="14"/>
    </row>
    <row r="49" spans="1:34"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row>
    <row r="50" spans="1:34"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row>
    <row r="51" spans="1:34"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row>
    <row r="52" spans="1:34"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row>
    <row r="53" spans="1:34"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row>
    <row r="54" spans="1:34"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row>
    <row r="55" spans="1:34"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row>
    <row r="56" spans="1:34"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row>
    <row r="57" spans="1:34"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row>
    <row r="58" spans="1:34"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row>
    <row r="59" spans="1:34"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row>
    <row r="60" spans="1:34"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row>
    <row r="61" spans="1:34"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row>
    <row r="62" spans="1:34"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row>
    <row r="63" spans="1:34"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row>
    <row r="64" spans="1:34"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row>
    <row r="65" spans="1:34"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row>
    <row r="66" spans="1:34"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row>
    <row r="67" spans="1:34"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row>
    <row r="68" spans="1:34"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row>
    <row r="69" spans="1:34"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row>
    <row r="70" spans="1:34"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row>
    <row r="71" spans="1:34"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row>
    <row r="72" spans="1:34"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row>
    <row r="73" spans="1:34"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row>
    <row r="74" spans="1:34"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row>
    <row r="75" spans="1:34"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row>
    <row r="76" spans="1:34"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row>
    <row r="77" spans="1:34" x14ac:dyDescent="0.3">
      <c r="A77" s="14"/>
      <c r="B77" s="14"/>
      <c r="C77" s="650"/>
      <c r="D77" s="650"/>
      <c r="E77" s="650"/>
      <c r="F77" s="650"/>
      <c r="G77" s="650"/>
      <c r="H77" s="650"/>
      <c r="I77" s="650"/>
      <c r="J77" s="650"/>
      <c r="K77" s="650"/>
      <c r="L77" s="650"/>
      <c r="M77" s="650"/>
      <c r="N77" s="14"/>
      <c r="O77" s="14"/>
      <c r="P77" s="650"/>
      <c r="Q77" s="650"/>
      <c r="R77" s="650"/>
      <c r="S77" s="650"/>
      <c r="T77" s="650"/>
      <c r="U77" s="650"/>
      <c r="V77" s="650"/>
      <c r="W77" s="650"/>
      <c r="X77" s="650"/>
      <c r="Y77" s="650"/>
      <c r="Z77" s="650"/>
      <c r="AA77" s="14"/>
      <c r="AB77" s="14"/>
      <c r="AC77" s="14"/>
      <c r="AD77" s="14"/>
      <c r="AE77" s="14"/>
      <c r="AF77" s="14"/>
      <c r="AG77" s="14"/>
      <c r="AH77" s="14"/>
    </row>
    <row r="78" spans="1:34" s="229" customFormat="1" x14ac:dyDescent="0.3">
      <c r="C78" s="650"/>
      <c r="D78" s="650"/>
      <c r="E78" s="650"/>
      <c r="F78" s="650"/>
      <c r="G78" s="650"/>
      <c r="H78" s="650"/>
      <c r="I78" s="650"/>
      <c r="J78" s="650"/>
      <c r="K78" s="650"/>
      <c r="L78" s="650"/>
      <c r="M78" s="650"/>
      <c r="P78" s="650"/>
      <c r="Q78" s="650"/>
      <c r="R78" s="650"/>
      <c r="S78" s="650"/>
      <c r="T78" s="650"/>
      <c r="U78" s="650"/>
      <c r="V78" s="650"/>
      <c r="W78" s="650"/>
      <c r="X78" s="650"/>
      <c r="Y78" s="650"/>
      <c r="Z78" s="650"/>
    </row>
    <row r="79" spans="1:34" s="229" customFormat="1" x14ac:dyDescent="0.3">
      <c r="C79" s="650"/>
      <c r="D79" s="650"/>
      <c r="E79" s="650"/>
      <c r="F79" s="650"/>
      <c r="G79" s="650"/>
      <c r="H79" s="650"/>
      <c r="I79" s="650"/>
      <c r="J79" s="650"/>
      <c r="K79" s="650"/>
      <c r="L79" s="650"/>
      <c r="M79" s="650"/>
      <c r="P79" s="650"/>
      <c r="Q79" s="650"/>
      <c r="R79" s="650"/>
      <c r="S79" s="650"/>
      <c r="T79" s="650"/>
      <c r="U79" s="650"/>
      <c r="V79" s="650"/>
      <c r="W79" s="650"/>
      <c r="X79" s="650"/>
      <c r="Y79" s="650"/>
      <c r="Z79" s="650"/>
    </row>
    <row r="80" spans="1:34" s="229" customFormat="1" x14ac:dyDescent="0.3">
      <c r="C80" s="650"/>
      <c r="D80" s="650"/>
      <c r="E80" s="650"/>
      <c r="F80" s="650"/>
      <c r="G80" s="650"/>
      <c r="H80" s="650"/>
      <c r="I80" s="650"/>
      <c r="J80" s="650"/>
      <c r="K80" s="650"/>
      <c r="L80" s="650"/>
      <c r="M80" s="650"/>
      <c r="P80" s="650"/>
      <c r="Q80" s="650"/>
      <c r="R80" s="650"/>
      <c r="S80" s="650"/>
      <c r="T80" s="650"/>
      <c r="U80" s="650"/>
      <c r="V80" s="650"/>
      <c r="W80" s="650"/>
      <c r="X80" s="650"/>
      <c r="Y80" s="650"/>
      <c r="Z80" s="650"/>
    </row>
    <row r="81" spans="3:26" s="229" customFormat="1" x14ac:dyDescent="0.3">
      <c r="C81" s="650"/>
      <c r="D81" s="650"/>
      <c r="E81" s="650"/>
      <c r="F81" s="650"/>
      <c r="G81" s="650"/>
      <c r="H81" s="650"/>
      <c r="I81" s="650"/>
      <c r="J81" s="650"/>
      <c r="K81" s="650"/>
      <c r="L81" s="650"/>
      <c r="M81" s="650"/>
      <c r="P81" s="650"/>
      <c r="Q81" s="650"/>
      <c r="R81" s="650"/>
      <c r="S81" s="650"/>
      <c r="T81" s="650"/>
      <c r="U81" s="650"/>
      <c r="V81" s="650"/>
      <c r="W81" s="650"/>
      <c r="X81" s="650"/>
      <c r="Y81" s="650"/>
      <c r="Z81" s="650"/>
    </row>
    <row r="82" spans="3:26" s="229" customFormat="1" x14ac:dyDescent="0.3">
      <c r="C82" s="650"/>
      <c r="D82" s="650"/>
      <c r="E82" s="650"/>
      <c r="F82" s="650"/>
      <c r="G82" s="650"/>
      <c r="H82" s="650"/>
      <c r="I82" s="650"/>
      <c r="J82" s="650"/>
      <c r="K82" s="650"/>
      <c r="L82" s="650"/>
      <c r="M82" s="650"/>
      <c r="P82" s="650"/>
      <c r="Q82" s="650"/>
      <c r="R82" s="650"/>
      <c r="S82" s="650"/>
      <c r="T82" s="650"/>
      <c r="U82" s="650"/>
      <c r="V82" s="650"/>
      <c r="W82" s="650"/>
      <c r="X82" s="650"/>
      <c r="Y82" s="650"/>
      <c r="Z82" s="650"/>
    </row>
    <row r="83" spans="3:26" s="229" customFormat="1" x14ac:dyDescent="0.3">
      <c r="C83" s="650"/>
      <c r="D83" s="650"/>
      <c r="E83" s="650"/>
      <c r="F83" s="650"/>
      <c r="G83" s="650"/>
      <c r="H83" s="650"/>
      <c r="I83" s="650"/>
      <c r="J83" s="650"/>
      <c r="K83" s="650"/>
      <c r="L83" s="650"/>
      <c r="M83" s="650"/>
      <c r="P83" s="650"/>
      <c r="Q83" s="650"/>
      <c r="R83" s="650"/>
      <c r="S83" s="650"/>
      <c r="T83" s="650"/>
      <c r="U83" s="650"/>
      <c r="V83" s="650"/>
      <c r="W83" s="650"/>
      <c r="X83" s="650"/>
      <c r="Y83" s="650"/>
      <c r="Z83" s="650"/>
    </row>
    <row r="84" spans="3:26" s="229" customFormat="1" x14ac:dyDescent="0.3">
      <c r="C84" s="650"/>
      <c r="D84" s="650"/>
      <c r="E84" s="650"/>
      <c r="F84" s="650"/>
      <c r="G84" s="650"/>
      <c r="H84" s="650"/>
      <c r="I84" s="650"/>
      <c r="J84" s="650"/>
      <c r="K84" s="650"/>
      <c r="L84" s="650"/>
      <c r="M84" s="650"/>
      <c r="P84" s="650"/>
      <c r="Q84" s="650"/>
      <c r="R84" s="650"/>
      <c r="S84" s="650"/>
      <c r="T84" s="650"/>
      <c r="U84" s="650"/>
      <c r="V84" s="650"/>
      <c r="W84" s="650"/>
      <c r="X84" s="650"/>
      <c r="Y84" s="650"/>
      <c r="Z84" s="650"/>
    </row>
    <row r="85" spans="3:26" s="229" customFormat="1" x14ac:dyDescent="0.3">
      <c r="C85" s="650"/>
      <c r="D85" s="650"/>
      <c r="E85" s="650"/>
      <c r="F85" s="650"/>
      <c r="G85" s="650"/>
      <c r="H85" s="650"/>
      <c r="I85" s="650"/>
      <c r="J85" s="650"/>
      <c r="K85" s="650"/>
      <c r="L85" s="650"/>
      <c r="M85" s="650"/>
      <c r="P85" s="650"/>
      <c r="Q85" s="650"/>
      <c r="R85" s="650"/>
      <c r="S85" s="650"/>
      <c r="T85" s="650"/>
      <c r="U85" s="650"/>
      <c r="V85" s="650"/>
      <c r="W85" s="650"/>
      <c r="X85" s="650"/>
      <c r="Y85" s="650"/>
      <c r="Z85" s="650"/>
    </row>
    <row r="86" spans="3:26" s="229" customFormat="1" x14ac:dyDescent="0.3">
      <c r="C86" s="650"/>
      <c r="D86" s="650"/>
      <c r="E86" s="650"/>
      <c r="F86" s="650"/>
      <c r="G86" s="650"/>
      <c r="H86" s="650"/>
      <c r="I86" s="650"/>
      <c r="J86" s="650"/>
      <c r="K86" s="650"/>
      <c r="L86" s="650"/>
      <c r="M86" s="650"/>
      <c r="P86" s="650"/>
      <c r="Q86" s="650"/>
      <c r="R86" s="650"/>
      <c r="S86" s="650"/>
      <c r="T86" s="650"/>
      <c r="U86" s="650"/>
      <c r="V86" s="650"/>
      <c r="W86" s="650"/>
      <c r="X86" s="650"/>
      <c r="Y86" s="650"/>
      <c r="Z86" s="650"/>
    </row>
    <row r="87" spans="3:26" s="229" customFormat="1" x14ac:dyDescent="0.3">
      <c r="C87" s="650"/>
      <c r="D87" s="650"/>
      <c r="E87" s="650"/>
      <c r="F87" s="650"/>
      <c r="G87" s="650"/>
      <c r="H87" s="650"/>
      <c r="I87" s="650"/>
      <c r="J87" s="650"/>
      <c r="K87" s="650"/>
      <c r="L87" s="650"/>
      <c r="M87" s="650"/>
      <c r="P87" s="650"/>
      <c r="Q87" s="650"/>
      <c r="R87" s="650"/>
      <c r="S87" s="650"/>
      <c r="T87" s="650"/>
      <c r="U87" s="650"/>
      <c r="V87" s="650"/>
      <c r="W87" s="650"/>
      <c r="X87" s="650"/>
      <c r="Y87" s="650"/>
      <c r="Z87" s="650"/>
    </row>
    <row r="88" spans="3:26" s="229" customFormat="1" x14ac:dyDescent="0.3">
      <c r="C88" s="650"/>
      <c r="D88" s="650"/>
      <c r="E88" s="650"/>
      <c r="F88" s="650"/>
      <c r="G88" s="650"/>
      <c r="H88" s="650"/>
      <c r="I88" s="650"/>
      <c r="J88" s="650"/>
      <c r="K88" s="650"/>
      <c r="L88" s="650"/>
      <c r="M88" s="650"/>
      <c r="P88" s="650"/>
      <c r="Q88" s="650"/>
      <c r="R88" s="650"/>
      <c r="S88" s="650"/>
      <c r="T88" s="650"/>
      <c r="U88" s="650"/>
      <c r="V88" s="650"/>
      <c r="W88" s="650"/>
      <c r="X88" s="650"/>
      <c r="Y88" s="650"/>
      <c r="Z88" s="650"/>
    </row>
    <row r="89" spans="3:26" s="229" customFormat="1" x14ac:dyDescent="0.3">
      <c r="C89" s="650"/>
      <c r="D89" s="650"/>
      <c r="E89" s="650"/>
      <c r="F89" s="650"/>
      <c r="G89" s="650"/>
      <c r="H89" s="650"/>
      <c r="I89" s="650"/>
      <c r="J89" s="650"/>
      <c r="K89" s="650"/>
      <c r="L89" s="650"/>
      <c r="M89" s="650"/>
      <c r="P89" s="650"/>
      <c r="Q89" s="650"/>
      <c r="R89" s="650"/>
      <c r="S89" s="650"/>
      <c r="T89" s="650"/>
      <c r="U89" s="650"/>
      <c r="V89" s="650"/>
      <c r="W89" s="650"/>
      <c r="X89" s="650"/>
      <c r="Y89" s="650"/>
      <c r="Z89" s="650"/>
    </row>
    <row r="90" spans="3:26" s="229" customFormat="1" x14ac:dyDescent="0.3">
      <c r="C90" s="650"/>
      <c r="D90" s="650"/>
      <c r="E90" s="650"/>
      <c r="F90" s="650"/>
      <c r="G90" s="650"/>
      <c r="H90" s="650"/>
      <c r="I90" s="650"/>
      <c r="J90" s="650"/>
      <c r="K90" s="650"/>
      <c r="L90" s="650"/>
      <c r="M90" s="650"/>
      <c r="P90" s="650"/>
      <c r="Q90" s="650"/>
      <c r="R90" s="650"/>
      <c r="S90" s="650"/>
      <c r="T90" s="650"/>
      <c r="U90" s="650"/>
      <c r="V90" s="650"/>
      <c r="W90" s="650"/>
      <c r="X90" s="650"/>
      <c r="Y90" s="650"/>
      <c r="Z90" s="650"/>
    </row>
    <row r="91" spans="3:26" s="229" customFormat="1" x14ac:dyDescent="0.3">
      <c r="C91" s="650"/>
      <c r="D91" s="650"/>
      <c r="E91" s="650"/>
      <c r="F91" s="650"/>
      <c r="G91" s="650"/>
      <c r="H91" s="650"/>
      <c r="I91" s="650"/>
      <c r="J91" s="650"/>
      <c r="K91" s="650"/>
      <c r="L91" s="650"/>
      <c r="M91" s="650"/>
      <c r="P91" s="650"/>
      <c r="Q91" s="650"/>
      <c r="R91" s="650"/>
      <c r="S91" s="650"/>
      <c r="T91" s="650"/>
      <c r="U91" s="650"/>
      <c r="V91" s="650"/>
      <c r="W91" s="650"/>
      <c r="X91" s="650"/>
      <c r="Y91" s="650"/>
      <c r="Z91" s="650"/>
    </row>
    <row r="92" spans="3:26" s="229" customFormat="1" x14ac:dyDescent="0.3">
      <c r="C92" s="650"/>
      <c r="D92" s="650"/>
      <c r="E92" s="650"/>
      <c r="F92" s="650"/>
      <c r="G92" s="650"/>
      <c r="H92" s="650"/>
      <c r="I92" s="650"/>
      <c r="J92" s="650"/>
      <c r="K92" s="650"/>
      <c r="L92" s="650"/>
      <c r="M92" s="650"/>
      <c r="P92" s="650"/>
      <c r="Q92" s="650"/>
      <c r="R92" s="650"/>
      <c r="S92" s="650"/>
      <c r="T92" s="650"/>
      <c r="U92" s="650"/>
      <c r="V92" s="650"/>
      <c r="W92" s="650"/>
      <c r="X92" s="650"/>
      <c r="Y92" s="650"/>
      <c r="Z92" s="650"/>
    </row>
    <row r="93" spans="3:26" s="229" customFormat="1" x14ac:dyDescent="0.3">
      <c r="C93" s="650"/>
      <c r="D93" s="650"/>
      <c r="E93" s="650"/>
      <c r="F93" s="650"/>
      <c r="G93" s="650"/>
      <c r="H93" s="650"/>
      <c r="I93" s="650"/>
      <c r="J93" s="650"/>
      <c r="K93" s="650"/>
      <c r="L93" s="650"/>
      <c r="M93" s="650"/>
      <c r="P93" s="650"/>
      <c r="Q93" s="650"/>
      <c r="R93" s="650"/>
      <c r="S93" s="650"/>
      <c r="T93" s="650"/>
      <c r="U93" s="650"/>
      <c r="V93" s="650"/>
      <c r="W93" s="650"/>
      <c r="X93" s="650"/>
      <c r="Y93" s="650"/>
      <c r="Z93" s="650"/>
    </row>
    <row r="94" spans="3:26" s="229" customFormat="1" x14ac:dyDescent="0.3">
      <c r="C94" s="650"/>
      <c r="D94" s="650"/>
      <c r="E94" s="650"/>
      <c r="F94" s="650"/>
      <c r="G94" s="650"/>
      <c r="H94" s="650"/>
      <c r="I94" s="650"/>
      <c r="J94" s="650"/>
      <c r="K94" s="650"/>
      <c r="L94" s="650"/>
      <c r="M94" s="650"/>
      <c r="P94" s="650"/>
      <c r="Q94" s="650"/>
      <c r="R94" s="650"/>
      <c r="S94" s="650"/>
      <c r="T94" s="650"/>
      <c r="U94" s="650"/>
      <c r="V94" s="650"/>
      <c r="W94" s="650"/>
      <c r="X94" s="650"/>
      <c r="Y94" s="650"/>
      <c r="Z94" s="650"/>
    </row>
    <row r="95" spans="3:26" s="229" customFormat="1" x14ac:dyDescent="0.3">
      <c r="C95" s="650"/>
      <c r="D95" s="650"/>
      <c r="E95" s="650"/>
      <c r="F95" s="650"/>
      <c r="G95" s="650"/>
      <c r="H95" s="650"/>
      <c r="I95" s="650"/>
      <c r="J95" s="650"/>
      <c r="K95" s="650"/>
      <c r="L95" s="650"/>
      <c r="M95" s="650"/>
      <c r="P95" s="650"/>
      <c r="Q95" s="650"/>
      <c r="R95" s="650"/>
      <c r="S95" s="650"/>
      <c r="T95" s="650"/>
      <c r="U95" s="650"/>
      <c r="V95" s="650"/>
      <c r="W95" s="650"/>
      <c r="X95" s="650"/>
      <c r="Y95" s="650"/>
      <c r="Z95" s="650"/>
    </row>
    <row r="96" spans="3:26" s="229" customFormat="1" x14ac:dyDescent="0.3">
      <c r="C96" s="650"/>
      <c r="D96" s="650"/>
      <c r="E96" s="650"/>
      <c r="F96" s="650"/>
      <c r="G96" s="650"/>
      <c r="H96" s="650"/>
      <c r="I96" s="650"/>
      <c r="J96" s="650"/>
      <c r="K96" s="650"/>
      <c r="L96" s="650"/>
      <c r="M96" s="650"/>
      <c r="P96" s="650"/>
      <c r="Q96" s="650"/>
      <c r="R96" s="650"/>
      <c r="S96" s="650"/>
      <c r="T96" s="650"/>
      <c r="U96" s="650"/>
      <c r="V96" s="650"/>
      <c r="W96" s="650"/>
      <c r="X96" s="650"/>
      <c r="Y96" s="650"/>
      <c r="Z96" s="650"/>
    </row>
    <row r="97" spans="3:26" s="229" customFormat="1" x14ac:dyDescent="0.3">
      <c r="C97" s="650"/>
      <c r="D97" s="650"/>
      <c r="E97" s="650"/>
      <c r="F97" s="650"/>
      <c r="G97" s="650"/>
      <c r="H97" s="650"/>
      <c r="I97" s="650"/>
      <c r="J97" s="650"/>
      <c r="K97" s="650"/>
      <c r="L97" s="650"/>
      <c r="M97" s="650"/>
      <c r="P97" s="650"/>
      <c r="Q97" s="650"/>
      <c r="R97" s="650"/>
      <c r="S97" s="650"/>
      <c r="T97" s="650"/>
      <c r="U97" s="650"/>
      <c r="V97" s="650"/>
      <c r="W97" s="650"/>
      <c r="X97" s="650"/>
      <c r="Y97" s="650"/>
      <c r="Z97" s="650"/>
    </row>
    <row r="98" spans="3:26" s="229" customFormat="1" x14ac:dyDescent="0.3">
      <c r="C98" s="650"/>
      <c r="D98" s="650"/>
      <c r="E98" s="650"/>
      <c r="F98" s="650"/>
      <c r="G98" s="650"/>
      <c r="H98" s="650"/>
      <c r="I98" s="650"/>
      <c r="J98" s="650"/>
      <c r="K98" s="650"/>
      <c r="L98" s="650"/>
      <c r="M98" s="650"/>
      <c r="P98" s="650"/>
      <c r="Q98" s="650"/>
      <c r="R98" s="650"/>
      <c r="S98" s="650"/>
      <c r="T98" s="650"/>
      <c r="U98" s="650"/>
      <c r="V98" s="650"/>
      <c r="W98" s="650"/>
      <c r="X98" s="650"/>
      <c r="Y98" s="650"/>
      <c r="Z98" s="650"/>
    </row>
    <row r="99" spans="3:26" s="229" customFormat="1" x14ac:dyDescent="0.3">
      <c r="C99" s="650"/>
      <c r="D99" s="650"/>
      <c r="E99" s="650"/>
      <c r="F99" s="650"/>
      <c r="G99" s="650"/>
      <c r="H99" s="650"/>
      <c r="I99" s="650"/>
      <c r="J99" s="650"/>
      <c r="K99" s="650"/>
      <c r="L99" s="650"/>
      <c r="M99" s="650"/>
      <c r="P99" s="650"/>
      <c r="Q99" s="650"/>
      <c r="R99" s="650"/>
      <c r="S99" s="650"/>
      <c r="T99" s="650"/>
      <c r="U99" s="650"/>
      <c r="V99" s="650"/>
      <c r="W99" s="650"/>
      <c r="X99" s="650"/>
      <c r="Y99" s="650"/>
      <c r="Z99" s="650"/>
    </row>
    <row r="100" spans="3:26" s="229" customFormat="1" x14ac:dyDescent="0.3">
      <c r="C100" s="650"/>
      <c r="D100" s="650"/>
      <c r="E100" s="650"/>
      <c r="F100" s="650"/>
      <c r="G100" s="650"/>
      <c r="H100" s="650"/>
      <c r="I100" s="650"/>
      <c r="J100" s="650"/>
      <c r="K100" s="650"/>
      <c r="L100" s="650"/>
      <c r="M100" s="650"/>
      <c r="P100" s="650"/>
      <c r="Q100" s="650"/>
      <c r="R100" s="650"/>
      <c r="S100" s="650"/>
      <c r="T100" s="650"/>
      <c r="U100" s="650"/>
      <c r="V100" s="650"/>
      <c r="W100" s="650"/>
      <c r="X100" s="650"/>
      <c r="Y100" s="650"/>
      <c r="Z100" s="650"/>
    </row>
    <row r="101" spans="3:26" s="229" customFormat="1" x14ac:dyDescent="0.3">
      <c r="C101" s="650"/>
      <c r="D101" s="650"/>
      <c r="E101" s="650"/>
      <c r="F101" s="650"/>
      <c r="G101" s="650"/>
      <c r="H101" s="650"/>
      <c r="I101" s="650"/>
      <c r="J101" s="650"/>
      <c r="K101" s="650"/>
      <c r="L101" s="650"/>
      <c r="M101" s="650"/>
      <c r="P101" s="650"/>
      <c r="Q101" s="650"/>
      <c r="R101" s="650"/>
      <c r="S101" s="650"/>
      <c r="T101" s="650"/>
      <c r="U101" s="650"/>
      <c r="V101" s="650"/>
      <c r="W101" s="650"/>
      <c r="X101" s="650"/>
      <c r="Y101" s="650"/>
      <c r="Z101" s="650"/>
    </row>
    <row r="102" spans="3:26" s="229" customFormat="1" x14ac:dyDescent="0.3">
      <c r="C102" s="650"/>
      <c r="D102" s="650"/>
      <c r="E102" s="650"/>
      <c r="F102" s="650"/>
      <c r="G102" s="650"/>
      <c r="H102" s="650"/>
      <c r="I102" s="650"/>
      <c r="J102" s="650"/>
      <c r="K102" s="650"/>
      <c r="L102" s="650"/>
      <c r="M102" s="650"/>
      <c r="P102" s="650"/>
      <c r="Q102" s="650"/>
      <c r="R102" s="650"/>
      <c r="S102" s="650"/>
      <c r="T102" s="650"/>
      <c r="U102" s="650"/>
      <c r="V102" s="650"/>
      <c r="W102" s="650"/>
      <c r="X102" s="650"/>
      <c r="Y102" s="650"/>
      <c r="Z102" s="650"/>
    </row>
    <row r="103" spans="3:26" s="229" customFormat="1" x14ac:dyDescent="0.3">
      <c r="C103" s="650"/>
      <c r="D103" s="650"/>
      <c r="E103" s="650"/>
      <c r="F103" s="650"/>
      <c r="G103" s="650"/>
      <c r="H103" s="650"/>
      <c r="I103" s="650"/>
      <c r="J103" s="650"/>
      <c r="K103" s="650"/>
      <c r="L103" s="650"/>
      <c r="M103" s="650"/>
      <c r="P103" s="650"/>
      <c r="Q103" s="650"/>
      <c r="R103" s="650"/>
      <c r="S103" s="650"/>
      <c r="T103" s="650"/>
      <c r="U103" s="650"/>
      <c r="V103" s="650"/>
      <c r="W103" s="650"/>
      <c r="X103" s="650"/>
      <c r="Y103" s="650"/>
      <c r="Z103" s="650"/>
    </row>
    <row r="104" spans="3:26" s="229" customFormat="1" x14ac:dyDescent="0.3"/>
    <row r="105" spans="3:26" s="229" customFormat="1" x14ac:dyDescent="0.3"/>
    <row r="106" spans="3:26" s="229" customFormat="1" x14ac:dyDescent="0.3"/>
    <row r="107" spans="3:26" s="229" customFormat="1" x14ac:dyDescent="0.3"/>
    <row r="108" spans="3:26" s="229" customFormat="1" x14ac:dyDescent="0.3"/>
    <row r="109" spans="3:26" s="229" customFormat="1" x14ac:dyDescent="0.3"/>
    <row r="110" spans="3:26" s="229" customFormat="1" x14ac:dyDescent="0.3"/>
    <row r="111" spans="3:26" s="229" customFormat="1" x14ac:dyDescent="0.3"/>
    <row r="112" spans="3:26" s="229" customFormat="1" x14ac:dyDescent="0.3"/>
    <row r="113" s="229" customFormat="1" x14ac:dyDescent="0.3"/>
    <row r="114" s="229" customFormat="1" x14ac:dyDescent="0.3"/>
    <row r="115" s="229" customFormat="1" x14ac:dyDescent="0.3"/>
    <row r="116" s="229" customFormat="1" x14ac:dyDescent="0.3"/>
    <row r="117" s="229" customFormat="1" x14ac:dyDescent="0.3"/>
    <row r="118" s="229" customFormat="1" x14ac:dyDescent="0.3"/>
    <row r="119" s="229" customFormat="1" x14ac:dyDescent="0.3"/>
    <row r="120" s="229" customFormat="1" x14ac:dyDescent="0.3"/>
    <row r="121" s="229" customFormat="1" x14ac:dyDescent="0.3"/>
    <row r="122" s="229" customFormat="1" x14ac:dyDescent="0.3"/>
    <row r="123" s="229" customFormat="1" x14ac:dyDescent="0.3"/>
    <row r="124" s="229" customFormat="1" x14ac:dyDescent="0.3"/>
    <row r="125" s="229" customFormat="1" x14ac:dyDescent="0.3"/>
    <row r="126" s="229" customFormat="1" x14ac:dyDescent="0.3"/>
    <row r="127" s="229" customFormat="1" x14ac:dyDescent="0.3"/>
    <row r="128" s="229" customFormat="1" x14ac:dyDescent="0.3"/>
    <row r="129" s="229" customFormat="1" x14ac:dyDescent="0.3"/>
    <row r="130" s="229" customFormat="1" x14ac:dyDescent="0.3"/>
    <row r="131" s="229" customFormat="1" x14ac:dyDescent="0.3"/>
    <row r="132" s="229" customFormat="1" x14ac:dyDescent="0.3"/>
    <row r="133" s="229" customFormat="1" x14ac:dyDescent="0.3"/>
    <row r="134" s="229" customFormat="1" x14ac:dyDescent="0.3"/>
    <row r="135" s="229" customFormat="1" x14ac:dyDescent="0.3"/>
    <row r="136" s="229" customFormat="1" x14ac:dyDescent="0.3"/>
    <row r="137" s="229" customFormat="1" x14ac:dyDescent="0.3"/>
    <row r="138" s="229" customFormat="1" x14ac:dyDescent="0.3"/>
    <row r="139" s="229" customFormat="1" x14ac:dyDescent="0.3"/>
    <row r="140" s="229" customFormat="1" x14ac:dyDescent="0.3"/>
    <row r="141" s="229" customFormat="1" x14ac:dyDescent="0.3"/>
    <row r="142" s="229" customFormat="1" x14ac:dyDescent="0.3"/>
    <row r="143" s="229" customFormat="1" x14ac:dyDescent="0.3"/>
    <row r="144" s="229" customFormat="1" x14ac:dyDescent="0.3"/>
    <row r="145" s="229" customFormat="1" x14ac:dyDescent="0.3"/>
    <row r="146" s="229" customFormat="1" x14ac:dyDescent="0.3"/>
    <row r="147" s="229" customFormat="1" x14ac:dyDescent="0.3"/>
    <row r="148" s="229" customFormat="1" x14ac:dyDescent="0.3"/>
    <row r="149" s="229" customFormat="1" x14ac:dyDescent="0.3"/>
    <row r="150" s="229" customFormat="1" x14ac:dyDescent="0.3"/>
    <row r="151" s="229" customFormat="1" x14ac:dyDescent="0.3"/>
    <row r="152" s="229" customFormat="1" x14ac:dyDescent="0.3"/>
    <row r="153" s="229" customFormat="1" x14ac:dyDescent="0.3"/>
    <row r="154" s="229" customFormat="1" x14ac:dyDescent="0.3"/>
    <row r="155" s="229" customFormat="1" x14ac:dyDescent="0.3"/>
    <row r="156" s="229" customFormat="1" x14ac:dyDescent="0.3"/>
    <row r="157" s="229" customFormat="1" x14ac:dyDescent="0.3"/>
    <row r="158" s="229" customFormat="1" x14ac:dyDescent="0.3"/>
    <row r="159" s="229" customFormat="1" x14ac:dyDescent="0.3"/>
    <row r="160" s="229" customFormat="1" x14ac:dyDescent="0.3"/>
    <row r="161" s="229" customFormat="1" x14ac:dyDescent="0.3"/>
    <row r="162" s="229" customFormat="1" x14ac:dyDescent="0.3"/>
    <row r="163" s="229" customFormat="1" x14ac:dyDescent="0.3"/>
    <row r="164" s="229" customFormat="1" x14ac:dyDescent="0.3"/>
    <row r="165" s="229" customFormat="1" x14ac:dyDescent="0.3"/>
    <row r="166" s="229" customFormat="1" x14ac:dyDescent="0.3"/>
    <row r="167" s="229" customFormat="1" x14ac:dyDescent="0.3"/>
    <row r="168" s="229" customFormat="1" x14ac:dyDescent="0.3"/>
    <row r="169" s="229" customFormat="1" x14ac:dyDescent="0.3"/>
    <row r="170" s="229" customFormat="1" x14ac:dyDescent="0.3"/>
    <row r="171" s="229" customFormat="1" x14ac:dyDescent="0.3"/>
    <row r="172" s="229" customFormat="1" x14ac:dyDescent="0.3"/>
    <row r="173" s="229" customFormat="1" x14ac:dyDescent="0.3"/>
    <row r="174" s="229" customFormat="1" x14ac:dyDescent="0.3"/>
    <row r="175" s="229" customFormat="1" x14ac:dyDescent="0.3"/>
    <row r="176" s="229" customFormat="1" x14ac:dyDescent="0.3"/>
    <row r="177" s="229" customFormat="1" x14ac:dyDescent="0.3"/>
    <row r="178" s="229" customFormat="1" x14ac:dyDescent="0.3"/>
    <row r="179" s="229" customFormat="1" x14ac:dyDescent="0.3"/>
    <row r="180" s="229" customFormat="1" x14ac:dyDescent="0.3"/>
    <row r="181" s="229" customFormat="1" x14ac:dyDescent="0.3"/>
    <row r="182" s="229" customFormat="1" x14ac:dyDescent="0.3"/>
    <row r="183" s="229" customFormat="1" x14ac:dyDescent="0.3"/>
    <row r="184" s="229" customFormat="1" x14ac:dyDescent="0.3"/>
    <row r="185" s="229" customFormat="1" x14ac:dyDescent="0.3"/>
    <row r="186" s="229" customFormat="1" x14ac:dyDescent="0.3"/>
    <row r="187" s="229" customFormat="1" x14ac:dyDescent="0.3"/>
    <row r="188" s="229" customFormat="1" x14ac:dyDescent="0.3"/>
    <row r="189" s="229" customFormat="1" x14ac:dyDescent="0.3"/>
    <row r="190" s="229" customFormat="1" x14ac:dyDescent="0.3"/>
    <row r="191" s="229" customFormat="1" x14ac:dyDescent="0.3"/>
    <row r="192" s="229" customFormat="1" x14ac:dyDescent="0.3"/>
    <row r="193" s="229" customFormat="1" x14ac:dyDescent="0.3"/>
    <row r="194" s="229" customFormat="1" x14ac:dyDescent="0.3"/>
    <row r="195" s="229" customFormat="1" x14ac:dyDescent="0.3"/>
    <row r="196" s="229" customFormat="1" x14ac:dyDescent="0.3"/>
    <row r="197" s="229" customFormat="1" x14ac:dyDescent="0.3"/>
    <row r="198" s="229" customFormat="1" x14ac:dyDescent="0.3"/>
    <row r="199" s="229" customFormat="1" x14ac:dyDescent="0.3"/>
    <row r="200" s="229" customFormat="1" x14ac:dyDescent="0.3"/>
    <row r="201" s="229" customFormat="1" x14ac:dyDescent="0.3"/>
    <row r="202" s="229" customFormat="1" x14ac:dyDescent="0.3"/>
    <row r="203" s="229" customFormat="1" x14ac:dyDescent="0.3"/>
    <row r="204" s="229" customFormat="1" x14ac:dyDescent="0.3"/>
    <row r="205" s="229" customFormat="1" x14ac:dyDescent="0.3"/>
    <row r="206" s="229" customFormat="1" x14ac:dyDescent="0.3"/>
    <row r="207" s="229" customFormat="1" x14ac:dyDescent="0.3"/>
    <row r="208" s="229" customFormat="1" x14ac:dyDescent="0.3"/>
    <row r="209" s="229" customFormat="1" x14ac:dyDescent="0.3"/>
    <row r="210" s="229" customFormat="1" x14ac:dyDescent="0.3"/>
    <row r="211" s="229" customFormat="1" x14ac:dyDescent="0.3"/>
    <row r="212" s="229" customFormat="1" x14ac:dyDescent="0.3"/>
    <row r="213" s="229" customFormat="1" x14ac:dyDescent="0.3"/>
    <row r="214" s="229" customFormat="1" x14ac:dyDescent="0.3"/>
    <row r="215" s="229" customFormat="1" x14ac:dyDescent="0.3"/>
    <row r="216" s="229" customFormat="1" x14ac:dyDescent="0.3"/>
    <row r="217" s="229" customFormat="1" x14ac:dyDescent="0.3"/>
    <row r="218" s="229" customFormat="1" x14ac:dyDescent="0.3"/>
    <row r="219" s="229" customFormat="1" x14ac:dyDescent="0.3"/>
    <row r="220" s="229" customFormat="1" x14ac:dyDescent="0.3"/>
    <row r="221" s="229" customFormat="1" x14ac:dyDescent="0.3"/>
    <row r="222" s="229" customFormat="1" x14ac:dyDescent="0.3"/>
    <row r="223" s="229" customFormat="1" x14ac:dyDescent="0.3"/>
    <row r="224" s="229" customFormat="1" x14ac:dyDescent="0.3"/>
    <row r="225" s="229" customFormat="1" x14ac:dyDescent="0.3"/>
    <row r="226" s="229" customFormat="1" x14ac:dyDescent="0.3"/>
    <row r="227" s="229" customFormat="1" x14ac:dyDescent="0.3"/>
    <row r="228" s="229" customFormat="1" x14ac:dyDescent="0.3"/>
    <row r="229" s="229" customFormat="1" x14ac:dyDescent="0.3"/>
    <row r="230" s="229" customFormat="1" x14ac:dyDescent="0.3"/>
    <row r="231" s="229" customFormat="1" x14ac:dyDescent="0.3"/>
    <row r="232" s="229" customFormat="1" x14ac:dyDescent="0.3"/>
    <row r="233" s="229" customFormat="1" x14ac:dyDescent="0.3"/>
    <row r="234" s="229" customFormat="1" x14ac:dyDescent="0.3"/>
    <row r="235" s="229" customFormat="1" x14ac:dyDescent="0.3"/>
    <row r="236" s="229" customFormat="1" x14ac:dyDescent="0.3"/>
    <row r="237" s="229" customFormat="1" x14ac:dyDescent="0.3"/>
    <row r="238" s="229" customFormat="1" x14ac:dyDescent="0.3"/>
    <row r="239" s="229" customFormat="1" x14ac:dyDescent="0.3"/>
    <row r="240" s="229" customFormat="1" x14ac:dyDescent="0.3"/>
    <row r="241" s="229" customFormat="1" x14ac:dyDescent="0.3"/>
    <row r="242" s="229" customFormat="1" x14ac:dyDescent="0.3"/>
    <row r="243" s="229" customFormat="1" x14ac:dyDescent="0.3"/>
    <row r="244" s="229" customFormat="1" x14ac:dyDescent="0.3"/>
    <row r="245" s="229" customFormat="1" x14ac:dyDescent="0.3"/>
    <row r="246" s="229" customFormat="1" x14ac:dyDescent="0.3"/>
    <row r="247" s="229" customFormat="1" x14ac:dyDescent="0.3"/>
    <row r="248" s="229" customFormat="1" x14ac:dyDescent="0.3"/>
    <row r="249" s="229" customFormat="1" x14ac:dyDescent="0.3"/>
    <row r="250" s="229" customFormat="1" x14ac:dyDescent="0.3"/>
    <row r="251" s="229" customFormat="1" x14ac:dyDescent="0.3"/>
    <row r="252" s="229" customFormat="1" x14ac:dyDescent="0.3"/>
    <row r="253" s="229" customFormat="1" x14ac:dyDescent="0.3"/>
    <row r="254" s="229" customFormat="1" x14ac:dyDescent="0.3"/>
    <row r="255" s="229" customFormat="1" x14ac:dyDescent="0.3"/>
    <row r="256" s="229" customFormat="1" x14ac:dyDescent="0.3"/>
    <row r="257" s="229" customFormat="1" x14ac:dyDescent="0.3"/>
    <row r="258" s="229" customFormat="1" x14ac:dyDescent="0.3"/>
    <row r="259" s="229" customFormat="1" x14ac:dyDescent="0.3"/>
    <row r="260" s="229" customFormat="1" x14ac:dyDescent="0.3"/>
    <row r="261" s="229" customFormat="1" x14ac:dyDescent="0.3"/>
    <row r="262" s="229" customFormat="1" x14ac:dyDescent="0.3"/>
    <row r="263" s="229" customFormat="1" x14ac:dyDescent="0.3"/>
    <row r="264" s="229" customFormat="1" x14ac:dyDescent="0.3"/>
    <row r="265" s="229" customFormat="1" x14ac:dyDescent="0.3"/>
    <row r="266" s="229" customFormat="1" x14ac:dyDescent="0.3"/>
    <row r="267" s="229" customFormat="1" x14ac:dyDescent="0.3"/>
    <row r="268" s="229" customFormat="1" x14ac:dyDescent="0.3"/>
    <row r="269" s="229" customFormat="1" x14ac:dyDescent="0.3"/>
    <row r="270" s="229" customFormat="1" x14ac:dyDescent="0.3"/>
    <row r="271" s="229" customFormat="1" x14ac:dyDescent="0.3"/>
    <row r="272" s="229" customFormat="1" x14ac:dyDescent="0.3"/>
    <row r="273" s="229" customFormat="1" x14ac:dyDescent="0.3"/>
    <row r="274" s="229" customFormat="1" x14ac:dyDescent="0.3"/>
    <row r="275" s="229" customFormat="1" x14ac:dyDescent="0.3"/>
    <row r="276" s="229" customFormat="1" x14ac:dyDescent="0.3"/>
    <row r="277" s="229" customFormat="1" x14ac:dyDescent="0.3"/>
    <row r="278" s="229" customFormat="1" x14ac:dyDescent="0.3"/>
    <row r="279" s="229" customFormat="1" x14ac:dyDescent="0.3"/>
    <row r="280" s="229" customFormat="1" x14ac:dyDescent="0.3"/>
    <row r="281" s="229" customFormat="1" x14ac:dyDescent="0.3"/>
    <row r="282" s="229" customFormat="1" x14ac:dyDescent="0.3"/>
    <row r="283" s="229" customFormat="1" x14ac:dyDescent="0.3"/>
    <row r="284" s="229" customFormat="1" x14ac:dyDescent="0.3"/>
    <row r="285" s="229" customFormat="1" x14ac:dyDescent="0.3"/>
    <row r="286" s="229" customFormat="1" x14ac:dyDescent="0.3"/>
    <row r="287" s="229" customFormat="1" x14ac:dyDescent="0.3"/>
    <row r="288" s="229" customFormat="1" x14ac:dyDescent="0.3"/>
    <row r="289" s="229" customFormat="1" x14ac:dyDescent="0.3"/>
    <row r="290" s="229" customFormat="1" x14ac:dyDescent="0.3"/>
    <row r="291" s="229" customFormat="1" x14ac:dyDescent="0.3"/>
    <row r="292" s="229" customFormat="1" x14ac:dyDescent="0.3"/>
    <row r="293" s="229" customFormat="1" x14ac:dyDescent="0.3"/>
    <row r="294" s="229" customFormat="1" x14ac:dyDescent="0.3"/>
    <row r="295" s="229" customFormat="1" x14ac:dyDescent="0.3"/>
    <row r="296" s="229" customFormat="1" x14ac:dyDescent="0.3"/>
    <row r="297" s="229" customFormat="1" x14ac:dyDescent="0.3"/>
    <row r="298" s="229" customFormat="1" x14ac:dyDescent="0.3"/>
    <row r="299" s="229" customFormat="1" x14ac:dyDescent="0.3"/>
    <row r="300" s="229" customFormat="1" x14ac:dyDescent="0.3"/>
    <row r="301" s="229" customFormat="1" x14ac:dyDescent="0.3"/>
    <row r="302" s="229" customFormat="1" x14ac:dyDescent="0.3"/>
    <row r="303" s="229" customFormat="1" x14ac:dyDescent="0.3"/>
    <row r="304" s="229" customFormat="1" x14ac:dyDescent="0.3"/>
    <row r="305" s="229" customFormat="1" x14ac:dyDescent="0.3"/>
    <row r="306" s="229" customFormat="1" x14ac:dyDescent="0.3"/>
    <row r="307" s="229" customFormat="1" x14ac:dyDescent="0.3"/>
    <row r="308" s="229" customFormat="1" x14ac:dyDescent="0.3"/>
    <row r="309" s="229" customFormat="1" x14ac:dyDescent="0.3"/>
    <row r="310" s="229" customFormat="1" x14ac:dyDescent="0.3"/>
    <row r="311" s="229" customFormat="1" x14ac:dyDescent="0.3"/>
    <row r="312" s="229" customFormat="1" x14ac:dyDescent="0.3"/>
    <row r="313" s="229" customFormat="1" x14ac:dyDescent="0.3"/>
    <row r="314" s="229" customFormat="1" x14ac:dyDescent="0.3"/>
    <row r="315" s="229" customFormat="1" x14ac:dyDescent="0.3"/>
    <row r="316" s="229" customFormat="1" x14ac:dyDescent="0.3"/>
    <row r="317" s="229" customFormat="1" x14ac:dyDescent="0.3"/>
    <row r="318" s="229" customFormat="1" x14ac:dyDescent="0.3"/>
    <row r="319" s="229" customFormat="1" x14ac:dyDescent="0.3"/>
    <row r="320" s="229" customFormat="1" x14ac:dyDescent="0.3"/>
    <row r="321" s="229" customFormat="1" x14ac:dyDescent="0.3"/>
    <row r="322" s="229" customFormat="1" x14ac:dyDescent="0.3"/>
    <row r="323" s="229" customFormat="1" x14ac:dyDescent="0.3"/>
    <row r="324" s="229" customFormat="1" x14ac:dyDescent="0.3"/>
    <row r="325" s="229" customFormat="1" x14ac:dyDescent="0.3"/>
    <row r="326" s="229" customFormat="1" x14ac:dyDescent="0.3"/>
    <row r="327" s="229" customFormat="1" x14ac:dyDescent="0.3"/>
    <row r="328" s="229" customFormat="1" x14ac:dyDescent="0.3"/>
    <row r="329" s="229" customFormat="1" x14ac:dyDescent="0.3"/>
    <row r="330" s="229" customFormat="1" x14ac:dyDescent="0.3"/>
    <row r="331" s="229" customFormat="1" x14ac:dyDescent="0.3"/>
    <row r="332" s="229" customFormat="1" x14ac:dyDescent="0.3"/>
    <row r="333" s="229" customFormat="1" x14ac:dyDescent="0.3"/>
    <row r="334" s="229" customFormat="1" x14ac:dyDescent="0.3"/>
    <row r="335" s="229" customFormat="1" x14ac:dyDescent="0.3"/>
    <row r="336" s="229" customFormat="1" x14ac:dyDescent="0.3"/>
    <row r="337" s="229" customFormat="1" x14ac:dyDescent="0.3"/>
    <row r="338" s="229" customFormat="1" x14ac:dyDescent="0.3"/>
    <row r="339" s="229" customFormat="1" x14ac:dyDescent="0.3"/>
    <row r="340" s="229" customFormat="1" x14ac:dyDescent="0.3"/>
    <row r="341" s="229" customFormat="1" x14ac:dyDescent="0.3"/>
    <row r="342" s="229" customFormat="1" x14ac:dyDescent="0.3"/>
    <row r="343" s="229" customFormat="1" x14ac:dyDescent="0.3"/>
    <row r="344" s="229" customFormat="1" x14ac:dyDescent="0.3"/>
    <row r="345" s="229" customFormat="1" x14ac:dyDescent="0.3"/>
    <row r="346" s="229" customFormat="1" x14ac:dyDescent="0.3"/>
    <row r="347" s="229" customFormat="1" x14ac:dyDescent="0.3"/>
    <row r="348" s="229" customFormat="1" x14ac:dyDescent="0.3"/>
    <row r="349" s="229" customFormat="1" x14ac:dyDescent="0.3"/>
    <row r="350" s="229" customFormat="1" x14ac:dyDescent="0.3"/>
    <row r="351" s="229" customFormat="1" x14ac:dyDescent="0.3"/>
    <row r="352" s="229" customFormat="1" x14ac:dyDescent="0.3"/>
    <row r="353" s="229" customFormat="1" x14ac:dyDescent="0.3"/>
    <row r="354" s="229" customFormat="1" x14ac:dyDescent="0.3"/>
    <row r="355" s="229" customFormat="1" x14ac:dyDescent="0.3"/>
    <row r="356" s="229" customFormat="1" x14ac:dyDescent="0.3"/>
    <row r="357" s="229" customFormat="1" x14ac:dyDescent="0.3"/>
    <row r="358" s="229" customFormat="1" x14ac:dyDescent="0.3"/>
    <row r="359" s="229" customFormat="1" x14ac:dyDescent="0.3"/>
    <row r="360" s="229" customFormat="1" x14ac:dyDescent="0.3"/>
    <row r="361" s="229" customFormat="1" x14ac:dyDescent="0.3"/>
    <row r="362" s="229" customFormat="1" x14ac:dyDescent="0.3"/>
    <row r="363" s="229" customFormat="1" x14ac:dyDescent="0.3"/>
    <row r="364" s="229" customFormat="1" x14ac:dyDescent="0.3"/>
    <row r="365" s="229" customFormat="1" x14ac:dyDescent="0.3"/>
    <row r="366" s="229" customFormat="1" x14ac:dyDescent="0.3"/>
    <row r="367" s="229" customFormat="1" x14ac:dyDescent="0.3"/>
    <row r="368" s="229" customFormat="1" x14ac:dyDescent="0.3"/>
    <row r="369" s="229" customFormat="1" x14ac:dyDescent="0.3"/>
    <row r="370" s="229" customFormat="1" x14ac:dyDescent="0.3"/>
    <row r="371" s="229" customFormat="1" x14ac:dyDescent="0.3"/>
    <row r="372" s="229" customFormat="1" x14ac:dyDescent="0.3"/>
    <row r="373" s="229" customFormat="1" x14ac:dyDescent="0.3"/>
    <row r="374" s="229" customFormat="1" x14ac:dyDescent="0.3"/>
    <row r="375" s="229" customFormat="1" x14ac:dyDescent="0.3"/>
    <row r="376" s="229" customFormat="1" x14ac:dyDescent="0.3"/>
    <row r="377" s="229" customFormat="1" x14ac:dyDescent="0.3"/>
    <row r="378" s="229" customFormat="1" x14ac:dyDescent="0.3"/>
    <row r="379" s="229" customFormat="1" x14ac:dyDescent="0.3"/>
    <row r="380" s="229" customFormat="1" x14ac:dyDescent="0.3"/>
    <row r="381" s="229" customFormat="1" x14ac:dyDescent="0.3"/>
    <row r="382" s="229" customFormat="1" x14ac:dyDescent="0.3"/>
    <row r="383" s="229" customFormat="1" x14ac:dyDescent="0.3"/>
    <row r="384" s="229" customFormat="1" x14ac:dyDescent="0.3"/>
    <row r="385" s="229" customFormat="1" x14ac:dyDescent="0.3"/>
    <row r="386" s="229" customFormat="1" x14ac:dyDescent="0.3"/>
    <row r="387" s="229" customFormat="1" x14ac:dyDescent="0.3"/>
    <row r="388" s="229" customFormat="1" x14ac:dyDescent="0.3"/>
    <row r="389" s="229" customFormat="1" x14ac:dyDescent="0.3"/>
    <row r="390" s="229" customFormat="1" x14ac:dyDescent="0.3"/>
    <row r="391" s="229" customFormat="1" x14ac:dyDescent="0.3"/>
    <row r="392" s="229" customFormat="1" x14ac:dyDescent="0.3"/>
    <row r="393" s="229" customFormat="1" x14ac:dyDescent="0.3"/>
    <row r="394" s="229" customFormat="1" x14ac:dyDescent="0.3"/>
    <row r="395" s="229" customFormat="1" x14ac:dyDescent="0.3"/>
    <row r="396" s="229" customFormat="1" x14ac:dyDescent="0.3"/>
    <row r="397" s="229" customFormat="1" x14ac:dyDescent="0.3"/>
    <row r="398" s="229" customFormat="1" x14ac:dyDescent="0.3"/>
    <row r="399" s="229" customFormat="1" x14ac:dyDescent="0.3"/>
    <row r="400" s="229" customFormat="1" x14ac:dyDescent="0.3"/>
    <row r="401" s="229" customFormat="1" x14ac:dyDescent="0.3"/>
    <row r="402" s="229" customFormat="1" x14ac:dyDescent="0.3"/>
    <row r="403" s="229" customFormat="1" x14ac:dyDescent="0.3"/>
    <row r="404" s="229" customFormat="1" x14ac:dyDescent="0.3"/>
    <row r="405" s="229" customFormat="1" x14ac:dyDescent="0.3"/>
    <row r="406" s="229" customFormat="1" x14ac:dyDescent="0.3"/>
    <row r="407" s="229" customFormat="1" x14ac:dyDescent="0.3"/>
    <row r="408" s="229" customFormat="1" x14ac:dyDescent="0.3"/>
    <row r="409" s="229" customFormat="1" x14ac:dyDescent="0.3"/>
    <row r="410" s="229" customFormat="1" x14ac:dyDescent="0.3"/>
    <row r="411" s="229" customFormat="1" x14ac:dyDescent="0.3"/>
    <row r="412" s="229" customFormat="1" x14ac:dyDescent="0.3"/>
    <row r="413" s="229" customFormat="1" x14ac:dyDescent="0.3"/>
    <row r="414" s="229" customFormat="1" x14ac:dyDescent="0.3"/>
    <row r="415" s="229" customFormat="1" x14ac:dyDescent="0.3"/>
    <row r="416" s="229" customFormat="1" x14ac:dyDescent="0.3"/>
    <row r="417" s="229" customFormat="1" x14ac:dyDescent="0.3"/>
    <row r="418" s="229" customFormat="1" x14ac:dyDescent="0.3"/>
    <row r="419" s="229" customFormat="1" x14ac:dyDescent="0.3"/>
    <row r="420" s="229" customFormat="1" x14ac:dyDescent="0.3"/>
    <row r="421" s="229" customFormat="1" x14ac:dyDescent="0.3"/>
    <row r="422" s="229" customFormat="1" x14ac:dyDescent="0.3"/>
    <row r="423" s="229" customFormat="1" x14ac:dyDescent="0.3"/>
    <row r="424" s="229" customFormat="1" x14ac:dyDescent="0.3"/>
    <row r="425" s="229" customFormat="1" x14ac:dyDescent="0.3"/>
    <row r="426" s="229" customFormat="1" x14ac:dyDescent="0.3"/>
    <row r="427" s="229" customFormat="1" x14ac:dyDescent="0.3"/>
    <row r="428" s="229" customFormat="1" x14ac:dyDescent="0.3"/>
    <row r="429" s="229" customFormat="1" x14ac:dyDescent="0.3"/>
    <row r="430" s="229" customFormat="1" x14ac:dyDescent="0.3"/>
    <row r="431" s="229" customFormat="1" x14ac:dyDescent="0.3"/>
    <row r="432" s="229" customFormat="1" x14ac:dyDescent="0.3"/>
    <row r="433" s="229" customFormat="1" x14ac:dyDescent="0.3"/>
    <row r="434" s="229" customFormat="1" x14ac:dyDescent="0.3"/>
    <row r="435" s="229" customFormat="1" x14ac:dyDescent="0.3"/>
    <row r="436" s="229" customFormat="1" x14ac:dyDescent="0.3"/>
    <row r="437" s="229" customFormat="1" x14ac:dyDescent="0.3"/>
    <row r="438" s="229" customFormat="1" x14ac:dyDescent="0.3"/>
    <row r="439" s="229" customFormat="1" x14ac:dyDescent="0.3"/>
    <row r="440" s="229" customFormat="1" x14ac:dyDescent="0.3"/>
    <row r="441" s="229" customFormat="1" x14ac:dyDescent="0.3"/>
    <row r="442" s="229" customFormat="1" x14ac:dyDescent="0.3"/>
    <row r="443" s="229" customFormat="1" x14ac:dyDescent="0.3"/>
    <row r="444" s="229" customFormat="1" x14ac:dyDescent="0.3"/>
    <row r="445" s="229" customFormat="1" x14ac:dyDescent="0.3"/>
    <row r="446" s="229" customFormat="1" x14ac:dyDescent="0.3"/>
    <row r="447" s="229" customFormat="1" x14ac:dyDescent="0.3"/>
    <row r="448" s="229" customFormat="1" x14ac:dyDescent="0.3"/>
    <row r="449" s="229" customFormat="1" x14ac:dyDescent="0.3"/>
  </sheetData>
  <mergeCells count="7">
    <mergeCell ref="O47:AA48"/>
    <mergeCell ref="P4:AA4"/>
    <mergeCell ref="C3:Z3"/>
    <mergeCell ref="B44:M44"/>
    <mergeCell ref="O44:AA44"/>
    <mergeCell ref="B45:M46"/>
    <mergeCell ref="O45:AA46"/>
  </mergeCells>
  <phoneticPr fontId="5" type="noConversion"/>
  <pageMargins left="0.7" right="0.7" top="0.75" bottom="0.75" header="0.3" footer="0.3"/>
  <pageSetup paperSize="9" scale="65" orientation="landscape" r:id="rId1"/>
  <headerFooter alignWithMargins="0">
    <oddFooter>&amp;C&amp;P(&amp;N)</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8"/>
  <dimension ref="A1:CN283"/>
  <sheetViews>
    <sheetView zoomScaleNormal="100" workbookViewId="0">
      <pane xSplit="2" ySplit="6" topLeftCell="C28" activePane="bottomRight" state="frozen"/>
      <selection activeCell="C38" sqref="C38"/>
      <selection pane="topRight" activeCell="C38" sqref="C38"/>
      <selection pane="bottomLeft" activeCell="C38" sqref="C38"/>
      <selection pane="bottomRight" activeCell="C38" sqref="C38"/>
    </sheetView>
  </sheetViews>
  <sheetFormatPr defaultColWidth="9.1328125" defaultRowHeight="10.15" x14ac:dyDescent="0.3"/>
  <cols>
    <col min="1" max="1" width="2.59765625" style="42" customWidth="1"/>
    <col min="2" max="2" width="6.86328125" style="42" customWidth="1"/>
    <col min="3" max="5" width="7.73046875" style="42" customWidth="1"/>
    <col min="6" max="6" width="8.86328125" style="42" customWidth="1"/>
    <col min="7" max="11" width="7.73046875" style="42" customWidth="1"/>
    <col min="12" max="12" width="8.3984375" style="42" customWidth="1"/>
    <col min="13" max="13" width="8.86328125" style="42" customWidth="1"/>
    <col min="14" max="14" width="1.59765625" style="42" customWidth="1"/>
    <col min="15" max="15" width="2.1328125" style="42" customWidth="1"/>
    <col min="16" max="16" width="3.1328125" style="42" customWidth="1"/>
    <col min="17" max="17" width="6.59765625" style="42" customWidth="1"/>
    <col min="18" max="18" width="6.265625" style="42" customWidth="1"/>
    <col min="19" max="19" width="5" style="42" customWidth="1"/>
    <col min="20" max="20" width="5.1328125" style="42" customWidth="1"/>
    <col min="21" max="21" width="5.59765625" style="42" customWidth="1"/>
    <col min="22" max="22" width="5" style="42" customWidth="1"/>
    <col min="23" max="24" width="5.1328125" style="42" customWidth="1"/>
    <col min="25" max="25" width="5.265625" style="42" customWidth="1"/>
    <col min="26" max="27" width="5.59765625" style="42" customWidth="1"/>
    <col min="28" max="28" width="4.86328125" style="42" customWidth="1"/>
    <col min="29" max="29" width="19.265625" style="42" customWidth="1"/>
    <col min="30" max="68" width="9.1328125" style="229"/>
    <col min="69" max="16384" width="9.1328125" style="42"/>
  </cols>
  <sheetData>
    <row r="1" spans="1:32" ht="15" x14ac:dyDescent="0.4">
      <c r="A1" s="11" t="s">
        <v>261</v>
      </c>
      <c r="B1" s="10"/>
      <c r="C1" s="10"/>
      <c r="D1" s="10"/>
      <c r="E1" s="10"/>
      <c r="F1" s="63"/>
      <c r="G1" s="63"/>
      <c r="H1" s="10"/>
      <c r="I1" s="10"/>
      <c r="J1" s="10"/>
      <c r="K1" s="10"/>
      <c r="L1" s="10"/>
      <c r="M1" s="13" t="str">
        <f>A1</f>
        <v>3.2.13</v>
      </c>
      <c r="N1" s="13"/>
      <c r="O1" s="10"/>
      <c r="P1" s="11"/>
      <c r="Q1" s="13" t="str">
        <f>A1</f>
        <v>3.2.13</v>
      </c>
      <c r="R1" s="10"/>
      <c r="S1" s="10"/>
      <c r="T1" s="10"/>
      <c r="U1" s="10"/>
      <c r="V1" s="10"/>
      <c r="W1" s="10"/>
      <c r="X1" s="10"/>
      <c r="Y1" s="10"/>
      <c r="Z1" s="10"/>
      <c r="AA1" s="14"/>
      <c r="AB1" s="13" t="str">
        <f>A1</f>
        <v>3.2.13</v>
      </c>
      <c r="AC1" s="14"/>
    </row>
    <row r="2" spans="1:32" ht="5.25" customHeight="1" x14ac:dyDescent="0.35">
      <c r="A2" s="14"/>
      <c r="B2" s="16"/>
      <c r="C2" s="10"/>
      <c r="D2" s="10"/>
      <c r="E2" s="10"/>
      <c r="F2" s="10"/>
      <c r="G2" s="10"/>
      <c r="H2" s="10"/>
      <c r="I2" s="10"/>
      <c r="J2" s="10"/>
      <c r="K2" s="10"/>
      <c r="L2" s="10"/>
      <c r="M2" s="10"/>
      <c r="N2" s="16"/>
      <c r="O2" s="16"/>
      <c r="P2" s="14"/>
      <c r="Q2" s="16"/>
      <c r="R2" s="10"/>
      <c r="S2" s="10"/>
      <c r="T2" s="10"/>
      <c r="U2" s="10"/>
      <c r="V2" s="10"/>
      <c r="W2" s="10"/>
      <c r="X2" s="10"/>
      <c r="Y2" s="10"/>
      <c r="Z2" s="10"/>
      <c r="AA2" s="17"/>
      <c r="AB2" s="17"/>
      <c r="AC2" s="17"/>
    </row>
    <row r="3" spans="1:32" ht="15" customHeight="1" x14ac:dyDescent="0.45">
      <c r="A3" s="14"/>
      <c r="B3" s="10"/>
      <c r="C3" s="1018" t="s">
        <v>477</v>
      </c>
      <c r="D3" s="1019"/>
      <c r="E3" s="1019"/>
      <c r="F3" s="1019"/>
      <c r="G3" s="1019"/>
      <c r="H3" s="1019"/>
      <c r="I3" s="1019"/>
      <c r="J3" s="1019"/>
      <c r="K3" s="1019"/>
      <c r="L3" s="1019"/>
      <c r="M3" s="1019"/>
      <c r="N3" s="1019"/>
      <c r="O3" s="1019"/>
      <c r="P3" s="1019"/>
      <c r="Q3" s="1019"/>
      <c r="R3" s="1020"/>
      <c r="S3" s="1020"/>
      <c r="T3" s="1020"/>
      <c r="U3" s="1020"/>
      <c r="V3" s="1020"/>
      <c r="W3" s="1020"/>
      <c r="X3" s="1020"/>
      <c r="Y3" s="1020"/>
      <c r="Z3" s="1020"/>
      <c r="AA3" s="1020"/>
      <c r="AB3" s="1020"/>
      <c r="AC3" s="17"/>
    </row>
    <row r="4" spans="1:32" ht="13.15" x14ac:dyDescent="0.4">
      <c r="A4" s="14"/>
      <c r="B4" s="10"/>
      <c r="C4" s="44" t="s">
        <v>323</v>
      </c>
      <c r="D4"/>
      <c r="E4" s="45"/>
      <c r="F4" s="45"/>
      <c r="G4" s="45"/>
      <c r="H4" s="45"/>
      <c r="I4" s="45"/>
      <c r="J4" s="45"/>
      <c r="K4" s="63"/>
      <c r="L4" s="45"/>
      <c r="M4" s="45"/>
      <c r="N4" s="17"/>
      <c r="O4" s="17"/>
      <c r="P4" s="14"/>
      <c r="Q4" s="10"/>
      <c r="R4" s="1009" t="s">
        <v>279</v>
      </c>
      <c r="S4" s="1016"/>
      <c r="T4" s="1016"/>
      <c r="U4" s="1016"/>
      <c r="V4" s="1016"/>
      <c r="W4" s="1016"/>
      <c r="X4" s="1016"/>
      <c r="Y4" s="1016"/>
      <c r="Z4" s="1016"/>
      <c r="AA4" s="14"/>
      <c r="AB4" s="14"/>
      <c r="AC4" s="14"/>
    </row>
    <row r="5" spans="1:32" ht="2.25" customHeight="1" thickBot="1" x14ac:dyDescent="0.4">
      <c r="A5" s="14"/>
      <c r="B5" s="10"/>
      <c r="C5" s="55"/>
      <c r="D5" s="56"/>
      <c r="E5" s="56"/>
      <c r="F5" s="56"/>
      <c r="G5" s="56"/>
      <c r="H5" s="56"/>
      <c r="I5" s="56"/>
      <c r="J5" s="56"/>
      <c r="K5" s="56"/>
      <c r="L5" s="56"/>
      <c r="M5" s="56"/>
      <c r="N5" s="19"/>
      <c r="O5" s="19"/>
      <c r="P5" s="14"/>
      <c r="Q5" s="10"/>
      <c r="R5" s="55"/>
      <c r="S5" s="55"/>
      <c r="T5" s="55"/>
      <c r="U5" s="55"/>
      <c r="V5" s="55"/>
      <c r="W5" s="55"/>
      <c r="X5" s="55"/>
      <c r="Y5" s="55"/>
      <c r="Z5" s="55"/>
      <c r="AA5" s="55"/>
      <c r="AB5" s="55"/>
      <c r="AC5" s="14"/>
    </row>
    <row r="6" spans="1:32" ht="138.75" customHeight="1" x14ac:dyDescent="0.35">
      <c r="A6" s="14"/>
      <c r="B6" s="10"/>
      <c r="C6" s="64" t="s">
        <v>306</v>
      </c>
      <c r="D6" s="65" t="s">
        <v>307</v>
      </c>
      <c r="E6" s="65" t="s">
        <v>308</v>
      </c>
      <c r="F6" s="66" t="s">
        <v>309</v>
      </c>
      <c r="G6" s="67" t="s">
        <v>318</v>
      </c>
      <c r="H6" s="68" t="s">
        <v>311</v>
      </c>
      <c r="I6" s="65" t="s">
        <v>312</v>
      </c>
      <c r="J6" s="69" t="s">
        <v>313</v>
      </c>
      <c r="K6" s="70" t="s">
        <v>319</v>
      </c>
      <c r="L6" s="71" t="s">
        <v>315</v>
      </c>
      <c r="M6" s="72" t="s">
        <v>316</v>
      </c>
      <c r="N6" s="73"/>
      <c r="O6" s="10"/>
      <c r="P6" s="10"/>
      <c r="Q6" s="10"/>
      <c r="R6" s="64" t="s">
        <v>306</v>
      </c>
      <c r="S6" s="65" t="s">
        <v>307</v>
      </c>
      <c r="T6" s="65" t="s">
        <v>308</v>
      </c>
      <c r="U6" s="66" t="s">
        <v>309</v>
      </c>
      <c r="V6" s="67" t="s">
        <v>318</v>
      </c>
      <c r="W6" s="68" t="s">
        <v>311</v>
      </c>
      <c r="X6" s="65" t="s">
        <v>312</v>
      </c>
      <c r="Y6" s="69" t="s">
        <v>313</v>
      </c>
      <c r="Z6" s="70" t="s">
        <v>319</v>
      </c>
      <c r="AA6" s="71" t="s">
        <v>320</v>
      </c>
      <c r="AB6" s="72" t="s">
        <v>316</v>
      </c>
      <c r="AC6" s="14"/>
    </row>
    <row r="7" spans="1:32" ht="14.1" customHeight="1" x14ac:dyDescent="0.3">
      <c r="A7" s="14"/>
      <c r="B7" s="59" t="s">
        <v>341</v>
      </c>
      <c r="C7" s="594">
        <v>78.269136879999991</v>
      </c>
      <c r="D7" s="595">
        <v>9.7354578199999988</v>
      </c>
      <c r="E7" s="595">
        <v>68.533679059999997</v>
      </c>
      <c r="F7" s="596">
        <v>739.75842062999993</v>
      </c>
      <c r="G7" s="597">
        <v>3.57645385</v>
      </c>
      <c r="H7" s="596">
        <v>143.27533844999999</v>
      </c>
      <c r="I7" s="595">
        <v>15.674706539999999</v>
      </c>
      <c r="J7" s="598">
        <v>127.60063190999999</v>
      </c>
      <c r="K7" s="599">
        <v>4.6521389200000005</v>
      </c>
      <c r="L7" s="476">
        <v>969.53148873000009</v>
      </c>
      <c r="M7" s="600">
        <v>3013.8621916400002</v>
      </c>
      <c r="N7" s="46"/>
      <c r="O7" s="29"/>
      <c r="P7" s="14"/>
      <c r="Q7" s="59" t="s">
        <v>341</v>
      </c>
      <c r="R7" s="74">
        <f>IF(ISERROR((C7/$L7)*100),"",(C7/$L7)*100)</f>
        <v>8.0728823962722025</v>
      </c>
      <c r="S7" s="75">
        <f t="shared" ref="S7:S38" si="0">IF(ISERROR((D7/$L7)*100),"",(D7/$L7)*100)</f>
        <v>1.0041404465111889</v>
      </c>
      <c r="T7" s="75">
        <f t="shared" ref="T7:T38" si="1">IF(ISERROR((E7/$L7)*100),"",(E7/$L7)*100)</f>
        <v>7.0687419497610149</v>
      </c>
      <c r="U7" s="76">
        <f t="shared" ref="U7:U38" si="2">IF(ISERROR((F7/$L7)*100),"",(F7/$L7)*100)</f>
        <v>76.300607997685304</v>
      </c>
      <c r="V7" s="77">
        <f t="shared" ref="V7:V38" si="3">IF(ISERROR((G7/$L7)*100),"",(G7/$L7)*100)</f>
        <v>0.36888475429352335</v>
      </c>
      <c r="W7" s="76">
        <f t="shared" ref="W7:W38" si="4">IF(ISERROR((H7/$L7)*100),"",(H7/$L7)*100)</f>
        <v>14.777791140922913</v>
      </c>
      <c r="X7" s="75">
        <f t="shared" ref="X7:X38" si="5">IF(ISERROR((I7/$L7)*100),"",(I7/$L7)*100)</f>
        <v>1.6167300105468951</v>
      </c>
      <c r="Y7" s="78">
        <f t="shared" ref="Y7:Y38" si="6">IF(ISERROR((J7/$L7)*100),"",(J7/$L7)*100)</f>
        <v>13.161061130376018</v>
      </c>
      <c r="Z7" s="79">
        <f t="shared" ref="Z7:Z38" si="7">IF(ISERROR((K7/$L7)*100),"",(K7/$L7)*100)</f>
        <v>0.47983371082602877</v>
      </c>
      <c r="AA7" s="80">
        <v>32.169071678835692</v>
      </c>
      <c r="AB7" s="81">
        <v>100</v>
      </c>
      <c r="AC7" s="14"/>
      <c r="AD7" s="676"/>
      <c r="AE7" s="676"/>
      <c r="AF7" s="676"/>
    </row>
    <row r="8" spans="1:32" ht="3" customHeight="1" x14ac:dyDescent="0.3">
      <c r="A8" s="14"/>
      <c r="B8" s="60"/>
      <c r="C8" s="615"/>
      <c r="D8" s="616"/>
      <c r="E8" s="617"/>
      <c r="F8" s="618"/>
      <c r="G8" s="618"/>
      <c r="H8" s="618"/>
      <c r="I8" s="619"/>
      <c r="J8" s="620"/>
      <c r="K8" s="620"/>
      <c r="L8" s="620"/>
      <c r="M8" s="620"/>
      <c r="N8" s="47"/>
      <c r="O8" s="47"/>
      <c r="P8" s="14"/>
      <c r="Q8" s="54"/>
      <c r="R8" s="101"/>
      <c r="S8" s="102"/>
      <c r="T8" s="103"/>
      <c r="U8" s="104"/>
      <c r="V8" s="104"/>
      <c r="W8" s="104"/>
      <c r="X8" s="105"/>
      <c r="Y8" s="47"/>
      <c r="Z8" s="47"/>
      <c r="AA8" s="14"/>
      <c r="AB8" s="14"/>
      <c r="AC8" s="14"/>
      <c r="AD8" s="676"/>
      <c r="AE8" s="676"/>
    </row>
    <row r="9" spans="1:32" ht="14.1" customHeight="1" x14ac:dyDescent="0.3">
      <c r="A9" s="14"/>
      <c r="B9" s="62" t="s">
        <v>156</v>
      </c>
      <c r="C9" s="594">
        <v>4.5509595099999993</v>
      </c>
      <c r="D9" s="595">
        <v>8.3446599999999985E-3</v>
      </c>
      <c r="E9" s="595">
        <v>4.5426148499999996</v>
      </c>
      <c r="F9" s="596">
        <v>22.71649382</v>
      </c>
      <c r="G9" s="597">
        <v>7.0805729999999997E-2</v>
      </c>
      <c r="H9" s="596">
        <v>25.947845229999999</v>
      </c>
      <c r="I9" s="595">
        <v>0.38925202000000003</v>
      </c>
      <c r="J9" s="598">
        <v>25.558593209999998</v>
      </c>
      <c r="K9" s="621">
        <v>0.42163583999999998</v>
      </c>
      <c r="L9" s="476">
        <v>53.707740130000005</v>
      </c>
      <c r="M9" s="600">
        <v>125.76928875999999</v>
      </c>
      <c r="N9" s="46"/>
      <c r="O9" s="664"/>
      <c r="P9" s="14"/>
      <c r="Q9" s="31" t="s">
        <v>156</v>
      </c>
      <c r="R9" s="74">
        <f t="shared" ref="R9:R38" si="8">IF(ISERROR((C9/$L9)*100),"",(C9/$L9)*100)</f>
        <v>8.473563585033304</v>
      </c>
      <c r="S9" s="75">
        <f t="shared" si="0"/>
        <v>1.5537164624319854E-2</v>
      </c>
      <c r="T9" s="75">
        <f t="shared" si="1"/>
        <v>8.4580264204089861</v>
      </c>
      <c r="U9" s="76">
        <f t="shared" si="2"/>
        <v>42.296499098667248</v>
      </c>
      <c r="V9" s="77">
        <f t="shared" si="3"/>
        <v>0.13183524353959813</v>
      </c>
      <c r="W9" s="76">
        <f t="shared" si="4"/>
        <v>48.313046065973055</v>
      </c>
      <c r="X9" s="75">
        <f t="shared" si="5"/>
        <v>0.72475963251816689</v>
      </c>
      <c r="Y9" s="78">
        <f t="shared" si="6"/>
        <v>47.588286433454883</v>
      </c>
      <c r="Z9" s="106">
        <f t="shared" si="7"/>
        <v>0.78505600678678189</v>
      </c>
      <c r="AA9" s="80">
        <v>42.703382248179942</v>
      </c>
      <c r="AB9" s="81">
        <v>100</v>
      </c>
      <c r="AC9" s="14"/>
      <c r="AD9" s="676"/>
      <c r="AE9" s="676"/>
    </row>
    <row r="10" spans="1:32" ht="14.1" customHeight="1" x14ac:dyDescent="0.3">
      <c r="A10" s="14"/>
      <c r="B10" s="61" t="s">
        <v>157</v>
      </c>
      <c r="C10" s="601">
        <v>0.50489176000000002</v>
      </c>
      <c r="D10" s="602">
        <v>1.433982E-2</v>
      </c>
      <c r="E10" s="602">
        <v>0.49055194000000002</v>
      </c>
      <c r="F10" s="603">
        <v>9.6353160100000004</v>
      </c>
      <c r="G10" s="604">
        <v>3.1785799999999996E-2</v>
      </c>
      <c r="H10" s="603">
        <v>0.26896940000000003</v>
      </c>
      <c r="I10" s="602">
        <v>4.4362000000000004E-3</v>
      </c>
      <c r="J10" s="605">
        <v>0.26453320000000002</v>
      </c>
      <c r="K10" s="606">
        <v>0.12558216999999999</v>
      </c>
      <c r="L10" s="487">
        <v>10.566545140000001</v>
      </c>
      <c r="M10" s="607">
        <v>43.105042440000005</v>
      </c>
      <c r="N10" s="46"/>
      <c r="O10" s="664"/>
      <c r="P10" s="14"/>
      <c r="Q10" s="30" t="s">
        <v>157</v>
      </c>
      <c r="R10" s="90">
        <f t="shared" si="8"/>
        <v>4.7782104113549453</v>
      </c>
      <c r="S10" s="91">
        <f t="shared" si="0"/>
        <v>0.13570963649903073</v>
      </c>
      <c r="T10" s="91">
        <f t="shared" si="1"/>
        <v>4.6425007748559146</v>
      </c>
      <c r="U10" s="92">
        <f t="shared" si="2"/>
        <v>91.187004667449884</v>
      </c>
      <c r="V10" s="93">
        <f t="shared" si="3"/>
        <v>0.30081544704402779</v>
      </c>
      <c r="W10" s="92">
        <f t="shared" si="4"/>
        <v>2.5454810104563657</v>
      </c>
      <c r="X10" s="91">
        <f t="shared" si="5"/>
        <v>4.1983448149070228E-2</v>
      </c>
      <c r="Y10" s="94">
        <f t="shared" si="6"/>
        <v>2.5034975623072957</v>
      </c>
      <c r="Z10" s="95">
        <f t="shared" si="7"/>
        <v>1.1884884636947664</v>
      </c>
      <c r="AA10" s="96">
        <v>24.513478103421626</v>
      </c>
      <c r="AB10" s="97">
        <v>100</v>
      </c>
      <c r="AC10" s="14"/>
      <c r="AD10" s="676"/>
      <c r="AE10" s="676"/>
    </row>
    <row r="11" spans="1:32" ht="14.1" customHeight="1" x14ac:dyDescent="0.3">
      <c r="A11" s="14"/>
      <c r="B11" s="62" t="s">
        <v>158</v>
      </c>
      <c r="C11" s="594">
        <v>0.38724999000000004</v>
      </c>
      <c r="D11" s="595">
        <v>1.2399990000000001E-2</v>
      </c>
      <c r="E11" s="595">
        <v>0.37485000000000002</v>
      </c>
      <c r="F11" s="596">
        <v>18.434189310000001</v>
      </c>
      <c r="G11" s="597">
        <v>0.22753319999999999</v>
      </c>
      <c r="H11" s="596">
        <v>1.281011E-2</v>
      </c>
      <c r="I11" s="595">
        <v>1.281011E-2</v>
      </c>
      <c r="J11" s="598" t="s">
        <v>276</v>
      </c>
      <c r="K11" s="599">
        <v>4.6667900000000005E-2</v>
      </c>
      <c r="L11" s="476">
        <v>19.108450510000001</v>
      </c>
      <c r="M11" s="600">
        <v>97.694023440000009</v>
      </c>
      <c r="N11" s="46"/>
      <c r="O11" s="664"/>
      <c r="P11" s="14"/>
      <c r="Q11" s="31" t="s">
        <v>158</v>
      </c>
      <c r="R11" s="74">
        <f t="shared" si="8"/>
        <v>2.0265902240338169</v>
      </c>
      <c r="S11" s="75">
        <f t="shared" si="0"/>
        <v>6.4892702804503849E-2</v>
      </c>
      <c r="T11" s="75">
        <f t="shared" si="1"/>
        <v>1.9616975212293128</v>
      </c>
      <c r="U11" s="76">
        <f t="shared" si="2"/>
        <v>96.471397826594369</v>
      </c>
      <c r="V11" s="77">
        <f t="shared" si="3"/>
        <v>1.1907464704211643</v>
      </c>
      <c r="W11" s="76">
        <f t="shared" si="4"/>
        <v>6.7038978347805339E-2</v>
      </c>
      <c r="X11" s="75">
        <f t="shared" si="5"/>
        <v>6.7038978347805339E-2</v>
      </c>
      <c r="Y11" s="107" t="str">
        <f t="shared" si="6"/>
        <v/>
      </c>
      <c r="Z11" s="79">
        <f t="shared" si="7"/>
        <v>0.2442265006028477</v>
      </c>
      <c r="AA11" s="80">
        <v>19.559487711892316</v>
      </c>
      <c r="AB11" s="81">
        <v>100</v>
      </c>
      <c r="AC11" s="14"/>
      <c r="AD11" s="676"/>
      <c r="AE11" s="676"/>
    </row>
    <row r="12" spans="1:32" ht="14.1" customHeight="1" x14ac:dyDescent="0.3">
      <c r="A12" s="14"/>
      <c r="B12" s="61" t="s">
        <v>159</v>
      </c>
      <c r="C12" s="601">
        <v>1.34341534</v>
      </c>
      <c r="D12" s="602">
        <v>8.5387960000000013E-2</v>
      </c>
      <c r="E12" s="602">
        <v>1.2580273799999999</v>
      </c>
      <c r="F12" s="603">
        <v>11.262281440000001</v>
      </c>
      <c r="G12" s="604">
        <v>0.18475854</v>
      </c>
      <c r="H12" s="603">
        <v>1.9125238500000001</v>
      </c>
      <c r="I12" s="602">
        <v>0.54253781000000001</v>
      </c>
      <c r="J12" s="605">
        <v>1.3699860399999999</v>
      </c>
      <c r="K12" s="606" t="s">
        <v>276</v>
      </c>
      <c r="L12" s="487">
        <v>14.702979170000001</v>
      </c>
      <c r="M12" s="607">
        <v>32.481735020000002</v>
      </c>
      <c r="N12" s="46"/>
      <c r="O12" s="664"/>
      <c r="P12" s="14"/>
      <c r="Q12" s="30" t="s">
        <v>159</v>
      </c>
      <c r="R12" s="90">
        <f t="shared" si="8"/>
        <v>9.137028111561964</v>
      </c>
      <c r="S12" s="91">
        <f t="shared" si="0"/>
        <v>0.58075277814598181</v>
      </c>
      <c r="T12" s="91">
        <f t="shared" si="1"/>
        <v>8.5562753334159822</v>
      </c>
      <c r="U12" s="92">
        <f t="shared" si="2"/>
        <v>76.598635621953349</v>
      </c>
      <c r="V12" s="93">
        <f t="shared" si="3"/>
        <v>1.2566061467119658</v>
      </c>
      <c r="W12" s="92">
        <f t="shared" si="4"/>
        <v>13.007730119772726</v>
      </c>
      <c r="X12" s="91">
        <f t="shared" si="5"/>
        <v>3.6899855718152388</v>
      </c>
      <c r="Y12" s="94">
        <f t="shared" si="6"/>
        <v>9.3177445479574867</v>
      </c>
      <c r="Z12" s="95" t="str">
        <f t="shared" si="7"/>
        <v/>
      </c>
      <c r="AA12" s="96">
        <v>45.26537502059827</v>
      </c>
      <c r="AB12" s="97">
        <v>100</v>
      </c>
      <c r="AC12" s="14"/>
      <c r="AD12" s="676"/>
      <c r="AE12" s="676"/>
    </row>
    <row r="13" spans="1:32" ht="14.1" customHeight="1" x14ac:dyDescent="0.3">
      <c r="A13" s="14"/>
      <c r="B13" s="62" t="s">
        <v>160</v>
      </c>
      <c r="C13" s="594">
        <v>18.876195689999999</v>
      </c>
      <c r="D13" s="595">
        <v>0.73234819000000007</v>
      </c>
      <c r="E13" s="595">
        <v>18.1438475</v>
      </c>
      <c r="F13" s="596">
        <v>142.14083876000001</v>
      </c>
      <c r="G13" s="597">
        <v>0.85329151000000003</v>
      </c>
      <c r="H13" s="596">
        <v>5.2016636799999993</v>
      </c>
      <c r="I13" s="595">
        <v>1.44985097</v>
      </c>
      <c r="J13" s="598">
        <v>3.7518127100000003</v>
      </c>
      <c r="K13" s="599">
        <v>0.83621568999999996</v>
      </c>
      <c r="L13" s="476">
        <v>167.90820533000002</v>
      </c>
      <c r="M13" s="600">
        <v>700.69453240000007</v>
      </c>
      <c r="N13" s="46"/>
      <c r="O13" s="664"/>
      <c r="P13" s="14"/>
      <c r="Q13" s="31" t="s">
        <v>160</v>
      </c>
      <c r="R13" s="74">
        <f t="shared" si="8"/>
        <v>11.24197334662799</v>
      </c>
      <c r="S13" s="75">
        <f t="shared" si="0"/>
        <v>0.43615985803711771</v>
      </c>
      <c r="T13" s="75">
        <f t="shared" si="1"/>
        <v>10.805813488590871</v>
      </c>
      <c r="U13" s="76">
        <f t="shared" si="2"/>
        <v>84.653896741164104</v>
      </c>
      <c r="V13" s="77">
        <f t="shared" si="3"/>
        <v>0.50818928611795666</v>
      </c>
      <c r="W13" s="76">
        <f t="shared" si="4"/>
        <v>3.0979210752546957</v>
      </c>
      <c r="X13" s="75">
        <f t="shared" si="5"/>
        <v>0.8634783315982214</v>
      </c>
      <c r="Y13" s="78">
        <f t="shared" si="6"/>
        <v>2.2344427436564751</v>
      </c>
      <c r="Z13" s="79">
        <f t="shared" si="7"/>
        <v>0.49801955083525273</v>
      </c>
      <c r="AA13" s="80">
        <v>23.963110537609783</v>
      </c>
      <c r="AB13" s="81">
        <v>100</v>
      </c>
      <c r="AC13" s="14"/>
      <c r="AD13" s="676"/>
      <c r="AE13" s="676"/>
    </row>
    <row r="14" spans="1:32" ht="14.1" customHeight="1" x14ac:dyDescent="0.3">
      <c r="A14" s="14"/>
      <c r="B14" s="61" t="s">
        <v>161</v>
      </c>
      <c r="C14" s="601">
        <v>0.13477012999999999</v>
      </c>
      <c r="D14" s="602">
        <v>5.5709699999999997E-3</v>
      </c>
      <c r="E14" s="602">
        <v>0.12919916000000001</v>
      </c>
      <c r="F14" s="603">
        <v>2.2559311499999999</v>
      </c>
      <c r="G14" s="604">
        <v>4.3025460000000001E-2</v>
      </c>
      <c r="H14" s="603">
        <v>0.95936266999999997</v>
      </c>
      <c r="I14" s="602">
        <v>1.8287600000000001E-2</v>
      </c>
      <c r="J14" s="605">
        <v>0.94107507000000001</v>
      </c>
      <c r="K14" s="606" t="s">
        <v>276</v>
      </c>
      <c r="L14" s="487">
        <v>3.3930894099999995</v>
      </c>
      <c r="M14" s="607">
        <v>11.490192120000001</v>
      </c>
      <c r="N14" s="46"/>
      <c r="O14" s="664"/>
      <c r="P14" s="14"/>
      <c r="Q14" s="30" t="s">
        <v>161</v>
      </c>
      <c r="R14" s="90">
        <f t="shared" si="8"/>
        <v>3.971900345532009</v>
      </c>
      <c r="S14" s="91">
        <f t="shared" si="0"/>
        <v>0.16418577074867002</v>
      </c>
      <c r="T14" s="91">
        <f t="shared" si="1"/>
        <v>3.8077145747833399</v>
      </c>
      <c r="U14" s="92">
        <f t="shared" si="2"/>
        <v>66.486050834717034</v>
      </c>
      <c r="V14" s="93">
        <f t="shared" si="3"/>
        <v>1.2680320145174131</v>
      </c>
      <c r="W14" s="92">
        <f t="shared" si="4"/>
        <v>28.274016805233554</v>
      </c>
      <c r="X14" s="91">
        <f t="shared" si="5"/>
        <v>0.53896605100070161</v>
      </c>
      <c r="Y14" s="94">
        <f t="shared" si="6"/>
        <v>27.735050754232855</v>
      </c>
      <c r="Z14" s="95" t="str">
        <f t="shared" si="7"/>
        <v/>
      </c>
      <c r="AA14" s="96">
        <v>29.530310499281704</v>
      </c>
      <c r="AB14" s="97">
        <v>100</v>
      </c>
      <c r="AC14" s="14"/>
      <c r="AD14" s="676"/>
      <c r="AE14" s="676"/>
    </row>
    <row r="15" spans="1:32" ht="14.1" customHeight="1" x14ac:dyDescent="0.3">
      <c r="A15" s="14"/>
      <c r="B15" s="62" t="s">
        <v>162</v>
      </c>
      <c r="C15" s="594">
        <v>1.3348302900000002</v>
      </c>
      <c r="D15" s="595">
        <v>1.9266020000000002E-2</v>
      </c>
      <c r="E15" s="595">
        <v>1.3155642700000001</v>
      </c>
      <c r="F15" s="596">
        <v>10.218688050000001</v>
      </c>
      <c r="G15" s="597">
        <v>0.10526706</v>
      </c>
      <c r="H15" s="596">
        <v>0.89811727999999991</v>
      </c>
      <c r="I15" s="595">
        <v>0.37017122999999996</v>
      </c>
      <c r="J15" s="598">
        <v>0.52794605000000006</v>
      </c>
      <c r="K15" s="599">
        <v>0.15192186000000002</v>
      </c>
      <c r="L15" s="476">
        <v>12.708824540000002</v>
      </c>
      <c r="M15" s="600">
        <v>39.390795319999995</v>
      </c>
      <c r="N15" s="46"/>
      <c r="O15" s="664"/>
      <c r="P15" s="14"/>
      <c r="Q15" s="31" t="s">
        <v>162</v>
      </c>
      <c r="R15" s="74">
        <f t="shared" si="8"/>
        <v>10.503176637609005</v>
      </c>
      <c r="S15" s="75">
        <f t="shared" si="0"/>
        <v>0.15159560932926372</v>
      </c>
      <c r="T15" s="75">
        <f t="shared" si="1"/>
        <v>10.351581028279739</v>
      </c>
      <c r="U15" s="76">
        <f t="shared" si="2"/>
        <v>80.40624070178562</v>
      </c>
      <c r="V15" s="77">
        <f t="shared" si="3"/>
        <v>0.82829894825190487</v>
      </c>
      <c r="W15" s="76">
        <f t="shared" si="4"/>
        <v>7.0668792158806522</v>
      </c>
      <c r="X15" s="75">
        <f t="shared" si="5"/>
        <v>2.9127102104125826</v>
      </c>
      <c r="Y15" s="78">
        <f t="shared" si="6"/>
        <v>4.15416900546807</v>
      </c>
      <c r="Z15" s="79">
        <f t="shared" si="7"/>
        <v>1.1954044964728108</v>
      </c>
      <c r="AA15" s="80">
        <v>32.263437274513002</v>
      </c>
      <c r="AB15" s="81">
        <v>100</v>
      </c>
      <c r="AC15" s="14"/>
      <c r="AD15" s="676"/>
      <c r="AE15" s="676"/>
    </row>
    <row r="16" spans="1:32" ht="14.1" customHeight="1" x14ac:dyDescent="0.3">
      <c r="A16" s="14"/>
      <c r="B16" s="61" t="s">
        <v>163</v>
      </c>
      <c r="C16" s="601">
        <v>2.8319645599999999</v>
      </c>
      <c r="D16" s="602">
        <v>0.32032193999999997</v>
      </c>
      <c r="E16" s="602">
        <v>2.5116426199999999</v>
      </c>
      <c r="F16" s="603">
        <v>14.32335447</v>
      </c>
      <c r="G16" s="604" t="s">
        <v>276</v>
      </c>
      <c r="H16" s="603">
        <v>7.7598292199999994</v>
      </c>
      <c r="I16" s="602">
        <v>1.8350733800000001</v>
      </c>
      <c r="J16" s="605">
        <v>5.9247558399999996</v>
      </c>
      <c r="K16" s="606" t="s">
        <v>276</v>
      </c>
      <c r="L16" s="487">
        <v>24.915148249999998</v>
      </c>
      <c r="M16" s="607">
        <v>65.992727059999993</v>
      </c>
      <c r="N16" s="46"/>
      <c r="O16" s="664"/>
      <c r="P16" s="14"/>
      <c r="Q16" s="30" t="s">
        <v>163</v>
      </c>
      <c r="R16" s="90">
        <f t="shared" si="8"/>
        <v>11.366436721884646</v>
      </c>
      <c r="S16" s="91">
        <f t="shared" si="0"/>
        <v>1.2856513506798017</v>
      </c>
      <c r="T16" s="91">
        <f t="shared" si="1"/>
        <v>10.080785371204847</v>
      </c>
      <c r="U16" s="92">
        <f t="shared" si="2"/>
        <v>57.488538002177059</v>
      </c>
      <c r="V16" s="93" t="str">
        <f t="shared" si="3"/>
        <v/>
      </c>
      <c r="W16" s="92">
        <f t="shared" si="4"/>
        <v>31.145025275938305</v>
      </c>
      <c r="X16" s="91">
        <f t="shared" si="5"/>
        <v>7.3652918360620241</v>
      </c>
      <c r="Y16" s="94">
        <f t="shared" si="6"/>
        <v>23.779733439876281</v>
      </c>
      <c r="Z16" s="95" t="str">
        <f t="shared" si="7"/>
        <v/>
      </c>
      <c r="AA16" s="96">
        <v>37.754385005710354</v>
      </c>
      <c r="AB16" s="97">
        <v>100</v>
      </c>
      <c r="AC16" s="14"/>
      <c r="AD16" s="676"/>
      <c r="AE16" s="676"/>
    </row>
    <row r="17" spans="1:31" ht="14.1" customHeight="1" x14ac:dyDescent="0.3">
      <c r="A17" s="14"/>
      <c r="B17" s="62" t="s">
        <v>164</v>
      </c>
      <c r="C17" s="594">
        <v>10.43335474</v>
      </c>
      <c r="D17" s="595">
        <v>2.1745009300000002</v>
      </c>
      <c r="E17" s="595">
        <v>8.2588538099999997</v>
      </c>
      <c r="F17" s="596">
        <v>79.283145489999995</v>
      </c>
      <c r="G17" s="597">
        <v>0.14805332000000002</v>
      </c>
      <c r="H17" s="596">
        <v>26.30934405</v>
      </c>
      <c r="I17" s="595">
        <v>2.8091388499999996</v>
      </c>
      <c r="J17" s="598">
        <v>23.5002052</v>
      </c>
      <c r="K17" s="599">
        <v>0.14813393</v>
      </c>
      <c r="L17" s="476">
        <v>116.32203152999999</v>
      </c>
      <c r="M17" s="600">
        <v>262.02851837000003</v>
      </c>
      <c r="N17" s="46"/>
      <c r="O17" s="664"/>
      <c r="P17" s="14"/>
      <c r="Q17" s="31" t="s">
        <v>164</v>
      </c>
      <c r="R17" s="74">
        <f t="shared" si="8"/>
        <v>8.9693711524537729</v>
      </c>
      <c r="S17" s="75">
        <f t="shared" si="0"/>
        <v>1.8693801177631482</v>
      </c>
      <c r="T17" s="75">
        <f t="shared" si="1"/>
        <v>7.0999910346906239</v>
      </c>
      <c r="U17" s="76">
        <f t="shared" si="2"/>
        <v>68.158322587026433</v>
      </c>
      <c r="V17" s="77">
        <f t="shared" si="3"/>
        <v>0.1272788293435336</v>
      </c>
      <c r="W17" s="76">
        <f t="shared" si="4"/>
        <v>22.617679302836709</v>
      </c>
      <c r="X17" s="75">
        <f t="shared" si="5"/>
        <v>2.4149671502904502</v>
      </c>
      <c r="Y17" s="78">
        <f t="shared" si="6"/>
        <v>20.202712152546258</v>
      </c>
      <c r="Z17" s="79">
        <f t="shared" si="7"/>
        <v>0.12734812833955328</v>
      </c>
      <c r="AA17" s="80">
        <v>44.392889847870023</v>
      </c>
      <c r="AB17" s="81">
        <v>100</v>
      </c>
      <c r="AC17" s="14"/>
      <c r="AD17" s="676"/>
      <c r="AE17" s="676"/>
    </row>
    <row r="18" spans="1:31" ht="14.1" customHeight="1" x14ac:dyDescent="0.3">
      <c r="A18" s="14"/>
      <c r="B18" s="61" t="s">
        <v>165</v>
      </c>
      <c r="C18" s="601">
        <v>12.124651780000001</v>
      </c>
      <c r="D18" s="602">
        <v>3.7682979099999998</v>
      </c>
      <c r="E18" s="602">
        <v>8.3563538700000013</v>
      </c>
      <c r="F18" s="603">
        <v>117.11015112</v>
      </c>
      <c r="G18" s="604">
        <v>0.34305933</v>
      </c>
      <c r="H18" s="603">
        <v>4.8409808299999995</v>
      </c>
      <c r="I18" s="602">
        <v>1.2972023099999999</v>
      </c>
      <c r="J18" s="605">
        <v>3.54377852</v>
      </c>
      <c r="K18" s="606">
        <v>0.23821394000000001</v>
      </c>
      <c r="L18" s="487">
        <v>134.65705699999998</v>
      </c>
      <c r="M18" s="607">
        <v>328.34974375999997</v>
      </c>
      <c r="N18" s="46"/>
      <c r="O18" s="664"/>
      <c r="P18" s="14"/>
      <c r="Q18" s="30" t="s">
        <v>165</v>
      </c>
      <c r="R18" s="90">
        <f t="shared" si="8"/>
        <v>9.0040968146214588</v>
      </c>
      <c r="S18" s="91">
        <f t="shared" si="0"/>
        <v>2.7984407159589124</v>
      </c>
      <c r="T18" s="91">
        <f t="shared" si="1"/>
        <v>6.2056560986625469</v>
      </c>
      <c r="U18" s="92">
        <f t="shared" si="2"/>
        <v>86.969189531596555</v>
      </c>
      <c r="V18" s="93">
        <f t="shared" si="3"/>
        <v>0.25476520699542693</v>
      </c>
      <c r="W18" s="92">
        <f t="shared" si="4"/>
        <v>3.5950442834941803</v>
      </c>
      <c r="X18" s="91">
        <f t="shared" si="5"/>
        <v>0.96333778481435262</v>
      </c>
      <c r="Y18" s="94">
        <f t="shared" si="6"/>
        <v>2.6317064986798284</v>
      </c>
      <c r="Z18" s="95">
        <f t="shared" si="7"/>
        <v>0.17690416329238506</v>
      </c>
      <c r="AA18" s="96">
        <v>41.01025189117388</v>
      </c>
      <c r="AB18" s="97">
        <v>100</v>
      </c>
      <c r="AC18" s="14"/>
      <c r="AD18" s="676"/>
      <c r="AE18" s="676"/>
    </row>
    <row r="19" spans="1:31" ht="14.1" customHeight="1" x14ac:dyDescent="0.3">
      <c r="A19" s="14"/>
      <c r="B19" s="62" t="s">
        <v>183</v>
      </c>
      <c r="C19" s="594">
        <v>0.32061793</v>
      </c>
      <c r="D19" s="595">
        <v>2.2305370000000001E-2</v>
      </c>
      <c r="E19" s="595">
        <v>0.29831256</v>
      </c>
      <c r="F19" s="596">
        <v>5.9788341899999997</v>
      </c>
      <c r="G19" s="597">
        <v>4.52568E-2</v>
      </c>
      <c r="H19" s="596">
        <v>0.22303953000000001</v>
      </c>
      <c r="I19" s="595">
        <v>0.14858805</v>
      </c>
      <c r="J19" s="598">
        <v>7.445148E-2</v>
      </c>
      <c r="K19" s="599" t="s">
        <v>276</v>
      </c>
      <c r="L19" s="476">
        <v>6.5677484499999998</v>
      </c>
      <c r="M19" s="600">
        <v>17.78339076</v>
      </c>
      <c r="N19" s="46"/>
      <c r="O19" s="664"/>
      <c r="P19" s="14"/>
      <c r="Q19" s="31" t="s">
        <v>183</v>
      </c>
      <c r="R19" s="74">
        <f t="shared" si="8"/>
        <v>4.8817023435177394</v>
      </c>
      <c r="S19" s="75">
        <f t="shared" si="0"/>
        <v>0.33961973680645458</v>
      </c>
      <c r="T19" s="75">
        <f t="shared" si="1"/>
        <v>4.5420826067112845</v>
      </c>
      <c r="U19" s="76">
        <f t="shared" si="2"/>
        <v>91.033239709416705</v>
      </c>
      <c r="V19" s="77">
        <f t="shared" si="3"/>
        <v>0.68907633026048676</v>
      </c>
      <c r="W19" s="76">
        <f t="shared" si="4"/>
        <v>3.3959816168050718</v>
      </c>
      <c r="X19" s="75">
        <f t="shared" si="5"/>
        <v>2.2623894799137747</v>
      </c>
      <c r="Y19" s="78">
        <f t="shared" si="6"/>
        <v>1.1335921368912965</v>
      </c>
      <c r="Z19" s="79" t="str">
        <f t="shared" si="7"/>
        <v/>
      </c>
      <c r="AA19" s="80">
        <v>36.931924505492894</v>
      </c>
      <c r="AB19" s="81">
        <v>100</v>
      </c>
      <c r="AC19" s="14"/>
      <c r="AD19" s="676"/>
      <c r="AE19" s="676"/>
    </row>
    <row r="20" spans="1:31" ht="14.1" customHeight="1" x14ac:dyDescent="0.3">
      <c r="A20" s="14"/>
      <c r="B20" s="61" t="s">
        <v>166</v>
      </c>
      <c r="C20" s="601">
        <v>6.66434864</v>
      </c>
      <c r="D20" s="602">
        <v>1.7033549299999999</v>
      </c>
      <c r="E20" s="602">
        <v>4.9609937099999994</v>
      </c>
      <c r="F20" s="603">
        <v>94.995507379999992</v>
      </c>
      <c r="G20" s="604">
        <v>0.11768747</v>
      </c>
      <c r="H20" s="603">
        <v>10.165840329999998</v>
      </c>
      <c r="I20" s="602">
        <v>4.5323780500000002</v>
      </c>
      <c r="J20" s="605">
        <v>5.6334622799999998</v>
      </c>
      <c r="K20" s="606">
        <v>0.85118578</v>
      </c>
      <c r="L20" s="487">
        <v>112.79456959999999</v>
      </c>
      <c r="M20" s="607">
        <v>347.82433997999999</v>
      </c>
      <c r="N20" s="46"/>
      <c r="O20" s="664"/>
      <c r="P20" s="14"/>
      <c r="Q20" s="30" t="s">
        <v>166</v>
      </c>
      <c r="R20" s="90">
        <f t="shared" si="8"/>
        <v>5.9083949374811038</v>
      </c>
      <c r="S20" s="91">
        <f t="shared" si="0"/>
        <v>1.5101391281872494</v>
      </c>
      <c r="T20" s="91">
        <f t="shared" si="1"/>
        <v>4.398255809293854</v>
      </c>
      <c r="U20" s="92">
        <f t="shared" si="2"/>
        <v>84.219929839601065</v>
      </c>
      <c r="V20" s="93">
        <f t="shared" si="3"/>
        <v>0.10433788649342922</v>
      </c>
      <c r="W20" s="92">
        <f t="shared" si="4"/>
        <v>9.01270368427382</v>
      </c>
      <c r="X20" s="91">
        <f t="shared" si="5"/>
        <v>4.0182590935654412</v>
      </c>
      <c r="Y20" s="94">
        <f t="shared" si="6"/>
        <v>4.9944445907083814</v>
      </c>
      <c r="Z20" s="95">
        <f t="shared" si="7"/>
        <v>0.7546336521505731</v>
      </c>
      <c r="AA20" s="96">
        <v>32.428601634516355</v>
      </c>
      <c r="AB20" s="97">
        <v>100</v>
      </c>
      <c r="AC20" s="14"/>
      <c r="AD20" s="676"/>
      <c r="AE20" s="676"/>
    </row>
    <row r="21" spans="1:31" ht="14.1" customHeight="1" x14ac:dyDescent="0.3">
      <c r="A21" s="14"/>
      <c r="B21" s="62" t="s">
        <v>167</v>
      </c>
      <c r="C21" s="594">
        <v>0.55527077000000002</v>
      </c>
      <c r="D21" s="595">
        <v>3.5293999999999999E-4</v>
      </c>
      <c r="E21" s="595">
        <v>0.55491782999999995</v>
      </c>
      <c r="F21" s="596">
        <v>2.0332666399999999</v>
      </c>
      <c r="G21" s="597" t="s">
        <v>276</v>
      </c>
      <c r="H21" s="596">
        <v>0.80307729999999988</v>
      </c>
      <c r="I21" s="595">
        <v>2.6397E-3</v>
      </c>
      <c r="J21" s="598">
        <v>0.80043759999999997</v>
      </c>
      <c r="K21" s="599" t="s">
        <v>276</v>
      </c>
      <c r="L21" s="476">
        <v>3.3916147099999998</v>
      </c>
      <c r="M21" s="600">
        <v>8.38992848</v>
      </c>
      <c r="N21" s="46"/>
      <c r="O21" s="664"/>
      <c r="P21" s="14"/>
      <c r="Q21" s="31" t="s">
        <v>167</v>
      </c>
      <c r="R21" s="74">
        <f t="shared" si="8"/>
        <v>16.37187055365732</v>
      </c>
      <c r="S21" s="75">
        <f t="shared" si="0"/>
        <v>1.0406252778635931E-2</v>
      </c>
      <c r="T21" s="75">
        <f t="shared" si="1"/>
        <v>16.36146430087868</v>
      </c>
      <c r="U21" s="76">
        <f t="shared" si="2"/>
        <v>59.949811928961708</v>
      </c>
      <c r="V21" s="77" t="str">
        <f t="shared" si="3"/>
        <v/>
      </c>
      <c r="W21" s="76">
        <f t="shared" si="4"/>
        <v>23.678317517380972</v>
      </c>
      <c r="X21" s="75">
        <f t="shared" si="5"/>
        <v>7.783018490328461E-2</v>
      </c>
      <c r="Y21" s="78">
        <f t="shared" si="6"/>
        <v>23.600487332477694</v>
      </c>
      <c r="Z21" s="79" t="str">
        <f t="shared" si="7"/>
        <v/>
      </c>
      <c r="AA21" s="80">
        <v>40.424834586909377</v>
      </c>
      <c r="AB21" s="81">
        <v>100</v>
      </c>
      <c r="AC21" s="14"/>
      <c r="AD21" s="676"/>
      <c r="AE21" s="676"/>
    </row>
    <row r="22" spans="1:31" ht="14.1" customHeight="1" x14ac:dyDescent="0.3">
      <c r="A22" s="14"/>
      <c r="B22" s="61" t="s">
        <v>168</v>
      </c>
      <c r="C22" s="601">
        <v>0.24290322999999997</v>
      </c>
      <c r="D22" s="602">
        <v>4.1974999999999998E-3</v>
      </c>
      <c r="E22" s="602">
        <v>0.23870572999999998</v>
      </c>
      <c r="F22" s="603">
        <v>3.09935721</v>
      </c>
      <c r="G22" s="604">
        <v>7.6471509999999993E-2</v>
      </c>
      <c r="H22" s="603">
        <v>0.68044230000000006</v>
      </c>
      <c r="I22" s="602">
        <v>7.9492E-3</v>
      </c>
      <c r="J22" s="605">
        <v>0.67249310000000007</v>
      </c>
      <c r="K22" s="606" t="s">
        <v>276</v>
      </c>
      <c r="L22" s="487">
        <v>4.0991742499999999</v>
      </c>
      <c r="M22" s="607">
        <v>8.1645220199999997</v>
      </c>
      <c r="N22" s="46"/>
      <c r="O22" s="664"/>
      <c r="P22" s="14"/>
      <c r="Q22" s="30" t="s">
        <v>168</v>
      </c>
      <c r="R22" s="90">
        <f t="shared" si="8"/>
        <v>5.9256624672639857</v>
      </c>
      <c r="S22" s="91">
        <f t="shared" si="0"/>
        <v>0.10239867212280621</v>
      </c>
      <c r="T22" s="91">
        <f t="shared" si="1"/>
        <v>5.8232637951411794</v>
      </c>
      <c r="U22" s="92">
        <f t="shared" si="2"/>
        <v>75.609306191362819</v>
      </c>
      <c r="V22" s="93">
        <f t="shared" si="3"/>
        <v>1.8655345036869313</v>
      </c>
      <c r="W22" s="92">
        <f t="shared" si="4"/>
        <v>16.599496837686274</v>
      </c>
      <c r="X22" s="91">
        <f t="shared" si="5"/>
        <v>0.19392198318966314</v>
      </c>
      <c r="Y22" s="94">
        <f t="shared" si="6"/>
        <v>16.405574854496614</v>
      </c>
      <c r="Z22" s="95" t="str">
        <f t="shared" si="7"/>
        <v/>
      </c>
      <c r="AA22" s="96">
        <v>50.207155298969973</v>
      </c>
      <c r="AB22" s="97">
        <v>100</v>
      </c>
      <c r="AC22" s="14"/>
      <c r="AD22" s="676"/>
      <c r="AE22" s="676"/>
    </row>
    <row r="23" spans="1:31" ht="14.1" customHeight="1" x14ac:dyDescent="0.3">
      <c r="A23" s="14"/>
      <c r="B23" s="59" t="s">
        <v>169</v>
      </c>
      <c r="C23" s="594">
        <v>0.18768824999999997</v>
      </c>
      <c r="D23" s="595">
        <v>2.2062900000000001E-3</v>
      </c>
      <c r="E23" s="595">
        <v>0.18548195999999997</v>
      </c>
      <c r="F23" s="596">
        <v>5.8428824000000006</v>
      </c>
      <c r="G23" s="597">
        <v>0.15288479000000002</v>
      </c>
      <c r="H23" s="596">
        <v>0.60547759999999995</v>
      </c>
      <c r="I23" s="595">
        <v>1.23032E-2</v>
      </c>
      <c r="J23" s="598">
        <v>0.59317439999999999</v>
      </c>
      <c r="K23" s="599">
        <v>4.1063720000000005E-2</v>
      </c>
      <c r="L23" s="476">
        <v>6.8299967600000011</v>
      </c>
      <c r="M23" s="600">
        <v>14.648596460000002</v>
      </c>
      <c r="N23" s="46"/>
      <c r="O23" s="664"/>
      <c r="P23" s="14"/>
      <c r="Q23" s="25" t="s">
        <v>169</v>
      </c>
      <c r="R23" s="74">
        <f t="shared" si="8"/>
        <v>2.7479991073963546</v>
      </c>
      <c r="S23" s="75">
        <f t="shared" si="0"/>
        <v>3.2302943581484216E-2</v>
      </c>
      <c r="T23" s="75">
        <f t="shared" si="1"/>
        <v>2.7156961638148704</v>
      </c>
      <c r="U23" s="76">
        <f t="shared" si="2"/>
        <v>85.547367082499164</v>
      </c>
      <c r="V23" s="77">
        <f t="shared" si="3"/>
        <v>2.2384313693290832</v>
      </c>
      <c r="W23" s="76">
        <f t="shared" si="4"/>
        <v>8.8649763868994835</v>
      </c>
      <c r="X23" s="75">
        <f t="shared" si="5"/>
        <v>0.18013478530552038</v>
      </c>
      <c r="Y23" s="78">
        <f t="shared" si="6"/>
        <v>8.6848416015939645</v>
      </c>
      <c r="Z23" s="79">
        <f t="shared" si="7"/>
        <v>0.60122605387590256</v>
      </c>
      <c r="AA23" s="80">
        <v>46.625605249282707</v>
      </c>
      <c r="AB23" s="81">
        <v>100</v>
      </c>
      <c r="AC23" s="14"/>
      <c r="AD23" s="676"/>
      <c r="AE23" s="676"/>
    </row>
    <row r="24" spans="1:31" ht="14.1" customHeight="1" x14ac:dyDescent="0.3">
      <c r="A24" s="14"/>
      <c r="B24" s="61" t="s">
        <v>170</v>
      </c>
      <c r="C24" s="601">
        <v>1.8675477300000001</v>
      </c>
      <c r="D24" s="602">
        <v>5.983500000000001E-4</v>
      </c>
      <c r="E24" s="602">
        <v>1.8669493800000001</v>
      </c>
      <c r="F24" s="603">
        <v>4.8591869599999997</v>
      </c>
      <c r="G24" s="604">
        <v>7.4681699999999997E-3</v>
      </c>
      <c r="H24" s="603">
        <v>7.8611000000000002E-4</v>
      </c>
      <c r="I24" s="602">
        <v>7.7335000000000001E-4</v>
      </c>
      <c r="J24" s="605">
        <v>1.276E-5</v>
      </c>
      <c r="K24" s="606" t="s">
        <v>276</v>
      </c>
      <c r="L24" s="487">
        <v>6.7349889700000007</v>
      </c>
      <c r="M24" s="607">
        <v>10.29667559</v>
      </c>
      <c r="N24" s="46"/>
      <c r="O24" s="664"/>
      <c r="P24" s="14"/>
      <c r="Q24" s="30" t="s">
        <v>170</v>
      </c>
      <c r="R24" s="90">
        <f t="shared" si="8"/>
        <v>27.729039176139882</v>
      </c>
      <c r="S24" s="91">
        <f t="shared" si="0"/>
        <v>8.8842016321817388E-3</v>
      </c>
      <c r="T24" s="91">
        <f t="shared" si="1"/>
        <v>27.7201549745077</v>
      </c>
      <c r="U24" s="92">
        <f t="shared" si="2"/>
        <v>72.148402642447067</v>
      </c>
      <c r="V24" s="93">
        <f t="shared" si="3"/>
        <v>0.11088615041933764</v>
      </c>
      <c r="W24" s="92">
        <f t="shared" si="4"/>
        <v>1.1672030993689957E-2</v>
      </c>
      <c r="X24" s="91">
        <f t="shared" si="5"/>
        <v>1.148257262847455E-2</v>
      </c>
      <c r="Y24" s="94">
        <f t="shared" si="6"/>
        <v>1.894583652154073E-4</v>
      </c>
      <c r="Z24" s="95" t="str">
        <f t="shared" si="7"/>
        <v/>
      </c>
      <c r="AA24" s="96">
        <v>65.409353835920953</v>
      </c>
      <c r="AB24" s="97">
        <v>100</v>
      </c>
      <c r="AC24" s="14"/>
      <c r="AD24" s="676"/>
      <c r="AE24" s="676"/>
    </row>
    <row r="25" spans="1:31" ht="14.1" customHeight="1" x14ac:dyDescent="0.3">
      <c r="A25" s="14"/>
      <c r="B25" s="62" t="s">
        <v>171</v>
      </c>
      <c r="C25" s="594">
        <v>0.38030221999999997</v>
      </c>
      <c r="D25" s="595">
        <v>5.5527600000000003E-3</v>
      </c>
      <c r="E25" s="595">
        <v>0.37474945999999998</v>
      </c>
      <c r="F25" s="596">
        <v>13.6516339</v>
      </c>
      <c r="G25" s="597">
        <v>0.10456834000000001</v>
      </c>
      <c r="H25" s="596">
        <v>9.5017999999999995E-3</v>
      </c>
      <c r="I25" s="595">
        <v>9.5017999999999995E-3</v>
      </c>
      <c r="J25" s="598" t="s">
        <v>276</v>
      </c>
      <c r="K25" s="599">
        <v>6.2949599999999994E-2</v>
      </c>
      <c r="L25" s="476">
        <v>14.20895586</v>
      </c>
      <c r="M25" s="600">
        <v>48.938605790000004</v>
      </c>
      <c r="N25" s="46"/>
      <c r="O25" s="664"/>
      <c r="P25" s="14"/>
      <c r="Q25" s="31" t="s">
        <v>171</v>
      </c>
      <c r="R25" s="74">
        <f t="shared" si="8"/>
        <v>2.6764965965627256</v>
      </c>
      <c r="S25" s="75">
        <f t="shared" si="0"/>
        <v>3.9079296569790319E-2</v>
      </c>
      <c r="T25" s="75">
        <f t="shared" si="1"/>
        <v>2.6374172999929355</v>
      </c>
      <c r="U25" s="76">
        <f t="shared" si="2"/>
        <v>96.077671255430303</v>
      </c>
      <c r="V25" s="77">
        <f t="shared" si="3"/>
        <v>0.73593261201108418</v>
      </c>
      <c r="W25" s="76">
        <f t="shared" si="4"/>
        <v>6.6871908770923569E-2</v>
      </c>
      <c r="X25" s="75">
        <f t="shared" si="5"/>
        <v>6.6871908770923569E-2</v>
      </c>
      <c r="Y25" s="78" t="str">
        <f t="shared" si="6"/>
        <v/>
      </c>
      <c r="Z25" s="79">
        <f t="shared" si="7"/>
        <v>0.44302762722496059</v>
      </c>
      <c r="AA25" s="80">
        <v>29.034247360809417</v>
      </c>
      <c r="AB25" s="81">
        <v>100</v>
      </c>
      <c r="AC25" s="14"/>
      <c r="AD25" s="676"/>
      <c r="AE25" s="676"/>
    </row>
    <row r="26" spans="1:31" ht="14.1" customHeight="1" x14ac:dyDescent="0.3">
      <c r="A26" s="14"/>
      <c r="B26" s="61" t="s">
        <v>172</v>
      </c>
      <c r="C26" s="601">
        <v>0.24766380999999998</v>
      </c>
      <c r="D26" s="602">
        <v>1.5218999999999999E-4</v>
      </c>
      <c r="E26" s="602">
        <v>0.24751161999999999</v>
      </c>
      <c r="F26" s="603">
        <v>0.5534874099999999</v>
      </c>
      <c r="G26" s="604" t="s">
        <v>276</v>
      </c>
      <c r="H26" s="603">
        <v>6.2989596899999993</v>
      </c>
      <c r="I26" s="602">
        <v>6.8177629999999989E-2</v>
      </c>
      <c r="J26" s="605">
        <v>6.2307820599999992</v>
      </c>
      <c r="K26" s="606" t="s">
        <v>276</v>
      </c>
      <c r="L26" s="487">
        <v>7.1001109099999997</v>
      </c>
      <c r="M26" s="607">
        <v>8.0850210899999997</v>
      </c>
      <c r="N26" s="46"/>
      <c r="O26" s="664"/>
      <c r="P26" s="14"/>
      <c r="Q26" s="30" t="s">
        <v>172</v>
      </c>
      <c r="R26" s="90">
        <f t="shared" si="8"/>
        <v>3.4881681869389274</v>
      </c>
      <c r="S26" s="91">
        <f t="shared" si="0"/>
        <v>2.1434876430683814E-3</v>
      </c>
      <c r="T26" s="91">
        <f t="shared" si="1"/>
        <v>3.4860246992958595</v>
      </c>
      <c r="U26" s="92">
        <f t="shared" si="2"/>
        <v>7.7954755498319388</v>
      </c>
      <c r="V26" s="93" t="str">
        <f t="shared" si="3"/>
        <v/>
      </c>
      <c r="W26" s="92">
        <f t="shared" si="4"/>
        <v>88.71635626322913</v>
      </c>
      <c r="X26" s="91">
        <f t="shared" si="5"/>
        <v>0.96023330993290057</v>
      </c>
      <c r="Y26" s="94">
        <f t="shared" si="6"/>
        <v>87.756122953296227</v>
      </c>
      <c r="Z26" s="95" t="str">
        <f t="shared" si="7"/>
        <v/>
      </c>
      <c r="AA26" s="96">
        <v>87.818087682935158</v>
      </c>
      <c r="AB26" s="97">
        <v>100</v>
      </c>
      <c r="AC26" s="14"/>
      <c r="AD26" s="676"/>
      <c r="AE26" s="676"/>
    </row>
    <row r="27" spans="1:31" ht="14.1" customHeight="1" x14ac:dyDescent="0.3">
      <c r="A27" s="14"/>
      <c r="B27" s="62" t="s">
        <v>173</v>
      </c>
      <c r="C27" s="594">
        <v>7.3192607299999999</v>
      </c>
      <c r="D27" s="595">
        <v>2.681623E-2</v>
      </c>
      <c r="E27" s="595">
        <v>7.2924444999999993</v>
      </c>
      <c r="F27" s="596">
        <v>24.280156050000002</v>
      </c>
      <c r="G27" s="597">
        <v>5.5754409999999997E-2</v>
      </c>
      <c r="H27" s="596">
        <v>36.46561904</v>
      </c>
      <c r="I27" s="595">
        <v>0.77267850999999999</v>
      </c>
      <c r="J27" s="598">
        <v>35.692940530000001</v>
      </c>
      <c r="K27" s="599">
        <v>9.3029000000000001E-2</v>
      </c>
      <c r="L27" s="476">
        <v>68.213819229999999</v>
      </c>
      <c r="M27" s="600">
        <v>183.39499954000001</v>
      </c>
      <c r="N27" s="46"/>
      <c r="O27" s="664"/>
      <c r="P27" s="14"/>
      <c r="Q27" s="31" t="s">
        <v>173</v>
      </c>
      <c r="R27" s="74">
        <f t="shared" si="8"/>
        <v>10.729879682181814</v>
      </c>
      <c r="S27" s="75">
        <f t="shared" si="0"/>
        <v>3.9312019621101049E-2</v>
      </c>
      <c r="T27" s="75">
        <f t="shared" si="1"/>
        <v>10.69056766256071</v>
      </c>
      <c r="U27" s="76">
        <f t="shared" si="2"/>
        <v>35.594189453215293</v>
      </c>
      <c r="V27" s="77">
        <f t="shared" si="3"/>
        <v>8.1734772556877403E-2</v>
      </c>
      <c r="W27" s="76">
        <f t="shared" si="4"/>
        <v>53.45781756779666</v>
      </c>
      <c r="X27" s="75">
        <f t="shared" si="5"/>
        <v>1.1327301692267377</v>
      </c>
      <c r="Y27" s="78">
        <f t="shared" si="6"/>
        <v>52.325087398569934</v>
      </c>
      <c r="Z27" s="79">
        <f t="shared" si="7"/>
        <v>0.13637852424935978</v>
      </c>
      <c r="AA27" s="80">
        <v>37.195026800674562</v>
      </c>
      <c r="AB27" s="81">
        <v>100</v>
      </c>
      <c r="AC27" s="14"/>
      <c r="AD27" s="676"/>
      <c r="AE27" s="676"/>
    </row>
    <row r="28" spans="1:31" ht="14.1" customHeight="1" x14ac:dyDescent="0.3">
      <c r="A28" s="32"/>
      <c r="B28" s="61" t="s">
        <v>174</v>
      </c>
      <c r="C28" s="601">
        <v>1.2519609</v>
      </c>
      <c r="D28" s="602">
        <v>2.392008E-2</v>
      </c>
      <c r="E28" s="602">
        <v>1.2280408199999999</v>
      </c>
      <c r="F28" s="603">
        <v>21.16235816</v>
      </c>
      <c r="G28" s="604">
        <v>8.0745289999999997E-2</v>
      </c>
      <c r="H28" s="603">
        <v>9.6661689999999995E-2</v>
      </c>
      <c r="I28" s="602">
        <v>3.5399859999999998E-2</v>
      </c>
      <c r="J28" s="605">
        <v>6.1261830000000003E-2</v>
      </c>
      <c r="K28" s="606">
        <v>0.38174295999999996</v>
      </c>
      <c r="L28" s="487">
        <v>22.973469000000001</v>
      </c>
      <c r="M28" s="607">
        <v>67.30793457</v>
      </c>
      <c r="N28" s="46"/>
      <c r="O28" s="664"/>
      <c r="P28" s="32"/>
      <c r="Q28" s="30" t="s">
        <v>174</v>
      </c>
      <c r="R28" s="90">
        <f t="shared" si="8"/>
        <v>5.4495944865792794</v>
      </c>
      <c r="S28" s="91">
        <f t="shared" si="0"/>
        <v>0.10412045303214765</v>
      </c>
      <c r="T28" s="91">
        <f t="shared" si="1"/>
        <v>5.3454740335471307</v>
      </c>
      <c r="U28" s="92">
        <f t="shared" si="2"/>
        <v>92.116511267845524</v>
      </c>
      <c r="V28" s="93">
        <f t="shared" si="3"/>
        <v>0.35147190874830436</v>
      </c>
      <c r="W28" s="92">
        <f t="shared" si="4"/>
        <v>0.42075356577624384</v>
      </c>
      <c r="X28" s="91">
        <f t="shared" si="5"/>
        <v>0.15409018115635909</v>
      </c>
      <c r="Y28" s="94">
        <f t="shared" si="6"/>
        <v>0.26666338461988476</v>
      </c>
      <c r="Z28" s="95">
        <f t="shared" si="7"/>
        <v>1.6616687710506408</v>
      </c>
      <c r="AA28" s="96">
        <v>34.131888233931292</v>
      </c>
      <c r="AB28" s="97">
        <v>100</v>
      </c>
      <c r="AC28" s="14"/>
      <c r="AD28" s="676"/>
      <c r="AE28" s="676"/>
    </row>
    <row r="29" spans="1:31" ht="14.1" customHeight="1" x14ac:dyDescent="0.3">
      <c r="A29" s="32"/>
      <c r="B29" s="62" t="s">
        <v>175</v>
      </c>
      <c r="C29" s="594">
        <v>1.8137056899999999</v>
      </c>
      <c r="D29" s="595">
        <v>5.363677E-2</v>
      </c>
      <c r="E29" s="595">
        <v>1.7600689199999999</v>
      </c>
      <c r="F29" s="596">
        <v>66.460497820000001</v>
      </c>
      <c r="G29" s="597">
        <v>0.27992919999999999</v>
      </c>
      <c r="H29" s="596">
        <v>1.1201373699999999</v>
      </c>
      <c r="I29" s="595">
        <v>2.8249649999999998E-2</v>
      </c>
      <c r="J29" s="598">
        <v>1.0918877199999999</v>
      </c>
      <c r="K29" s="599">
        <v>0.7371172800000001</v>
      </c>
      <c r="L29" s="476">
        <v>70.411387360000006</v>
      </c>
      <c r="M29" s="600">
        <v>334.42823833999995</v>
      </c>
      <c r="N29" s="46"/>
      <c r="O29" s="664"/>
      <c r="P29" s="32"/>
      <c r="Q29" s="31" t="s">
        <v>175</v>
      </c>
      <c r="R29" s="74">
        <f t="shared" si="8"/>
        <v>2.5758698386766166</v>
      </c>
      <c r="S29" s="75">
        <f t="shared" si="0"/>
        <v>7.6176272064865616E-2</v>
      </c>
      <c r="T29" s="75">
        <f t="shared" si="1"/>
        <v>2.4996935666117515</v>
      </c>
      <c r="U29" s="76">
        <f t="shared" si="2"/>
        <v>94.388848610807997</v>
      </c>
      <c r="V29" s="77">
        <f t="shared" si="3"/>
        <v>0.39756239792403936</v>
      </c>
      <c r="W29" s="76">
        <f t="shared" si="4"/>
        <v>1.5908468956490673</v>
      </c>
      <c r="X29" s="75">
        <f t="shared" si="5"/>
        <v>4.0120854110663837E-2</v>
      </c>
      <c r="Y29" s="78">
        <f t="shared" si="6"/>
        <v>1.5507260415384034</v>
      </c>
      <c r="Z29" s="79">
        <f t="shared" si="7"/>
        <v>1.0468722569422753</v>
      </c>
      <c r="AA29" s="80">
        <v>21.054258967335031</v>
      </c>
      <c r="AB29" s="81">
        <v>100</v>
      </c>
      <c r="AC29" s="14"/>
      <c r="AD29" s="676"/>
      <c r="AE29" s="676"/>
    </row>
    <row r="30" spans="1:31" ht="14.1" customHeight="1" x14ac:dyDescent="0.3">
      <c r="A30" s="32"/>
      <c r="B30" s="61" t="s">
        <v>176</v>
      </c>
      <c r="C30" s="601">
        <v>2.3357851300000001</v>
      </c>
      <c r="D30" s="602">
        <v>0.34010917000000002</v>
      </c>
      <c r="E30" s="602">
        <v>1.99567596</v>
      </c>
      <c r="F30" s="603">
        <v>15.174667359999999</v>
      </c>
      <c r="G30" s="604">
        <v>2.5525040000000002E-2</v>
      </c>
      <c r="H30" s="603">
        <v>2.3544619500000001</v>
      </c>
      <c r="I30" s="602">
        <v>0.20708793</v>
      </c>
      <c r="J30" s="605">
        <v>2.14737402</v>
      </c>
      <c r="K30" s="606" t="s">
        <v>276</v>
      </c>
      <c r="L30" s="487">
        <v>19.890439480000001</v>
      </c>
      <c r="M30" s="607">
        <v>44.245802640000001</v>
      </c>
      <c r="N30" s="46"/>
      <c r="O30" s="664"/>
      <c r="P30" s="32"/>
      <c r="Q30" s="30" t="s">
        <v>176</v>
      </c>
      <c r="R30" s="90">
        <f t="shared" si="8"/>
        <v>11.743255509002962</v>
      </c>
      <c r="S30" s="91">
        <f t="shared" si="0"/>
        <v>1.7099127967583752</v>
      </c>
      <c r="T30" s="91">
        <f t="shared" si="1"/>
        <v>10.033342712244586</v>
      </c>
      <c r="U30" s="92">
        <f t="shared" si="2"/>
        <v>76.291262318553848</v>
      </c>
      <c r="V30" s="93">
        <f t="shared" si="3"/>
        <v>0.12832818513470071</v>
      </c>
      <c r="W30" s="92">
        <f t="shared" si="4"/>
        <v>11.837153987308479</v>
      </c>
      <c r="X30" s="91">
        <f t="shared" si="5"/>
        <v>1.0411430587455275</v>
      </c>
      <c r="Y30" s="94">
        <f t="shared" si="6"/>
        <v>10.796010928562952</v>
      </c>
      <c r="Z30" s="95" t="str">
        <f t="shared" si="7"/>
        <v/>
      </c>
      <c r="AA30" s="96">
        <v>44.954409894732564</v>
      </c>
      <c r="AB30" s="97">
        <v>100</v>
      </c>
      <c r="AC30" s="14"/>
      <c r="AD30" s="676"/>
      <c r="AE30" s="676"/>
    </row>
    <row r="31" spans="1:31" ht="14.1" customHeight="1" x14ac:dyDescent="0.3">
      <c r="A31" s="32"/>
      <c r="B31" s="62" t="s">
        <v>177</v>
      </c>
      <c r="C31" s="594">
        <v>0.38604023999999998</v>
      </c>
      <c r="D31" s="595">
        <v>0.13973251</v>
      </c>
      <c r="E31" s="595">
        <v>0.24630773</v>
      </c>
      <c r="F31" s="596">
        <v>18.557334139999998</v>
      </c>
      <c r="G31" s="597">
        <v>0.40437169000000001</v>
      </c>
      <c r="H31" s="596">
        <v>0.26455099999999998</v>
      </c>
      <c r="I31" s="595">
        <v>0.16040705999999999</v>
      </c>
      <c r="J31" s="598">
        <v>0.10414394</v>
      </c>
      <c r="K31" s="599">
        <v>2.043095E-2</v>
      </c>
      <c r="L31" s="476">
        <v>19.632728020000002</v>
      </c>
      <c r="M31" s="600">
        <v>77.541035350000001</v>
      </c>
      <c r="N31" s="46"/>
      <c r="O31" s="664"/>
      <c r="P31" s="32"/>
      <c r="Q31" s="31" t="s">
        <v>177</v>
      </c>
      <c r="R31" s="74">
        <f t="shared" si="8"/>
        <v>1.9663097232678921</v>
      </c>
      <c r="S31" s="75">
        <f t="shared" si="0"/>
        <v>0.71173252060362413</v>
      </c>
      <c r="T31" s="75">
        <f t="shared" si="1"/>
        <v>1.2545772026642683</v>
      </c>
      <c r="U31" s="76">
        <f t="shared" si="2"/>
        <v>94.522442938625289</v>
      </c>
      <c r="V31" s="77">
        <f t="shared" si="3"/>
        <v>2.0596816172875396</v>
      </c>
      <c r="W31" s="76">
        <f t="shared" si="4"/>
        <v>1.3474999487106425</v>
      </c>
      <c r="X31" s="75">
        <f t="shared" si="5"/>
        <v>0.81703907799564146</v>
      </c>
      <c r="Y31" s="78">
        <f t="shared" si="6"/>
        <v>0.53046087071500114</v>
      </c>
      <c r="Z31" s="79">
        <f t="shared" si="7"/>
        <v>0.10406577210862822</v>
      </c>
      <c r="AA31" s="80">
        <v>25.319146090045088</v>
      </c>
      <c r="AB31" s="81">
        <v>100</v>
      </c>
      <c r="AC31" s="14"/>
      <c r="AD31" s="676"/>
      <c r="AE31" s="676"/>
    </row>
    <row r="32" spans="1:31" ht="14.1" customHeight="1" x14ac:dyDescent="0.3">
      <c r="A32" s="32"/>
      <c r="B32" s="60" t="s">
        <v>178</v>
      </c>
      <c r="C32" s="601">
        <v>2.8201380000000002E-2</v>
      </c>
      <c r="D32" s="602">
        <v>1.62543E-3</v>
      </c>
      <c r="E32" s="602">
        <v>2.6575949999999997E-2</v>
      </c>
      <c r="F32" s="603">
        <v>5.12415384</v>
      </c>
      <c r="G32" s="604">
        <v>2.068559E-2</v>
      </c>
      <c r="H32" s="603">
        <v>0.28026710999999999</v>
      </c>
      <c r="I32" s="602">
        <v>6.1359999999999995E-5</v>
      </c>
      <c r="J32" s="605">
        <v>0.28020575000000003</v>
      </c>
      <c r="K32" s="606">
        <v>8.6992999999999999E-4</v>
      </c>
      <c r="L32" s="487">
        <v>5.4541778499999998</v>
      </c>
      <c r="M32" s="607">
        <v>13.366748039999999</v>
      </c>
      <c r="N32" s="48"/>
      <c r="O32" s="664"/>
      <c r="P32" s="32"/>
      <c r="Q32" s="27" t="s">
        <v>178</v>
      </c>
      <c r="R32" s="90">
        <f t="shared" si="8"/>
        <v>0.51706014683771273</v>
      </c>
      <c r="S32" s="91">
        <f t="shared" si="0"/>
        <v>2.9801558451197186E-2</v>
      </c>
      <c r="T32" s="91">
        <f t="shared" si="1"/>
        <v>0.48725858838651542</v>
      </c>
      <c r="U32" s="92">
        <f t="shared" si="2"/>
        <v>93.949152024809763</v>
      </c>
      <c r="V32" s="93">
        <f t="shared" si="3"/>
        <v>0.37926137667109627</v>
      </c>
      <c r="W32" s="92">
        <f t="shared" si="4"/>
        <v>5.1385766600918599</v>
      </c>
      <c r="X32" s="91">
        <f t="shared" si="5"/>
        <v>1.1250091523876508E-3</v>
      </c>
      <c r="Y32" s="94">
        <f t="shared" si="6"/>
        <v>5.1374516509394734</v>
      </c>
      <c r="Z32" s="95">
        <f t="shared" si="7"/>
        <v>1.5949791589579355E-2</v>
      </c>
      <c r="AA32" s="96">
        <v>40.804074661079646</v>
      </c>
      <c r="AB32" s="97">
        <v>100</v>
      </c>
      <c r="AC32" s="14"/>
      <c r="AD32" s="676"/>
      <c r="AE32" s="676"/>
    </row>
    <row r="33" spans="1:92" ht="14.1" customHeight="1" x14ac:dyDescent="0.3">
      <c r="A33" s="32"/>
      <c r="B33" s="59" t="s">
        <v>179</v>
      </c>
      <c r="C33" s="594">
        <v>6.6475629999999994E-2</v>
      </c>
      <c r="D33" s="595">
        <v>1.2909500000000001E-3</v>
      </c>
      <c r="E33" s="595">
        <v>6.5184679999999995E-2</v>
      </c>
      <c r="F33" s="596">
        <v>7.2261865299999997</v>
      </c>
      <c r="G33" s="597">
        <v>8.2148979999999996E-2</v>
      </c>
      <c r="H33" s="596">
        <v>2.291576E-2</v>
      </c>
      <c r="I33" s="595">
        <v>5.8227299999999999E-3</v>
      </c>
      <c r="J33" s="598">
        <v>1.7093029999999999E-2</v>
      </c>
      <c r="K33" s="599">
        <v>0.12093358999999999</v>
      </c>
      <c r="L33" s="476">
        <v>7.5186604899999994</v>
      </c>
      <c r="M33" s="600">
        <v>35.292748860000003</v>
      </c>
      <c r="N33" s="48"/>
      <c r="O33" s="664"/>
      <c r="P33" s="32"/>
      <c r="Q33" s="25" t="s">
        <v>179</v>
      </c>
      <c r="R33" s="74">
        <f t="shared" si="8"/>
        <v>0.88414193044644307</v>
      </c>
      <c r="S33" s="75">
        <f t="shared" si="0"/>
        <v>1.7169946717463767E-2</v>
      </c>
      <c r="T33" s="75">
        <f t="shared" si="1"/>
        <v>0.86697198372897943</v>
      </c>
      <c r="U33" s="76">
        <f t="shared" si="2"/>
        <v>96.110025710178064</v>
      </c>
      <c r="V33" s="77">
        <f t="shared" si="3"/>
        <v>1.0926012699903145</v>
      </c>
      <c r="W33" s="76">
        <f t="shared" si="4"/>
        <v>0.30478514132242729</v>
      </c>
      <c r="X33" s="75">
        <f t="shared" si="5"/>
        <v>7.7443714977479983E-2</v>
      </c>
      <c r="Y33" s="78">
        <f t="shared" si="6"/>
        <v>0.22734142634494725</v>
      </c>
      <c r="Z33" s="79">
        <f t="shared" si="7"/>
        <v>1.6084459480627513</v>
      </c>
      <c r="AA33" s="80">
        <v>21.303697594724557</v>
      </c>
      <c r="AB33" s="81">
        <v>100</v>
      </c>
      <c r="AC33" s="14"/>
      <c r="AD33" s="676"/>
      <c r="AE33" s="676"/>
    </row>
    <row r="34" spans="1:92" ht="14.1" customHeight="1" x14ac:dyDescent="0.3">
      <c r="A34" s="32"/>
      <c r="B34" s="60" t="s">
        <v>180</v>
      </c>
      <c r="C34" s="601">
        <v>0.90327023999999989</v>
      </c>
      <c r="D34" s="602">
        <v>7.9206599999999988E-2</v>
      </c>
      <c r="E34" s="602">
        <v>0.82406363999999999</v>
      </c>
      <c r="F34" s="603">
        <v>9.3826355199999991</v>
      </c>
      <c r="G34" s="604">
        <v>7.0892060000000007E-2</v>
      </c>
      <c r="H34" s="603">
        <v>1.2308611099999998</v>
      </c>
      <c r="I34" s="602">
        <v>0.35346627999999997</v>
      </c>
      <c r="J34" s="605">
        <v>0.87739482999999996</v>
      </c>
      <c r="K34" s="606" t="s">
        <v>276</v>
      </c>
      <c r="L34" s="487">
        <v>11.58765893</v>
      </c>
      <c r="M34" s="607">
        <v>39.705199130000004</v>
      </c>
      <c r="N34" s="48"/>
      <c r="O34" s="664"/>
      <c r="P34" s="32"/>
      <c r="Q34" s="27" t="s">
        <v>180</v>
      </c>
      <c r="R34" s="90">
        <f t="shared" si="8"/>
        <v>7.7951055123090338</v>
      </c>
      <c r="S34" s="91">
        <f t="shared" si="0"/>
        <v>0.68354272833261576</v>
      </c>
      <c r="T34" s="91">
        <f t="shared" si="1"/>
        <v>7.1115627839764173</v>
      </c>
      <c r="U34" s="92">
        <f t="shared" si="2"/>
        <v>80.970932754231484</v>
      </c>
      <c r="V34" s="93">
        <f t="shared" si="3"/>
        <v>0.61178932196962765</v>
      </c>
      <c r="W34" s="92">
        <f t="shared" si="4"/>
        <v>10.622172411489847</v>
      </c>
      <c r="X34" s="91">
        <f t="shared" si="5"/>
        <v>3.0503683456275148</v>
      </c>
      <c r="Y34" s="94">
        <f t="shared" si="6"/>
        <v>7.5718040658623353</v>
      </c>
      <c r="Z34" s="95" t="str">
        <f t="shared" si="7"/>
        <v/>
      </c>
      <c r="AA34" s="96">
        <v>29.184235777436836</v>
      </c>
      <c r="AB34" s="97">
        <v>100</v>
      </c>
      <c r="AC34" s="14"/>
      <c r="AD34" s="676"/>
      <c r="AE34" s="676"/>
    </row>
    <row r="35" spans="1:92" ht="14.1" customHeight="1" x14ac:dyDescent="0.3">
      <c r="A35" s="32"/>
      <c r="B35" s="821" t="s">
        <v>181</v>
      </c>
      <c r="C35" s="822">
        <v>1.1758105599999999</v>
      </c>
      <c r="D35" s="823">
        <v>0.18962134999999999</v>
      </c>
      <c r="E35" s="823">
        <v>0.98618921000000004</v>
      </c>
      <c r="F35" s="824">
        <v>13.995885490000001</v>
      </c>
      <c r="G35" s="825">
        <v>4.4484580000000003E-2</v>
      </c>
      <c r="H35" s="824">
        <v>8.5412924400000012</v>
      </c>
      <c r="I35" s="823">
        <v>0.60046169999999999</v>
      </c>
      <c r="J35" s="826">
        <v>7.94083074</v>
      </c>
      <c r="K35" s="827">
        <v>0.37444479000000003</v>
      </c>
      <c r="L35" s="828">
        <v>24.131917860000001</v>
      </c>
      <c r="M35" s="829">
        <v>47.451806310000002</v>
      </c>
      <c r="N35" s="48"/>
      <c r="O35" s="664"/>
      <c r="P35" s="32"/>
      <c r="Q35" s="806" t="s">
        <v>181</v>
      </c>
      <c r="R35" s="830">
        <f t="shared" si="8"/>
        <v>4.8724289831475494</v>
      </c>
      <c r="S35" s="831">
        <f t="shared" si="0"/>
        <v>0.78576991310876265</v>
      </c>
      <c r="T35" s="831">
        <f t="shared" si="1"/>
        <v>4.0866590700387873</v>
      </c>
      <c r="U35" s="832">
        <f t="shared" si="2"/>
        <v>57.997402324988691</v>
      </c>
      <c r="V35" s="833">
        <f t="shared" si="3"/>
        <v>0.18433918206615343</v>
      </c>
      <c r="W35" s="832">
        <f t="shared" si="4"/>
        <v>35.394171692245266</v>
      </c>
      <c r="X35" s="831">
        <f t="shared" si="5"/>
        <v>2.4882469080308725</v>
      </c>
      <c r="Y35" s="834">
        <f t="shared" si="6"/>
        <v>32.905924784214392</v>
      </c>
      <c r="Z35" s="835">
        <f t="shared" si="7"/>
        <v>1.5516578175523428</v>
      </c>
      <c r="AA35" s="836">
        <v>50.855635931638787</v>
      </c>
      <c r="AB35" s="837">
        <v>100</v>
      </c>
      <c r="AC35" s="14"/>
      <c r="AD35" s="676"/>
      <c r="AE35" s="676"/>
      <c r="BQ35" s="229"/>
      <c r="BR35" s="229"/>
      <c r="BS35" s="229"/>
      <c r="BT35" s="229"/>
      <c r="BU35" s="229"/>
      <c r="BV35" s="229"/>
      <c r="BW35" s="229"/>
      <c r="BX35" s="229"/>
      <c r="BY35" s="229"/>
      <c r="BZ35" s="229"/>
      <c r="CA35" s="229"/>
      <c r="CB35" s="229"/>
      <c r="CC35" s="229"/>
      <c r="CD35" s="229"/>
      <c r="CE35" s="229"/>
      <c r="CF35" s="229"/>
      <c r="CG35" s="229"/>
      <c r="CH35" s="229"/>
      <c r="CI35" s="229"/>
      <c r="CJ35" s="229"/>
      <c r="CK35" s="229"/>
      <c r="CL35" s="229"/>
      <c r="CM35" s="229"/>
      <c r="CN35" s="229"/>
    </row>
    <row r="36" spans="1:92" ht="14.1" customHeight="1" x14ac:dyDescent="0.3">
      <c r="A36" s="32"/>
      <c r="B36" s="60" t="s">
        <v>186</v>
      </c>
      <c r="C36" s="601">
        <v>0.43295301999999997</v>
      </c>
      <c r="D36" s="602">
        <v>2.0735410000000003E-2</v>
      </c>
      <c r="E36" s="602">
        <v>0.41221760999999996</v>
      </c>
      <c r="F36" s="603">
        <v>0.85169114999999995</v>
      </c>
      <c r="G36" s="604" t="s">
        <v>276</v>
      </c>
      <c r="H36" s="603">
        <v>0.13989276</v>
      </c>
      <c r="I36" s="602">
        <v>1.7344449999999997E-2</v>
      </c>
      <c r="J36" s="605">
        <v>0.12254831000000001</v>
      </c>
      <c r="K36" s="606">
        <v>2.81957E-3</v>
      </c>
      <c r="L36" s="487">
        <v>1.4273565000000001</v>
      </c>
      <c r="M36" s="607">
        <v>4.0448166100000007</v>
      </c>
      <c r="N36" s="48"/>
      <c r="O36" s="664"/>
      <c r="P36" s="32"/>
      <c r="Q36" s="27" t="s">
        <v>186</v>
      </c>
      <c r="R36" s="90">
        <f t="shared" si="8"/>
        <v>30.332507681157434</v>
      </c>
      <c r="S36" s="91">
        <f t="shared" si="0"/>
        <v>1.4527141607580167</v>
      </c>
      <c r="T36" s="91">
        <f t="shared" si="1"/>
        <v>28.879793520399417</v>
      </c>
      <c r="U36" s="92">
        <f t="shared" si="2"/>
        <v>59.669126108298798</v>
      </c>
      <c r="V36" s="93" t="str">
        <f t="shared" si="3"/>
        <v/>
      </c>
      <c r="W36" s="92">
        <f t="shared" si="4"/>
        <v>9.8008283144400146</v>
      </c>
      <c r="X36" s="91">
        <f t="shared" si="5"/>
        <v>1.2151449199972113</v>
      </c>
      <c r="Y36" s="94">
        <f t="shared" si="6"/>
        <v>8.5856833944428033</v>
      </c>
      <c r="Z36" s="95">
        <f t="shared" si="7"/>
        <v>0.19753789610374139</v>
      </c>
      <c r="AA36" s="96">
        <v>35.288534379312686</v>
      </c>
      <c r="AB36" s="97">
        <v>100</v>
      </c>
      <c r="AC36" s="14"/>
      <c r="AD36" s="676"/>
      <c r="AE36" s="676"/>
      <c r="BQ36" s="229"/>
      <c r="BR36" s="229"/>
      <c r="BS36" s="229"/>
      <c r="BT36" s="229"/>
      <c r="BU36" s="229"/>
      <c r="BV36" s="229"/>
      <c r="BW36" s="229"/>
      <c r="BX36" s="229"/>
      <c r="BY36" s="229"/>
      <c r="BZ36" s="229"/>
      <c r="CA36" s="229"/>
      <c r="CB36" s="229"/>
      <c r="CC36" s="229"/>
      <c r="CD36" s="229"/>
      <c r="CE36" s="229"/>
      <c r="CF36" s="229"/>
      <c r="CG36" s="229"/>
      <c r="CH36" s="229"/>
      <c r="CI36" s="229"/>
      <c r="CJ36" s="229"/>
      <c r="CK36" s="229"/>
      <c r="CL36" s="229"/>
      <c r="CM36" s="229"/>
      <c r="CN36" s="229"/>
    </row>
    <row r="37" spans="1:92" ht="14.1" customHeight="1" x14ac:dyDescent="0.3">
      <c r="A37" s="32"/>
      <c r="B37" s="59" t="s">
        <v>187</v>
      </c>
      <c r="C37" s="594">
        <v>1.3215470899999999</v>
      </c>
      <c r="D37" s="595">
        <v>0.80834731000000004</v>
      </c>
      <c r="E37" s="595">
        <v>0.51319977999999999</v>
      </c>
      <c r="F37" s="596">
        <v>8.5438117500000015</v>
      </c>
      <c r="G37" s="597">
        <v>4.4061019999999999E-2</v>
      </c>
      <c r="H37" s="596">
        <v>3.6423138799999997</v>
      </c>
      <c r="I37" s="595">
        <v>2.64964486</v>
      </c>
      <c r="J37" s="598">
        <v>0.99266902000000001</v>
      </c>
      <c r="K37" s="599" t="s">
        <v>276</v>
      </c>
      <c r="L37" s="476">
        <v>13.55173374</v>
      </c>
      <c r="M37" s="600">
        <v>42.425645400000001</v>
      </c>
      <c r="N37" s="48"/>
      <c r="O37" s="664"/>
      <c r="P37" s="32"/>
      <c r="Q37" s="25" t="s">
        <v>187</v>
      </c>
      <c r="R37" s="74">
        <f t="shared" si="8"/>
        <v>9.7518672913359641</v>
      </c>
      <c r="S37" s="75">
        <f t="shared" si="0"/>
        <v>5.9648995878220381</v>
      </c>
      <c r="T37" s="75">
        <f t="shared" si="1"/>
        <v>3.7869677035139269</v>
      </c>
      <c r="U37" s="76">
        <f t="shared" si="2"/>
        <v>63.045894450992968</v>
      </c>
      <c r="V37" s="77">
        <f t="shared" si="3"/>
        <v>0.32513197827926038</v>
      </c>
      <c r="W37" s="76">
        <f t="shared" si="4"/>
        <v>26.877106279391821</v>
      </c>
      <c r="X37" s="75">
        <f t="shared" si="5"/>
        <v>19.552072899566873</v>
      </c>
      <c r="Y37" s="78">
        <f t="shared" si="6"/>
        <v>7.3250333798249496</v>
      </c>
      <c r="Z37" s="79" t="str">
        <f t="shared" si="7"/>
        <v/>
      </c>
      <c r="AA37" s="80">
        <v>31.942316050187884</v>
      </c>
      <c r="AB37" s="81">
        <v>100</v>
      </c>
      <c r="AC37" s="14"/>
      <c r="AD37" s="676"/>
      <c r="AE37" s="676"/>
      <c r="BQ37" s="229"/>
      <c r="BR37" s="229"/>
      <c r="BS37" s="229"/>
      <c r="BT37" s="229"/>
      <c r="BU37" s="229"/>
      <c r="BV37" s="229"/>
      <c r="BW37" s="229"/>
      <c r="BX37" s="229"/>
      <c r="BY37" s="229"/>
      <c r="BZ37" s="229"/>
      <c r="CA37" s="229"/>
      <c r="CB37" s="229"/>
      <c r="CC37" s="229"/>
      <c r="CD37" s="229"/>
      <c r="CE37" s="229"/>
      <c r="CF37" s="229"/>
      <c r="CG37" s="229"/>
      <c r="CH37" s="229"/>
      <c r="CI37" s="229"/>
      <c r="CJ37" s="229"/>
      <c r="CK37" s="229"/>
      <c r="CL37" s="229"/>
      <c r="CM37" s="229"/>
      <c r="CN37" s="229"/>
    </row>
    <row r="38" spans="1:92" ht="14.1" customHeight="1" x14ac:dyDescent="0.3">
      <c r="A38" s="32"/>
      <c r="B38" s="885" t="s">
        <v>188</v>
      </c>
      <c r="C38" s="886">
        <v>2.3774579200000003</v>
      </c>
      <c r="D38" s="887">
        <v>5.9009639999999995E-2</v>
      </c>
      <c r="E38" s="887">
        <v>2.3184482800000001</v>
      </c>
      <c r="F38" s="888">
        <v>13.41291416</v>
      </c>
      <c r="G38" s="889">
        <v>2.7855129999999999E-2</v>
      </c>
      <c r="H38" s="888">
        <v>0.12676479000000002</v>
      </c>
      <c r="I38" s="887">
        <v>0.11001745</v>
      </c>
      <c r="J38" s="890">
        <v>1.6747340000000003E-2</v>
      </c>
      <c r="K38" s="891">
        <v>6.7080000000000004E-3</v>
      </c>
      <c r="L38" s="892">
        <v>15.951700000000001</v>
      </c>
      <c r="M38" s="893">
        <v>38.235397130000003</v>
      </c>
      <c r="N38" s="48"/>
      <c r="O38" s="664"/>
      <c r="P38" s="32"/>
      <c r="Q38" s="857" t="s">
        <v>188</v>
      </c>
      <c r="R38" s="895">
        <f t="shared" si="8"/>
        <v>14.904103763235268</v>
      </c>
      <c r="S38" s="896">
        <f t="shared" si="0"/>
        <v>0.36992696703172701</v>
      </c>
      <c r="T38" s="896">
        <f t="shared" si="1"/>
        <v>14.534176796203541</v>
      </c>
      <c r="U38" s="897">
        <f t="shared" si="2"/>
        <v>84.084543716343703</v>
      </c>
      <c r="V38" s="898">
        <f t="shared" si="3"/>
        <v>0.1746217017621946</v>
      </c>
      <c r="W38" s="897">
        <f t="shared" si="4"/>
        <v>0.79467887435195006</v>
      </c>
      <c r="X38" s="896">
        <f t="shared" si="5"/>
        <v>0.68969106740974317</v>
      </c>
      <c r="Y38" s="899">
        <f t="shared" si="6"/>
        <v>0.10498780694220682</v>
      </c>
      <c r="Z38" s="900">
        <f t="shared" si="7"/>
        <v>4.2051944306876386E-2</v>
      </c>
      <c r="AA38" s="901">
        <v>41.719718369249222</v>
      </c>
      <c r="AB38" s="902">
        <v>100</v>
      </c>
      <c r="AC38" s="14"/>
      <c r="AD38" s="676"/>
      <c r="AE38" s="676"/>
      <c r="BQ38" s="229"/>
      <c r="BR38" s="229"/>
      <c r="BS38" s="229"/>
      <c r="BT38" s="229"/>
      <c r="BU38" s="229"/>
      <c r="BV38" s="229"/>
      <c r="BW38" s="229"/>
      <c r="BX38" s="229"/>
      <c r="BY38" s="229"/>
      <c r="BZ38" s="229"/>
      <c r="CA38" s="229"/>
      <c r="CB38" s="229"/>
      <c r="CC38" s="229"/>
      <c r="CD38" s="229"/>
      <c r="CE38" s="229"/>
      <c r="CF38" s="229"/>
      <c r="CG38" s="229"/>
      <c r="CH38" s="229"/>
      <c r="CI38" s="229"/>
      <c r="CJ38" s="229"/>
      <c r="CK38" s="229"/>
      <c r="CL38" s="229"/>
      <c r="CM38" s="229"/>
      <c r="CN38" s="229"/>
    </row>
    <row r="39" spans="1:92" ht="14.1" hidden="1" customHeight="1" x14ac:dyDescent="0.3">
      <c r="A39" s="32"/>
      <c r="B39" s="884" t="s">
        <v>184</v>
      </c>
      <c r="C39" s="622" t="s">
        <v>276</v>
      </c>
      <c r="D39" s="623" t="s">
        <v>276</v>
      </c>
      <c r="E39" s="623" t="s">
        <v>276</v>
      </c>
      <c r="F39" s="624" t="s">
        <v>276</v>
      </c>
      <c r="G39" s="625" t="s">
        <v>276</v>
      </c>
      <c r="H39" s="624" t="s">
        <v>276</v>
      </c>
      <c r="I39" s="623" t="s">
        <v>276</v>
      </c>
      <c r="J39" s="626" t="s">
        <v>276</v>
      </c>
      <c r="K39" s="627" t="s">
        <v>276</v>
      </c>
      <c r="L39" s="509" t="s">
        <v>276</v>
      </c>
      <c r="M39" s="628" t="s">
        <v>276</v>
      </c>
      <c r="N39" s="48"/>
      <c r="O39" s="664"/>
      <c r="P39" s="32"/>
      <c r="Q39" s="894" t="s">
        <v>184</v>
      </c>
      <c r="R39" s="108" t="str">
        <f t="shared" ref="R39:Z41" si="9">IF(ISERROR((C39/$L39)*100),"",(C39/$L39)*100)</f>
        <v/>
      </c>
      <c r="S39" s="109" t="str">
        <f t="shared" si="9"/>
        <v/>
      </c>
      <c r="T39" s="109" t="str">
        <f t="shared" si="9"/>
        <v/>
      </c>
      <c r="U39" s="110" t="str">
        <f t="shared" si="9"/>
        <v/>
      </c>
      <c r="V39" s="111" t="str">
        <f t="shared" si="9"/>
        <v/>
      </c>
      <c r="W39" s="110" t="str">
        <f t="shared" si="9"/>
        <v/>
      </c>
      <c r="X39" s="109" t="str">
        <f t="shared" si="9"/>
        <v/>
      </c>
      <c r="Y39" s="112" t="str">
        <f t="shared" si="9"/>
        <v/>
      </c>
      <c r="Z39" s="113" t="str">
        <f t="shared" si="9"/>
        <v/>
      </c>
      <c r="AA39" s="114" t="s">
        <v>276</v>
      </c>
      <c r="AB39" s="115" t="s">
        <v>276</v>
      </c>
      <c r="AC39" s="14"/>
      <c r="AD39" s="676"/>
      <c r="AE39" s="723"/>
      <c r="BQ39" s="229"/>
      <c r="BR39" s="229"/>
      <c r="BS39" s="229"/>
      <c r="BT39" s="229"/>
      <c r="BU39" s="229"/>
      <c r="BV39" s="229"/>
      <c r="BW39" s="229"/>
      <c r="BX39" s="229"/>
      <c r="BY39" s="229"/>
      <c r="BZ39" s="229"/>
      <c r="CA39" s="229"/>
      <c r="CB39" s="229"/>
      <c r="CC39" s="229"/>
      <c r="CD39" s="229"/>
      <c r="CE39" s="229"/>
      <c r="CF39" s="229"/>
      <c r="CG39" s="229"/>
      <c r="CH39" s="229"/>
      <c r="CI39" s="229"/>
      <c r="CJ39" s="229"/>
      <c r="CK39" s="229"/>
      <c r="CL39" s="229"/>
      <c r="CM39" s="229"/>
      <c r="CN39" s="229"/>
    </row>
    <row r="40" spans="1:92" ht="14.1" hidden="1" customHeight="1" x14ac:dyDescent="0.3">
      <c r="A40" s="32"/>
      <c r="B40" s="885" t="s">
        <v>185</v>
      </c>
      <c r="C40" s="886" t="s">
        <v>276</v>
      </c>
      <c r="D40" s="887" t="s">
        <v>276</v>
      </c>
      <c r="E40" s="887" t="s">
        <v>276</v>
      </c>
      <c r="F40" s="888" t="s">
        <v>276</v>
      </c>
      <c r="G40" s="889" t="s">
        <v>276</v>
      </c>
      <c r="H40" s="888" t="s">
        <v>276</v>
      </c>
      <c r="I40" s="887" t="s">
        <v>276</v>
      </c>
      <c r="J40" s="890" t="s">
        <v>276</v>
      </c>
      <c r="K40" s="891" t="s">
        <v>276</v>
      </c>
      <c r="L40" s="892" t="s">
        <v>276</v>
      </c>
      <c r="M40" s="893" t="s">
        <v>276</v>
      </c>
      <c r="N40" s="48"/>
      <c r="O40" s="664"/>
      <c r="P40" s="32"/>
      <c r="Q40" s="857" t="s">
        <v>185</v>
      </c>
      <c r="R40" s="895" t="str">
        <f t="shared" si="9"/>
        <v/>
      </c>
      <c r="S40" s="896" t="str">
        <f t="shared" si="9"/>
        <v/>
      </c>
      <c r="T40" s="896" t="str">
        <f t="shared" si="9"/>
        <v/>
      </c>
      <c r="U40" s="897" t="str">
        <f t="shared" si="9"/>
        <v/>
      </c>
      <c r="V40" s="898" t="str">
        <f t="shared" si="9"/>
        <v/>
      </c>
      <c r="W40" s="897" t="str">
        <f t="shared" si="9"/>
        <v/>
      </c>
      <c r="X40" s="896" t="str">
        <f t="shared" si="9"/>
        <v/>
      </c>
      <c r="Y40" s="899" t="str">
        <f t="shared" si="9"/>
        <v/>
      </c>
      <c r="Z40" s="900" t="str">
        <f t="shared" si="9"/>
        <v/>
      </c>
      <c r="AA40" s="901" t="s">
        <v>276</v>
      </c>
      <c r="AB40" s="902" t="s">
        <v>276</v>
      </c>
      <c r="AC40" s="14"/>
      <c r="AD40" s="676"/>
      <c r="AE40" s="723"/>
      <c r="BQ40" s="229"/>
      <c r="BR40" s="229"/>
      <c r="BS40" s="229"/>
      <c r="BT40" s="229"/>
      <c r="BU40" s="229"/>
      <c r="BV40" s="229"/>
      <c r="BW40" s="229"/>
      <c r="BX40" s="229"/>
      <c r="BY40" s="229"/>
      <c r="BZ40" s="229"/>
      <c r="CA40" s="229"/>
      <c r="CB40" s="229"/>
      <c r="CC40" s="229"/>
      <c r="CD40" s="229"/>
      <c r="CE40" s="229"/>
      <c r="CF40" s="229"/>
      <c r="CG40" s="229"/>
      <c r="CH40" s="229"/>
      <c r="CI40" s="229"/>
      <c r="CJ40" s="229"/>
      <c r="CK40" s="229"/>
      <c r="CL40" s="229"/>
      <c r="CM40" s="229"/>
      <c r="CN40" s="229"/>
    </row>
    <row r="41" spans="1:92" ht="14.1" hidden="1" customHeight="1" x14ac:dyDescent="0.3">
      <c r="A41" s="32"/>
      <c r="B41" s="884" t="s">
        <v>182</v>
      </c>
      <c r="C41" s="622" t="s">
        <v>276</v>
      </c>
      <c r="D41" s="623" t="s">
        <v>276</v>
      </c>
      <c r="E41" s="623" t="s">
        <v>276</v>
      </c>
      <c r="F41" s="624" t="s">
        <v>276</v>
      </c>
      <c r="G41" s="625" t="s">
        <v>276</v>
      </c>
      <c r="H41" s="624" t="s">
        <v>276</v>
      </c>
      <c r="I41" s="623" t="s">
        <v>276</v>
      </c>
      <c r="J41" s="626" t="s">
        <v>276</v>
      </c>
      <c r="K41" s="627" t="s">
        <v>276</v>
      </c>
      <c r="L41" s="509" t="s">
        <v>276</v>
      </c>
      <c r="M41" s="628" t="s">
        <v>276</v>
      </c>
      <c r="N41" s="48"/>
      <c r="O41" s="664"/>
      <c r="P41" s="32"/>
      <c r="Q41" s="894" t="s">
        <v>182</v>
      </c>
      <c r="R41" s="108" t="str">
        <f t="shared" si="9"/>
        <v/>
      </c>
      <c r="S41" s="109" t="str">
        <f t="shared" si="9"/>
        <v/>
      </c>
      <c r="T41" s="109" t="str">
        <f t="shared" si="9"/>
        <v/>
      </c>
      <c r="U41" s="110" t="str">
        <f t="shared" si="9"/>
        <v/>
      </c>
      <c r="V41" s="111" t="str">
        <f t="shared" si="9"/>
        <v/>
      </c>
      <c r="W41" s="110" t="str">
        <f t="shared" si="9"/>
        <v/>
      </c>
      <c r="X41" s="109" t="str">
        <f t="shared" si="9"/>
        <v/>
      </c>
      <c r="Y41" s="112" t="str">
        <f t="shared" si="9"/>
        <v/>
      </c>
      <c r="Z41" s="113" t="str">
        <f t="shared" si="9"/>
        <v/>
      </c>
      <c r="AA41" s="114" t="s">
        <v>276</v>
      </c>
      <c r="AB41" s="115" t="s">
        <v>276</v>
      </c>
      <c r="AC41" s="14"/>
      <c r="AD41" s="676"/>
      <c r="AE41" s="723"/>
      <c r="BQ41" s="229"/>
      <c r="BR41" s="229"/>
      <c r="BS41" s="229"/>
      <c r="BT41" s="229"/>
      <c r="BU41" s="229"/>
      <c r="BV41" s="229"/>
      <c r="BW41" s="229"/>
      <c r="BX41" s="229"/>
      <c r="BY41" s="229"/>
      <c r="BZ41" s="229"/>
      <c r="CA41" s="229"/>
      <c r="CB41" s="229"/>
      <c r="CC41" s="229"/>
      <c r="CD41" s="229"/>
      <c r="CE41" s="229"/>
      <c r="CF41" s="229"/>
      <c r="CG41" s="229"/>
      <c r="CH41" s="229"/>
      <c r="CI41" s="229"/>
      <c r="CJ41" s="229"/>
      <c r="CK41" s="229"/>
      <c r="CL41" s="229"/>
      <c r="CM41" s="229"/>
      <c r="CN41" s="229"/>
    </row>
    <row r="42" spans="1:92" ht="11.25" customHeight="1" x14ac:dyDescent="0.3">
      <c r="A42" s="32"/>
      <c r="B42" s="35"/>
      <c r="C42" s="29"/>
      <c r="D42" s="29"/>
      <c r="E42" s="29"/>
      <c r="F42" s="29"/>
      <c r="G42" s="29"/>
      <c r="H42" s="29"/>
      <c r="I42" s="29"/>
      <c r="J42" s="29"/>
      <c r="K42" s="29"/>
      <c r="L42" s="29"/>
      <c r="M42" s="29"/>
      <c r="N42" s="29"/>
      <c r="O42" s="29"/>
      <c r="P42" s="32"/>
      <c r="Q42" s="35"/>
      <c r="R42" s="36"/>
      <c r="S42" s="36"/>
      <c r="T42" s="29"/>
      <c r="U42" s="29"/>
      <c r="V42" s="29"/>
      <c r="W42" s="29"/>
      <c r="X42" s="29"/>
      <c r="Y42" s="29"/>
      <c r="Z42" s="29"/>
      <c r="AA42" s="14"/>
      <c r="AB42" s="14"/>
      <c r="AC42" s="14"/>
      <c r="AD42" s="680"/>
    </row>
    <row r="43" spans="1:92" ht="9.9499999999999993" customHeight="1" x14ac:dyDescent="0.35">
      <c r="A43" s="10"/>
      <c r="B43" s="43" t="s">
        <v>488</v>
      </c>
      <c r="C43" s="10"/>
      <c r="D43" s="10"/>
      <c r="E43" s="10"/>
      <c r="F43" s="10"/>
      <c r="G43" s="10"/>
      <c r="H43" s="10"/>
      <c r="I43" s="10"/>
      <c r="J43" s="10"/>
      <c r="K43" s="10"/>
      <c r="L43" s="10"/>
      <c r="M43" s="43"/>
      <c r="N43" s="10"/>
      <c r="O43" s="10"/>
      <c r="P43" s="10"/>
      <c r="Q43" s="43" t="s">
        <v>488</v>
      </c>
      <c r="R43" s="10"/>
      <c r="S43" s="10"/>
      <c r="T43" s="10"/>
      <c r="U43" s="10"/>
      <c r="V43" s="10"/>
      <c r="W43" s="10"/>
      <c r="X43" s="10"/>
      <c r="Y43" s="43"/>
      <c r="Z43" s="10"/>
      <c r="AA43" s="14"/>
      <c r="AB43" s="14"/>
      <c r="AC43" s="14"/>
    </row>
    <row r="44" spans="1:92" ht="9.9499999999999993" customHeight="1" x14ac:dyDescent="0.35">
      <c r="A44" s="10"/>
      <c r="B44" s="49" t="s">
        <v>276</v>
      </c>
      <c r="C44" s="50"/>
      <c r="D44" s="50"/>
      <c r="E44" s="50"/>
      <c r="F44" s="50"/>
      <c r="G44" s="50"/>
      <c r="H44" s="50"/>
      <c r="I44" s="50"/>
      <c r="J44" s="50"/>
      <c r="K44" s="50"/>
      <c r="L44" s="50"/>
      <c r="M44" s="50"/>
      <c r="N44" s="38"/>
      <c r="O44" s="38"/>
      <c r="P44" s="10"/>
      <c r="Q44" s="49" t="s">
        <v>276</v>
      </c>
      <c r="R44" s="50"/>
      <c r="S44" s="50"/>
      <c r="T44" s="50"/>
      <c r="U44" s="50"/>
      <c r="V44" s="50"/>
      <c r="W44" s="50"/>
      <c r="X44" s="50"/>
      <c r="Y44" s="50"/>
      <c r="Z44" s="50"/>
      <c r="AA44" s="14"/>
      <c r="AB44" s="14"/>
      <c r="AC44" s="14"/>
    </row>
    <row r="45" spans="1:92" ht="9.9499999999999993" customHeight="1" x14ac:dyDescent="0.35">
      <c r="A45" s="10"/>
      <c r="B45" s="49" t="s">
        <v>495</v>
      </c>
      <c r="C45" s="50"/>
      <c r="D45" s="50"/>
      <c r="E45" s="50"/>
      <c r="F45" s="50"/>
      <c r="G45" s="50"/>
      <c r="H45" s="50"/>
      <c r="I45" s="50"/>
      <c r="J45" s="50"/>
      <c r="K45" s="50"/>
      <c r="L45" s="50"/>
      <c r="M45" s="50"/>
      <c r="N45" s="38"/>
      <c r="O45" s="38"/>
      <c r="P45" s="10"/>
      <c r="Q45" s="37" t="s">
        <v>495</v>
      </c>
      <c r="R45" s="50"/>
      <c r="S45" s="50"/>
      <c r="T45" s="50"/>
      <c r="U45" s="50"/>
      <c r="V45" s="50"/>
      <c r="W45" s="50"/>
      <c r="X45" s="50"/>
      <c r="Y45" s="50"/>
      <c r="Z45" s="50"/>
      <c r="AA45" s="14"/>
      <c r="AB45" s="14"/>
      <c r="AC45" s="14"/>
    </row>
    <row r="46" spans="1:92" ht="9.9499999999999993" customHeight="1" x14ac:dyDescent="0.35">
      <c r="A46" s="10"/>
      <c r="B46" s="49" t="s">
        <v>496</v>
      </c>
      <c r="C46" s="38"/>
      <c r="D46" s="38"/>
      <c r="E46" s="38"/>
      <c r="F46" s="38"/>
      <c r="G46" s="38"/>
      <c r="H46" s="38"/>
      <c r="I46" s="38"/>
      <c r="J46" s="38"/>
      <c r="K46" s="38"/>
      <c r="L46" s="38"/>
      <c r="M46" s="38"/>
      <c r="N46" s="38"/>
      <c r="O46" s="38"/>
      <c r="P46" s="38"/>
      <c r="Q46" s="49" t="s">
        <v>496</v>
      </c>
      <c r="R46" s="38"/>
      <c r="S46" s="38"/>
      <c r="T46" s="38"/>
      <c r="U46" s="38"/>
      <c r="V46" s="38"/>
      <c r="W46" s="38"/>
      <c r="X46" s="38"/>
      <c r="Y46" s="38"/>
      <c r="Z46" s="38"/>
      <c r="AA46" s="14"/>
      <c r="AB46" s="14"/>
      <c r="AC46" s="14"/>
    </row>
    <row r="47" spans="1:92" ht="12.75" x14ac:dyDescent="0.35">
      <c r="A47" s="10"/>
      <c r="B47" s="49"/>
      <c r="C47" s="38"/>
      <c r="D47" s="38"/>
      <c r="E47" s="38"/>
      <c r="F47" s="38"/>
      <c r="G47" s="38"/>
      <c r="H47" s="38"/>
      <c r="I47" s="38"/>
      <c r="J47" s="38"/>
      <c r="K47" s="38"/>
      <c r="L47" s="38"/>
      <c r="M47" s="38"/>
      <c r="N47" s="38"/>
      <c r="O47" s="38"/>
      <c r="P47" s="38"/>
      <c r="Q47" s="49" t="s">
        <v>502</v>
      </c>
      <c r="R47" s="38"/>
      <c r="S47" s="38"/>
      <c r="T47" s="38"/>
      <c r="U47" s="38"/>
      <c r="V47" s="38"/>
      <c r="W47" s="38"/>
      <c r="X47" s="38"/>
      <c r="Y47" s="38"/>
      <c r="Z47" s="38"/>
      <c r="AA47" s="14"/>
      <c r="AB47" s="14"/>
      <c r="AC47" s="14"/>
    </row>
    <row r="48" spans="1:92" ht="12.75" x14ac:dyDescent="0.35">
      <c r="A48" s="10"/>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14"/>
      <c r="AB48" s="14"/>
      <c r="AC48" s="14"/>
    </row>
    <row r="49" spans="1:29" ht="12.75" x14ac:dyDescent="0.35">
      <c r="A49" s="10"/>
      <c r="B49" s="38"/>
      <c r="C49" s="679"/>
      <c r="D49" s="679"/>
      <c r="E49" s="679"/>
      <c r="F49" s="679"/>
      <c r="G49" s="679"/>
      <c r="H49" s="679"/>
      <c r="I49" s="679"/>
      <c r="J49" s="679"/>
      <c r="K49" s="679"/>
      <c r="L49" s="679"/>
      <c r="M49" s="679"/>
      <c r="N49" s="38"/>
      <c r="O49" s="38"/>
      <c r="P49" s="38"/>
      <c r="Q49" s="38"/>
      <c r="R49" s="38"/>
      <c r="S49" s="38"/>
      <c r="T49" s="38"/>
      <c r="U49" s="38"/>
      <c r="V49" s="38"/>
      <c r="W49" s="38"/>
      <c r="X49" s="38"/>
      <c r="Y49" s="38"/>
      <c r="Z49" s="38"/>
      <c r="AA49" s="14"/>
      <c r="AB49" s="14"/>
      <c r="AC49" s="14"/>
    </row>
    <row r="50" spans="1:29" ht="12.75" x14ac:dyDescent="0.35">
      <c r="A50" s="10"/>
      <c r="B50" s="38"/>
      <c r="C50" s="673"/>
      <c r="D50" s="673"/>
      <c r="E50" s="673"/>
      <c r="F50" s="673"/>
      <c r="G50" s="673"/>
      <c r="H50" s="673"/>
      <c r="I50" s="673"/>
      <c r="J50" s="673"/>
      <c r="K50" s="673"/>
      <c r="L50" s="673"/>
      <c r="M50" s="673"/>
      <c r="N50" s="673"/>
      <c r="O50" s="673"/>
      <c r="P50" s="38"/>
      <c r="Q50" s="38"/>
      <c r="R50" s="739"/>
      <c r="S50" s="739"/>
      <c r="T50" s="739"/>
      <c r="U50" s="739"/>
      <c r="V50" s="739"/>
      <c r="W50" s="739"/>
      <c r="X50" s="739"/>
      <c r="Y50" s="739"/>
      <c r="Z50" s="739"/>
      <c r="AA50" s="739"/>
      <c r="AB50" s="739"/>
      <c r="AC50" s="14"/>
    </row>
    <row r="51" spans="1:29" ht="12.75" x14ac:dyDescent="0.35">
      <c r="A51" s="10"/>
      <c r="B51" s="38"/>
      <c r="C51" s="673"/>
      <c r="D51" s="673"/>
      <c r="E51" s="673"/>
      <c r="F51" s="673"/>
      <c r="G51" s="673"/>
      <c r="H51" s="673"/>
      <c r="I51" s="673"/>
      <c r="J51" s="673"/>
      <c r="K51" s="673"/>
      <c r="L51" s="673"/>
      <c r="M51" s="673"/>
      <c r="N51" s="673"/>
      <c r="O51" s="673"/>
      <c r="P51" s="38"/>
      <c r="Q51" s="38"/>
      <c r="R51" s="740"/>
      <c r="S51" s="740"/>
      <c r="T51" s="740"/>
      <c r="U51" s="740"/>
      <c r="V51" s="740"/>
      <c r="W51" s="740"/>
      <c r="X51" s="740"/>
      <c r="Y51" s="740"/>
      <c r="Z51" s="740"/>
      <c r="AA51" s="740"/>
      <c r="AB51" s="740"/>
      <c r="AC51" s="14"/>
    </row>
    <row r="52" spans="1:29" ht="12.75" x14ac:dyDescent="0.35">
      <c r="A52" s="10"/>
      <c r="B52" s="38"/>
      <c r="C52" s="673"/>
      <c r="D52" s="673"/>
      <c r="E52" s="673"/>
      <c r="F52" s="673"/>
      <c r="G52" s="673"/>
      <c r="H52" s="673"/>
      <c r="I52" s="673"/>
      <c r="J52" s="673"/>
      <c r="K52" s="673"/>
      <c r="L52" s="673"/>
      <c r="M52" s="673"/>
      <c r="N52" s="38"/>
      <c r="O52" s="38"/>
      <c r="P52" s="38"/>
      <c r="Q52" s="38"/>
      <c r="R52" s="719"/>
      <c r="S52" s="719"/>
      <c r="T52" s="719"/>
      <c r="U52" s="719"/>
      <c r="V52" s="719"/>
      <c r="W52" s="719"/>
      <c r="X52" s="719"/>
      <c r="Y52" s="719"/>
      <c r="Z52" s="719"/>
      <c r="AA52" s="719"/>
      <c r="AB52" s="719"/>
      <c r="AC52" s="14"/>
    </row>
    <row r="53" spans="1:29" ht="12.75" x14ac:dyDescent="0.35">
      <c r="A53" s="10"/>
      <c r="B53" s="38"/>
      <c r="C53" s="673"/>
      <c r="D53" s="673"/>
      <c r="E53" s="673"/>
      <c r="F53" s="673"/>
      <c r="G53" s="673"/>
      <c r="H53" s="673"/>
      <c r="I53" s="673"/>
      <c r="J53" s="673"/>
      <c r="K53" s="673"/>
      <c r="L53" s="673"/>
      <c r="M53" s="673"/>
      <c r="N53" s="38"/>
      <c r="O53" s="38"/>
      <c r="P53" s="38"/>
      <c r="Q53" s="38"/>
      <c r="R53" s="719"/>
      <c r="S53" s="719"/>
      <c r="T53" s="719"/>
      <c r="U53" s="719"/>
      <c r="V53" s="719"/>
      <c r="W53" s="719"/>
      <c r="X53" s="719"/>
      <c r="Y53" s="719"/>
      <c r="Z53" s="719"/>
      <c r="AA53" s="719"/>
      <c r="AB53" s="719"/>
      <c r="AC53" s="14"/>
    </row>
    <row r="54" spans="1:29" ht="12.75" x14ac:dyDescent="0.35">
      <c r="A54" s="10"/>
      <c r="B54" s="38"/>
      <c r="C54" s="673"/>
      <c r="D54" s="673"/>
      <c r="E54" s="673"/>
      <c r="F54" s="673"/>
      <c r="G54" s="673"/>
      <c r="H54" s="673"/>
      <c r="I54" s="673"/>
      <c r="J54" s="673"/>
      <c r="K54" s="673"/>
      <c r="L54" s="673"/>
      <c r="M54" s="673"/>
      <c r="N54" s="38"/>
      <c r="O54" s="38"/>
      <c r="P54" s="38"/>
      <c r="Q54" s="38"/>
      <c r="R54" s="719"/>
      <c r="S54" s="719"/>
      <c r="T54" s="719"/>
      <c r="U54" s="719"/>
      <c r="V54" s="719"/>
      <c r="W54" s="719"/>
      <c r="X54" s="719"/>
      <c r="Y54" s="719"/>
      <c r="Z54" s="719"/>
      <c r="AA54" s="719"/>
      <c r="AB54" s="719"/>
      <c r="AC54" s="14"/>
    </row>
    <row r="55" spans="1:29" ht="12.75" x14ac:dyDescent="0.35">
      <c r="A55" s="10"/>
      <c r="B55" s="40"/>
      <c r="C55" s="673"/>
      <c r="D55" s="673"/>
      <c r="E55" s="673"/>
      <c r="F55" s="673"/>
      <c r="G55" s="673"/>
      <c r="H55" s="673"/>
      <c r="I55" s="673"/>
      <c r="J55" s="673"/>
      <c r="K55" s="673"/>
      <c r="L55" s="673"/>
      <c r="M55" s="673"/>
      <c r="N55" s="38"/>
      <c r="O55" s="38"/>
      <c r="P55" s="38"/>
      <c r="Q55" s="38"/>
      <c r="R55" s="719"/>
      <c r="S55" s="719"/>
      <c r="T55" s="719"/>
      <c r="U55" s="719"/>
      <c r="V55" s="719"/>
      <c r="W55" s="719"/>
      <c r="X55" s="719"/>
      <c r="Y55" s="719"/>
      <c r="Z55" s="719"/>
      <c r="AA55" s="719"/>
      <c r="AB55" s="719"/>
      <c r="AC55" s="14"/>
    </row>
    <row r="56" spans="1:29" ht="12.75" x14ac:dyDescent="0.35">
      <c r="A56" s="10"/>
      <c r="B56" s="41"/>
      <c r="C56" s="673"/>
      <c r="D56" s="673"/>
      <c r="E56" s="673"/>
      <c r="F56" s="673"/>
      <c r="G56" s="673"/>
      <c r="H56" s="673"/>
      <c r="I56" s="673"/>
      <c r="J56" s="673"/>
      <c r="K56" s="673"/>
      <c r="L56" s="673"/>
      <c r="M56" s="673"/>
      <c r="N56" s="41"/>
      <c r="O56" s="41"/>
      <c r="P56" s="41"/>
      <c r="Q56" s="41"/>
      <c r="R56" s="719"/>
      <c r="S56" s="719"/>
      <c r="T56" s="719"/>
      <c r="U56" s="719"/>
      <c r="V56" s="719"/>
      <c r="W56" s="719"/>
      <c r="X56" s="719"/>
      <c r="Y56" s="719"/>
      <c r="Z56" s="719"/>
      <c r="AA56" s="719"/>
      <c r="AB56" s="719"/>
      <c r="AC56" s="14"/>
    </row>
    <row r="57" spans="1:29" ht="12.75" x14ac:dyDescent="0.35">
      <c r="A57" s="10"/>
      <c r="B57" s="10"/>
      <c r="C57" s="673"/>
      <c r="D57" s="673"/>
      <c r="E57" s="673"/>
      <c r="F57" s="673"/>
      <c r="G57" s="673"/>
      <c r="H57" s="673"/>
      <c r="I57" s="673"/>
      <c r="J57" s="673"/>
      <c r="K57" s="673"/>
      <c r="L57" s="673"/>
      <c r="M57" s="673"/>
      <c r="N57" s="10"/>
      <c r="O57" s="10"/>
      <c r="P57" s="10"/>
      <c r="Q57" s="10"/>
      <c r="R57" s="719"/>
      <c r="S57" s="719"/>
      <c r="T57" s="719"/>
      <c r="U57" s="719"/>
      <c r="V57" s="719"/>
      <c r="W57" s="719"/>
      <c r="X57" s="719"/>
      <c r="Y57" s="719"/>
      <c r="Z57" s="719"/>
      <c r="AA57" s="719"/>
      <c r="AB57" s="719"/>
      <c r="AC57" s="14"/>
    </row>
    <row r="58" spans="1:29" ht="12.75" x14ac:dyDescent="0.35">
      <c r="A58"/>
      <c r="B58" s="10"/>
      <c r="C58" s="673"/>
      <c r="D58" s="673"/>
      <c r="E58" s="673"/>
      <c r="F58" s="673"/>
      <c r="G58" s="673"/>
      <c r="H58" s="673"/>
      <c r="I58" s="673"/>
      <c r="J58" s="673"/>
      <c r="K58" s="673"/>
      <c r="L58" s="673"/>
      <c r="M58" s="673"/>
      <c r="N58" s="10"/>
      <c r="O58" s="10"/>
      <c r="P58" s="10"/>
      <c r="Q58" s="10"/>
      <c r="R58" s="719"/>
      <c r="S58" s="719"/>
      <c r="T58" s="719"/>
      <c r="U58" s="719"/>
      <c r="V58" s="719"/>
      <c r="W58" s="719"/>
      <c r="X58" s="719"/>
      <c r="Y58" s="719"/>
      <c r="Z58" s="719"/>
      <c r="AA58" s="719"/>
      <c r="AB58" s="719"/>
      <c r="AC58" s="14"/>
    </row>
    <row r="59" spans="1:29" ht="12.75" x14ac:dyDescent="0.35">
      <c r="A59" s="10"/>
      <c r="B59" s="10"/>
      <c r="C59" s="673"/>
      <c r="D59" s="673"/>
      <c r="E59" s="673"/>
      <c r="F59" s="673"/>
      <c r="G59" s="673"/>
      <c r="H59" s="673"/>
      <c r="I59" s="673"/>
      <c r="J59" s="673"/>
      <c r="K59" s="673"/>
      <c r="L59" s="673"/>
      <c r="M59" s="673"/>
      <c r="N59" s="10"/>
      <c r="O59" s="10"/>
      <c r="P59" s="10"/>
      <c r="Q59" s="10"/>
      <c r="R59" s="719"/>
      <c r="S59" s="719"/>
      <c r="T59" s="719"/>
      <c r="U59" s="719"/>
      <c r="V59" s="719"/>
      <c r="W59" s="719"/>
      <c r="X59" s="719"/>
      <c r="Y59" s="719"/>
      <c r="Z59" s="719"/>
      <c r="AA59" s="719"/>
      <c r="AB59" s="719"/>
      <c r="AC59" s="14"/>
    </row>
    <row r="60" spans="1:29" ht="12.75" x14ac:dyDescent="0.3">
      <c r="A60" s="14"/>
      <c r="B60" s="14"/>
      <c r="C60" s="673"/>
      <c r="D60" s="673"/>
      <c r="E60" s="673"/>
      <c r="F60" s="673"/>
      <c r="G60" s="673"/>
      <c r="H60" s="673"/>
      <c r="I60" s="673"/>
      <c r="J60" s="673"/>
      <c r="K60" s="673"/>
      <c r="L60" s="673"/>
      <c r="M60" s="673"/>
      <c r="N60" s="14"/>
      <c r="O60" s="14"/>
      <c r="P60" s="14"/>
      <c r="Q60" s="14"/>
      <c r="R60" s="719"/>
      <c r="S60" s="719"/>
      <c r="T60" s="719"/>
      <c r="U60" s="719"/>
      <c r="V60" s="719"/>
      <c r="W60" s="719"/>
      <c r="X60" s="719"/>
      <c r="Y60" s="719"/>
      <c r="Z60" s="719"/>
      <c r="AA60" s="719"/>
      <c r="AB60" s="719"/>
      <c r="AC60" s="14"/>
    </row>
    <row r="61" spans="1:29" ht="12.75" x14ac:dyDescent="0.3">
      <c r="A61" s="14"/>
      <c r="B61" s="14"/>
      <c r="C61" s="673"/>
      <c r="D61" s="673"/>
      <c r="E61" s="673"/>
      <c r="F61" s="673"/>
      <c r="G61" s="673"/>
      <c r="H61" s="673"/>
      <c r="I61" s="673"/>
      <c r="J61" s="673"/>
      <c r="K61" s="673"/>
      <c r="L61" s="673"/>
      <c r="M61" s="673"/>
      <c r="N61" s="14"/>
      <c r="O61" s="14"/>
      <c r="P61" s="14"/>
      <c r="Q61" s="14"/>
      <c r="R61" s="719"/>
      <c r="S61" s="719"/>
      <c r="T61" s="719"/>
      <c r="U61" s="719"/>
      <c r="V61" s="719"/>
      <c r="W61" s="719"/>
      <c r="X61" s="719"/>
      <c r="Y61" s="719"/>
      <c r="Z61" s="719"/>
      <c r="AA61" s="719"/>
      <c r="AB61" s="719"/>
      <c r="AC61" s="14"/>
    </row>
    <row r="62" spans="1:29" ht="12.75" x14ac:dyDescent="0.3">
      <c r="A62" s="14"/>
      <c r="B62" s="14"/>
      <c r="C62" s="673"/>
      <c r="D62" s="673"/>
      <c r="E62" s="673"/>
      <c r="F62" s="673"/>
      <c r="G62" s="673"/>
      <c r="H62" s="673"/>
      <c r="I62" s="673"/>
      <c r="J62" s="673"/>
      <c r="K62" s="673"/>
      <c r="L62" s="673"/>
      <c r="M62" s="673"/>
      <c r="N62" s="14"/>
      <c r="O62" s="14"/>
      <c r="P62" s="14"/>
      <c r="Q62" s="14"/>
      <c r="R62" s="719"/>
      <c r="S62" s="719"/>
      <c r="T62" s="719"/>
      <c r="U62" s="719"/>
      <c r="V62" s="719"/>
      <c r="W62" s="719"/>
      <c r="X62" s="719"/>
      <c r="Y62" s="719"/>
      <c r="Z62" s="719"/>
      <c r="AA62" s="719"/>
      <c r="AB62" s="719"/>
      <c r="AC62" s="14"/>
    </row>
    <row r="63" spans="1:29" ht="12.75" x14ac:dyDescent="0.3">
      <c r="A63" s="14"/>
      <c r="B63" s="14"/>
      <c r="C63" s="673"/>
      <c r="D63" s="673"/>
      <c r="E63" s="673"/>
      <c r="F63" s="673"/>
      <c r="G63" s="673"/>
      <c r="H63" s="673"/>
      <c r="I63" s="673"/>
      <c r="J63" s="673"/>
      <c r="K63" s="673"/>
      <c r="L63" s="673"/>
      <c r="M63" s="673"/>
      <c r="N63" s="14"/>
      <c r="O63" s="14"/>
      <c r="P63" s="14"/>
      <c r="Q63" s="14"/>
      <c r="R63" s="719"/>
      <c r="S63" s="719"/>
      <c r="T63" s="719"/>
      <c r="U63" s="719"/>
      <c r="V63" s="719"/>
      <c r="W63" s="719"/>
      <c r="X63" s="719"/>
      <c r="Y63" s="719"/>
      <c r="Z63" s="719"/>
      <c r="AA63" s="719"/>
      <c r="AB63" s="719"/>
      <c r="AC63" s="14"/>
    </row>
    <row r="64" spans="1:29" ht="12.75" x14ac:dyDescent="0.3">
      <c r="A64" s="14"/>
      <c r="B64" s="14"/>
      <c r="C64" s="673"/>
      <c r="D64" s="673"/>
      <c r="E64" s="673"/>
      <c r="F64" s="673"/>
      <c r="G64" s="673"/>
      <c r="H64" s="673"/>
      <c r="I64" s="673"/>
      <c r="J64" s="673"/>
      <c r="K64" s="673"/>
      <c r="L64" s="673"/>
      <c r="M64" s="673"/>
      <c r="N64" s="14"/>
      <c r="O64" s="14"/>
      <c r="P64" s="14"/>
      <c r="Q64" s="14"/>
      <c r="R64" s="719"/>
      <c r="S64" s="719"/>
      <c r="T64" s="719"/>
      <c r="U64" s="719"/>
      <c r="V64" s="719"/>
      <c r="W64" s="719"/>
      <c r="X64" s="719"/>
      <c r="Y64" s="719"/>
      <c r="Z64" s="719"/>
      <c r="AA64" s="719"/>
      <c r="AB64" s="719"/>
      <c r="AC64" s="14"/>
    </row>
    <row r="65" spans="1:29" ht="12.75" x14ac:dyDescent="0.3">
      <c r="A65" s="14"/>
      <c r="B65" s="14"/>
      <c r="C65" s="673"/>
      <c r="D65" s="673"/>
      <c r="E65" s="673"/>
      <c r="F65" s="673"/>
      <c r="G65" s="673"/>
      <c r="H65" s="673"/>
      <c r="I65" s="673"/>
      <c r="J65" s="673"/>
      <c r="K65" s="673"/>
      <c r="L65" s="673"/>
      <c r="M65" s="673"/>
      <c r="N65" s="14"/>
      <c r="O65" s="14"/>
      <c r="P65" s="14"/>
      <c r="Q65" s="14"/>
      <c r="R65" s="719"/>
      <c r="S65" s="719"/>
      <c r="T65" s="719"/>
      <c r="U65" s="719"/>
      <c r="V65" s="719"/>
      <c r="W65" s="719"/>
      <c r="X65" s="719"/>
      <c r="Y65" s="719"/>
      <c r="Z65" s="719"/>
      <c r="AA65" s="719"/>
      <c r="AB65" s="719"/>
      <c r="AC65" s="14"/>
    </row>
    <row r="66" spans="1:29" ht="12.75" x14ac:dyDescent="0.3">
      <c r="A66" s="14"/>
      <c r="B66" s="14"/>
      <c r="C66" s="673"/>
      <c r="D66" s="673"/>
      <c r="E66" s="673"/>
      <c r="F66" s="673"/>
      <c r="G66" s="673"/>
      <c r="H66" s="673"/>
      <c r="I66" s="673"/>
      <c r="J66" s="673"/>
      <c r="K66" s="673"/>
      <c r="L66" s="673"/>
      <c r="M66" s="673"/>
      <c r="N66" s="14"/>
      <c r="O66" s="14"/>
      <c r="P66" s="14"/>
      <c r="Q66" s="14"/>
      <c r="R66" s="719"/>
      <c r="S66" s="719"/>
      <c r="T66" s="719"/>
      <c r="U66" s="719"/>
      <c r="V66" s="719"/>
      <c r="W66" s="719"/>
      <c r="X66" s="719"/>
      <c r="Y66" s="719"/>
      <c r="Z66" s="719"/>
      <c r="AA66" s="719"/>
      <c r="AB66" s="719"/>
      <c r="AC66" s="14"/>
    </row>
    <row r="67" spans="1:29" ht="12.75" x14ac:dyDescent="0.3">
      <c r="A67" s="14"/>
      <c r="B67" s="14"/>
      <c r="C67" s="673"/>
      <c r="D67" s="673"/>
      <c r="E67" s="673"/>
      <c r="F67" s="673"/>
      <c r="G67" s="673"/>
      <c r="H67" s="673"/>
      <c r="I67" s="673"/>
      <c r="J67" s="673"/>
      <c r="K67" s="673"/>
      <c r="L67" s="673"/>
      <c r="M67" s="673"/>
      <c r="N67" s="14"/>
      <c r="O67" s="14"/>
      <c r="P67" s="14"/>
      <c r="Q67" s="14"/>
      <c r="R67" s="719"/>
      <c r="S67" s="719"/>
      <c r="T67" s="719"/>
      <c r="U67" s="719"/>
      <c r="V67" s="719"/>
      <c r="W67" s="719"/>
      <c r="X67" s="719"/>
      <c r="Y67" s="719"/>
      <c r="Z67" s="719"/>
      <c r="AA67" s="719"/>
      <c r="AB67" s="719"/>
      <c r="AC67" s="14"/>
    </row>
    <row r="68" spans="1:29" ht="12.75" x14ac:dyDescent="0.3">
      <c r="A68" s="14"/>
      <c r="B68" s="14"/>
      <c r="C68" s="673"/>
      <c r="D68" s="673"/>
      <c r="E68" s="673"/>
      <c r="F68" s="673"/>
      <c r="G68" s="673"/>
      <c r="H68" s="673"/>
      <c r="I68" s="673"/>
      <c r="J68" s="673"/>
      <c r="K68" s="673"/>
      <c r="L68" s="673"/>
      <c r="M68" s="673"/>
      <c r="N68" s="14"/>
      <c r="O68" s="14"/>
      <c r="P68" s="14"/>
      <c r="Q68" s="14"/>
      <c r="R68" s="719"/>
      <c r="S68" s="719"/>
      <c r="T68" s="719"/>
      <c r="U68" s="719"/>
      <c r="V68" s="719"/>
      <c r="W68" s="719"/>
      <c r="X68" s="719"/>
      <c r="Y68" s="719"/>
      <c r="Z68" s="719"/>
      <c r="AA68" s="719"/>
      <c r="AB68" s="719"/>
      <c r="AC68" s="14"/>
    </row>
    <row r="69" spans="1:29" ht="12.75" x14ac:dyDescent="0.3">
      <c r="A69" s="14"/>
      <c r="B69" s="14"/>
      <c r="C69" s="673"/>
      <c r="D69" s="673"/>
      <c r="E69" s="673"/>
      <c r="F69" s="673"/>
      <c r="G69" s="673"/>
      <c r="H69" s="673"/>
      <c r="I69" s="673"/>
      <c r="J69" s="673"/>
      <c r="K69" s="673"/>
      <c r="L69" s="673"/>
      <c r="M69" s="673"/>
      <c r="N69" s="14"/>
      <c r="O69" s="14"/>
      <c r="P69" s="14"/>
      <c r="Q69" s="14"/>
      <c r="R69" s="719"/>
      <c r="S69" s="719"/>
      <c r="T69" s="719"/>
      <c r="U69" s="719"/>
      <c r="V69" s="719"/>
      <c r="W69" s="719"/>
      <c r="X69" s="719"/>
      <c r="Y69" s="719"/>
      <c r="Z69" s="719"/>
      <c r="AA69" s="719"/>
      <c r="AB69" s="719"/>
      <c r="AC69" s="14"/>
    </row>
    <row r="70" spans="1:29" s="229" customFormat="1" ht="12.75" x14ac:dyDescent="0.3">
      <c r="C70" s="673"/>
      <c r="D70" s="673"/>
      <c r="E70" s="673"/>
      <c r="F70" s="673"/>
      <c r="G70" s="673"/>
      <c r="H70" s="673"/>
      <c r="I70" s="673"/>
      <c r="J70" s="673"/>
      <c r="K70" s="673"/>
      <c r="L70" s="673"/>
      <c r="M70" s="673"/>
      <c r="R70" s="719"/>
      <c r="S70" s="719"/>
      <c r="T70" s="719"/>
      <c r="U70" s="719"/>
      <c r="V70" s="719"/>
      <c r="W70" s="719"/>
      <c r="X70" s="719"/>
      <c r="Y70" s="719"/>
      <c r="Z70" s="719"/>
      <c r="AA70" s="719"/>
      <c r="AB70" s="719"/>
    </row>
    <row r="71" spans="1:29" s="229" customFormat="1" ht="12.75" x14ac:dyDescent="0.3">
      <c r="C71" s="673"/>
      <c r="D71" s="673"/>
      <c r="E71" s="673"/>
      <c r="F71" s="673"/>
      <c r="G71" s="673"/>
      <c r="H71" s="673"/>
      <c r="I71" s="673"/>
      <c r="J71" s="673"/>
      <c r="K71" s="673"/>
      <c r="L71" s="673"/>
      <c r="M71" s="673"/>
      <c r="R71" s="719"/>
      <c r="S71" s="719"/>
      <c r="T71" s="719"/>
      <c r="U71" s="719"/>
      <c r="V71" s="719"/>
      <c r="W71" s="719"/>
      <c r="X71" s="719"/>
      <c r="Y71" s="719"/>
      <c r="Z71" s="719"/>
      <c r="AA71" s="719"/>
      <c r="AB71" s="719"/>
    </row>
    <row r="72" spans="1:29" s="229" customFormat="1" ht="12.75" x14ac:dyDescent="0.3">
      <c r="C72" s="673"/>
      <c r="D72" s="673"/>
      <c r="E72" s="673"/>
      <c r="F72" s="673"/>
      <c r="G72" s="673"/>
      <c r="H72" s="673"/>
      <c r="I72" s="673"/>
      <c r="J72" s="673"/>
      <c r="K72" s="673"/>
      <c r="L72" s="673"/>
      <c r="M72" s="673"/>
      <c r="R72" s="719"/>
      <c r="S72" s="719"/>
      <c r="T72" s="719"/>
      <c r="U72" s="719"/>
      <c r="V72" s="719"/>
      <c r="W72" s="719"/>
      <c r="X72" s="719"/>
      <c r="Y72" s="719"/>
      <c r="Z72" s="719"/>
      <c r="AA72" s="719"/>
      <c r="AB72" s="719"/>
    </row>
    <row r="73" spans="1:29" s="229" customFormat="1" ht="12.75" x14ac:dyDescent="0.3">
      <c r="C73" s="673"/>
      <c r="D73" s="673"/>
      <c r="E73" s="673"/>
      <c r="F73" s="673"/>
      <c r="G73" s="673"/>
      <c r="H73" s="673"/>
      <c r="I73" s="673"/>
      <c r="J73" s="673"/>
      <c r="K73" s="673"/>
      <c r="L73" s="673"/>
      <c r="M73" s="673"/>
      <c r="R73" s="719"/>
      <c r="S73" s="719"/>
      <c r="T73" s="719"/>
      <c r="U73" s="719"/>
      <c r="V73" s="719"/>
      <c r="W73" s="719"/>
      <c r="X73" s="719"/>
      <c r="Y73" s="719"/>
      <c r="Z73" s="719"/>
      <c r="AA73" s="719"/>
      <c r="AB73" s="719"/>
    </row>
    <row r="74" spans="1:29" s="229" customFormat="1" ht="12.75" x14ac:dyDescent="0.3">
      <c r="C74" s="673"/>
      <c r="D74" s="673"/>
      <c r="E74" s="673"/>
      <c r="F74" s="673"/>
      <c r="G74" s="673"/>
      <c r="H74" s="673"/>
      <c r="I74" s="673"/>
      <c r="J74" s="673"/>
      <c r="K74" s="673"/>
      <c r="L74" s="673"/>
      <c r="M74" s="673"/>
      <c r="R74" s="719"/>
      <c r="S74" s="719"/>
      <c r="T74" s="719"/>
      <c r="U74" s="719"/>
      <c r="V74" s="719"/>
      <c r="W74" s="719"/>
      <c r="X74" s="719"/>
      <c r="Y74" s="719"/>
      <c r="Z74" s="719"/>
      <c r="AA74" s="719"/>
      <c r="AB74" s="719"/>
    </row>
    <row r="75" spans="1:29" s="229" customFormat="1" ht="12.75" x14ac:dyDescent="0.3">
      <c r="C75" s="673"/>
      <c r="D75" s="673"/>
      <c r="E75" s="673"/>
      <c r="F75" s="673"/>
      <c r="G75" s="673"/>
      <c r="H75" s="673"/>
      <c r="I75" s="673"/>
      <c r="J75" s="673"/>
      <c r="K75" s="673"/>
      <c r="L75" s="673"/>
      <c r="M75" s="673"/>
      <c r="R75" s="719"/>
      <c r="S75" s="719"/>
      <c r="T75" s="719"/>
      <c r="U75" s="719"/>
      <c r="V75" s="719"/>
      <c r="W75" s="719"/>
      <c r="X75" s="719"/>
      <c r="Y75" s="719"/>
      <c r="Z75" s="719"/>
      <c r="AA75" s="719"/>
      <c r="AB75" s="719"/>
    </row>
    <row r="76" spans="1:29" s="229" customFormat="1" ht="12.75" x14ac:dyDescent="0.3">
      <c r="C76" s="673"/>
      <c r="D76" s="673"/>
      <c r="E76" s="673"/>
      <c r="F76" s="673"/>
      <c r="G76" s="673"/>
      <c r="H76" s="673"/>
      <c r="I76" s="673"/>
      <c r="J76" s="673"/>
      <c r="K76" s="673"/>
      <c r="L76" s="673"/>
      <c r="M76" s="673"/>
      <c r="R76" s="719"/>
      <c r="S76" s="719"/>
      <c r="T76" s="719"/>
      <c r="U76" s="719"/>
      <c r="V76" s="719"/>
      <c r="W76" s="719"/>
      <c r="X76" s="719"/>
      <c r="Y76" s="719"/>
      <c r="Z76" s="719"/>
      <c r="AA76" s="719"/>
      <c r="AB76" s="719"/>
    </row>
    <row r="77" spans="1:29" s="229" customFormat="1" ht="12.75" x14ac:dyDescent="0.3">
      <c r="C77" s="673"/>
      <c r="D77" s="673"/>
      <c r="E77" s="673"/>
      <c r="F77" s="673"/>
      <c r="G77" s="673"/>
      <c r="H77" s="673"/>
      <c r="I77" s="673"/>
      <c r="J77" s="673"/>
      <c r="K77" s="673"/>
      <c r="L77" s="673"/>
      <c r="M77" s="673"/>
      <c r="R77" s="719"/>
      <c r="S77" s="719"/>
      <c r="T77" s="719"/>
      <c r="U77" s="719"/>
      <c r="V77" s="719"/>
      <c r="W77" s="719"/>
      <c r="X77" s="719"/>
      <c r="Y77" s="719"/>
      <c r="Z77" s="719"/>
      <c r="AA77" s="719"/>
      <c r="AB77" s="719"/>
    </row>
    <row r="78" spans="1:29" s="229" customFormat="1" ht="12.75" x14ac:dyDescent="0.3">
      <c r="C78" s="673"/>
      <c r="D78" s="673"/>
      <c r="E78" s="673"/>
      <c r="F78" s="673"/>
      <c r="G78" s="673"/>
      <c r="H78" s="673"/>
      <c r="I78" s="673"/>
      <c r="J78" s="673"/>
      <c r="K78" s="673"/>
      <c r="L78" s="673"/>
      <c r="M78" s="673"/>
      <c r="R78" s="719"/>
      <c r="S78" s="719"/>
      <c r="T78" s="719"/>
      <c r="U78" s="719"/>
      <c r="V78" s="719"/>
      <c r="W78" s="719"/>
      <c r="X78" s="719"/>
      <c r="Y78" s="719"/>
      <c r="Z78" s="719"/>
      <c r="AA78" s="719"/>
      <c r="AB78" s="719"/>
    </row>
    <row r="79" spans="1:29" s="229" customFormat="1" ht="12.75" x14ac:dyDescent="0.3">
      <c r="C79" s="673"/>
      <c r="D79" s="673"/>
      <c r="E79" s="673"/>
      <c r="F79" s="673"/>
      <c r="G79" s="673"/>
      <c r="H79" s="673"/>
      <c r="I79" s="673"/>
      <c r="J79" s="673"/>
      <c r="K79" s="673"/>
      <c r="L79" s="673"/>
      <c r="M79" s="673"/>
      <c r="R79" s="719"/>
      <c r="S79" s="719"/>
      <c r="T79" s="719"/>
      <c r="U79" s="719"/>
      <c r="V79" s="719"/>
      <c r="W79" s="719"/>
      <c r="X79" s="719"/>
      <c r="Y79" s="719"/>
      <c r="Z79" s="719"/>
      <c r="AA79" s="719"/>
      <c r="AB79" s="719"/>
    </row>
    <row r="80" spans="1:29" s="229" customFormat="1" ht="12.75" x14ac:dyDescent="0.3">
      <c r="C80" s="673"/>
      <c r="D80" s="673"/>
      <c r="E80" s="673"/>
      <c r="F80" s="673"/>
      <c r="G80" s="673"/>
      <c r="H80" s="673"/>
      <c r="I80" s="673"/>
      <c r="J80" s="673"/>
      <c r="K80" s="673"/>
      <c r="L80" s="673"/>
      <c r="M80" s="673"/>
      <c r="R80" s="719"/>
      <c r="S80" s="719"/>
      <c r="T80" s="719"/>
      <c r="U80" s="719"/>
      <c r="V80" s="719"/>
      <c r="W80" s="719"/>
      <c r="X80" s="719"/>
      <c r="Y80" s="719"/>
      <c r="Z80" s="719"/>
      <c r="AA80" s="719"/>
      <c r="AB80" s="719"/>
    </row>
    <row r="81" spans="3:28" s="229" customFormat="1" ht="12.75" x14ac:dyDescent="0.3">
      <c r="C81" s="673"/>
      <c r="D81" s="673"/>
      <c r="E81" s="673"/>
      <c r="F81" s="673"/>
      <c r="G81" s="673"/>
      <c r="H81" s="673"/>
      <c r="I81" s="673"/>
      <c r="J81" s="673"/>
      <c r="K81" s="673"/>
      <c r="L81" s="673"/>
      <c r="M81" s="673"/>
      <c r="R81" s="719"/>
      <c r="S81" s="719"/>
      <c r="T81" s="719"/>
      <c r="U81" s="719"/>
      <c r="V81" s="719"/>
      <c r="W81" s="719"/>
      <c r="X81" s="719"/>
      <c r="Y81" s="719"/>
      <c r="Z81" s="719"/>
      <c r="AA81" s="719"/>
      <c r="AB81" s="719"/>
    </row>
    <row r="82" spans="3:28" s="229" customFormat="1" ht="12.75" x14ac:dyDescent="0.3">
      <c r="C82" s="673"/>
      <c r="D82" s="673"/>
      <c r="E82" s="673"/>
      <c r="F82" s="673"/>
      <c r="G82" s="673"/>
      <c r="H82" s="673"/>
      <c r="I82" s="673"/>
      <c r="J82" s="673"/>
      <c r="K82" s="673"/>
      <c r="L82" s="673"/>
      <c r="M82" s="673"/>
      <c r="R82" s="719"/>
      <c r="S82" s="719"/>
      <c r="T82" s="719"/>
      <c r="U82" s="719"/>
      <c r="V82" s="719"/>
      <c r="W82" s="719"/>
      <c r="X82" s="719"/>
      <c r="Y82" s="719"/>
      <c r="Z82" s="719"/>
      <c r="AA82" s="719"/>
      <c r="AB82" s="719"/>
    </row>
    <row r="83" spans="3:28" s="229" customFormat="1" ht="12.75" x14ac:dyDescent="0.3">
      <c r="C83" s="673"/>
      <c r="D83" s="673"/>
      <c r="E83" s="673"/>
      <c r="F83" s="673"/>
      <c r="G83" s="673"/>
      <c r="H83" s="673"/>
      <c r="I83" s="673"/>
      <c r="J83" s="673"/>
      <c r="K83" s="673"/>
      <c r="L83" s="673"/>
      <c r="M83" s="673"/>
      <c r="R83" s="719"/>
      <c r="S83" s="719"/>
      <c r="T83" s="719"/>
      <c r="U83" s="719"/>
      <c r="V83" s="719"/>
      <c r="W83" s="719"/>
      <c r="X83" s="719"/>
      <c r="Y83" s="719"/>
      <c r="Z83" s="719"/>
      <c r="AA83" s="719"/>
      <c r="AB83" s="719"/>
    </row>
    <row r="84" spans="3:28" s="229" customFormat="1" ht="12.75" x14ac:dyDescent="0.3">
      <c r="C84" s="673"/>
      <c r="D84" s="673"/>
      <c r="E84" s="673"/>
      <c r="F84" s="673"/>
      <c r="G84" s="673"/>
      <c r="H84" s="673"/>
      <c r="I84" s="673"/>
      <c r="J84" s="673"/>
      <c r="K84" s="673"/>
      <c r="L84" s="673"/>
      <c r="M84" s="673"/>
      <c r="R84" s="719"/>
      <c r="S84" s="719"/>
      <c r="T84" s="719"/>
      <c r="U84" s="719"/>
      <c r="V84" s="719"/>
      <c r="W84" s="719"/>
      <c r="X84" s="719"/>
      <c r="Y84" s="719"/>
      <c r="Z84" s="719"/>
      <c r="AA84" s="719"/>
      <c r="AB84" s="719"/>
    </row>
    <row r="85" spans="3:28" s="229" customFormat="1" x14ac:dyDescent="0.3"/>
    <row r="86" spans="3:28" s="229" customFormat="1" x14ac:dyDescent="0.3"/>
    <row r="87" spans="3:28" s="229" customFormat="1" x14ac:dyDescent="0.3"/>
    <row r="88" spans="3:28" s="229" customFormat="1" x14ac:dyDescent="0.3"/>
    <row r="89" spans="3:28" s="229" customFormat="1" x14ac:dyDescent="0.3"/>
    <row r="90" spans="3:28" s="229" customFormat="1" x14ac:dyDescent="0.3"/>
    <row r="91" spans="3:28" s="229" customFormat="1" x14ac:dyDescent="0.3"/>
    <row r="92" spans="3:28" s="229" customFormat="1" x14ac:dyDescent="0.3"/>
    <row r="93" spans="3:28" s="229" customFormat="1" x14ac:dyDescent="0.3"/>
    <row r="94" spans="3:28" s="229" customFormat="1" x14ac:dyDescent="0.3"/>
    <row r="95" spans="3:28" s="229" customFormat="1" x14ac:dyDescent="0.3"/>
    <row r="96" spans="3:28" s="229" customFormat="1" x14ac:dyDescent="0.3"/>
    <row r="97" s="229" customFormat="1" x14ac:dyDescent="0.3"/>
    <row r="98" s="229" customFormat="1" x14ac:dyDescent="0.3"/>
    <row r="99" s="229" customFormat="1" x14ac:dyDescent="0.3"/>
    <row r="100" s="229" customFormat="1" x14ac:dyDescent="0.3"/>
    <row r="101" s="229" customFormat="1" x14ac:dyDescent="0.3"/>
    <row r="102" s="229" customFormat="1" x14ac:dyDescent="0.3"/>
    <row r="103" s="229" customFormat="1" x14ac:dyDescent="0.3"/>
    <row r="104" s="229" customFormat="1" x14ac:dyDescent="0.3"/>
    <row r="105" s="229" customFormat="1" x14ac:dyDescent="0.3"/>
    <row r="106" s="229" customFormat="1" x14ac:dyDescent="0.3"/>
    <row r="107" s="229" customFormat="1" x14ac:dyDescent="0.3"/>
    <row r="108" s="229" customFormat="1" x14ac:dyDescent="0.3"/>
    <row r="109" s="229" customFormat="1" x14ac:dyDescent="0.3"/>
    <row r="110" s="229" customFormat="1" x14ac:dyDescent="0.3"/>
    <row r="111" s="229" customFormat="1" x14ac:dyDescent="0.3"/>
    <row r="112" s="229" customFormat="1" x14ac:dyDescent="0.3"/>
    <row r="113" s="229" customFormat="1" x14ac:dyDescent="0.3"/>
    <row r="114" s="229" customFormat="1" x14ac:dyDescent="0.3"/>
    <row r="115" s="229" customFormat="1" x14ac:dyDescent="0.3"/>
    <row r="116" s="229" customFormat="1" x14ac:dyDescent="0.3"/>
    <row r="117" s="229" customFormat="1" x14ac:dyDescent="0.3"/>
    <row r="118" s="229" customFormat="1" x14ac:dyDescent="0.3"/>
    <row r="119" s="229" customFormat="1" x14ac:dyDescent="0.3"/>
    <row r="120" s="229" customFormat="1" x14ac:dyDescent="0.3"/>
    <row r="121" s="229" customFormat="1" x14ac:dyDescent="0.3"/>
    <row r="122" s="229" customFormat="1" x14ac:dyDescent="0.3"/>
    <row r="123" s="229" customFormat="1" x14ac:dyDescent="0.3"/>
    <row r="124" s="229" customFormat="1" x14ac:dyDescent="0.3"/>
    <row r="125" s="229" customFormat="1" x14ac:dyDescent="0.3"/>
    <row r="126" s="229" customFormat="1" x14ac:dyDescent="0.3"/>
    <row r="127" s="229" customFormat="1" x14ac:dyDescent="0.3"/>
    <row r="128" s="229" customFormat="1" x14ac:dyDescent="0.3"/>
    <row r="129" s="229" customFormat="1" x14ac:dyDescent="0.3"/>
    <row r="130" s="229" customFormat="1" x14ac:dyDescent="0.3"/>
    <row r="131" s="229" customFormat="1" x14ac:dyDescent="0.3"/>
    <row r="132" s="229" customFormat="1" x14ac:dyDescent="0.3"/>
    <row r="133" s="229" customFormat="1" x14ac:dyDescent="0.3"/>
    <row r="134" s="229" customFormat="1" x14ac:dyDescent="0.3"/>
    <row r="135" s="229" customFormat="1" x14ac:dyDescent="0.3"/>
    <row r="136" s="229" customFormat="1" x14ac:dyDescent="0.3"/>
    <row r="137" s="229" customFormat="1" x14ac:dyDescent="0.3"/>
    <row r="138" s="229" customFormat="1" x14ac:dyDescent="0.3"/>
    <row r="139" s="229" customFormat="1" x14ac:dyDescent="0.3"/>
    <row r="140" s="229" customFormat="1" x14ac:dyDescent="0.3"/>
    <row r="141" s="229" customFormat="1" x14ac:dyDescent="0.3"/>
    <row r="142" s="229" customFormat="1" x14ac:dyDescent="0.3"/>
    <row r="143" s="229" customFormat="1" x14ac:dyDescent="0.3"/>
    <row r="144" s="229" customFormat="1" x14ac:dyDescent="0.3"/>
    <row r="145" s="229" customFormat="1" x14ac:dyDescent="0.3"/>
    <row r="146" s="229" customFormat="1" x14ac:dyDescent="0.3"/>
    <row r="147" s="229" customFormat="1" x14ac:dyDescent="0.3"/>
    <row r="148" s="229" customFormat="1" x14ac:dyDescent="0.3"/>
    <row r="149" s="229" customFormat="1" x14ac:dyDescent="0.3"/>
    <row r="150" s="229" customFormat="1" x14ac:dyDescent="0.3"/>
    <row r="151" s="229" customFormat="1" x14ac:dyDescent="0.3"/>
    <row r="152" s="229" customFormat="1" x14ac:dyDescent="0.3"/>
    <row r="153" s="229" customFormat="1" x14ac:dyDescent="0.3"/>
    <row r="154" s="229" customFormat="1" x14ac:dyDescent="0.3"/>
    <row r="155" s="229" customFormat="1" x14ac:dyDescent="0.3"/>
    <row r="156" s="229" customFormat="1" x14ac:dyDescent="0.3"/>
    <row r="157" s="229" customFormat="1" x14ac:dyDescent="0.3"/>
    <row r="158" s="229" customFormat="1" x14ac:dyDescent="0.3"/>
    <row r="159" s="229" customFormat="1" x14ac:dyDescent="0.3"/>
    <row r="160" s="229" customFormat="1" x14ac:dyDescent="0.3"/>
    <row r="161" s="229" customFormat="1" x14ac:dyDescent="0.3"/>
    <row r="162" s="229" customFormat="1" x14ac:dyDescent="0.3"/>
    <row r="163" s="229" customFormat="1" x14ac:dyDescent="0.3"/>
    <row r="164" s="229" customFormat="1" x14ac:dyDescent="0.3"/>
    <row r="165" s="229" customFormat="1" x14ac:dyDescent="0.3"/>
    <row r="166" s="229" customFormat="1" x14ac:dyDescent="0.3"/>
    <row r="167" s="229" customFormat="1" x14ac:dyDescent="0.3"/>
    <row r="168" s="229" customFormat="1" x14ac:dyDescent="0.3"/>
    <row r="169" s="229" customFormat="1" x14ac:dyDescent="0.3"/>
    <row r="170" s="229" customFormat="1" x14ac:dyDescent="0.3"/>
    <row r="171" s="229" customFormat="1" x14ac:dyDescent="0.3"/>
    <row r="172" s="229" customFormat="1" x14ac:dyDescent="0.3"/>
    <row r="173" s="229" customFormat="1" x14ac:dyDescent="0.3"/>
    <row r="174" s="229" customFormat="1" x14ac:dyDescent="0.3"/>
    <row r="175" s="229" customFormat="1" x14ac:dyDescent="0.3"/>
    <row r="176" s="229" customFormat="1" x14ac:dyDescent="0.3"/>
    <row r="177" s="229" customFormat="1" x14ac:dyDescent="0.3"/>
    <row r="178" s="229" customFormat="1" x14ac:dyDescent="0.3"/>
    <row r="179" s="229" customFormat="1" x14ac:dyDescent="0.3"/>
    <row r="180" s="229" customFormat="1" x14ac:dyDescent="0.3"/>
    <row r="181" s="229" customFormat="1" x14ac:dyDescent="0.3"/>
    <row r="182" s="229" customFormat="1" x14ac:dyDescent="0.3"/>
    <row r="183" s="229" customFormat="1" x14ac:dyDescent="0.3"/>
    <row r="184" s="229" customFormat="1" x14ac:dyDescent="0.3"/>
    <row r="185" s="229" customFormat="1" x14ac:dyDescent="0.3"/>
    <row r="186" s="229" customFormat="1" x14ac:dyDescent="0.3"/>
    <row r="187" s="229" customFormat="1" x14ac:dyDescent="0.3"/>
    <row r="188" s="229" customFormat="1" x14ac:dyDescent="0.3"/>
    <row r="189" s="229" customFormat="1" x14ac:dyDescent="0.3"/>
    <row r="190" s="229" customFormat="1" x14ac:dyDescent="0.3"/>
    <row r="191" s="229" customFormat="1" x14ac:dyDescent="0.3"/>
    <row r="192" s="229" customFormat="1" x14ac:dyDescent="0.3"/>
    <row r="193" s="229" customFormat="1" x14ac:dyDescent="0.3"/>
    <row r="194" s="229" customFormat="1" x14ac:dyDescent="0.3"/>
    <row r="195" s="229" customFormat="1" x14ac:dyDescent="0.3"/>
    <row r="196" s="229" customFormat="1" x14ac:dyDescent="0.3"/>
    <row r="197" s="229" customFormat="1" x14ac:dyDescent="0.3"/>
    <row r="198" s="229" customFormat="1" x14ac:dyDescent="0.3"/>
    <row r="199" s="229" customFormat="1" x14ac:dyDescent="0.3"/>
    <row r="200" s="229" customFormat="1" x14ac:dyDescent="0.3"/>
    <row r="201" s="229" customFormat="1" x14ac:dyDescent="0.3"/>
    <row r="202" s="229" customFormat="1" x14ac:dyDescent="0.3"/>
    <row r="203" s="229" customFormat="1" x14ac:dyDescent="0.3"/>
    <row r="204" s="229" customFormat="1" x14ac:dyDescent="0.3"/>
    <row r="205" s="229" customFormat="1" x14ac:dyDescent="0.3"/>
    <row r="206" s="229" customFormat="1" x14ac:dyDescent="0.3"/>
    <row r="207" s="229" customFormat="1" x14ac:dyDescent="0.3"/>
    <row r="208" s="229" customFormat="1" x14ac:dyDescent="0.3"/>
    <row r="209" s="229" customFormat="1" x14ac:dyDescent="0.3"/>
    <row r="210" s="229" customFormat="1" x14ac:dyDescent="0.3"/>
    <row r="211" s="229" customFormat="1" x14ac:dyDescent="0.3"/>
    <row r="212" s="229" customFormat="1" x14ac:dyDescent="0.3"/>
    <row r="213" s="229" customFormat="1" x14ac:dyDescent="0.3"/>
    <row r="214" s="229" customFormat="1" x14ac:dyDescent="0.3"/>
    <row r="215" s="229" customFormat="1" x14ac:dyDescent="0.3"/>
    <row r="216" s="229" customFormat="1" x14ac:dyDescent="0.3"/>
    <row r="217" s="229" customFormat="1" x14ac:dyDescent="0.3"/>
    <row r="218" s="229" customFormat="1" x14ac:dyDescent="0.3"/>
    <row r="219" s="229" customFormat="1" x14ac:dyDescent="0.3"/>
    <row r="220" s="229" customFormat="1" x14ac:dyDescent="0.3"/>
    <row r="221" s="229" customFormat="1" x14ac:dyDescent="0.3"/>
    <row r="222" s="229" customFormat="1" x14ac:dyDescent="0.3"/>
    <row r="223" s="229" customFormat="1" x14ac:dyDescent="0.3"/>
    <row r="224" s="229" customFormat="1" x14ac:dyDescent="0.3"/>
    <row r="225" s="229" customFormat="1" x14ac:dyDescent="0.3"/>
    <row r="226" s="229" customFormat="1" x14ac:dyDescent="0.3"/>
    <row r="227" s="229" customFormat="1" x14ac:dyDescent="0.3"/>
    <row r="228" s="229" customFormat="1" x14ac:dyDescent="0.3"/>
    <row r="229" s="229" customFormat="1" x14ac:dyDescent="0.3"/>
    <row r="230" s="229" customFormat="1" x14ac:dyDescent="0.3"/>
    <row r="231" s="229" customFormat="1" x14ac:dyDescent="0.3"/>
    <row r="232" s="229" customFormat="1" x14ac:dyDescent="0.3"/>
    <row r="233" s="229" customFormat="1" x14ac:dyDescent="0.3"/>
    <row r="234" s="229" customFormat="1" x14ac:dyDescent="0.3"/>
    <row r="235" s="229" customFormat="1" x14ac:dyDescent="0.3"/>
    <row r="236" s="229" customFormat="1" x14ac:dyDescent="0.3"/>
    <row r="237" s="229" customFormat="1" x14ac:dyDescent="0.3"/>
    <row r="238" s="229" customFormat="1" x14ac:dyDescent="0.3"/>
    <row r="239" s="229" customFormat="1" x14ac:dyDescent="0.3"/>
    <row r="240" s="229" customFormat="1" x14ac:dyDescent="0.3"/>
    <row r="241" s="229" customFormat="1" x14ac:dyDescent="0.3"/>
    <row r="242" s="229" customFormat="1" x14ac:dyDescent="0.3"/>
    <row r="243" s="229" customFormat="1" x14ac:dyDescent="0.3"/>
    <row r="244" s="229" customFormat="1" x14ac:dyDescent="0.3"/>
    <row r="245" s="229" customFormat="1" x14ac:dyDescent="0.3"/>
    <row r="246" s="229" customFormat="1" x14ac:dyDescent="0.3"/>
    <row r="247" s="229" customFormat="1" x14ac:dyDescent="0.3"/>
    <row r="248" s="229" customFormat="1" x14ac:dyDescent="0.3"/>
    <row r="249" s="229" customFormat="1" x14ac:dyDescent="0.3"/>
    <row r="250" s="229" customFormat="1" x14ac:dyDescent="0.3"/>
    <row r="251" s="229" customFormat="1" x14ac:dyDescent="0.3"/>
    <row r="252" s="229" customFormat="1" x14ac:dyDescent="0.3"/>
    <row r="253" s="229" customFormat="1" x14ac:dyDescent="0.3"/>
    <row r="254" s="229" customFormat="1" x14ac:dyDescent="0.3"/>
    <row r="255" s="229" customFormat="1" x14ac:dyDescent="0.3"/>
    <row r="256" s="229" customFormat="1" x14ac:dyDescent="0.3"/>
    <row r="257" s="229" customFormat="1" x14ac:dyDescent="0.3"/>
    <row r="258" s="229" customFormat="1" x14ac:dyDescent="0.3"/>
    <row r="259" s="229" customFormat="1" x14ac:dyDescent="0.3"/>
    <row r="260" s="229" customFormat="1" x14ac:dyDescent="0.3"/>
    <row r="261" s="229" customFormat="1" x14ac:dyDescent="0.3"/>
    <row r="262" s="229" customFormat="1" x14ac:dyDescent="0.3"/>
    <row r="263" s="229" customFormat="1" x14ac:dyDescent="0.3"/>
    <row r="264" s="229" customFormat="1" x14ac:dyDescent="0.3"/>
    <row r="265" s="229" customFormat="1" x14ac:dyDescent="0.3"/>
    <row r="266" s="229" customFormat="1" x14ac:dyDescent="0.3"/>
    <row r="267" s="229" customFormat="1" x14ac:dyDescent="0.3"/>
    <row r="268" s="229" customFormat="1" x14ac:dyDescent="0.3"/>
    <row r="269" s="229" customFormat="1" x14ac:dyDescent="0.3"/>
    <row r="270" s="229" customFormat="1" x14ac:dyDescent="0.3"/>
    <row r="271" s="229" customFormat="1" x14ac:dyDescent="0.3"/>
    <row r="272" s="229" customFormat="1" x14ac:dyDescent="0.3"/>
    <row r="273" s="229" customFormat="1" x14ac:dyDescent="0.3"/>
    <row r="274" s="229" customFormat="1" x14ac:dyDescent="0.3"/>
    <row r="275" s="229" customFormat="1" x14ac:dyDescent="0.3"/>
    <row r="276" s="229" customFormat="1" x14ac:dyDescent="0.3"/>
    <row r="277" s="229" customFormat="1" x14ac:dyDescent="0.3"/>
    <row r="278" s="229" customFormat="1" x14ac:dyDescent="0.3"/>
    <row r="279" s="229" customFormat="1" x14ac:dyDescent="0.3"/>
    <row r="280" s="229" customFormat="1" x14ac:dyDescent="0.3"/>
    <row r="281" s="229" customFormat="1" x14ac:dyDescent="0.3"/>
    <row r="282" s="229" customFormat="1" x14ac:dyDescent="0.3"/>
    <row r="283" s="229" customFormat="1" x14ac:dyDescent="0.3"/>
  </sheetData>
  <mergeCells count="2">
    <mergeCell ref="C3:AB3"/>
    <mergeCell ref="R4:Z4"/>
  </mergeCells>
  <phoneticPr fontId="5" type="noConversion"/>
  <pageMargins left="0.7" right="0.7" top="0.75" bottom="0.75" header="0.3" footer="0.3"/>
  <pageSetup paperSize="9" scale="65" orientation="landscape" r:id="rId1"/>
  <headerFooter alignWithMargins="0">
    <oddFooter>&amp;C&amp;P(&amp;N)</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1"/>
  <dimension ref="A1:BR224"/>
  <sheetViews>
    <sheetView zoomScaleNormal="100" workbookViewId="0">
      <pane xSplit="2" ySplit="6" topLeftCell="C7" activePane="bottomRight" state="frozen"/>
      <selection activeCell="R33" sqref="R33"/>
      <selection pane="topRight" activeCell="R33" sqref="R33"/>
      <selection pane="bottomLeft" activeCell="R33" sqref="R33"/>
      <selection pane="bottomRight" activeCell="R33" sqref="R33"/>
    </sheetView>
  </sheetViews>
  <sheetFormatPr defaultColWidth="9.1328125" defaultRowHeight="10.15" x14ac:dyDescent="0.3"/>
  <cols>
    <col min="1" max="1" width="2.59765625" style="42" customWidth="1"/>
    <col min="2" max="2" width="6.86328125" style="42" customWidth="1"/>
    <col min="3" max="3" width="8.265625" style="42" customWidth="1"/>
    <col min="4" max="5" width="6.73046875" style="42" customWidth="1"/>
    <col min="6" max="6" width="8.3984375" style="42" customWidth="1"/>
    <col min="7" max="7" width="6.73046875" style="42" customWidth="1"/>
    <col min="8" max="8" width="8.59765625" style="42" customWidth="1"/>
    <col min="9" max="9" width="6.73046875" style="42" customWidth="1"/>
    <col min="10" max="10" width="8" style="42" customWidth="1"/>
    <col min="11" max="11" width="6.73046875" style="42" customWidth="1"/>
    <col min="12" max="12" width="9.1328125" style="42" customWidth="1"/>
    <col min="13" max="13" width="10" style="42" customWidth="1"/>
    <col min="14" max="14" width="1.3984375" style="42" customWidth="1"/>
    <col min="15" max="15" width="6.59765625" style="42" customWidth="1"/>
    <col min="16" max="16" width="5.59765625" style="42" customWidth="1"/>
    <col min="17" max="17" width="4.59765625" style="42" customWidth="1"/>
    <col min="18" max="20" width="5" style="42" customWidth="1"/>
    <col min="21" max="21" width="5.86328125" style="42" customWidth="1"/>
    <col min="22" max="22" width="5.73046875" style="42" customWidth="1"/>
    <col min="23" max="23" width="6.86328125" style="42" customWidth="1"/>
    <col min="24" max="24" width="5" style="42" customWidth="1"/>
    <col min="25" max="25" width="5.265625" style="42" customWidth="1"/>
    <col min="26" max="26" width="4.73046875" style="42" customWidth="1"/>
    <col min="27" max="27" width="4.59765625" style="42" customWidth="1"/>
    <col min="28" max="28" width="11.3984375" style="42" bestFit="1" customWidth="1"/>
    <col min="29" max="33" width="9.1328125" style="42"/>
    <col min="34" max="70" width="9.1328125" style="229"/>
    <col min="71" max="16384" width="9.1328125" style="42"/>
  </cols>
  <sheetData>
    <row r="1" spans="1:69" s="42" customFormat="1" ht="15" x14ac:dyDescent="0.4">
      <c r="A1" s="11" t="s">
        <v>335</v>
      </c>
      <c r="B1" s="10"/>
      <c r="C1" s="10"/>
      <c r="D1" s="10"/>
      <c r="E1" s="10"/>
      <c r="F1" s="63"/>
      <c r="G1" s="63"/>
      <c r="H1" s="10"/>
      <c r="I1" s="10"/>
      <c r="J1" s="10"/>
      <c r="K1" s="10"/>
      <c r="L1" s="10"/>
      <c r="M1" s="10"/>
      <c r="N1" s="13" t="str">
        <f>A1</f>
        <v>3.2.14</v>
      </c>
      <c r="O1" s="11" t="str">
        <f>A1</f>
        <v>3.2.14</v>
      </c>
      <c r="P1" s="63"/>
      <c r="Q1"/>
      <c r="R1" s="10"/>
      <c r="S1" s="10"/>
      <c r="T1" s="53"/>
      <c r="U1" s="10"/>
      <c r="V1" s="10"/>
      <c r="W1" s="10"/>
      <c r="X1" s="10"/>
      <c r="Y1" s="10"/>
      <c r="Z1" s="13" t="str">
        <f>A1</f>
        <v>3.2.14</v>
      </c>
      <c r="AA1" s="10"/>
      <c r="AB1" s="14"/>
      <c r="AC1" s="14"/>
      <c r="AD1" s="14"/>
      <c r="AE1" s="14"/>
      <c r="AF1" s="14"/>
      <c r="AG1" s="14"/>
      <c r="AH1" s="229"/>
      <c r="AI1" s="229"/>
      <c r="AJ1" s="229"/>
      <c r="AK1" s="229"/>
      <c r="AL1" s="229"/>
      <c r="AM1" s="229"/>
      <c r="AN1" s="229"/>
      <c r="AO1" s="229"/>
      <c r="AP1" s="229"/>
      <c r="AQ1" s="229"/>
      <c r="AR1" s="229"/>
      <c r="AS1" s="229"/>
      <c r="AT1" s="229"/>
      <c r="AU1" s="229"/>
      <c r="AV1" s="229"/>
      <c r="AW1" s="229"/>
      <c r="AX1" s="229"/>
      <c r="AY1" s="229"/>
      <c r="AZ1" s="229"/>
      <c r="BA1" s="229"/>
      <c r="BB1" s="229"/>
      <c r="BC1" s="229"/>
      <c r="BD1" s="229"/>
      <c r="BE1" s="229"/>
      <c r="BF1" s="229"/>
      <c r="BG1" s="229"/>
      <c r="BH1" s="229"/>
      <c r="BI1" s="229"/>
      <c r="BJ1" s="229"/>
      <c r="BK1" s="229"/>
      <c r="BL1" s="229"/>
      <c r="BM1" s="229"/>
      <c r="BN1" s="229"/>
      <c r="BO1" s="229"/>
      <c r="BP1" s="229"/>
      <c r="BQ1" s="229"/>
    </row>
    <row r="2" spans="1:69" s="42" customFormat="1" ht="5.25" customHeight="1" x14ac:dyDescent="0.35">
      <c r="A2" s="14"/>
      <c r="B2" s="16"/>
      <c r="C2" s="10"/>
      <c r="D2" s="10"/>
      <c r="E2" s="10"/>
      <c r="F2" s="10"/>
      <c r="G2" s="10"/>
      <c r="H2" s="10"/>
      <c r="I2" s="10"/>
      <c r="J2" s="10"/>
      <c r="K2" s="10"/>
      <c r="L2" s="10"/>
      <c r="M2" s="10"/>
      <c r="N2" s="10"/>
      <c r="O2" s="10"/>
      <c r="P2" s="16"/>
      <c r="Q2" s="16"/>
      <c r="R2" s="16"/>
      <c r="S2" s="16"/>
      <c r="T2" s="16"/>
      <c r="U2" s="16"/>
      <c r="V2" s="16"/>
      <c r="W2" s="16"/>
      <c r="X2" s="16"/>
      <c r="Y2" s="16"/>
      <c r="Z2" s="16"/>
      <c r="AA2" s="16"/>
      <c r="AB2" s="14"/>
      <c r="AC2" s="14"/>
      <c r="AD2" s="14"/>
      <c r="AE2" s="14"/>
      <c r="AF2" s="14"/>
      <c r="AG2" s="14"/>
      <c r="AH2" s="229"/>
      <c r="AI2" s="229"/>
      <c r="AJ2" s="229"/>
      <c r="AK2" s="229"/>
      <c r="AL2" s="229"/>
      <c r="AM2" s="229"/>
      <c r="AN2" s="229"/>
      <c r="AO2" s="229"/>
      <c r="AP2" s="229"/>
      <c r="AQ2" s="229"/>
      <c r="AR2" s="229"/>
      <c r="AS2" s="229"/>
      <c r="AT2" s="229"/>
      <c r="AU2" s="229"/>
      <c r="AV2" s="229"/>
      <c r="AW2" s="229"/>
      <c r="AX2" s="229"/>
      <c r="AY2" s="229"/>
      <c r="AZ2" s="229"/>
      <c r="BA2" s="229"/>
      <c r="BB2" s="229"/>
      <c r="BC2" s="229"/>
      <c r="BD2" s="229"/>
      <c r="BE2" s="229"/>
      <c r="BF2" s="229"/>
      <c r="BG2" s="229"/>
      <c r="BH2" s="229"/>
      <c r="BI2" s="229"/>
      <c r="BJ2" s="229"/>
      <c r="BK2" s="229"/>
      <c r="BL2" s="229"/>
      <c r="BM2" s="229"/>
      <c r="BN2" s="229"/>
      <c r="BO2" s="229"/>
      <c r="BP2" s="229"/>
      <c r="BQ2" s="229"/>
    </row>
    <row r="3" spans="1:69" s="42" customFormat="1" ht="15" customHeight="1" x14ac:dyDescent="0.35">
      <c r="A3" s="14"/>
      <c r="B3" s="10"/>
      <c r="C3" s="999" t="s">
        <v>349</v>
      </c>
      <c r="D3" s="999"/>
      <c r="E3" s="999"/>
      <c r="F3" s="999"/>
      <c r="G3" s="999"/>
      <c r="H3" s="999"/>
      <c r="I3" s="999"/>
      <c r="J3" s="999"/>
      <c r="K3" s="999"/>
      <c r="L3" s="999"/>
      <c r="M3" s="999"/>
      <c r="N3" s="999"/>
      <c r="O3" s="999"/>
      <c r="P3" s="999"/>
      <c r="Q3" s="999"/>
      <c r="R3" s="999"/>
      <c r="S3" s="999"/>
      <c r="T3" s="999"/>
      <c r="U3" s="999"/>
      <c r="V3" s="999"/>
      <c r="W3" s="999"/>
      <c r="X3" s="999"/>
      <c r="Y3" s="999"/>
      <c r="Z3" s="999"/>
      <c r="AA3" s="17"/>
      <c r="AB3" s="14"/>
      <c r="AC3" s="14"/>
      <c r="AD3" s="14"/>
      <c r="AE3" s="14"/>
      <c r="AF3" s="14"/>
      <c r="AG3" s="14"/>
      <c r="AH3" s="229"/>
      <c r="AI3" s="229"/>
      <c r="AJ3" s="229"/>
      <c r="AK3" s="229"/>
      <c r="AL3" s="229"/>
      <c r="AM3" s="229"/>
      <c r="AN3" s="229"/>
      <c r="AO3" s="229"/>
      <c r="AP3" s="229"/>
      <c r="AQ3" s="229"/>
      <c r="AR3" s="229"/>
      <c r="AS3" s="229"/>
      <c r="AT3" s="229"/>
      <c r="AU3" s="229"/>
      <c r="AV3" s="229"/>
      <c r="AW3" s="229"/>
      <c r="AX3" s="229"/>
      <c r="AY3" s="229"/>
      <c r="AZ3" s="229"/>
      <c r="BA3" s="229"/>
      <c r="BB3" s="229"/>
      <c r="BC3" s="229"/>
      <c r="BD3" s="229"/>
      <c r="BE3" s="229"/>
      <c r="BF3" s="229"/>
      <c r="BG3" s="229"/>
      <c r="BH3" s="229"/>
      <c r="BI3" s="229"/>
      <c r="BJ3" s="229"/>
      <c r="BK3" s="229"/>
      <c r="BL3" s="229"/>
      <c r="BM3" s="229"/>
      <c r="BN3" s="229"/>
      <c r="BO3" s="229"/>
      <c r="BP3" s="229"/>
      <c r="BQ3" s="229"/>
    </row>
    <row r="4" spans="1:69" s="42" customFormat="1" ht="13.15" x14ac:dyDescent="0.35">
      <c r="A4" s="14"/>
      <c r="B4" s="10"/>
      <c r="C4" s="44" t="s">
        <v>303</v>
      </c>
      <c r="D4"/>
      <c r="E4" s="45"/>
      <c r="F4" s="45"/>
      <c r="G4" s="45"/>
      <c r="H4" s="45"/>
      <c r="I4" s="45"/>
      <c r="J4"/>
      <c r="K4" s="45"/>
      <c r="L4" s="45"/>
      <c r="M4" s="45"/>
      <c r="N4" s="45"/>
      <c r="O4" s="10"/>
      <c r="P4" s="1009" t="s">
        <v>279</v>
      </c>
      <c r="Q4" s="1016"/>
      <c r="R4" s="1016"/>
      <c r="S4" s="1016"/>
      <c r="T4" s="1016"/>
      <c r="U4" s="1016"/>
      <c r="V4" s="1016"/>
      <c r="W4" s="1016"/>
      <c r="X4" s="1016"/>
      <c r="Y4" s="1016"/>
      <c r="Z4" s="1016"/>
      <c r="AA4" s="1016"/>
      <c r="AB4" s="14"/>
      <c r="AC4" s="14"/>
      <c r="AD4" s="14"/>
      <c r="AE4" s="14"/>
      <c r="AF4" s="14"/>
      <c r="AG4" s="14"/>
      <c r="AH4" s="229"/>
      <c r="AI4" s="229"/>
      <c r="AJ4" s="229"/>
      <c r="AK4" s="229"/>
      <c r="AL4" s="229"/>
      <c r="AM4" s="229"/>
      <c r="AN4" s="229"/>
      <c r="AO4" s="229"/>
      <c r="AP4" s="229"/>
      <c r="AQ4" s="229"/>
      <c r="AR4" s="229"/>
      <c r="AS4" s="229"/>
      <c r="AT4" s="229"/>
      <c r="AU4" s="229"/>
      <c r="AV4" s="229"/>
      <c r="AW4" s="229"/>
      <c r="AX4" s="229"/>
      <c r="AY4" s="229"/>
      <c r="AZ4" s="229"/>
      <c r="BA4" s="229"/>
      <c r="BB4" s="229"/>
      <c r="BC4" s="229"/>
      <c r="BD4" s="229"/>
      <c r="BE4" s="229"/>
      <c r="BF4" s="229"/>
      <c r="BG4" s="229"/>
      <c r="BH4" s="229"/>
      <c r="BI4" s="229"/>
      <c r="BJ4" s="229"/>
      <c r="BK4" s="229"/>
      <c r="BL4" s="229"/>
      <c r="BM4" s="229"/>
      <c r="BN4" s="229"/>
      <c r="BO4" s="229"/>
      <c r="BP4" s="229"/>
      <c r="BQ4" s="229"/>
    </row>
    <row r="5" spans="1:69" s="42" customFormat="1" ht="2.25" customHeight="1" thickBot="1" x14ac:dyDescent="0.4">
      <c r="A5" s="14"/>
      <c r="B5" s="10"/>
      <c r="C5" s="55"/>
      <c r="D5" s="56"/>
      <c r="E5" s="56"/>
      <c r="F5" s="56"/>
      <c r="G5" s="56"/>
      <c r="H5" s="56"/>
      <c r="I5" s="56"/>
      <c r="J5" s="56"/>
      <c r="K5" s="56"/>
      <c r="L5" s="56"/>
      <c r="M5" s="56"/>
      <c r="N5" s="56"/>
      <c r="O5" s="56"/>
      <c r="P5" s="55"/>
      <c r="Q5" s="55"/>
      <c r="R5" s="55"/>
      <c r="S5" s="55"/>
      <c r="T5" s="55"/>
      <c r="U5" s="55"/>
      <c r="V5" s="55"/>
      <c r="W5" s="55"/>
      <c r="X5" s="55"/>
      <c r="Y5" s="55"/>
      <c r="Z5" s="55"/>
      <c r="AA5" s="19"/>
      <c r="AB5" s="14"/>
      <c r="AC5" s="14"/>
      <c r="AD5" s="14"/>
      <c r="AE5" s="14"/>
      <c r="AF5" s="14"/>
      <c r="AG5" s="14"/>
      <c r="AH5" s="229"/>
      <c r="AI5" s="229"/>
      <c r="AJ5" s="229"/>
      <c r="AK5" s="229"/>
      <c r="AL5" s="229"/>
      <c r="AM5" s="229"/>
      <c r="AN5" s="229"/>
      <c r="AO5" s="229"/>
      <c r="AP5" s="229"/>
      <c r="AQ5" s="229"/>
      <c r="AR5" s="229"/>
      <c r="AS5" s="229"/>
      <c r="AT5" s="229"/>
      <c r="AU5" s="229"/>
      <c r="AV5" s="229"/>
      <c r="AW5" s="229"/>
      <c r="AX5" s="229"/>
      <c r="AY5" s="229"/>
      <c r="AZ5" s="229"/>
      <c r="BA5" s="229"/>
      <c r="BB5" s="229"/>
      <c r="BC5" s="229"/>
      <c r="BD5" s="229"/>
      <c r="BE5" s="229"/>
      <c r="BF5" s="229"/>
      <c r="BG5" s="229"/>
      <c r="BH5" s="229"/>
      <c r="BI5" s="229"/>
      <c r="BJ5" s="229"/>
      <c r="BK5" s="229"/>
      <c r="BL5" s="229"/>
      <c r="BM5" s="229"/>
      <c r="BN5" s="229"/>
      <c r="BO5" s="229"/>
      <c r="BP5" s="229"/>
      <c r="BQ5" s="229"/>
    </row>
    <row r="6" spans="1:69" s="42" customFormat="1" ht="138.75" customHeight="1" x14ac:dyDescent="0.35">
      <c r="A6" s="14"/>
      <c r="B6" s="10"/>
      <c r="C6" s="700" t="s">
        <v>309</v>
      </c>
      <c r="D6" s="701" t="str">
        <f xml:space="preserve"> " - Cars"</f>
        <v xml:space="preserve"> - Cars</v>
      </c>
      <c r="E6" s="701" t="str">
        <f>" - Light duty trucks"</f>
        <v xml:space="preserve"> - Light duty trucks</v>
      </c>
      <c r="F6" s="701" t="str">
        <f>" - Heavy duty trucks and buses"</f>
        <v xml:space="preserve"> - Heavy duty trucks and buses</v>
      </c>
      <c r="G6" s="701" t="str">
        <f xml:space="preserve"> " - Motorcycles"</f>
        <v xml:space="preserve"> - Motorcycles</v>
      </c>
      <c r="H6" s="702" t="str">
        <f>" - Other Road Transportation"</f>
        <v xml:space="preserve"> - Other Road Transportation</v>
      </c>
      <c r="I6" s="71" t="s">
        <v>333</v>
      </c>
      <c r="J6" s="72" t="s">
        <v>334</v>
      </c>
      <c r="K6" s="703"/>
      <c r="L6" s="704"/>
      <c r="M6" s="705"/>
      <c r="N6" s="73"/>
      <c r="O6" s="10"/>
      <c r="P6" s="700" t="str">
        <f t="shared" ref="P6:U6" si="0">C6</f>
        <v>Road Transportation</v>
      </c>
      <c r="Q6" s="701" t="str">
        <f t="shared" si="0"/>
        <v xml:space="preserve"> - Cars</v>
      </c>
      <c r="R6" s="701" t="str">
        <f t="shared" si="0"/>
        <v xml:space="preserve"> - Light duty trucks</v>
      </c>
      <c r="S6" s="701" t="str">
        <f t="shared" si="0"/>
        <v xml:space="preserve"> - Heavy duty trucks and buses</v>
      </c>
      <c r="T6" s="701" t="str">
        <f t="shared" si="0"/>
        <v xml:space="preserve"> - Motorcycles</v>
      </c>
      <c r="U6" s="702" t="str">
        <f t="shared" si="0"/>
        <v xml:space="preserve"> - Other Road Transportation</v>
      </c>
      <c r="V6" s="71" t="str">
        <f>I6 &amp; "***"</f>
        <v>Total transport ****</v>
      </c>
      <c r="W6" s="72" t="str">
        <f t="shared" ref="W6" si="1">J6</f>
        <v>Total Emissions **</v>
      </c>
      <c r="X6" s="703"/>
      <c r="Y6" s="704"/>
      <c r="Z6" s="705"/>
      <c r="AA6" s="73"/>
      <c r="AB6" s="14"/>
      <c r="AC6" s="14"/>
      <c r="AD6" s="14"/>
      <c r="AE6" s="14"/>
      <c r="AF6" s="14"/>
      <c r="AG6" s="14"/>
      <c r="AH6" s="229"/>
      <c r="AI6" s="229"/>
      <c r="AJ6" s="229"/>
      <c r="AK6" s="229"/>
      <c r="AL6" s="229"/>
      <c r="AM6" s="229"/>
      <c r="AN6" s="229"/>
      <c r="AO6" s="229"/>
      <c r="AP6" s="229"/>
      <c r="AQ6" s="229"/>
      <c r="AR6" s="229"/>
      <c r="AS6" s="229"/>
      <c r="AT6" s="229"/>
      <c r="AU6" s="229"/>
      <c r="AV6" s="229"/>
      <c r="AW6" s="229"/>
      <c r="AX6" s="229"/>
      <c r="AY6" s="229"/>
      <c r="AZ6" s="229"/>
      <c r="BA6" s="229"/>
      <c r="BB6" s="229"/>
      <c r="BC6" s="229"/>
      <c r="BD6" s="229"/>
      <c r="BE6" s="229"/>
      <c r="BF6" s="229"/>
      <c r="BG6" s="229"/>
      <c r="BH6" s="229"/>
      <c r="BI6" s="229"/>
      <c r="BJ6" s="229"/>
      <c r="BK6" s="229"/>
      <c r="BL6" s="229"/>
      <c r="BM6" s="229"/>
      <c r="BN6" s="229"/>
      <c r="BO6" s="229"/>
      <c r="BP6" s="229"/>
      <c r="BQ6" s="229"/>
    </row>
    <row r="7" spans="1:69" s="42" customFormat="1" ht="14.1" customHeight="1" x14ac:dyDescent="0.3">
      <c r="A7" s="14"/>
      <c r="B7" s="57">
        <v>1990</v>
      </c>
      <c r="C7" s="708">
        <v>609.13765107999996</v>
      </c>
      <c r="D7" s="75">
        <v>380.73300677999998</v>
      </c>
      <c r="E7" s="75">
        <v>58.448070970000003</v>
      </c>
      <c r="F7" s="75">
        <v>161.50358428000001</v>
      </c>
      <c r="G7" s="75">
        <v>8.0534555000000001</v>
      </c>
      <c r="H7" s="709">
        <v>0.39953355000000002</v>
      </c>
      <c r="I7" s="80">
        <v>815.05913250999993</v>
      </c>
      <c r="J7" s="710">
        <v>4034.6702692399999</v>
      </c>
      <c r="K7" s="706"/>
      <c r="L7" s="742"/>
      <c r="M7" s="707"/>
      <c r="N7" s="29"/>
      <c r="O7" s="57">
        <v>1990</v>
      </c>
      <c r="P7" s="708">
        <f>IF(ISERROR((C7/$I7)*100),"",(C7/$I7)*100)</f>
        <v>74.73539363998556</v>
      </c>
      <c r="Q7" s="75">
        <f t="shared" ref="Q7:Q35" si="2">IF(ISERROR((D7/$I7)*100),"",(D7/$I7)*100)</f>
        <v>46.712317130601413</v>
      </c>
      <c r="R7" s="75">
        <f t="shared" ref="R7:R35" si="3">IF(ISERROR((E7/$I7)*100),"",(E7/$I7)*100)</f>
        <v>7.1710221551665034</v>
      </c>
      <c r="S7" s="75">
        <f t="shared" ref="S7:S35" si="4">IF(ISERROR((F7/$I7)*100),"",(F7/$I7)*100)</f>
        <v>19.814953030787436</v>
      </c>
      <c r="T7" s="75">
        <f t="shared" ref="T7:T35" si="5">IF(ISERROR((G7/$I7)*100),"",(G7/$I7)*100)</f>
        <v>0.9880823585399422</v>
      </c>
      <c r="U7" s="709">
        <f t="shared" ref="U7:U35" si="6">IF(ISERROR((H7/$I7)*100),"",(H7/$I7)*100)</f>
        <v>4.9018964890268031E-2</v>
      </c>
      <c r="V7" s="80">
        <v>20.201381479025557</v>
      </c>
      <c r="W7" s="710">
        <v>100</v>
      </c>
      <c r="X7" s="717"/>
      <c r="Y7" s="717"/>
      <c r="Z7" s="718"/>
      <c r="AA7" s="29"/>
      <c r="AB7" s="643"/>
      <c r="AC7" s="643"/>
      <c r="AD7" s="643"/>
      <c r="AE7" s="722"/>
      <c r="AF7" s="722"/>
      <c r="AG7" s="722"/>
      <c r="AH7" s="722"/>
      <c r="AI7" s="722"/>
      <c r="AJ7" s="229"/>
      <c r="AK7" s="229"/>
      <c r="AL7" s="229"/>
      <c r="AM7" s="229"/>
      <c r="AN7" s="229"/>
      <c r="AO7" s="229"/>
      <c r="AP7" s="229"/>
      <c r="AQ7" s="229"/>
      <c r="AR7" s="229"/>
      <c r="AS7" s="229"/>
      <c r="AT7" s="229"/>
      <c r="AU7" s="229"/>
      <c r="AV7" s="229"/>
      <c r="AW7" s="229"/>
      <c r="AX7" s="229"/>
      <c r="AY7" s="229"/>
      <c r="AZ7" s="229"/>
      <c r="BA7" s="229"/>
      <c r="BB7" s="229"/>
      <c r="BC7" s="229"/>
      <c r="BD7" s="229"/>
      <c r="BE7" s="229"/>
      <c r="BF7" s="229"/>
      <c r="BG7" s="229"/>
      <c r="BH7" s="229"/>
      <c r="BI7" s="229"/>
      <c r="BJ7" s="229"/>
      <c r="BK7" s="229"/>
      <c r="BL7" s="229"/>
      <c r="BM7" s="229"/>
      <c r="BN7" s="229"/>
      <c r="BO7" s="229"/>
      <c r="BP7" s="229"/>
      <c r="BQ7" s="229"/>
    </row>
    <row r="8" spans="1:69" s="42" customFormat="1" ht="14.1" customHeight="1" x14ac:dyDescent="0.3">
      <c r="A8" s="14"/>
      <c r="B8" s="99">
        <v>1991</v>
      </c>
      <c r="C8" s="711">
        <v>618.44768591999991</v>
      </c>
      <c r="D8" s="91">
        <v>386.47729314999998</v>
      </c>
      <c r="E8" s="91">
        <v>59.802734550000004</v>
      </c>
      <c r="F8" s="91">
        <v>163.75275487000002</v>
      </c>
      <c r="G8" s="91">
        <v>8.1484797399999991</v>
      </c>
      <c r="H8" s="712">
        <v>0.26642360999999998</v>
      </c>
      <c r="I8" s="96">
        <v>821.23169278</v>
      </c>
      <c r="J8" s="713">
        <v>3966.4296443799999</v>
      </c>
      <c r="K8" s="706"/>
      <c r="L8" s="742"/>
      <c r="M8" s="707"/>
      <c r="N8" s="29"/>
      <c r="O8" s="99">
        <v>1991</v>
      </c>
      <c r="P8" s="711">
        <f t="shared" ref="P8:P35" si="7">IF(ISERROR((C8/$I8)*100),"",(C8/$I8)*100)</f>
        <v>75.30733304099067</v>
      </c>
      <c r="Q8" s="91">
        <f t="shared" si="2"/>
        <v>47.060689029391064</v>
      </c>
      <c r="R8" s="91">
        <f t="shared" si="3"/>
        <v>7.2820782582754724</v>
      </c>
      <c r="S8" s="91">
        <f t="shared" si="4"/>
        <v>19.939897145916383</v>
      </c>
      <c r="T8" s="91">
        <f t="shared" si="5"/>
        <v>0.99222665316484537</v>
      </c>
      <c r="U8" s="712">
        <f t="shared" si="6"/>
        <v>3.2441954242914524E-2</v>
      </c>
      <c r="V8" s="96">
        <v>20.704557156171827</v>
      </c>
      <c r="W8" s="713">
        <v>100</v>
      </c>
      <c r="X8" s="717"/>
      <c r="Y8" s="717"/>
      <c r="Z8" s="718"/>
      <c r="AA8" s="29"/>
      <c r="AB8" s="643"/>
      <c r="AC8" s="643"/>
      <c r="AD8" s="643"/>
      <c r="AE8" s="722"/>
      <c r="AF8" s="722"/>
      <c r="AG8" s="722"/>
      <c r="AH8" s="722"/>
      <c r="AI8" s="722"/>
      <c r="AJ8" s="229"/>
      <c r="AK8" s="229"/>
      <c r="AL8" s="229"/>
      <c r="AM8" s="229"/>
      <c r="AN8" s="229"/>
      <c r="AO8" s="229"/>
      <c r="AP8" s="229"/>
      <c r="AQ8" s="229"/>
      <c r="AR8" s="229"/>
      <c r="AS8" s="229"/>
      <c r="AT8" s="229"/>
      <c r="AU8" s="229"/>
      <c r="AV8" s="229"/>
      <c r="AW8" s="229"/>
      <c r="AX8" s="229"/>
      <c r="AY8" s="229"/>
      <c r="AZ8" s="229"/>
      <c r="BA8" s="229"/>
      <c r="BB8" s="229"/>
      <c r="BC8" s="229"/>
      <c r="BD8" s="229"/>
      <c r="BE8" s="229"/>
      <c r="BF8" s="229"/>
      <c r="BG8" s="229"/>
      <c r="BH8" s="229"/>
      <c r="BI8" s="229"/>
      <c r="BJ8" s="229"/>
      <c r="BK8" s="229"/>
      <c r="BL8" s="229"/>
      <c r="BM8" s="229"/>
      <c r="BN8" s="229"/>
      <c r="BO8" s="229"/>
      <c r="BP8" s="229"/>
      <c r="BQ8" s="229"/>
    </row>
    <row r="9" spans="1:69" s="42" customFormat="1" ht="14.1" customHeight="1" x14ac:dyDescent="0.3">
      <c r="A9" s="14"/>
      <c r="B9" s="57">
        <v>1992</v>
      </c>
      <c r="C9" s="714">
        <v>640.50029298999993</v>
      </c>
      <c r="D9" s="83">
        <v>399.14332623000001</v>
      </c>
      <c r="E9" s="83">
        <v>61.246273179999996</v>
      </c>
      <c r="F9" s="83">
        <v>171.07481526000001</v>
      </c>
      <c r="G9" s="83">
        <v>8.4895795100000004</v>
      </c>
      <c r="H9" s="715">
        <v>0.54629881000000002</v>
      </c>
      <c r="I9" s="88">
        <v>848.07854883000005</v>
      </c>
      <c r="J9" s="716">
        <v>3845.6586161600003</v>
      </c>
      <c r="K9" s="706"/>
      <c r="L9" s="742"/>
      <c r="M9" s="707"/>
      <c r="N9" s="29"/>
      <c r="O9" s="57">
        <v>1992</v>
      </c>
      <c r="P9" s="714">
        <f t="shared" si="7"/>
        <v>75.523699293376438</v>
      </c>
      <c r="Q9" s="83">
        <f t="shared" si="2"/>
        <v>47.064428970719021</v>
      </c>
      <c r="R9" s="83">
        <f t="shared" si="3"/>
        <v>7.2217689345514851</v>
      </c>
      <c r="S9" s="83">
        <f t="shared" si="4"/>
        <v>20.172048390566292</v>
      </c>
      <c r="T9" s="83">
        <f t="shared" si="5"/>
        <v>1.0010369348113015</v>
      </c>
      <c r="U9" s="715">
        <f t="shared" si="6"/>
        <v>6.4416062728348447E-2</v>
      </c>
      <c r="V9" s="88">
        <v>22.052881794193961</v>
      </c>
      <c r="W9" s="716">
        <v>100</v>
      </c>
      <c r="X9" s="717"/>
      <c r="Y9" s="717"/>
      <c r="Z9" s="718"/>
      <c r="AA9" s="29"/>
      <c r="AB9" s="643"/>
      <c r="AC9" s="643"/>
      <c r="AD9" s="643"/>
      <c r="AE9" s="722"/>
      <c r="AF9" s="722"/>
      <c r="AG9" s="722"/>
      <c r="AH9" s="722"/>
      <c r="AI9" s="722"/>
      <c r="AJ9" s="229"/>
      <c r="AK9" s="229"/>
      <c r="AL9" s="229"/>
      <c r="AM9" s="229"/>
      <c r="AN9" s="229"/>
      <c r="AO9" s="229"/>
      <c r="AP9" s="229"/>
      <c r="AQ9" s="229"/>
      <c r="AR9" s="229"/>
      <c r="AS9" s="229"/>
      <c r="AT9" s="229"/>
      <c r="AU9" s="229"/>
      <c r="AV9" s="229"/>
      <c r="AW9" s="229"/>
      <c r="AX9" s="229"/>
      <c r="AY9" s="229"/>
      <c r="AZ9" s="229"/>
      <c r="BA9" s="229"/>
      <c r="BB9" s="229"/>
      <c r="BC9" s="229"/>
      <c r="BD9" s="229"/>
      <c r="BE9" s="229"/>
      <c r="BF9" s="229"/>
      <c r="BG9" s="229"/>
      <c r="BH9" s="229"/>
      <c r="BI9" s="229"/>
      <c r="BJ9" s="229"/>
      <c r="BK9" s="229"/>
      <c r="BL9" s="229"/>
      <c r="BM9" s="229"/>
      <c r="BN9" s="229"/>
      <c r="BO9" s="229"/>
      <c r="BP9" s="229"/>
      <c r="BQ9" s="229"/>
    </row>
    <row r="10" spans="1:69" s="42" customFormat="1" ht="14.1" customHeight="1" x14ac:dyDescent="0.3">
      <c r="A10" s="14"/>
      <c r="B10" s="99">
        <v>1993</v>
      </c>
      <c r="C10" s="711">
        <v>646.07510673000002</v>
      </c>
      <c r="D10" s="91">
        <v>402.24025040999999</v>
      </c>
      <c r="E10" s="91">
        <v>63.8954685</v>
      </c>
      <c r="F10" s="91">
        <v>170.86510857000002</v>
      </c>
      <c r="G10" s="91">
        <v>8.9012080400000002</v>
      </c>
      <c r="H10" s="712">
        <v>0.17307122</v>
      </c>
      <c r="I10" s="96">
        <v>854.65416758999993</v>
      </c>
      <c r="J10" s="713">
        <v>3780.6292380200002</v>
      </c>
      <c r="K10" s="706"/>
      <c r="L10" s="742"/>
      <c r="M10" s="707"/>
      <c r="N10" s="29"/>
      <c r="O10" s="99">
        <v>1993</v>
      </c>
      <c r="P10" s="711">
        <f t="shared" si="7"/>
        <v>75.594916778073824</v>
      </c>
      <c r="Q10" s="91">
        <f t="shared" si="2"/>
        <v>47.064680155279511</v>
      </c>
      <c r="R10" s="91">
        <f t="shared" si="3"/>
        <v>7.4761781926572599</v>
      </c>
      <c r="S10" s="91">
        <f t="shared" si="4"/>
        <v>19.992309761013008</v>
      </c>
      <c r="T10" s="91">
        <f t="shared" si="5"/>
        <v>1.0414982313957595</v>
      </c>
      <c r="U10" s="712">
        <f t="shared" si="6"/>
        <v>2.0250438898348273E-2</v>
      </c>
      <c r="V10" s="96">
        <v>22.60613548123543</v>
      </c>
      <c r="W10" s="713">
        <v>100</v>
      </c>
      <c r="X10" s="717"/>
      <c r="Y10" s="717"/>
      <c r="Z10" s="718"/>
      <c r="AA10" s="29"/>
      <c r="AB10" s="643"/>
      <c r="AC10" s="643"/>
      <c r="AD10" s="643"/>
      <c r="AE10" s="722"/>
      <c r="AF10" s="722"/>
      <c r="AG10" s="722"/>
      <c r="AH10" s="722"/>
      <c r="AI10" s="722"/>
      <c r="AJ10" s="229"/>
      <c r="AK10" s="229"/>
      <c r="AL10" s="229"/>
      <c r="AM10" s="229"/>
      <c r="AN10" s="229"/>
      <c r="AO10" s="229"/>
      <c r="AP10" s="229"/>
      <c r="AQ10" s="229"/>
      <c r="AR10" s="229"/>
      <c r="AS10" s="229"/>
      <c r="AT10" s="229"/>
      <c r="AU10" s="229"/>
      <c r="AV10" s="229"/>
      <c r="AW10" s="229"/>
      <c r="AX10" s="229"/>
      <c r="AY10" s="229"/>
      <c r="AZ10" s="229"/>
      <c r="BA10" s="229"/>
      <c r="BB10" s="229"/>
      <c r="BC10" s="229"/>
      <c r="BD10" s="229"/>
      <c r="BE10" s="229"/>
      <c r="BF10" s="229"/>
      <c r="BG10" s="229"/>
      <c r="BH10" s="229"/>
      <c r="BI10" s="229"/>
      <c r="BJ10" s="229"/>
      <c r="BK10" s="229"/>
      <c r="BL10" s="229"/>
      <c r="BM10" s="229"/>
      <c r="BN10" s="229"/>
      <c r="BO10" s="229"/>
      <c r="BP10" s="229"/>
      <c r="BQ10" s="229"/>
    </row>
    <row r="11" spans="1:69" s="42" customFormat="1" ht="14.1" customHeight="1" x14ac:dyDescent="0.3">
      <c r="A11" s="14"/>
      <c r="B11" s="57">
        <v>1994</v>
      </c>
      <c r="C11" s="708">
        <v>651.0949715700001</v>
      </c>
      <c r="D11" s="75">
        <v>403.84696093000002</v>
      </c>
      <c r="E11" s="75">
        <v>66.04223927000001</v>
      </c>
      <c r="F11" s="75">
        <v>171.99566041</v>
      </c>
      <c r="G11" s="75">
        <v>9.0384426600000012</v>
      </c>
      <c r="H11" s="709">
        <v>0.17166829</v>
      </c>
      <c r="I11" s="80">
        <v>862.28636803999996</v>
      </c>
      <c r="J11" s="710">
        <v>3764.71364313</v>
      </c>
      <c r="K11" s="706"/>
      <c r="L11" s="742"/>
      <c r="M11" s="707"/>
      <c r="N11" s="29"/>
      <c r="O11" s="57">
        <v>1994</v>
      </c>
      <c r="P11" s="708">
        <f t="shared" si="7"/>
        <v>75.507974578092472</v>
      </c>
      <c r="Q11" s="75">
        <f t="shared" si="2"/>
        <v>46.834436435305712</v>
      </c>
      <c r="R11" s="75">
        <f t="shared" si="3"/>
        <v>7.6589682636541951</v>
      </c>
      <c r="S11" s="75">
        <f t="shared" si="4"/>
        <v>19.946466369513733</v>
      </c>
      <c r="T11" s="75">
        <f t="shared" si="5"/>
        <v>1.0481950074827953</v>
      </c>
      <c r="U11" s="709">
        <f t="shared" si="6"/>
        <v>1.9908500976329551E-2</v>
      </c>
      <c r="V11" s="80">
        <v>22.904434434569403</v>
      </c>
      <c r="W11" s="710">
        <v>100</v>
      </c>
      <c r="X11" s="717"/>
      <c r="Y11" s="717"/>
      <c r="Z11" s="718"/>
      <c r="AA11" s="29"/>
      <c r="AB11" s="643"/>
      <c r="AC11" s="643"/>
      <c r="AD11" s="643"/>
      <c r="AE11" s="722"/>
      <c r="AF11" s="722"/>
      <c r="AG11" s="722"/>
      <c r="AH11" s="722"/>
      <c r="AI11" s="722"/>
      <c r="AJ11" s="229"/>
      <c r="AK11" s="229"/>
      <c r="AL11" s="229"/>
      <c r="AM11" s="229"/>
      <c r="AN11" s="229"/>
      <c r="AO11" s="229"/>
      <c r="AP11" s="229"/>
      <c r="AQ11" s="229"/>
      <c r="AR11" s="229"/>
      <c r="AS11" s="229"/>
      <c r="AT11" s="229"/>
      <c r="AU11" s="229"/>
      <c r="AV11" s="229"/>
      <c r="AW11" s="229"/>
      <c r="AX11" s="229"/>
      <c r="AY11" s="229"/>
      <c r="AZ11" s="229"/>
      <c r="BA11" s="229"/>
      <c r="BB11" s="229"/>
      <c r="BC11" s="229"/>
      <c r="BD11" s="229"/>
      <c r="BE11" s="229"/>
      <c r="BF11" s="229"/>
      <c r="BG11" s="229"/>
      <c r="BH11" s="229"/>
      <c r="BI11" s="229"/>
      <c r="BJ11" s="229"/>
      <c r="BK11" s="229"/>
      <c r="BL11" s="229"/>
      <c r="BM11" s="229"/>
      <c r="BN11" s="229"/>
      <c r="BO11" s="229"/>
      <c r="BP11" s="229"/>
      <c r="BQ11" s="229"/>
    </row>
    <row r="12" spans="1:69" s="42" customFormat="1" ht="14.1" customHeight="1" x14ac:dyDescent="0.3">
      <c r="A12" s="14"/>
      <c r="B12" s="99">
        <v>1995</v>
      </c>
      <c r="C12" s="711">
        <v>662.53514139000004</v>
      </c>
      <c r="D12" s="91">
        <v>411.14239772000002</v>
      </c>
      <c r="E12" s="91">
        <v>67.557596399999994</v>
      </c>
      <c r="F12" s="91">
        <v>174.21015882</v>
      </c>
      <c r="G12" s="91">
        <v>9.4132387099999999</v>
      </c>
      <c r="H12" s="712">
        <v>0.21174975000000001</v>
      </c>
      <c r="I12" s="96">
        <v>877.47858828999995</v>
      </c>
      <c r="J12" s="713">
        <v>3814.2647299</v>
      </c>
      <c r="K12" s="706"/>
      <c r="L12" s="742"/>
      <c r="M12" s="707"/>
      <c r="N12" s="29"/>
      <c r="O12" s="99">
        <v>1995</v>
      </c>
      <c r="P12" s="711">
        <f t="shared" si="7"/>
        <v>75.504422584387569</v>
      </c>
      <c r="Q12" s="91">
        <f t="shared" si="2"/>
        <v>46.854977797375106</v>
      </c>
      <c r="R12" s="91">
        <f t="shared" si="3"/>
        <v>7.6990592478904718</v>
      </c>
      <c r="S12" s="91">
        <f t="shared" si="4"/>
        <v>19.853493993453988</v>
      </c>
      <c r="T12" s="91">
        <f t="shared" si="5"/>
        <v>1.0727599323356933</v>
      </c>
      <c r="U12" s="712">
        <f t="shared" si="6"/>
        <v>2.4131614471944056E-2</v>
      </c>
      <c r="V12" s="96">
        <v>23.005183185410548</v>
      </c>
      <c r="W12" s="713">
        <v>100</v>
      </c>
      <c r="X12" s="717"/>
      <c r="Y12" s="717"/>
      <c r="Z12" s="718"/>
      <c r="AA12" s="29"/>
      <c r="AB12" s="643"/>
      <c r="AC12" s="643"/>
      <c r="AD12" s="643"/>
      <c r="AE12" s="722"/>
      <c r="AF12" s="722"/>
      <c r="AG12" s="722"/>
      <c r="AH12" s="722"/>
      <c r="AI12" s="722"/>
      <c r="AJ12" s="229"/>
      <c r="AK12" s="229"/>
      <c r="AL12" s="229"/>
      <c r="AM12" s="229"/>
      <c r="AN12" s="229"/>
      <c r="AO12" s="229"/>
      <c r="AP12" s="229"/>
      <c r="AQ12" s="229"/>
      <c r="AR12" s="229"/>
      <c r="AS12" s="229"/>
      <c r="AT12" s="229"/>
      <c r="AU12" s="229"/>
      <c r="AV12" s="229"/>
      <c r="AW12" s="229"/>
      <c r="AX12" s="229"/>
      <c r="AY12" s="229"/>
      <c r="AZ12" s="229"/>
      <c r="BA12" s="229"/>
      <c r="BB12" s="229"/>
      <c r="BC12" s="229"/>
      <c r="BD12" s="229"/>
      <c r="BE12" s="229"/>
      <c r="BF12" s="229"/>
      <c r="BG12" s="229"/>
      <c r="BH12" s="229"/>
      <c r="BI12" s="229"/>
      <c r="BJ12" s="229"/>
      <c r="BK12" s="229"/>
      <c r="BL12" s="229"/>
      <c r="BM12" s="229"/>
      <c r="BN12" s="229"/>
      <c r="BO12" s="229"/>
      <c r="BP12" s="229"/>
      <c r="BQ12" s="229"/>
    </row>
    <row r="13" spans="1:69" s="42" customFormat="1" ht="14.1" customHeight="1" x14ac:dyDescent="0.3">
      <c r="A13" s="14"/>
      <c r="B13" s="57">
        <v>1996</v>
      </c>
      <c r="C13" s="708">
        <v>681.39410542000007</v>
      </c>
      <c r="D13" s="75">
        <v>420.63832036999997</v>
      </c>
      <c r="E13" s="75">
        <v>71.093977320000008</v>
      </c>
      <c r="F13" s="75">
        <v>180.08893350000002</v>
      </c>
      <c r="G13" s="75">
        <v>9.4197159399999997</v>
      </c>
      <c r="H13" s="709">
        <v>0.15315827999999998</v>
      </c>
      <c r="I13" s="80">
        <v>908.18645463000007</v>
      </c>
      <c r="J13" s="710">
        <v>3908.98091703</v>
      </c>
      <c r="K13" s="706"/>
      <c r="L13" s="742"/>
      <c r="M13" s="707"/>
      <c r="N13" s="29"/>
      <c r="O13" s="57">
        <v>1996</v>
      </c>
      <c r="P13" s="708">
        <f t="shared" si="7"/>
        <v>75.027996943381368</v>
      </c>
      <c r="Q13" s="75">
        <f t="shared" si="2"/>
        <v>46.316295318605057</v>
      </c>
      <c r="R13" s="75">
        <f t="shared" si="3"/>
        <v>7.8281257067376178</v>
      </c>
      <c r="S13" s="75">
        <f t="shared" si="4"/>
        <v>19.829511063713145</v>
      </c>
      <c r="T13" s="75">
        <f t="shared" si="5"/>
        <v>1.0372006642443969</v>
      </c>
      <c r="U13" s="709">
        <f t="shared" si="6"/>
        <v>1.6864188980047878E-2</v>
      </c>
      <c r="V13" s="80">
        <v>23.233330474276912</v>
      </c>
      <c r="W13" s="710">
        <v>100</v>
      </c>
      <c r="X13" s="717"/>
      <c r="Y13" s="717"/>
      <c r="Z13" s="718"/>
      <c r="AA13" s="29"/>
      <c r="AB13" s="643"/>
      <c r="AC13" s="643"/>
      <c r="AD13" s="643"/>
      <c r="AE13" s="722"/>
      <c r="AF13" s="722"/>
      <c r="AG13" s="722"/>
      <c r="AH13" s="722"/>
      <c r="AI13" s="722"/>
      <c r="AJ13" s="229"/>
      <c r="AK13" s="229"/>
      <c r="AL13" s="229"/>
      <c r="AM13" s="229"/>
      <c r="AN13" s="229"/>
      <c r="AO13" s="229"/>
      <c r="AP13" s="229"/>
      <c r="AQ13" s="229"/>
      <c r="AR13" s="229"/>
      <c r="AS13" s="229"/>
      <c r="AT13" s="229"/>
      <c r="AU13" s="229"/>
      <c r="AV13" s="229"/>
      <c r="AW13" s="229"/>
      <c r="AX13" s="229"/>
      <c r="AY13" s="229"/>
      <c r="AZ13" s="229"/>
      <c r="BA13" s="229"/>
      <c r="BB13" s="229"/>
      <c r="BC13" s="229"/>
      <c r="BD13" s="229"/>
      <c r="BE13" s="229"/>
      <c r="BF13" s="229"/>
      <c r="BG13" s="229"/>
      <c r="BH13" s="229"/>
      <c r="BI13" s="229"/>
      <c r="BJ13" s="229"/>
      <c r="BK13" s="229"/>
      <c r="BL13" s="229"/>
      <c r="BM13" s="229"/>
      <c r="BN13" s="229"/>
      <c r="BO13" s="229"/>
      <c r="BP13" s="229"/>
      <c r="BQ13" s="229"/>
    </row>
    <row r="14" spans="1:69" s="42" customFormat="1" ht="14.1" customHeight="1" x14ac:dyDescent="0.3">
      <c r="A14" s="14"/>
      <c r="B14" s="99">
        <v>1997</v>
      </c>
      <c r="C14" s="711">
        <v>691.27218981999999</v>
      </c>
      <c r="D14" s="91">
        <v>424.81264669000001</v>
      </c>
      <c r="E14" s="91">
        <v>73.293198690000011</v>
      </c>
      <c r="F14" s="91">
        <v>183.28240130999998</v>
      </c>
      <c r="G14" s="91">
        <v>9.6992711400000005</v>
      </c>
      <c r="H14" s="712">
        <v>0.18467197999999999</v>
      </c>
      <c r="I14" s="96">
        <v>929.46455671000001</v>
      </c>
      <c r="J14" s="713">
        <v>3854.5922796299997</v>
      </c>
      <c r="K14" s="706"/>
      <c r="L14" s="742"/>
      <c r="M14" s="707"/>
      <c r="N14" s="29"/>
      <c r="O14" s="99">
        <v>1997</v>
      </c>
      <c r="P14" s="711">
        <f t="shared" si="7"/>
        <v>74.373163003318496</v>
      </c>
      <c r="Q14" s="91">
        <f t="shared" si="2"/>
        <v>45.705093714783231</v>
      </c>
      <c r="R14" s="91">
        <f t="shared" si="3"/>
        <v>7.8855291641710279</v>
      </c>
      <c r="S14" s="91">
        <f t="shared" si="4"/>
        <v>19.719138291702013</v>
      </c>
      <c r="T14" s="91">
        <f t="shared" si="5"/>
        <v>1.0435331901554421</v>
      </c>
      <c r="U14" s="712">
        <f t="shared" si="6"/>
        <v>1.9868641430898483E-2</v>
      </c>
      <c r="V14" s="96">
        <v>24.113174345879685</v>
      </c>
      <c r="W14" s="713">
        <v>100</v>
      </c>
      <c r="X14" s="717"/>
      <c r="Y14" s="717"/>
      <c r="Z14" s="718"/>
      <c r="AA14" s="29"/>
      <c r="AB14" s="643"/>
      <c r="AC14" s="643"/>
      <c r="AD14" s="643"/>
      <c r="AE14" s="722"/>
      <c r="AF14" s="722"/>
      <c r="AG14" s="722"/>
      <c r="AH14" s="722"/>
      <c r="AI14" s="722"/>
      <c r="AJ14" s="229"/>
      <c r="AK14" s="229"/>
      <c r="AL14" s="229"/>
      <c r="AM14" s="229"/>
      <c r="AN14" s="229"/>
      <c r="AO14" s="229"/>
      <c r="AP14" s="229"/>
      <c r="AQ14" s="229"/>
      <c r="AR14" s="229"/>
      <c r="AS14" s="229"/>
      <c r="AT14" s="229"/>
      <c r="AU14" s="229"/>
      <c r="AV14" s="229"/>
      <c r="AW14" s="229"/>
      <c r="AX14" s="229"/>
      <c r="AY14" s="229"/>
      <c r="AZ14" s="229"/>
      <c r="BA14" s="229"/>
      <c r="BB14" s="229"/>
      <c r="BC14" s="229"/>
      <c r="BD14" s="229"/>
      <c r="BE14" s="229"/>
      <c r="BF14" s="229"/>
      <c r="BG14" s="229"/>
      <c r="BH14" s="229"/>
      <c r="BI14" s="229"/>
      <c r="BJ14" s="229"/>
      <c r="BK14" s="229"/>
      <c r="BL14" s="229"/>
      <c r="BM14" s="229"/>
      <c r="BN14" s="229"/>
      <c r="BO14" s="229"/>
      <c r="BP14" s="229"/>
      <c r="BQ14" s="229"/>
    </row>
    <row r="15" spans="1:69" s="42" customFormat="1" ht="14.1" customHeight="1" x14ac:dyDescent="0.3">
      <c r="A15" s="14"/>
      <c r="B15" s="57">
        <v>1998</v>
      </c>
      <c r="C15" s="708">
        <v>718.59093166999992</v>
      </c>
      <c r="D15" s="75">
        <v>439.14222827000003</v>
      </c>
      <c r="E15" s="75">
        <v>77.282046830000013</v>
      </c>
      <c r="F15" s="75">
        <v>191.75369788</v>
      </c>
      <c r="G15" s="75">
        <v>10.270810789999999</v>
      </c>
      <c r="H15" s="709">
        <v>0.14214792000000001</v>
      </c>
      <c r="I15" s="80">
        <v>967.61345849000008</v>
      </c>
      <c r="J15" s="710">
        <v>3854.6664488599999</v>
      </c>
      <c r="K15" s="706"/>
      <c r="L15" s="742"/>
      <c r="M15" s="707"/>
      <c r="N15" s="29"/>
      <c r="O15" s="57">
        <v>1998</v>
      </c>
      <c r="P15" s="708">
        <f t="shared" si="7"/>
        <v>74.264255562483612</v>
      </c>
      <c r="Q15" s="75">
        <f t="shared" si="2"/>
        <v>45.384055421810608</v>
      </c>
      <c r="R15" s="75">
        <f t="shared" si="3"/>
        <v>7.9868718393605</v>
      </c>
      <c r="S15" s="75">
        <f t="shared" si="4"/>
        <v>19.817179700997485</v>
      </c>
      <c r="T15" s="75">
        <f t="shared" si="5"/>
        <v>1.0614580336685286</v>
      </c>
      <c r="U15" s="709">
        <f t="shared" si="6"/>
        <v>1.4690568713443444E-2</v>
      </c>
      <c r="V15" s="80">
        <v>25.102391382688051</v>
      </c>
      <c r="W15" s="710">
        <v>100</v>
      </c>
      <c r="X15" s="717"/>
      <c r="Y15" s="717"/>
      <c r="Z15" s="718"/>
      <c r="AA15" s="29"/>
      <c r="AB15" s="643"/>
      <c r="AC15" s="643"/>
      <c r="AD15" s="643"/>
      <c r="AE15" s="722"/>
      <c r="AF15" s="722"/>
      <c r="AG15" s="722"/>
      <c r="AH15" s="722"/>
      <c r="AI15" s="722"/>
      <c r="AJ15" s="229"/>
      <c r="AK15" s="229"/>
      <c r="AL15" s="229"/>
      <c r="AM15" s="229"/>
      <c r="AN15" s="229"/>
      <c r="AO15" s="229"/>
      <c r="AP15" s="229"/>
      <c r="AQ15" s="229"/>
      <c r="AR15" s="229"/>
      <c r="AS15" s="229"/>
      <c r="AT15" s="229"/>
      <c r="AU15" s="229"/>
      <c r="AV15" s="229"/>
      <c r="AW15" s="229"/>
      <c r="AX15" s="229"/>
      <c r="AY15" s="229"/>
      <c r="AZ15" s="229"/>
      <c r="BA15" s="229"/>
      <c r="BB15" s="229"/>
      <c r="BC15" s="229"/>
      <c r="BD15" s="229"/>
      <c r="BE15" s="229"/>
      <c r="BF15" s="229"/>
      <c r="BG15" s="229"/>
      <c r="BH15" s="229"/>
      <c r="BI15" s="229"/>
      <c r="BJ15" s="229"/>
      <c r="BK15" s="229"/>
      <c r="BL15" s="229"/>
      <c r="BM15" s="229"/>
      <c r="BN15" s="229"/>
      <c r="BO15" s="229"/>
      <c r="BP15" s="229"/>
      <c r="BQ15" s="229"/>
    </row>
    <row r="16" spans="1:69" s="42" customFormat="1" ht="14.1" customHeight="1" x14ac:dyDescent="0.3">
      <c r="A16" s="14"/>
      <c r="B16" s="99">
        <v>1999</v>
      </c>
      <c r="C16" s="711">
        <v>736.46449561999998</v>
      </c>
      <c r="D16" s="91">
        <v>450.26687254999996</v>
      </c>
      <c r="E16" s="91">
        <v>80.263575500000002</v>
      </c>
      <c r="F16" s="91">
        <v>195.09591628000001</v>
      </c>
      <c r="G16" s="91">
        <v>10.71610085</v>
      </c>
      <c r="H16" s="712">
        <v>0.12203044</v>
      </c>
      <c r="I16" s="96">
        <v>987.946191</v>
      </c>
      <c r="J16" s="713">
        <v>3801.8907880400002</v>
      </c>
      <c r="K16" s="706"/>
      <c r="L16" s="742"/>
      <c r="M16" s="707"/>
      <c r="N16" s="29"/>
      <c r="O16" s="99">
        <v>1999</v>
      </c>
      <c r="P16" s="711">
        <f t="shared" si="7"/>
        <v>74.545000763103303</v>
      </c>
      <c r="Q16" s="91">
        <f t="shared" si="2"/>
        <v>45.576052284207854</v>
      </c>
      <c r="R16" s="91">
        <f t="shared" si="3"/>
        <v>8.1242861434343041</v>
      </c>
      <c r="S16" s="91">
        <f t="shared" si="4"/>
        <v>19.747625736835296</v>
      </c>
      <c r="T16" s="91">
        <f t="shared" si="5"/>
        <v>1.0846846667988217</v>
      </c>
      <c r="U16" s="712">
        <f t="shared" si="6"/>
        <v>1.235193182702397E-2</v>
      </c>
      <c r="V16" s="96">
        <v>25.985654141036456</v>
      </c>
      <c r="W16" s="713">
        <v>100</v>
      </c>
      <c r="X16" s="717"/>
      <c r="Y16" s="717"/>
      <c r="Z16" s="718"/>
      <c r="AA16" s="29"/>
      <c r="AB16" s="643"/>
      <c r="AC16" s="643"/>
      <c r="AD16" s="643"/>
      <c r="AE16" s="722"/>
      <c r="AF16" s="722"/>
      <c r="AG16" s="722"/>
      <c r="AH16" s="722"/>
      <c r="AI16" s="722"/>
      <c r="AJ16" s="229"/>
      <c r="AK16" s="229"/>
      <c r="AL16" s="229"/>
      <c r="AM16" s="229"/>
      <c r="AN16" s="229"/>
      <c r="AO16" s="229"/>
      <c r="AP16" s="229"/>
      <c r="AQ16" s="229"/>
      <c r="AR16" s="229"/>
      <c r="AS16" s="229"/>
      <c r="AT16" s="229"/>
      <c r="AU16" s="229"/>
      <c r="AV16" s="229"/>
      <c r="AW16" s="229"/>
      <c r="AX16" s="229"/>
      <c r="AY16" s="229"/>
      <c r="AZ16" s="229"/>
      <c r="BA16" s="229"/>
      <c r="BB16" s="229"/>
      <c r="BC16" s="229"/>
      <c r="BD16" s="229"/>
      <c r="BE16" s="229"/>
      <c r="BF16" s="229"/>
      <c r="BG16" s="229"/>
      <c r="BH16" s="229"/>
      <c r="BI16" s="229"/>
      <c r="BJ16" s="229"/>
      <c r="BK16" s="229"/>
      <c r="BL16" s="229"/>
      <c r="BM16" s="229"/>
      <c r="BN16" s="229"/>
      <c r="BO16" s="229"/>
      <c r="BP16" s="229"/>
      <c r="BQ16" s="229"/>
    </row>
    <row r="17" spans="1:70" ht="14.1" customHeight="1" x14ac:dyDescent="0.3">
      <c r="A17" s="14"/>
      <c r="B17" s="57">
        <v>2000</v>
      </c>
      <c r="C17" s="708">
        <v>735.38220351999996</v>
      </c>
      <c r="D17" s="75">
        <v>448.35358688999997</v>
      </c>
      <c r="E17" s="75">
        <v>81.694741370000003</v>
      </c>
      <c r="F17" s="75">
        <v>194.81542383000001</v>
      </c>
      <c r="G17" s="75">
        <v>10.373982040000001</v>
      </c>
      <c r="H17" s="709">
        <v>0.1444694</v>
      </c>
      <c r="I17" s="80">
        <v>996.73990196</v>
      </c>
      <c r="J17" s="710">
        <v>3823.9819151400002</v>
      </c>
      <c r="K17" s="706"/>
      <c r="L17" s="742"/>
      <c r="M17" s="707"/>
      <c r="N17" s="29"/>
      <c r="O17" s="57">
        <v>2000</v>
      </c>
      <c r="P17" s="708">
        <f t="shared" si="7"/>
        <v>73.778746298200417</v>
      </c>
      <c r="Q17" s="75">
        <f t="shared" si="2"/>
        <v>44.982004433488889</v>
      </c>
      <c r="R17" s="75">
        <f t="shared" si="3"/>
        <v>8.1961945347381597</v>
      </c>
      <c r="S17" s="75">
        <f t="shared" si="4"/>
        <v>19.545261852857791</v>
      </c>
      <c r="T17" s="75">
        <f t="shared" si="5"/>
        <v>1.0407912856303327</v>
      </c>
      <c r="U17" s="709">
        <f t="shared" si="6"/>
        <v>1.4494192488523216E-2</v>
      </c>
      <c r="V17" s="80">
        <v>26.065497276900913</v>
      </c>
      <c r="W17" s="710">
        <v>100</v>
      </c>
      <c r="X17" s="717"/>
      <c r="Y17" s="717"/>
      <c r="Z17" s="718"/>
      <c r="AA17" s="29"/>
      <c r="AB17" s="643"/>
      <c r="AC17" s="643"/>
      <c r="AD17" s="643"/>
      <c r="AE17" s="722"/>
      <c r="AF17" s="722"/>
      <c r="AG17" s="722"/>
      <c r="AH17" s="722"/>
      <c r="AI17" s="722"/>
      <c r="BR17" s="42"/>
    </row>
    <row r="18" spans="1:70" ht="14.1" customHeight="1" x14ac:dyDescent="0.3">
      <c r="A18" s="14"/>
      <c r="B18" s="99">
        <v>2001</v>
      </c>
      <c r="C18" s="711">
        <v>750.99700189999999</v>
      </c>
      <c r="D18" s="91">
        <v>455.83853096000001</v>
      </c>
      <c r="E18" s="91">
        <v>84.774293659999998</v>
      </c>
      <c r="F18" s="91">
        <v>199.35516228</v>
      </c>
      <c r="G18" s="91">
        <v>10.723550020000001</v>
      </c>
      <c r="H18" s="712">
        <v>0.30546497</v>
      </c>
      <c r="I18" s="96">
        <v>1015.04301424</v>
      </c>
      <c r="J18" s="713">
        <v>3884.73218705</v>
      </c>
      <c r="K18" s="706"/>
      <c r="L18" s="742"/>
      <c r="M18" s="707"/>
      <c r="N18" s="29"/>
      <c r="O18" s="99">
        <v>2001</v>
      </c>
      <c r="P18" s="711">
        <f t="shared" si="7"/>
        <v>73.986716953300643</v>
      </c>
      <c r="Q18" s="91">
        <f t="shared" si="2"/>
        <v>44.908296945553886</v>
      </c>
      <c r="R18" s="91">
        <f t="shared" si="3"/>
        <v>8.3517932216373723</v>
      </c>
      <c r="S18" s="91">
        <f t="shared" si="4"/>
        <v>19.6400703697532</v>
      </c>
      <c r="T18" s="91">
        <f t="shared" si="5"/>
        <v>1.0564626197668201</v>
      </c>
      <c r="U18" s="712">
        <f t="shared" si="6"/>
        <v>3.0093795604190513E-2</v>
      </c>
      <c r="V18" s="96">
        <v>26.129034521960353</v>
      </c>
      <c r="W18" s="713">
        <v>100</v>
      </c>
      <c r="X18" s="717"/>
      <c r="Y18" s="717"/>
      <c r="Z18" s="718"/>
      <c r="AA18" s="29"/>
      <c r="AB18" s="643"/>
      <c r="AC18" s="643"/>
      <c r="AD18" s="643"/>
      <c r="AE18" s="722"/>
      <c r="AF18" s="722"/>
      <c r="AG18" s="722"/>
      <c r="AH18" s="722"/>
      <c r="AI18" s="722"/>
      <c r="BR18" s="42"/>
    </row>
    <row r="19" spans="1:70" ht="14.1" customHeight="1" x14ac:dyDescent="0.3">
      <c r="A19" s="14"/>
      <c r="B19" s="57">
        <v>2002</v>
      </c>
      <c r="C19" s="708">
        <v>761.34880527999997</v>
      </c>
      <c r="D19" s="75">
        <v>465.74665713000002</v>
      </c>
      <c r="E19" s="75">
        <v>85.096986000000001</v>
      </c>
      <c r="F19" s="75">
        <v>199.35492238</v>
      </c>
      <c r="G19" s="75">
        <v>10.92703161</v>
      </c>
      <c r="H19" s="709">
        <v>0.22320816999999998</v>
      </c>
      <c r="I19" s="80">
        <v>1028.50614088</v>
      </c>
      <c r="J19" s="710">
        <v>3889.10299631</v>
      </c>
      <c r="K19" s="706"/>
      <c r="L19" s="742"/>
      <c r="M19" s="707"/>
      <c r="N19" s="29"/>
      <c r="O19" s="57">
        <v>2002</v>
      </c>
      <c r="P19" s="708">
        <f t="shared" si="7"/>
        <v>74.024721391413621</v>
      </c>
      <c r="Q19" s="75">
        <f t="shared" si="2"/>
        <v>45.283799349170884</v>
      </c>
      <c r="R19" s="75">
        <f t="shared" si="3"/>
        <v>8.2738432584554324</v>
      </c>
      <c r="S19" s="75">
        <f t="shared" si="4"/>
        <v>19.382958881454027</v>
      </c>
      <c r="T19" s="75">
        <f t="shared" si="5"/>
        <v>1.0624177314732146</v>
      </c>
      <c r="U19" s="709">
        <f t="shared" si="6"/>
        <v>2.1702171832345199E-2</v>
      </c>
      <c r="V19" s="80">
        <v>26.445844757926228</v>
      </c>
      <c r="W19" s="710">
        <v>100</v>
      </c>
      <c r="X19" s="717"/>
      <c r="Y19" s="717"/>
      <c r="Z19" s="718"/>
      <c r="AA19" s="29"/>
      <c r="AB19" s="643"/>
      <c r="AC19" s="643"/>
      <c r="AD19" s="643"/>
      <c r="AE19" s="722"/>
      <c r="AF19" s="722"/>
      <c r="AG19" s="722"/>
      <c r="AH19" s="722"/>
      <c r="AI19" s="722"/>
      <c r="BR19" s="42"/>
    </row>
    <row r="20" spans="1:70" ht="14.1" customHeight="1" x14ac:dyDescent="0.3">
      <c r="A20" s="14"/>
      <c r="B20" s="99">
        <v>2003</v>
      </c>
      <c r="C20" s="711">
        <v>771.31165437000004</v>
      </c>
      <c r="D20" s="91">
        <v>470.69563189000002</v>
      </c>
      <c r="E20" s="91">
        <v>87.697796690000004</v>
      </c>
      <c r="F20" s="91">
        <v>201.45116149999998</v>
      </c>
      <c r="G20" s="91">
        <v>11.280298459999999</v>
      </c>
      <c r="H20" s="712">
        <v>0.18676583999999999</v>
      </c>
      <c r="I20" s="96">
        <v>1044.9969197400001</v>
      </c>
      <c r="J20" s="713">
        <v>3979.7343055299998</v>
      </c>
      <c r="K20" s="706"/>
      <c r="L20" s="742"/>
      <c r="M20" s="707"/>
      <c r="N20" s="29"/>
      <c r="O20" s="99">
        <v>2003</v>
      </c>
      <c r="P20" s="711">
        <f t="shared" si="7"/>
        <v>73.80994525437508</v>
      </c>
      <c r="Q20" s="91">
        <f t="shared" si="2"/>
        <v>45.042776968865248</v>
      </c>
      <c r="R20" s="91">
        <f t="shared" si="3"/>
        <v>8.392158391416082</v>
      </c>
      <c r="S20" s="91">
        <f t="shared" si="4"/>
        <v>19.277679933269269</v>
      </c>
      <c r="T20" s="91">
        <f t="shared" si="5"/>
        <v>1.0794575799138804</v>
      </c>
      <c r="U20" s="712">
        <f t="shared" si="6"/>
        <v>1.7872381867543509E-2</v>
      </c>
      <c r="V20" s="96">
        <v>26.257956926620331</v>
      </c>
      <c r="W20" s="713">
        <v>100</v>
      </c>
      <c r="X20" s="717"/>
      <c r="Y20" s="717"/>
      <c r="Z20" s="718"/>
      <c r="AA20" s="29"/>
      <c r="AB20" s="643"/>
      <c r="AC20" s="643"/>
      <c r="AD20" s="643"/>
      <c r="AE20" s="722"/>
      <c r="AF20" s="722"/>
      <c r="AG20" s="722"/>
      <c r="AH20" s="722"/>
      <c r="AI20" s="722"/>
      <c r="BR20" s="42"/>
    </row>
    <row r="21" spans="1:70" ht="14.1" customHeight="1" x14ac:dyDescent="0.3">
      <c r="A21" s="14"/>
      <c r="B21" s="57">
        <v>2004</v>
      </c>
      <c r="C21" s="708">
        <v>788.40359346999992</v>
      </c>
      <c r="D21" s="75">
        <v>477.48295915</v>
      </c>
      <c r="E21" s="75">
        <v>90.581425080000002</v>
      </c>
      <c r="F21" s="75">
        <v>208.78916497</v>
      </c>
      <c r="G21" s="75">
        <v>11.36922008</v>
      </c>
      <c r="H21" s="709">
        <v>0.18082419</v>
      </c>
      <c r="I21" s="80">
        <v>1076.5062291199999</v>
      </c>
      <c r="J21" s="710">
        <v>4004.02867367</v>
      </c>
      <c r="K21" s="706"/>
      <c r="L21" s="742"/>
      <c r="M21" s="707"/>
      <c r="N21" s="29"/>
      <c r="O21" s="57">
        <v>2004</v>
      </c>
      <c r="P21" s="708">
        <f t="shared" si="7"/>
        <v>73.237253268333419</v>
      </c>
      <c r="Q21" s="75">
        <f t="shared" si="2"/>
        <v>44.354871921207824</v>
      </c>
      <c r="R21" s="75">
        <f t="shared" si="3"/>
        <v>8.4143893114345136</v>
      </c>
      <c r="S21" s="75">
        <f t="shared" si="4"/>
        <v>19.395072626813935</v>
      </c>
      <c r="T21" s="75">
        <f t="shared" si="5"/>
        <v>1.0561220894461405</v>
      </c>
      <c r="U21" s="709">
        <f t="shared" si="6"/>
        <v>1.6797319431009372E-2</v>
      </c>
      <c r="V21" s="80">
        <v>26.885577423532762</v>
      </c>
      <c r="W21" s="710">
        <v>100</v>
      </c>
      <c r="X21" s="717"/>
      <c r="Y21" s="717"/>
      <c r="Z21" s="718"/>
      <c r="AA21" s="29"/>
      <c r="AB21" s="643"/>
      <c r="AC21" s="643"/>
      <c r="AD21" s="643"/>
      <c r="AE21" s="722"/>
      <c r="AF21" s="722"/>
      <c r="AG21" s="722"/>
      <c r="AH21" s="722"/>
      <c r="AI21" s="722"/>
      <c r="BR21" s="42"/>
    </row>
    <row r="22" spans="1:70" ht="14.1" customHeight="1" x14ac:dyDescent="0.3">
      <c r="A22" s="14"/>
      <c r="B22" s="99">
        <v>2005</v>
      </c>
      <c r="C22" s="711">
        <v>787.86659267000005</v>
      </c>
      <c r="D22" s="91">
        <v>474.42995421000001</v>
      </c>
      <c r="E22" s="91">
        <v>91.25439243000001</v>
      </c>
      <c r="F22" s="91">
        <v>211.45980713</v>
      </c>
      <c r="G22" s="91">
        <v>10.54287218</v>
      </c>
      <c r="H22" s="712">
        <v>0.17956673000000001</v>
      </c>
      <c r="I22" s="96">
        <v>1085.35390439</v>
      </c>
      <c r="J22" s="713">
        <v>3994.9231780699997</v>
      </c>
      <c r="K22" s="706"/>
      <c r="L22" s="742"/>
      <c r="M22" s="707"/>
      <c r="N22" s="29"/>
      <c r="O22" s="99">
        <v>2005</v>
      </c>
      <c r="P22" s="711">
        <f t="shared" si="7"/>
        <v>72.590754912592644</v>
      </c>
      <c r="Q22" s="91">
        <f t="shared" si="2"/>
        <v>43.712005115662549</v>
      </c>
      <c r="R22" s="91">
        <f t="shared" si="3"/>
        <v>8.4078006317476319</v>
      </c>
      <c r="S22" s="91">
        <f t="shared" si="4"/>
        <v>19.48302818782842</v>
      </c>
      <c r="T22" s="91">
        <f t="shared" si="5"/>
        <v>0.97137644572489878</v>
      </c>
      <c r="U22" s="712">
        <f t="shared" si="6"/>
        <v>1.6544532550506801E-2</v>
      </c>
      <c r="V22" s="96">
        <v>27.168329802886191</v>
      </c>
      <c r="W22" s="713">
        <v>100</v>
      </c>
      <c r="X22" s="717"/>
      <c r="Y22" s="717"/>
      <c r="Z22" s="718"/>
      <c r="AA22" s="29"/>
      <c r="AB22" s="643"/>
      <c r="AC22" s="643"/>
      <c r="AD22" s="643"/>
      <c r="AE22" s="722"/>
      <c r="AF22" s="722"/>
      <c r="AG22" s="722"/>
      <c r="AH22" s="722"/>
      <c r="AI22" s="722"/>
      <c r="BR22" s="42"/>
    </row>
    <row r="23" spans="1:70" ht="14.1" customHeight="1" x14ac:dyDescent="0.3">
      <c r="A23" s="14"/>
      <c r="B23" s="57">
        <v>2006</v>
      </c>
      <c r="C23" s="708">
        <v>796.01994969999998</v>
      </c>
      <c r="D23" s="75">
        <v>476.33912917999999</v>
      </c>
      <c r="E23" s="75">
        <v>93.096716960000009</v>
      </c>
      <c r="F23" s="75">
        <v>215.95805697999998</v>
      </c>
      <c r="G23" s="75">
        <v>10.469735849999999</v>
      </c>
      <c r="H23" s="709">
        <v>0.15631073000000001</v>
      </c>
      <c r="I23" s="80">
        <v>1109.3735329000001</v>
      </c>
      <c r="J23" s="710">
        <v>4020.4792257399999</v>
      </c>
      <c r="K23" s="706"/>
      <c r="L23" s="742"/>
      <c r="M23" s="707"/>
      <c r="N23" s="29"/>
      <c r="O23" s="57">
        <v>2006</v>
      </c>
      <c r="P23" s="708">
        <f t="shared" si="7"/>
        <v>71.754005850413051</v>
      </c>
      <c r="Q23" s="75">
        <f t="shared" si="2"/>
        <v>42.937668427586111</v>
      </c>
      <c r="R23" s="75">
        <f t="shared" si="3"/>
        <v>8.39182783788225</v>
      </c>
      <c r="S23" s="75">
        <f t="shared" si="4"/>
        <v>19.466667499761474</v>
      </c>
      <c r="T23" s="75">
        <f t="shared" si="5"/>
        <v>0.9437520852540251</v>
      </c>
      <c r="U23" s="709">
        <f t="shared" si="6"/>
        <v>1.4089999929184357E-2</v>
      </c>
      <c r="V23" s="80">
        <v>27.593067159694414</v>
      </c>
      <c r="W23" s="710">
        <v>100</v>
      </c>
      <c r="X23" s="717"/>
      <c r="Y23" s="717"/>
      <c r="Z23" s="718"/>
      <c r="AA23" s="29"/>
      <c r="AB23" s="643"/>
      <c r="AC23" s="643"/>
      <c r="AD23" s="643"/>
      <c r="AE23" s="722"/>
      <c r="AF23" s="722"/>
      <c r="AG23" s="722"/>
      <c r="AH23" s="722"/>
      <c r="AI23" s="722"/>
      <c r="BR23" s="42"/>
    </row>
    <row r="24" spans="1:70" ht="14.1" customHeight="1" x14ac:dyDescent="0.3">
      <c r="A24" s="14"/>
      <c r="B24" s="99">
        <v>2007</v>
      </c>
      <c r="C24" s="711">
        <v>805.5206968</v>
      </c>
      <c r="D24" s="91">
        <v>483.04403478</v>
      </c>
      <c r="E24" s="91">
        <v>95.446418049999991</v>
      </c>
      <c r="F24" s="91">
        <v>216.42340325000001</v>
      </c>
      <c r="G24" s="91">
        <v>10.44591688</v>
      </c>
      <c r="H24" s="712">
        <v>0.16092384000000001</v>
      </c>
      <c r="I24" s="96">
        <v>1129.66174391</v>
      </c>
      <c r="J24" s="713">
        <v>3996.0933650099996</v>
      </c>
      <c r="K24" s="706"/>
      <c r="L24" s="742"/>
      <c r="M24" s="707"/>
      <c r="N24" s="29"/>
      <c r="O24" s="99">
        <v>2007</v>
      </c>
      <c r="P24" s="711">
        <f t="shared" si="7"/>
        <v>71.306362381709164</v>
      </c>
      <c r="Q24" s="91">
        <f t="shared" si="2"/>
        <v>42.760059582798796</v>
      </c>
      <c r="R24" s="91">
        <f t="shared" si="3"/>
        <v>8.4491148403095959</v>
      </c>
      <c r="S24" s="91">
        <f t="shared" si="4"/>
        <v>19.158248424073605</v>
      </c>
      <c r="T24" s="91">
        <f t="shared" si="5"/>
        <v>0.92469422252403244</v>
      </c>
      <c r="U24" s="712">
        <f t="shared" si="6"/>
        <v>1.4245312003131866E-2</v>
      </c>
      <c r="V24" s="96">
        <v>28.269152913227124</v>
      </c>
      <c r="W24" s="713">
        <v>100</v>
      </c>
      <c r="X24" s="717"/>
      <c r="Y24" s="717"/>
      <c r="Z24" s="718"/>
      <c r="AA24" s="29"/>
      <c r="AB24" s="643"/>
      <c r="AC24" s="643"/>
      <c r="AD24" s="643"/>
      <c r="AE24" s="722"/>
      <c r="AF24" s="722"/>
      <c r="AG24" s="722"/>
      <c r="AH24" s="722"/>
      <c r="AI24" s="722"/>
      <c r="BR24" s="42"/>
    </row>
    <row r="25" spans="1:70" ht="14.1" customHeight="1" x14ac:dyDescent="0.3">
      <c r="A25" s="14"/>
      <c r="B25" s="57">
        <v>2008</v>
      </c>
      <c r="C25" s="708">
        <v>787.34733718999996</v>
      </c>
      <c r="D25" s="75">
        <v>475.49865542000003</v>
      </c>
      <c r="E25" s="75">
        <v>91.059251889999999</v>
      </c>
      <c r="F25" s="75">
        <v>209.69136034000002</v>
      </c>
      <c r="G25" s="75">
        <v>10.91791431</v>
      </c>
      <c r="H25" s="709">
        <v>0.18015523</v>
      </c>
      <c r="I25" s="80">
        <v>1110.29344851</v>
      </c>
      <c r="J25" s="710">
        <v>3911.7378166100002</v>
      </c>
      <c r="K25" s="706"/>
      <c r="L25" s="742"/>
      <c r="M25" s="707"/>
      <c r="N25" s="29"/>
      <c r="O25" s="57">
        <v>2008</v>
      </c>
      <c r="P25" s="708">
        <f t="shared" si="7"/>
        <v>70.913445292018096</v>
      </c>
      <c r="Q25" s="75">
        <f t="shared" si="2"/>
        <v>42.826394775013163</v>
      </c>
      <c r="R25" s="75">
        <f t="shared" si="3"/>
        <v>8.2013680268221325</v>
      </c>
      <c r="S25" s="75">
        <f t="shared" si="4"/>
        <v>18.88612065768768</v>
      </c>
      <c r="T25" s="75">
        <f t="shared" si="5"/>
        <v>0.9833359212063898</v>
      </c>
      <c r="U25" s="709">
        <f t="shared" si="6"/>
        <v>1.6225911288746779E-2</v>
      </c>
      <c r="V25" s="80">
        <v>28.383636648537074</v>
      </c>
      <c r="W25" s="710">
        <v>100</v>
      </c>
      <c r="X25" s="717"/>
      <c r="Y25" s="717"/>
      <c r="Z25" s="718"/>
      <c r="AA25" s="29"/>
      <c r="AB25" s="643"/>
      <c r="AC25" s="643"/>
      <c r="AD25" s="643"/>
      <c r="AE25" s="722"/>
      <c r="AF25" s="722"/>
      <c r="AG25" s="722"/>
      <c r="AH25" s="722"/>
      <c r="AI25" s="722"/>
      <c r="BR25" s="42"/>
    </row>
    <row r="26" spans="1:70" ht="14.1" customHeight="1" x14ac:dyDescent="0.3">
      <c r="A26" s="14"/>
      <c r="B26" s="99">
        <v>2009</v>
      </c>
      <c r="C26" s="711">
        <v>768.76058724000006</v>
      </c>
      <c r="D26" s="91">
        <v>471.94897158000003</v>
      </c>
      <c r="E26" s="91">
        <v>87.547589549999998</v>
      </c>
      <c r="F26" s="91">
        <v>198.44700924</v>
      </c>
      <c r="G26" s="91">
        <v>10.627857560000001</v>
      </c>
      <c r="H26" s="712">
        <v>0.18915931</v>
      </c>
      <c r="I26" s="96">
        <v>1061.8662448</v>
      </c>
      <c r="J26" s="713">
        <v>3590.7098132900001</v>
      </c>
      <c r="K26" s="706"/>
      <c r="L26" s="742"/>
      <c r="M26" s="707"/>
      <c r="N26" s="29"/>
      <c r="O26" s="99">
        <v>2009</v>
      </c>
      <c r="P26" s="711">
        <f t="shared" si="7"/>
        <v>72.397120730096688</v>
      </c>
      <c r="Q26" s="91">
        <f t="shared" si="2"/>
        <v>44.445237231256982</v>
      </c>
      <c r="R26" s="91">
        <f t="shared" si="3"/>
        <v>8.2446908900931657</v>
      </c>
      <c r="S26" s="91">
        <f t="shared" si="4"/>
        <v>18.688512815225334</v>
      </c>
      <c r="T26" s="91">
        <f t="shared" si="5"/>
        <v>1.0008659388171561</v>
      </c>
      <c r="U26" s="712">
        <f t="shared" si="6"/>
        <v>1.7813854704047751E-2</v>
      </c>
      <c r="V26" s="96">
        <v>29.572599848358717</v>
      </c>
      <c r="W26" s="713">
        <v>100</v>
      </c>
      <c r="X26" s="717"/>
      <c r="Y26" s="717"/>
      <c r="Z26" s="718"/>
      <c r="AA26" s="29"/>
      <c r="AB26" s="643"/>
      <c r="AC26" s="643"/>
      <c r="AD26" s="643"/>
      <c r="AE26" s="722"/>
      <c r="AF26" s="722"/>
      <c r="AG26" s="722"/>
      <c r="AH26" s="722"/>
      <c r="AI26" s="722"/>
      <c r="BR26" s="42"/>
    </row>
    <row r="27" spans="1:70" ht="14.1" customHeight="1" x14ac:dyDescent="0.3">
      <c r="A27" s="14"/>
      <c r="B27" s="57">
        <v>2010</v>
      </c>
      <c r="C27" s="708">
        <v>763.45252575000006</v>
      </c>
      <c r="D27" s="75">
        <v>466.05255197999998</v>
      </c>
      <c r="E27" s="75">
        <v>86.476660050000007</v>
      </c>
      <c r="F27" s="75">
        <v>200.32945211000001</v>
      </c>
      <c r="G27" s="75">
        <v>10.4637438</v>
      </c>
      <c r="H27" s="709">
        <v>0.13011782</v>
      </c>
      <c r="I27" s="80">
        <v>1058.95098577</v>
      </c>
      <c r="J27" s="710">
        <v>3694.3196683399997</v>
      </c>
      <c r="K27" s="706"/>
      <c r="L27" s="742"/>
      <c r="M27" s="707"/>
      <c r="N27" s="29"/>
      <c r="O27" s="57">
        <v>2010</v>
      </c>
      <c r="P27" s="708">
        <f t="shared" si="7"/>
        <v>72.09517116553485</v>
      </c>
      <c r="Q27" s="75">
        <f t="shared" si="2"/>
        <v>44.010776536660664</v>
      </c>
      <c r="R27" s="75">
        <f t="shared" si="3"/>
        <v>8.1662570989647669</v>
      </c>
      <c r="S27" s="75">
        <f t="shared" si="4"/>
        <v>18.917726580549289</v>
      </c>
      <c r="T27" s="75">
        <f t="shared" si="5"/>
        <v>0.98812352418666938</v>
      </c>
      <c r="U27" s="709">
        <f t="shared" si="6"/>
        <v>1.2287426117780779E-2</v>
      </c>
      <c r="V27" s="80">
        <v>28.664303060861744</v>
      </c>
      <c r="W27" s="710">
        <v>100</v>
      </c>
      <c r="X27" s="717"/>
      <c r="Y27" s="717"/>
      <c r="Z27" s="718"/>
      <c r="AA27" s="29"/>
      <c r="AB27" s="643"/>
      <c r="AC27" s="643"/>
      <c r="AD27" s="643"/>
      <c r="AE27" s="722"/>
      <c r="AF27" s="722"/>
      <c r="AG27" s="722"/>
      <c r="AH27" s="722"/>
      <c r="AI27" s="722"/>
      <c r="BR27" s="42"/>
    </row>
    <row r="28" spans="1:70" ht="14.1" customHeight="1" x14ac:dyDescent="0.3">
      <c r="A28" s="14"/>
      <c r="B28" s="99">
        <v>2011</v>
      </c>
      <c r="C28" s="711">
        <v>756.24231024999995</v>
      </c>
      <c r="D28" s="91">
        <v>459.98252542</v>
      </c>
      <c r="E28" s="91">
        <v>86.109775229999997</v>
      </c>
      <c r="F28" s="91">
        <v>199.75336442999998</v>
      </c>
      <c r="G28" s="91">
        <v>10.270745430000002</v>
      </c>
      <c r="H28" s="712">
        <v>0.12589973000000002</v>
      </c>
      <c r="I28" s="96">
        <v>1050.9544954799999</v>
      </c>
      <c r="J28" s="713">
        <v>3595.00999946</v>
      </c>
      <c r="K28" s="706"/>
      <c r="L28" s="742"/>
      <c r="M28" s="707"/>
      <c r="N28" s="29"/>
      <c r="O28" s="99">
        <v>2011</v>
      </c>
      <c r="P28" s="711">
        <f t="shared" si="7"/>
        <v>71.957664532811506</v>
      </c>
      <c r="Q28" s="91">
        <f t="shared" si="2"/>
        <v>43.7680724901332</v>
      </c>
      <c r="R28" s="91">
        <f t="shared" si="3"/>
        <v>8.1934827435769506</v>
      </c>
      <c r="S28" s="91">
        <f t="shared" si="4"/>
        <v>19.006851894074359</v>
      </c>
      <c r="T28" s="91">
        <f t="shared" si="5"/>
        <v>0.97727784353870328</v>
      </c>
      <c r="U28" s="712">
        <f t="shared" si="6"/>
        <v>1.1979560536776441E-2</v>
      </c>
      <c r="V28" s="96">
        <v>29.233701592981991</v>
      </c>
      <c r="W28" s="713">
        <v>100</v>
      </c>
      <c r="X28" s="717"/>
      <c r="Y28" s="717"/>
      <c r="Z28" s="718"/>
      <c r="AA28" s="29"/>
      <c r="AB28" s="643"/>
      <c r="AC28" s="643"/>
      <c r="AD28" s="643"/>
      <c r="AE28" s="722"/>
      <c r="AF28" s="722"/>
      <c r="AG28" s="722"/>
      <c r="AH28" s="722"/>
      <c r="AI28" s="722"/>
      <c r="AJ28" s="654"/>
      <c r="AK28" s="654"/>
      <c r="AL28" s="654"/>
      <c r="AM28" s="654"/>
      <c r="AN28" s="654"/>
      <c r="AO28" s="654"/>
      <c r="BR28" s="42"/>
    </row>
    <row r="29" spans="1:70" ht="14.1" customHeight="1" x14ac:dyDescent="0.3">
      <c r="A29" s="14"/>
      <c r="B29" s="57">
        <v>2012</v>
      </c>
      <c r="C29" s="708">
        <v>729.56539610999994</v>
      </c>
      <c r="D29" s="75">
        <v>441.70923992999997</v>
      </c>
      <c r="E29" s="75">
        <v>83.130987200000007</v>
      </c>
      <c r="F29" s="75">
        <v>194.54115428</v>
      </c>
      <c r="G29" s="75">
        <v>10.068731639999999</v>
      </c>
      <c r="H29" s="709">
        <v>0.11528306000000001</v>
      </c>
      <c r="I29" s="80">
        <v>1010.2235502599999</v>
      </c>
      <c r="J29" s="710">
        <v>3510.9134072299998</v>
      </c>
      <c r="K29" s="706"/>
      <c r="L29" s="742"/>
      <c r="M29" s="707"/>
      <c r="N29" s="29"/>
      <c r="O29" s="57">
        <v>2012</v>
      </c>
      <c r="P29" s="708">
        <f t="shared" si="7"/>
        <v>72.218213079890347</v>
      </c>
      <c r="Q29" s="75">
        <f t="shared" si="2"/>
        <v>43.72391039748755</v>
      </c>
      <c r="R29" s="75">
        <f t="shared" si="3"/>
        <v>8.2289694373690541</v>
      </c>
      <c r="S29" s="75">
        <f t="shared" si="4"/>
        <v>19.25723808655334</v>
      </c>
      <c r="T29" s="75">
        <f t="shared" si="5"/>
        <v>0.99668351994057391</v>
      </c>
      <c r="U29" s="709">
        <f t="shared" si="6"/>
        <v>1.1411638539839005E-2</v>
      </c>
      <c r="V29" s="80">
        <v>28.773809920223425</v>
      </c>
      <c r="W29" s="710">
        <v>100</v>
      </c>
      <c r="X29" s="717"/>
      <c r="Y29" s="717"/>
      <c r="Z29" s="718"/>
      <c r="AA29" s="29"/>
      <c r="AB29" s="643"/>
      <c r="AC29" s="643"/>
      <c r="AD29" s="643"/>
      <c r="AE29" s="722"/>
      <c r="AF29" s="722"/>
      <c r="AG29" s="722"/>
      <c r="AH29" s="722"/>
      <c r="AI29" s="722"/>
      <c r="AJ29" s="654"/>
      <c r="AK29" s="654"/>
      <c r="AL29" s="654"/>
      <c r="AM29" s="654"/>
      <c r="AN29" s="654"/>
      <c r="AO29" s="654"/>
      <c r="BR29" s="42"/>
    </row>
    <row r="30" spans="1:70" ht="14.1" customHeight="1" x14ac:dyDescent="0.3">
      <c r="A30" s="14"/>
      <c r="B30" s="99">
        <v>2013</v>
      </c>
      <c r="C30" s="711">
        <v>725.90237060000004</v>
      </c>
      <c r="D30" s="91">
        <v>444.33341218999999</v>
      </c>
      <c r="E30" s="91">
        <v>79.663335170000011</v>
      </c>
      <c r="F30" s="91">
        <v>192.02815164</v>
      </c>
      <c r="G30" s="91">
        <v>9.7742190299999994</v>
      </c>
      <c r="H30" s="712">
        <v>0.10325257</v>
      </c>
      <c r="I30" s="96">
        <v>997.42899609999995</v>
      </c>
      <c r="J30" s="713">
        <v>3423.77092692</v>
      </c>
      <c r="K30" s="706"/>
      <c r="L30" s="742"/>
      <c r="M30" s="707"/>
      <c r="N30" s="29"/>
      <c r="O30" s="99">
        <v>2013</v>
      </c>
      <c r="P30" s="711">
        <f t="shared" si="7"/>
        <v>72.777347905296182</v>
      </c>
      <c r="Q30" s="91">
        <f t="shared" si="2"/>
        <v>44.547873976730884</v>
      </c>
      <c r="R30" s="91">
        <f t="shared" si="3"/>
        <v>7.9868677852245984</v>
      </c>
      <c r="S30" s="91">
        <f t="shared" si="4"/>
        <v>19.252312935641555</v>
      </c>
      <c r="T30" s="91">
        <f t="shared" si="5"/>
        <v>0.97994133599661848</v>
      </c>
      <c r="U30" s="712">
        <f t="shared" si="6"/>
        <v>1.0351871702519477E-2</v>
      </c>
      <c r="V30" s="96">
        <v>29.132468771714233</v>
      </c>
      <c r="W30" s="713">
        <v>100</v>
      </c>
      <c r="X30" s="717"/>
      <c r="Y30" s="717"/>
      <c r="Z30" s="718"/>
      <c r="AA30" s="29"/>
      <c r="AB30" s="643"/>
      <c r="AC30" s="643"/>
      <c r="AD30" s="643"/>
      <c r="AE30" s="722"/>
      <c r="AF30" s="722"/>
      <c r="AG30" s="722"/>
      <c r="AH30" s="722"/>
      <c r="AI30" s="722"/>
      <c r="AJ30" s="654"/>
      <c r="AK30" s="654"/>
      <c r="AL30" s="654"/>
      <c r="AM30" s="654"/>
      <c r="AN30" s="654"/>
      <c r="AO30" s="654"/>
      <c r="BR30" s="42"/>
    </row>
    <row r="31" spans="1:70" ht="14.1" customHeight="1" x14ac:dyDescent="0.3">
      <c r="A31" s="14"/>
      <c r="B31" s="57">
        <v>2014</v>
      </c>
      <c r="C31" s="708">
        <v>733.51229402000001</v>
      </c>
      <c r="D31" s="75">
        <v>453.93095557999999</v>
      </c>
      <c r="E31" s="75">
        <v>79.765991240000005</v>
      </c>
      <c r="F31" s="75">
        <v>189.67483415999999</v>
      </c>
      <c r="G31" s="75">
        <v>10.0573342</v>
      </c>
      <c r="H31" s="709">
        <v>8.317883999999999E-2</v>
      </c>
      <c r="I31" s="80">
        <v>1000.9553231900001</v>
      </c>
      <c r="J31" s="710">
        <v>3285.1062795600001</v>
      </c>
      <c r="K31" s="706"/>
      <c r="L31" s="742"/>
      <c r="M31" s="707"/>
      <c r="N31" s="29"/>
      <c r="O31" s="57">
        <v>2014</v>
      </c>
      <c r="P31" s="708">
        <f t="shared" si="7"/>
        <v>73.281222151087519</v>
      </c>
      <c r="Q31" s="75">
        <f t="shared" si="2"/>
        <v>45.349771869272068</v>
      </c>
      <c r="R31" s="75">
        <f t="shared" si="3"/>
        <v>7.9689861667141484</v>
      </c>
      <c r="S31" s="75">
        <f t="shared" si="4"/>
        <v>18.949380633244921</v>
      </c>
      <c r="T31" s="75">
        <f t="shared" si="5"/>
        <v>1.0047735365398451</v>
      </c>
      <c r="U31" s="709">
        <f t="shared" si="6"/>
        <v>8.3099453165314842E-3</v>
      </c>
      <c r="V31" s="80">
        <v>30.469495900877391</v>
      </c>
      <c r="W31" s="710">
        <v>100</v>
      </c>
      <c r="X31" s="717"/>
      <c r="Y31" s="717"/>
      <c r="Z31" s="718"/>
      <c r="AA31" s="29"/>
      <c r="AB31" s="643"/>
      <c r="AC31" s="643"/>
      <c r="AD31" s="643"/>
      <c r="AE31" s="722"/>
      <c r="AF31" s="722"/>
      <c r="AG31" s="722"/>
      <c r="AH31" s="722"/>
      <c r="AI31" s="722"/>
      <c r="AJ31" s="654"/>
      <c r="AK31" s="654"/>
      <c r="AL31" s="654"/>
      <c r="AM31" s="654"/>
      <c r="AN31" s="654"/>
      <c r="AO31" s="654"/>
      <c r="BR31" s="42"/>
    </row>
    <row r="32" spans="1:70" ht="14.1" customHeight="1" x14ac:dyDescent="0.3">
      <c r="A32" s="14"/>
      <c r="B32" s="99">
        <v>2015</v>
      </c>
      <c r="C32" s="711">
        <v>747.65574921000007</v>
      </c>
      <c r="D32" s="91">
        <v>462.14065464999999</v>
      </c>
      <c r="E32" s="91">
        <v>81.494058690000003</v>
      </c>
      <c r="F32" s="91">
        <v>193.90196351</v>
      </c>
      <c r="G32" s="91">
        <v>10.03714078</v>
      </c>
      <c r="H32" s="712">
        <v>8.193157999999999E-2</v>
      </c>
      <c r="I32" s="96">
        <v>1020.36550916</v>
      </c>
      <c r="J32" s="713">
        <v>3340.9256028999998</v>
      </c>
      <c r="K32" s="706"/>
      <c r="L32" s="742"/>
      <c r="M32" s="707"/>
      <c r="N32" s="29"/>
      <c r="O32" s="99">
        <v>2015</v>
      </c>
      <c r="P32" s="711">
        <f t="shared" si="7"/>
        <v>73.273326322593562</v>
      </c>
      <c r="Q32" s="91">
        <f t="shared" si="2"/>
        <v>45.291677394157517</v>
      </c>
      <c r="R32" s="91">
        <f t="shared" si="3"/>
        <v>7.9867516060091761</v>
      </c>
      <c r="S32" s="91">
        <f t="shared" si="4"/>
        <v>19.003186776631324</v>
      </c>
      <c r="T32" s="91">
        <f t="shared" si="5"/>
        <v>0.98368091530876223</v>
      </c>
      <c r="U32" s="712">
        <f t="shared" si="6"/>
        <v>8.0296304867702641E-3</v>
      </c>
      <c r="V32" s="96">
        <v>30.541401708385823</v>
      </c>
      <c r="W32" s="713">
        <v>100</v>
      </c>
      <c r="X32" s="717"/>
      <c r="Y32" s="717"/>
      <c r="Z32" s="718"/>
      <c r="AA32" s="29"/>
      <c r="AB32" s="643"/>
      <c r="AC32" s="643"/>
      <c r="AD32" s="643"/>
      <c r="AE32" s="736"/>
      <c r="AF32" s="736"/>
      <c r="AG32" s="722"/>
      <c r="AH32" s="722"/>
      <c r="AI32" s="722"/>
      <c r="AJ32" s="654"/>
      <c r="AK32" s="654"/>
      <c r="AL32" s="654"/>
      <c r="AM32" s="654"/>
      <c r="AN32" s="654"/>
      <c r="AO32" s="654"/>
      <c r="BR32" s="42"/>
    </row>
    <row r="33" spans="1:70" ht="14.1" customHeight="1" x14ac:dyDescent="0.3">
      <c r="A33" s="14"/>
      <c r="B33" s="57">
        <v>2016</v>
      </c>
      <c r="C33" s="708">
        <v>763.79735184000003</v>
      </c>
      <c r="D33" s="75">
        <v>472.98633092</v>
      </c>
      <c r="E33" s="75">
        <v>82.629578649999999</v>
      </c>
      <c r="F33" s="75">
        <v>198.27381122</v>
      </c>
      <c r="G33" s="75">
        <v>9.8173587000000015</v>
      </c>
      <c r="H33" s="709">
        <v>9.027236000000001E-2</v>
      </c>
      <c r="I33" s="80">
        <v>1047.7943081600001</v>
      </c>
      <c r="J33" s="710">
        <v>3356.5115583700003</v>
      </c>
      <c r="K33" s="706"/>
      <c r="L33" s="742"/>
      <c r="M33" s="707"/>
      <c r="N33" s="29"/>
      <c r="O33" s="57">
        <v>2016</v>
      </c>
      <c r="P33" s="708">
        <f t="shared" si="7"/>
        <v>72.895734009214223</v>
      </c>
      <c r="Q33" s="75">
        <f t="shared" si="2"/>
        <v>45.141143374847772</v>
      </c>
      <c r="R33" s="75">
        <f t="shared" si="3"/>
        <v>7.8860495811533173</v>
      </c>
      <c r="S33" s="75">
        <f t="shared" si="4"/>
        <v>18.922970823174506</v>
      </c>
      <c r="T33" s="75">
        <f t="shared" si="5"/>
        <v>0.93695476521913623</v>
      </c>
      <c r="U33" s="709">
        <f t="shared" si="6"/>
        <v>8.6154657738621021E-3</v>
      </c>
      <c r="V33" s="80">
        <v>31.216764487140132</v>
      </c>
      <c r="W33" s="710">
        <v>100</v>
      </c>
      <c r="X33" s="717"/>
      <c r="Y33" s="717"/>
      <c r="Z33" s="718"/>
      <c r="AA33" s="29"/>
      <c r="AB33" s="643"/>
      <c r="AC33" s="643"/>
      <c r="AD33" s="643"/>
      <c r="AE33" s="736"/>
      <c r="AF33" s="736"/>
      <c r="AG33" s="722"/>
      <c r="AH33" s="722"/>
      <c r="AI33" s="722"/>
      <c r="AJ33" s="654"/>
      <c r="AK33" s="654"/>
      <c r="AL33" s="654"/>
      <c r="AM33" s="654"/>
      <c r="AN33" s="654"/>
      <c r="AO33" s="654"/>
      <c r="BR33" s="42"/>
    </row>
    <row r="34" spans="1:70" ht="14.1" customHeight="1" x14ac:dyDescent="0.3">
      <c r="A34" s="14"/>
      <c r="B34" s="99">
        <v>2017</v>
      </c>
      <c r="C34" s="711">
        <v>776.00094573000001</v>
      </c>
      <c r="D34" s="91">
        <v>478.76769843</v>
      </c>
      <c r="E34" s="91">
        <v>83.856531270000005</v>
      </c>
      <c r="F34" s="91">
        <v>203.58612020999999</v>
      </c>
      <c r="G34" s="91">
        <v>9.6960656400000005</v>
      </c>
      <c r="H34" s="712">
        <v>9.453019E-2</v>
      </c>
      <c r="I34" s="96">
        <v>1072.5592247</v>
      </c>
      <c r="J34" s="713">
        <v>3388.9298852300003</v>
      </c>
      <c r="K34" s="706"/>
      <c r="L34" s="742"/>
      <c r="M34" s="707"/>
      <c r="N34" s="29"/>
      <c r="O34" s="99">
        <v>2017</v>
      </c>
      <c r="P34" s="711">
        <f t="shared" si="7"/>
        <v>72.350405260562766</v>
      </c>
      <c r="Q34" s="91">
        <f t="shared" si="2"/>
        <v>44.637879886205226</v>
      </c>
      <c r="R34" s="91">
        <f t="shared" si="3"/>
        <v>7.8183590555062441</v>
      </c>
      <c r="S34" s="91">
        <f t="shared" si="4"/>
        <v>18.981340659015263</v>
      </c>
      <c r="T34" s="91">
        <f t="shared" si="5"/>
        <v>0.90401214373146033</v>
      </c>
      <c r="U34" s="712">
        <f t="shared" si="6"/>
        <v>8.8135170369207875E-3</v>
      </c>
      <c r="V34" s="96">
        <v>31.648905731999449</v>
      </c>
      <c r="W34" s="713">
        <v>100</v>
      </c>
      <c r="X34" s="717"/>
      <c r="Y34" s="717"/>
      <c r="Z34" s="787"/>
      <c r="AA34" s="787"/>
      <c r="AB34" s="643"/>
      <c r="AC34" s="643"/>
      <c r="AD34" s="643"/>
      <c r="AE34" s="736"/>
      <c r="AF34" s="736"/>
      <c r="AG34" s="722"/>
      <c r="AH34" s="722"/>
      <c r="AI34" s="722"/>
      <c r="AJ34" s="654"/>
      <c r="AK34" s="654"/>
      <c r="AL34" s="654"/>
      <c r="AM34" s="654"/>
      <c r="AN34" s="654"/>
      <c r="AO34" s="654"/>
      <c r="BR34" s="42"/>
    </row>
    <row r="35" spans="1:70" ht="14.1" customHeight="1" x14ac:dyDescent="0.3">
      <c r="A35" s="14"/>
      <c r="B35" s="57">
        <v>2018</v>
      </c>
      <c r="C35" s="708">
        <v>776.15174147999994</v>
      </c>
      <c r="D35" s="75">
        <v>475.74453437</v>
      </c>
      <c r="E35" s="75">
        <v>85.187842180000004</v>
      </c>
      <c r="F35" s="75">
        <v>205.62917632</v>
      </c>
      <c r="G35" s="75">
        <v>9.4969652</v>
      </c>
      <c r="H35" s="709">
        <v>9.3223420000000001E-2</v>
      </c>
      <c r="I35" s="80">
        <v>1083.36797482</v>
      </c>
      <c r="J35" s="710">
        <v>3324.5442670800003</v>
      </c>
      <c r="K35" s="706"/>
      <c r="L35" s="742"/>
      <c r="M35" s="707"/>
      <c r="N35" s="29"/>
      <c r="O35" s="57">
        <v>2018</v>
      </c>
      <c r="P35" s="708">
        <f t="shared" si="7"/>
        <v>71.64248524227942</v>
      </c>
      <c r="Q35" s="75">
        <f t="shared" si="2"/>
        <v>43.913475885148287</v>
      </c>
      <c r="R35" s="75">
        <f t="shared" si="3"/>
        <v>7.8632416833397567</v>
      </c>
      <c r="S35" s="75">
        <f t="shared" si="4"/>
        <v>18.980547800867477</v>
      </c>
      <c r="T35" s="75">
        <f t="shared" si="5"/>
        <v>0.87661491023656191</v>
      </c>
      <c r="U35" s="709">
        <f t="shared" si="6"/>
        <v>8.6049636104010684E-3</v>
      </c>
      <c r="V35" s="80">
        <v>32.586961934832026</v>
      </c>
      <c r="W35" s="710">
        <v>100</v>
      </c>
      <c r="X35" s="717"/>
      <c r="Y35" s="717"/>
      <c r="Z35" s="718"/>
      <c r="AA35" s="29"/>
      <c r="AB35" s="643"/>
      <c r="AC35" s="643"/>
      <c r="AD35" s="643"/>
      <c r="AE35" s="736"/>
      <c r="AF35" s="736"/>
      <c r="AG35" s="722"/>
      <c r="AH35" s="722"/>
      <c r="AI35" s="722"/>
      <c r="AJ35" s="654"/>
      <c r="AK35" s="654"/>
      <c r="AL35" s="654"/>
      <c r="AM35" s="654"/>
      <c r="AN35" s="654"/>
      <c r="AO35" s="654"/>
      <c r="BR35" s="42"/>
    </row>
    <row r="36" spans="1:70" ht="14.1" customHeight="1" x14ac:dyDescent="0.3">
      <c r="A36" s="14"/>
      <c r="B36" s="99">
        <v>2019</v>
      </c>
      <c r="C36" s="711">
        <v>781.63392408999994</v>
      </c>
      <c r="D36" s="91">
        <v>478.63039610999999</v>
      </c>
      <c r="E36" s="91">
        <v>85.403188139999997</v>
      </c>
      <c r="F36" s="91">
        <v>207.67289488</v>
      </c>
      <c r="G36" s="91">
        <v>9.8465118</v>
      </c>
      <c r="H36" s="712">
        <v>8.0933160000000004E-2</v>
      </c>
      <c r="I36" s="96">
        <v>1090.7433521400001</v>
      </c>
      <c r="J36" s="713">
        <v>3183.8936140200003</v>
      </c>
      <c r="K36" s="706"/>
      <c r="L36" s="742"/>
      <c r="M36" s="707"/>
      <c r="N36" s="29"/>
      <c r="O36" s="99">
        <v>2019</v>
      </c>
      <c r="P36" s="711">
        <f t="shared" ref="P36" si="8">IF(ISERROR((C36/$I36)*100),"",(C36/$I36)*100)</f>
        <v>71.660663579242694</v>
      </c>
      <c r="Q36" s="91">
        <f t="shared" ref="Q36" si="9">IF(ISERROR((D36/$I36)*100),"",(D36/$I36)*100)</f>
        <v>43.881119712620205</v>
      </c>
      <c r="R36" s="91">
        <f t="shared" ref="R36" si="10">IF(ISERROR((E36/$I36)*100),"",(E36/$I36)*100)</f>
        <v>7.8298151414301032</v>
      </c>
      <c r="S36" s="91">
        <f t="shared" ref="S36" si="11">IF(ISERROR((F36/$I36)*100),"",(F36/$I36)*100)</f>
        <v>19.039574660029153</v>
      </c>
      <c r="T36" s="91">
        <f t="shared" ref="T36" si="12">IF(ISERROR((G36/$I36)*100),"",(G36/$I36)*100)</f>
        <v>0.90273406486333296</v>
      </c>
      <c r="U36" s="712">
        <f t="shared" ref="U36" si="13">IF(ISERROR((H36/$I36)*100),"",(H36/$I36)*100)</f>
        <v>7.4200002999066641E-3</v>
      </c>
      <c r="V36" s="96">
        <v>34.258159485511889</v>
      </c>
      <c r="W36" s="713">
        <v>100</v>
      </c>
      <c r="X36" s="717"/>
      <c r="Y36" s="717"/>
      <c r="Z36" s="787"/>
      <c r="AA36" s="787"/>
      <c r="AB36" s="643"/>
      <c r="AC36" s="643"/>
      <c r="AD36" s="643"/>
      <c r="AE36" s="736"/>
      <c r="AF36" s="736"/>
      <c r="AG36" s="722"/>
      <c r="AH36" s="722"/>
      <c r="AI36" s="722"/>
      <c r="AJ36" s="654"/>
      <c r="AK36" s="654"/>
      <c r="AL36" s="654"/>
      <c r="AM36" s="654"/>
      <c r="AN36" s="654"/>
      <c r="AO36" s="654"/>
      <c r="BR36" s="42"/>
    </row>
    <row r="37" spans="1:70" ht="14.1" customHeight="1" x14ac:dyDescent="0.3">
      <c r="A37" s="14"/>
      <c r="B37" s="57">
        <v>2020</v>
      </c>
      <c r="C37" s="708">
        <v>680.12536318999992</v>
      </c>
      <c r="D37" s="75">
        <v>402.68806654999997</v>
      </c>
      <c r="E37" s="75">
        <v>76.859853979999997</v>
      </c>
      <c r="F37" s="75">
        <v>191.79873856999998</v>
      </c>
      <c r="G37" s="75">
        <v>8.7005201199999984</v>
      </c>
      <c r="H37" s="709">
        <v>7.8183959999999997E-2</v>
      </c>
      <c r="I37" s="80">
        <v>887.47887414999991</v>
      </c>
      <c r="J37" s="710">
        <v>2816.9797990799998</v>
      </c>
      <c r="K37" s="706"/>
      <c r="L37" s="742"/>
      <c r="M37" s="707"/>
      <c r="N37" s="29"/>
      <c r="O37" s="57">
        <v>2020</v>
      </c>
      <c r="P37" s="708">
        <f t="shared" ref="P37" si="14">IF(ISERROR((C37/$I37)*100),"",(C37/$I37)*100)</f>
        <v>76.635667957888359</v>
      </c>
      <c r="Q37" s="75">
        <f t="shared" ref="Q37" si="15">IF(ISERROR((D37/$I37)*100),"",(D37/$I37)*100)</f>
        <v>45.374383354835601</v>
      </c>
      <c r="R37" s="75">
        <f t="shared" ref="R37" si="16">IF(ISERROR((E37/$I37)*100),"",(E37/$I37)*100)</f>
        <v>8.6604713890923897</v>
      </c>
      <c r="S37" s="75">
        <f t="shared" ref="S37" si="17">IF(ISERROR((F37/$I37)*100),"",(F37/$I37)*100)</f>
        <v>21.611639911282275</v>
      </c>
      <c r="T37" s="75">
        <f t="shared" ref="T37" si="18">IF(ISERROR((G37/$I37)*100),"",(G37/$I37)*100)</f>
        <v>0.9803636315662263</v>
      </c>
      <c r="U37" s="709">
        <f t="shared" ref="U37" si="19">IF(ISERROR((H37/$I37)*100),"",(H37/$I37)*100)</f>
        <v>8.8096699850891882E-3</v>
      </c>
      <c r="V37" s="80">
        <v>31.504623300452582</v>
      </c>
      <c r="W37" s="710">
        <v>100</v>
      </c>
      <c r="X37" s="717"/>
      <c r="Y37" s="717"/>
      <c r="Z37" s="718"/>
      <c r="AA37" s="29"/>
      <c r="AB37" s="643"/>
      <c r="AC37" s="643"/>
      <c r="AD37" s="643"/>
      <c r="AE37" s="736"/>
      <c r="AF37" s="736"/>
      <c r="AG37" s="722"/>
      <c r="AH37" s="722"/>
      <c r="AI37" s="722"/>
      <c r="AJ37" s="654"/>
      <c r="AK37" s="654"/>
      <c r="AL37" s="654"/>
      <c r="AM37" s="654"/>
      <c r="AN37" s="654"/>
      <c r="AO37" s="654"/>
      <c r="BR37" s="42"/>
    </row>
    <row r="38" spans="1:70" ht="14.1" customHeight="1" x14ac:dyDescent="0.3">
      <c r="A38" s="14"/>
      <c r="B38" s="99">
        <v>2021</v>
      </c>
      <c r="C38" s="711">
        <v>739.75842062999993</v>
      </c>
      <c r="D38" s="91">
        <v>436.33362005999999</v>
      </c>
      <c r="E38" s="91">
        <v>87.360982319999991</v>
      </c>
      <c r="F38" s="91">
        <v>206.50725918000001</v>
      </c>
      <c r="G38" s="91">
        <v>9.4612755600000007</v>
      </c>
      <c r="H38" s="712">
        <v>9.5283500000000007E-2</v>
      </c>
      <c r="I38" s="96">
        <v>969.53148872999986</v>
      </c>
      <c r="J38" s="713">
        <v>3013.8621916399998</v>
      </c>
      <c r="K38" s="706"/>
      <c r="L38" s="742"/>
      <c r="M38" s="707"/>
      <c r="N38" s="29"/>
      <c r="O38" s="99">
        <v>2021</v>
      </c>
      <c r="P38" s="711">
        <f t="shared" ref="P38" si="20">IF(ISERROR((C38/$I38)*100),"",(C38/$I38)*100)</f>
        <v>76.300607997685333</v>
      </c>
      <c r="Q38" s="91">
        <f t="shared" ref="Q38" si="21">IF(ISERROR((D38/$I38)*100),"",(D38/$I38)*100)</f>
        <v>45.004584702200681</v>
      </c>
      <c r="R38" s="91">
        <f t="shared" ref="R38" si="22">IF(ISERROR((E38/$I38)*100),"",(E38/$I38)*100)</f>
        <v>9.0106389875418191</v>
      </c>
      <c r="S38" s="91">
        <f t="shared" ref="S38" si="23">IF(ISERROR((F38/$I38)*100),"",(F38/$I38)*100)</f>
        <v>21.299695943914742</v>
      </c>
      <c r="T38" s="91">
        <f t="shared" ref="T38" si="24">IF(ISERROR((G38/$I38)*100),"",(G38/$I38)*100)</f>
        <v>0.97586057492505285</v>
      </c>
      <c r="U38" s="712">
        <f t="shared" ref="U38" si="25">IF(ISERROR((H38/$I38)*100),"",(H38/$I38)*100)</f>
        <v>9.8277880716193065E-3</v>
      </c>
      <c r="V38" s="96">
        <v>32.169071678835692</v>
      </c>
      <c r="W38" s="713">
        <v>100</v>
      </c>
      <c r="X38" s="717"/>
      <c r="Y38" s="717"/>
      <c r="Z38" s="787"/>
      <c r="AA38" s="787"/>
      <c r="AB38" s="650"/>
      <c r="AC38" s="650"/>
      <c r="AD38" s="650"/>
      <c r="AE38" s="650"/>
      <c r="AF38" s="650"/>
      <c r="AG38" s="650"/>
      <c r="AH38" s="722"/>
      <c r="AI38" s="722"/>
      <c r="AJ38" s="654"/>
      <c r="AK38" s="654"/>
      <c r="AL38" s="654"/>
      <c r="AM38" s="654"/>
      <c r="AN38" s="654"/>
      <c r="AO38" s="654"/>
      <c r="BR38" s="42"/>
    </row>
    <row r="39" spans="1:70" ht="11.1" customHeight="1" x14ac:dyDescent="0.35">
      <c r="A39" s="10"/>
      <c r="B39" s="233"/>
      <c r="C39" s="10"/>
      <c r="D39" s="10"/>
      <c r="E39" s="10"/>
      <c r="F39" s="10"/>
      <c r="G39" s="10"/>
      <c r="H39" s="10"/>
      <c r="I39" s="10"/>
      <c r="J39" s="10"/>
      <c r="K39" s="10"/>
      <c r="L39" s="10"/>
      <c r="M39" s="98"/>
      <c r="N39" s="10"/>
      <c r="O39" s="233"/>
      <c r="P39" s="10"/>
      <c r="Q39" s="10"/>
      <c r="R39" s="10"/>
      <c r="S39" s="10"/>
      <c r="T39" s="10"/>
      <c r="U39" s="10"/>
      <c r="V39" s="10"/>
      <c r="W39" s="43"/>
      <c r="X39" s="10"/>
      <c r="Y39" s="10"/>
      <c r="Z39" s="10"/>
      <c r="AA39" s="10"/>
      <c r="AB39" s="14"/>
      <c r="AC39" s="14"/>
      <c r="AD39" s="14"/>
      <c r="AE39" s="14"/>
      <c r="AF39" s="14"/>
      <c r="AG39" s="14"/>
      <c r="BR39" s="42"/>
    </row>
    <row r="40" spans="1:70" ht="11.1" customHeight="1" x14ac:dyDescent="0.35">
      <c r="A40" s="10"/>
      <c r="B40" s="234"/>
      <c r="C40" s="50"/>
      <c r="D40" s="50"/>
      <c r="E40" s="50"/>
      <c r="F40" s="50"/>
      <c r="G40" s="50"/>
      <c r="H40" s="50"/>
      <c r="I40" s="50"/>
      <c r="J40" s="50"/>
      <c r="K40" s="50"/>
      <c r="L40" s="50"/>
      <c r="M40" s="50"/>
      <c r="N40" s="50"/>
      <c r="O40" s="233"/>
      <c r="P40" s="50"/>
      <c r="Q40" s="50"/>
      <c r="R40" s="50"/>
      <c r="S40" s="50"/>
      <c r="T40" s="50"/>
      <c r="U40" s="50"/>
      <c r="V40" s="50"/>
      <c r="W40" s="50"/>
      <c r="X40" s="50"/>
      <c r="Y40" s="50"/>
      <c r="Z40" s="41"/>
      <c r="AA40" s="41"/>
      <c r="AB40" s="14"/>
      <c r="AC40" s="14"/>
      <c r="AD40" s="14"/>
      <c r="AE40" s="14"/>
      <c r="AF40" s="14"/>
      <c r="AG40" s="14"/>
      <c r="BR40" s="42"/>
    </row>
    <row r="41" spans="1:70" ht="11.1" customHeight="1" x14ac:dyDescent="0.35">
      <c r="A41" s="10"/>
      <c r="B41" s="233" t="s">
        <v>488</v>
      </c>
      <c r="C41" s="50"/>
      <c r="D41" s="50"/>
      <c r="E41" s="50"/>
      <c r="F41" s="50"/>
      <c r="G41" s="50"/>
      <c r="H41" s="50"/>
      <c r="I41" s="50"/>
      <c r="J41" s="50"/>
      <c r="K41" s="50"/>
      <c r="L41" s="50"/>
      <c r="M41" s="50"/>
      <c r="N41" s="50"/>
      <c r="O41" s="233" t="s">
        <v>488</v>
      </c>
      <c r="P41" s="50"/>
      <c r="Q41" s="50"/>
      <c r="R41" s="50"/>
      <c r="S41" s="50"/>
      <c r="T41" s="50"/>
      <c r="U41" s="50"/>
      <c r="V41" s="50"/>
      <c r="W41" s="50"/>
      <c r="X41" s="50"/>
      <c r="Y41" s="50"/>
      <c r="Z41" s="41"/>
      <c r="AA41" s="41"/>
      <c r="AB41" s="14"/>
      <c r="AC41" s="14"/>
      <c r="AD41" s="14"/>
      <c r="AE41" s="14"/>
      <c r="AF41" s="14"/>
      <c r="AG41" s="14"/>
      <c r="BR41" s="42"/>
    </row>
    <row r="42" spans="1:70" ht="11.1" customHeight="1" x14ac:dyDescent="0.35">
      <c r="A42" s="10"/>
      <c r="B42" s="233" t="s">
        <v>503</v>
      </c>
      <c r="C42" s="38"/>
      <c r="D42" s="719"/>
      <c r="E42" s="719"/>
      <c r="F42" s="719"/>
      <c r="G42" s="719"/>
      <c r="H42" s="719"/>
      <c r="I42" s="38"/>
      <c r="J42" s="38"/>
      <c r="K42" s="38"/>
      <c r="L42" s="38"/>
      <c r="M42" s="38"/>
      <c r="N42" s="38"/>
      <c r="O42" s="233" t="s">
        <v>503</v>
      </c>
      <c r="P42" s="38"/>
      <c r="Q42" s="38"/>
      <c r="R42" s="38"/>
      <c r="S42" s="38"/>
      <c r="T42" s="38"/>
      <c r="U42" s="38"/>
      <c r="V42" s="38"/>
      <c r="W42" s="38"/>
      <c r="X42" s="38"/>
      <c r="Y42" s="38"/>
      <c r="Z42" s="38"/>
      <c r="AA42" s="38"/>
      <c r="AB42" s="14"/>
      <c r="AC42" s="14"/>
      <c r="AD42" s="14"/>
      <c r="AE42" s="14"/>
      <c r="AF42" s="14"/>
      <c r="AG42" s="14"/>
      <c r="BR42" s="42"/>
    </row>
    <row r="43" spans="1:70" ht="12.75" x14ac:dyDescent="0.35">
      <c r="A43" s="10"/>
      <c r="B43" s="1021"/>
      <c r="C43" s="1021"/>
      <c r="D43" s="1021"/>
      <c r="E43" s="1021"/>
      <c r="F43" s="1021"/>
      <c r="G43" s="1021"/>
      <c r="H43" s="1021"/>
      <c r="I43" s="1021"/>
      <c r="J43" s="1021"/>
      <c r="K43" s="1021"/>
      <c r="L43" s="1021"/>
      <c r="M43" s="1021"/>
      <c r="N43" s="421"/>
      <c r="O43" s="233" t="s">
        <v>496</v>
      </c>
      <c r="P43" s="744"/>
      <c r="Q43" s="744"/>
      <c r="R43" s="744"/>
      <c r="S43" s="744"/>
      <c r="T43" s="744"/>
      <c r="U43" s="744"/>
      <c r="V43" s="744"/>
      <c r="W43" s="744"/>
      <c r="X43" s="744"/>
      <c r="Y43" s="744"/>
      <c r="Z43" s="744"/>
      <c r="AA43" s="38"/>
      <c r="AB43" s="14"/>
      <c r="AC43" s="14"/>
      <c r="AD43" s="14"/>
      <c r="AE43" s="14"/>
      <c r="AF43" s="14"/>
      <c r="AG43" s="14"/>
      <c r="BR43" s="42"/>
    </row>
    <row r="44" spans="1:70" ht="12.75" x14ac:dyDescent="0.35">
      <c r="A44" s="14"/>
      <c r="B44" s="1021"/>
      <c r="C44" s="1021"/>
      <c r="D44" s="1021"/>
      <c r="E44" s="1021"/>
      <c r="F44" s="1021"/>
      <c r="G44" s="1021"/>
      <c r="H44" s="1021"/>
      <c r="I44" s="1021"/>
      <c r="J44" s="1021"/>
      <c r="K44" s="1021"/>
      <c r="L44" s="1021"/>
      <c r="M44" s="1021"/>
      <c r="N44" s="421"/>
      <c r="O44" s="233" t="s">
        <v>502</v>
      </c>
      <c r="P44" s="14"/>
      <c r="Q44" s="14"/>
      <c r="R44" s="14"/>
      <c r="S44" s="14"/>
      <c r="T44" s="14"/>
      <c r="U44" s="14"/>
      <c r="V44" s="14"/>
      <c r="W44" s="14"/>
      <c r="X44" s="14"/>
      <c r="Y44" s="14"/>
      <c r="Z44" s="14"/>
      <c r="AA44" s="14"/>
      <c r="AB44" s="14"/>
      <c r="AC44" s="14"/>
      <c r="AD44" s="14"/>
      <c r="AE44" s="14"/>
      <c r="AF44" s="14"/>
      <c r="AG44" s="14"/>
      <c r="BR44" s="42"/>
    </row>
    <row r="45" spans="1:70"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BR45" s="42"/>
    </row>
    <row r="46" spans="1:70"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BR46" s="42"/>
    </row>
    <row r="47" spans="1:70"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BR47" s="42"/>
    </row>
    <row r="48" spans="1:70"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BR48" s="42"/>
    </row>
    <row r="49" spans="1:70"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BR49" s="42"/>
    </row>
    <row r="50" spans="1:70"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BR50" s="42"/>
    </row>
    <row r="51" spans="1:70"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BR51" s="42"/>
    </row>
    <row r="52" spans="1:70"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BR52" s="42"/>
    </row>
    <row r="53" spans="1:70"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BR53" s="42"/>
    </row>
    <row r="54" spans="1:70"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BR54" s="42"/>
    </row>
    <row r="55" spans="1:70"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BR55" s="42"/>
    </row>
    <row r="56" spans="1:70"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BR56" s="42"/>
    </row>
    <row r="57" spans="1:70"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BR57" s="42"/>
    </row>
    <row r="58" spans="1:70"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BR58" s="42"/>
    </row>
    <row r="59" spans="1:70"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BR59" s="42"/>
    </row>
    <row r="60" spans="1:70"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BR60" s="42"/>
    </row>
    <row r="61" spans="1:70"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BR61" s="42"/>
    </row>
    <row r="62" spans="1:70"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BR62" s="42"/>
    </row>
    <row r="63" spans="1:70"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BR63" s="42"/>
    </row>
    <row r="64" spans="1:70"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BR64" s="42"/>
    </row>
    <row r="65" spans="1:70"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BR65" s="42"/>
    </row>
    <row r="66" spans="1:70"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BR66" s="42"/>
    </row>
    <row r="67" spans="1:70"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BR67" s="42"/>
    </row>
    <row r="68" spans="1:70"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BR68" s="42"/>
    </row>
    <row r="69" spans="1:70"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BR69" s="42"/>
    </row>
    <row r="70" spans="1:70"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BR70" s="42"/>
    </row>
    <row r="71" spans="1:70"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BR71" s="42"/>
    </row>
    <row r="72" spans="1:70"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BR72" s="42"/>
    </row>
    <row r="73" spans="1:70" x14ac:dyDescent="0.3">
      <c r="A73" s="14"/>
      <c r="B73" s="14"/>
      <c r="C73" s="643"/>
      <c r="D73" s="643"/>
      <c r="E73" s="643"/>
      <c r="F73" s="643"/>
      <c r="G73" s="643"/>
      <c r="H73" s="643"/>
      <c r="I73" s="643"/>
      <c r="J73" s="643"/>
      <c r="K73" s="643"/>
      <c r="L73" s="643"/>
      <c r="M73" s="643"/>
      <c r="N73" s="14"/>
      <c r="O73" s="14"/>
      <c r="P73" s="741"/>
      <c r="Q73" s="741"/>
      <c r="R73" s="741"/>
      <c r="S73" s="741"/>
      <c r="T73" s="741"/>
      <c r="U73" s="741"/>
      <c r="V73" s="741"/>
      <c r="W73" s="741"/>
      <c r="X73" s="14"/>
      <c r="Y73" s="14"/>
      <c r="Z73" s="14"/>
      <c r="AA73" s="14"/>
      <c r="AB73" s="14"/>
      <c r="AC73" s="14"/>
      <c r="AD73" s="14"/>
      <c r="AE73" s="14"/>
      <c r="AF73" s="14"/>
      <c r="AG73" s="14"/>
      <c r="BR73" s="42"/>
    </row>
    <row r="74" spans="1:70" x14ac:dyDescent="0.3">
      <c r="A74" s="14"/>
      <c r="B74" s="14"/>
      <c r="C74" s="643"/>
      <c r="D74" s="643"/>
      <c r="E74" s="643"/>
      <c r="F74" s="643"/>
      <c r="G74" s="643"/>
      <c r="H74" s="643"/>
      <c r="I74" s="643"/>
      <c r="J74" s="643"/>
      <c r="K74" s="643"/>
      <c r="L74" s="643"/>
      <c r="M74" s="643"/>
      <c r="N74" s="14"/>
      <c r="O74" s="14"/>
      <c r="P74" s="741"/>
      <c r="Q74" s="741"/>
      <c r="R74" s="741"/>
      <c r="S74" s="741"/>
      <c r="T74" s="741"/>
      <c r="U74" s="741"/>
      <c r="V74" s="741"/>
      <c r="W74" s="741"/>
      <c r="X74" s="14"/>
      <c r="Y74" s="14"/>
      <c r="Z74" s="14"/>
      <c r="AA74" s="14"/>
      <c r="AB74" s="14"/>
      <c r="AC74" s="14"/>
      <c r="AD74" s="14"/>
      <c r="AE74" s="14"/>
      <c r="AF74" s="14"/>
      <c r="AG74" s="14"/>
      <c r="BR74" s="42"/>
    </row>
    <row r="75" spans="1:70" x14ac:dyDescent="0.3">
      <c r="A75" s="14"/>
      <c r="B75" s="14"/>
      <c r="C75" s="643"/>
      <c r="D75" s="643"/>
      <c r="E75" s="643"/>
      <c r="F75" s="643"/>
      <c r="G75" s="643"/>
      <c r="H75" s="643"/>
      <c r="I75" s="643"/>
      <c r="J75" s="643"/>
      <c r="K75" s="643"/>
      <c r="L75" s="643"/>
      <c r="M75" s="643"/>
      <c r="N75" s="14"/>
      <c r="O75" s="14"/>
      <c r="P75" s="741"/>
      <c r="Q75" s="741"/>
      <c r="R75" s="741"/>
      <c r="S75" s="741"/>
      <c r="T75" s="741"/>
      <c r="U75" s="741"/>
      <c r="V75" s="741"/>
      <c r="W75" s="741"/>
      <c r="X75" s="14"/>
      <c r="Y75" s="14"/>
      <c r="Z75" s="14"/>
      <c r="AA75" s="14"/>
      <c r="AB75" s="14"/>
      <c r="AC75" s="14"/>
      <c r="AD75" s="14"/>
      <c r="AE75" s="14"/>
      <c r="AF75" s="14"/>
      <c r="AG75" s="14"/>
      <c r="BR75" s="42"/>
    </row>
    <row r="76" spans="1:70" x14ac:dyDescent="0.3">
      <c r="A76" s="14"/>
      <c r="B76" s="14"/>
      <c r="C76" s="643"/>
      <c r="D76" s="643"/>
      <c r="E76" s="643"/>
      <c r="F76" s="643"/>
      <c r="G76" s="643"/>
      <c r="H76" s="643"/>
      <c r="I76" s="643"/>
      <c r="J76" s="643"/>
      <c r="K76" s="643"/>
      <c r="L76" s="643"/>
      <c r="M76" s="643"/>
      <c r="N76" s="14"/>
      <c r="O76" s="14"/>
      <c r="P76" s="741"/>
      <c r="Q76" s="741"/>
      <c r="R76" s="741"/>
      <c r="S76" s="741"/>
      <c r="T76" s="741"/>
      <c r="U76" s="741"/>
      <c r="V76" s="741"/>
      <c r="W76" s="741"/>
      <c r="X76" s="14"/>
      <c r="Y76" s="14"/>
      <c r="Z76" s="14"/>
      <c r="AA76" s="14"/>
      <c r="AB76" s="14"/>
      <c r="AC76" s="14"/>
      <c r="AD76" s="14"/>
      <c r="AE76" s="14"/>
      <c r="AF76" s="14"/>
      <c r="AG76" s="14"/>
      <c r="BR76" s="42"/>
    </row>
    <row r="77" spans="1:70" x14ac:dyDescent="0.3">
      <c r="A77" s="14"/>
      <c r="B77" s="14"/>
      <c r="C77" s="643"/>
      <c r="D77" s="643"/>
      <c r="E77" s="643"/>
      <c r="F77" s="643"/>
      <c r="G77" s="643"/>
      <c r="H77" s="643"/>
      <c r="I77" s="643"/>
      <c r="J77" s="643"/>
      <c r="K77" s="643"/>
      <c r="L77" s="643"/>
      <c r="M77" s="643"/>
      <c r="N77" s="14"/>
      <c r="O77" s="14"/>
      <c r="P77" s="741"/>
      <c r="Q77" s="741"/>
      <c r="R77" s="741"/>
      <c r="S77" s="741"/>
      <c r="T77" s="741"/>
      <c r="U77" s="741"/>
      <c r="V77" s="741"/>
      <c r="W77" s="741"/>
      <c r="X77" s="14"/>
      <c r="Y77" s="14"/>
      <c r="Z77" s="14"/>
      <c r="AA77" s="14"/>
      <c r="AB77" s="14"/>
      <c r="AC77" s="14"/>
      <c r="AD77" s="14"/>
      <c r="AE77" s="14"/>
      <c r="AF77" s="14"/>
      <c r="AG77" s="14"/>
      <c r="BR77" s="42"/>
    </row>
    <row r="78" spans="1:70" x14ac:dyDescent="0.3">
      <c r="A78" s="14"/>
      <c r="B78" s="14"/>
      <c r="C78" s="643"/>
      <c r="D78" s="643"/>
      <c r="E78" s="643"/>
      <c r="F78" s="643"/>
      <c r="G78" s="643"/>
      <c r="H78" s="643"/>
      <c r="I78" s="643"/>
      <c r="J78" s="643"/>
      <c r="K78" s="643"/>
      <c r="L78" s="643"/>
      <c r="M78" s="643"/>
      <c r="N78" s="14"/>
      <c r="O78" s="14"/>
      <c r="P78" s="741"/>
      <c r="Q78" s="741"/>
      <c r="R78" s="741"/>
      <c r="S78" s="741"/>
      <c r="T78" s="741"/>
      <c r="U78" s="741"/>
      <c r="V78" s="741"/>
      <c r="W78" s="741"/>
      <c r="X78" s="14"/>
      <c r="Y78" s="14"/>
      <c r="Z78" s="14"/>
      <c r="AA78" s="14"/>
      <c r="AB78" s="14"/>
      <c r="AC78" s="14"/>
      <c r="AD78" s="14"/>
      <c r="AE78" s="14"/>
      <c r="AF78" s="14"/>
      <c r="AG78" s="14"/>
      <c r="BR78" s="42"/>
    </row>
    <row r="79" spans="1:70" x14ac:dyDescent="0.3">
      <c r="A79" s="14"/>
      <c r="B79" s="14"/>
      <c r="C79" s="643"/>
      <c r="D79" s="643"/>
      <c r="E79" s="643"/>
      <c r="F79" s="643"/>
      <c r="G79" s="643"/>
      <c r="H79" s="643"/>
      <c r="I79" s="643"/>
      <c r="J79" s="643"/>
      <c r="K79" s="643"/>
      <c r="L79" s="643"/>
      <c r="M79" s="643"/>
      <c r="N79" s="14"/>
      <c r="O79" s="14"/>
      <c r="P79" s="741"/>
      <c r="Q79" s="741"/>
      <c r="R79" s="741"/>
      <c r="S79" s="741"/>
      <c r="T79" s="741"/>
      <c r="U79" s="741"/>
      <c r="V79" s="741"/>
      <c r="W79" s="741"/>
      <c r="X79" s="14"/>
      <c r="Y79" s="14"/>
      <c r="Z79" s="14"/>
      <c r="AA79" s="14"/>
      <c r="AB79" s="14"/>
      <c r="AC79" s="14"/>
      <c r="AD79" s="14"/>
      <c r="AE79" s="14"/>
      <c r="AF79" s="14"/>
      <c r="AG79" s="14"/>
      <c r="BR79" s="42"/>
    </row>
    <row r="80" spans="1:70" s="229" customFormat="1" x14ac:dyDescent="0.3">
      <c r="C80" s="643"/>
      <c r="D80" s="643"/>
      <c r="E80" s="643"/>
      <c r="F80" s="643"/>
      <c r="G80" s="643"/>
      <c r="H80" s="643"/>
      <c r="I80" s="643"/>
      <c r="J80" s="643"/>
      <c r="K80" s="643"/>
      <c r="L80" s="643"/>
      <c r="M80" s="643"/>
      <c r="P80" s="741"/>
      <c r="Q80" s="741"/>
      <c r="R80" s="741"/>
      <c r="S80" s="741"/>
      <c r="T80" s="741"/>
      <c r="U80" s="741"/>
      <c r="V80" s="741"/>
      <c r="W80" s="741"/>
    </row>
    <row r="81" spans="3:23" s="229" customFormat="1" x14ac:dyDescent="0.3">
      <c r="C81" s="643"/>
      <c r="D81" s="643"/>
      <c r="E81" s="643"/>
      <c r="F81" s="643"/>
      <c r="G81" s="643"/>
      <c r="H81" s="643"/>
      <c r="I81" s="643"/>
      <c r="J81" s="643"/>
      <c r="K81" s="643"/>
      <c r="L81" s="643"/>
      <c r="M81" s="643"/>
      <c r="P81" s="741"/>
      <c r="Q81" s="741"/>
      <c r="R81" s="741"/>
      <c r="S81" s="741"/>
      <c r="T81" s="741"/>
      <c r="U81" s="741"/>
      <c r="V81" s="741"/>
      <c r="W81" s="741"/>
    </row>
    <row r="82" spans="3:23" s="229" customFormat="1" x14ac:dyDescent="0.3">
      <c r="C82" s="643"/>
      <c r="D82" s="643"/>
      <c r="E82" s="643"/>
      <c r="F82" s="643"/>
      <c r="G82" s="643"/>
      <c r="H82" s="643"/>
      <c r="I82" s="643"/>
      <c r="J82" s="643"/>
      <c r="K82" s="643"/>
      <c r="L82" s="643"/>
      <c r="M82" s="643"/>
      <c r="P82" s="741"/>
      <c r="Q82" s="741"/>
      <c r="R82" s="741"/>
      <c r="S82" s="741"/>
      <c r="T82" s="741"/>
      <c r="U82" s="741"/>
      <c r="V82" s="741"/>
      <c r="W82" s="741"/>
    </row>
    <row r="83" spans="3:23" s="229" customFormat="1" x14ac:dyDescent="0.3">
      <c r="C83" s="643"/>
      <c r="D83" s="643"/>
      <c r="E83" s="643"/>
      <c r="F83" s="643"/>
      <c r="G83" s="643"/>
      <c r="H83" s="643"/>
      <c r="I83" s="643"/>
      <c r="J83" s="643"/>
      <c r="K83" s="643"/>
      <c r="L83" s="643"/>
      <c r="M83" s="643"/>
      <c r="P83" s="741"/>
      <c r="Q83" s="741"/>
      <c r="R83" s="741"/>
      <c r="S83" s="741"/>
      <c r="T83" s="741"/>
      <c r="U83" s="741"/>
      <c r="V83" s="741"/>
      <c r="W83" s="741"/>
    </row>
    <row r="84" spans="3:23" s="229" customFormat="1" x14ac:dyDescent="0.3">
      <c r="C84" s="643"/>
      <c r="D84" s="643"/>
      <c r="E84" s="643"/>
      <c r="F84" s="643"/>
      <c r="G84" s="643"/>
      <c r="H84" s="643"/>
      <c r="I84" s="643"/>
      <c r="J84" s="643"/>
      <c r="K84" s="643"/>
      <c r="L84" s="643"/>
      <c r="M84" s="643"/>
      <c r="P84" s="741"/>
      <c r="Q84" s="741"/>
      <c r="R84" s="741"/>
      <c r="S84" s="741"/>
      <c r="T84" s="741"/>
      <c r="U84" s="741"/>
      <c r="V84" s="741"/>
      <c r="W84" s="741"/>
    </row>
    <row r="85" spans="3:23" s="229" customFormat="1" x14ac:dyDescent="0.3">
      <c r="C85" s="643"/>
      <c r="D85" s="643"/>
      <c r="E85" s="643"/>
      <c r="F85" s="643"/>
      <c r="G85" s="643"/>
      <c r="H85" s="643"/>
      <c r="I85" s="643"/>
      <c r="J85" s="643"/>
      <c r="K85" s="643"/>
      <c r="L85" s="643"/>
      <c r="M85" s="643"/>
      <c r="P85" s="741"/>
      <c r="Q85" s="741"/>
      <c r="R85" s="741"/>
      <c r="S85" s="741"/>
      <c r="T85" s="741"/>
      <c r="U85" s="741"/>
      <c r="V85" s="741"/>
      <c r="W85" s="741"/>
    </row>
    <row r="86" spans="3:23" s="229" customFormat="1" x14ac:dyDescent="0.3">
      <c r="C86" s="643"/>
      <c r="D86" s="643"/>
      <c r="E86" s="643"/>
      <c r="F86" s="643"/>
      <c r="G86" s="643"/>
      <c r="H86" s="643"/>
      <c r="I86" s="643"/>
      <c r="J86" s="643"/>
      <c r="K86" s="643"/>
      <c r="L86" s="643"/>
      <c r="M86" s="643"/>
      <c r="P86" s="741"/>
      <c r="Q86" s="741"/>
      <c r="R86" s="741"/>
      <c r="S86" s="741"/>
      <c r="T86" s="741"/>
      <c r="U86" s="741"/>
      <c r="V86" s="741"/>
      <c r="W86" s="741"/>
    </row>
    <row r="87" spans="3:23" s="229" customFormat="1" x14ac:dyDescent="0.3">
      <c r="C87" s="643"/>
      <c r="D87" s="643"/>
      <c r="E87" s="643"/>
      <c r="F87" s="643"/>
      <c r="G87" s="643"/>
      <c r="H87" s="643"/>
      <c r="I87" s="643"/>
      <c r="J87" s="643"/>
      <c r="K87" s="643"/>
      <c r="L87" s="643"/>
      <c r="M87" s="643"/>
      <c r="P87" s="741"/>
      <c r="Q87" s="741"/>
      <c r="R87" s="741"/>
      <c r="S87" s="741"/>
      <c r="T87" s="741"/>
      <c r="U87" s="741"/>
      <c r="V87" s="741"/>
      <c r="W87" s="741"/>
    </row>
    <row r="88" spans="3:23" s="229" customFormat="1" x14ac:dyDescent="0.3">
      <c r="C88" s="643"/>
      <c r="D88" s="643"/>
      <c r="E88" s="643"/>
      <c r="F88" s="643"/>
      <c r="G88" s="643"/>
      <c r="H88" s="643"/>
      <c r="I88" s="643"/>
      <c r="J88" s="643"/>
      <c r="K88" s="643"/>
      <c r="L88" s="643"/>
      <c r="M88" s="643"/>
      <c r="P88" s="741"/>
      <c r="Q88" s="741"/>
      <c r="R88" s="741"/>
      <c r="S88" s="741"/>
      <c r="T88" s="741"/>
      <c r="U88" s="741"/>
      <c r="V88" s="741"/>
      <c r="W88" s="741"/>
    </row>
    <row r="89" spans="3:23" s="229" customFormat="1" x14ac:dyDescent="0.3">
      <c r="C89" s="643"/>
      <c r="D89" s="643"/>
      <c r="E89" s="643"/>
      <c r="F89" s="643"/>
      <c r="G89" s="643"/>
      <c r="H89" s="643"/>
      <c r="I89" s="643"/>
      <c r="J89" s="643"/>
      <c r="K89" s="643"/>
      <c r="L89" s="643"/>
      <c r="M89" s="643"/>
      <c r="P89" s="741"/>
      <c r="Q89" s="741"/>
      <c r="R89" s="741"/>
      <c r="S89" s="741"/>
      <c r="T89" s="741"/>
      <c r="U89" s="741"/>
      <c r="V89" s="741"/>
      <c r="W89" s="741"/>
    </row>
    <row r="90" spans="3:23" s="229" customFormat="1" x14ac:dyDescent="0.3">
      <c r="C90" s="643"/>
      <c r="D90" s="643"/>
      <c r="E90" s="643"/>
      <c r="F90" s="643"/>
      <c r="G90" s="643"/>
      <c r="H90" s="643"/>
      <c r="I90" s="643"/>
      <c r="J90" s="643"/>
      <c r="K90" s="643"/>
      <c r="L90" s="643"/>
      <c r="M90" s="643"/>
      <c r="P90" s="741"/>
      <c r="Q90" s="741"/>
      <c r="R90" s="741"/>
      <c r="S90" s="741"/>
      <c r="T90" s="741"/>
      <c r="U90" s="741"/>
      <c r="V90" s="741"/>
      <c r="W90" s="741"/>
    </row>
    <row r="91" spans="3:23" s="229" customFormat="1" x14ac:dyDescent="0.3">
      <c r="C91" s="643"/>
      <c r="D91" s="643"/>
      <c r="E91" s="643"/>
      <c r="F91" s="643"/>
      <c r="G91" s="643"/>
      <c r="H91" s="643"/>
      <c r="I91" s="643"/>
      <c r="J91" s="643"/>
      <c r="K91" s="643"/>
      <c r="L91" s="643"/>
      <c r="M91" s="643"/>
      <c r="P91" s="741"/>
      <c r="Q91" s="741"/>
      <c r="R91" s="741"/>
      <c r="S91" s="741"/>
      <c r="T91" s="741"/>
      <c r="U91" s="741"/>
      <c r="V91" s="741"/>
      <c r="W91" s="741"/>
    </row>
    <row r="92" spans="3:23" s="229" customFormat="1" x14ac:dyDescent="0.3">
      <c r="C92" s="643"/>
      <c r="D92" s="643"/>
      <c r="E92" s="643"/>
      <c r="F92" s="643"/>
      <c r="G92" s="643"/>
      <c r="H92" s="643"/>
      <c r="I92" s="643"/>
      <c r="J92" s="643"/>
      <c r="K92" s="643"/>
      <c r="L92" s="643"/>
      <c r="M92" s="643"/>
      <c r="P92" s="741"/>
      <c r="Q92" s="741"/>
      <c r="R92" s="741"/>
      <c r="S92" s="741"/>
      <c r="T92" s="741"/>
      <c r="U92" s="741"/>
      <c r="V92" s="741"/>
      <c r="W92" s="741"/>
    </row>
    <row r="93" spans="3:23" s="229" customFormat="1" x14ac:dyDescent="0.3">
      <c r="C93" s="643"/>
      <c r="D93" s="643"/>
      <c r="E93" s="643"/>
      <c r="F93" s="643"/>
      <c r="G93" s="643"/>
      <c r="H93" s="643"/>
      <c r="I93" s="643"/>
      <c r="J93" s="643"/>
      <c r="K93" s="643"/>
      <c r="L93" s="643"/>
      <c r="M93" s="643"/>
      <c r="P93" s="741"/>
      <c r="Q93" s="741"/>
      <c r="R93" s="741"/>
      <c r="S93" s="741"/>
      <c r="T93" s="741"/>
      <c r="U93" s="741"/>
      <c r="V93" s="741"/>
      <c r="W93" s="741"/>
    </row>
    <row r="94" spans="3:23" s="229" customFormat="1" x14ac:dyDescent="0.3">
      <c r="C94" s="643"/>
      <c r="D94" s="643"/>
      <c r="E94" s="643"/>
      <c r="F94" s="643"/>
      <c r="G94" s="643"/>
      <c r="H94" s="643"/>
      <c r="I94" s="643"/>
      <c r="J94" s="643"/>
      <c r="K94" s="643"/>
      <c r="L94" s="643"/>
      <c r="M94" s="643"/>
      <c r="P94" s="741"/>
      <c r="Q94" s="741"/>
      <c r="R94" s="741"/>
      <c r="S94" s="741"/>
      <c r="T94" s="741"/>
      <c r="U94" s="741"/>
      <c r="V94" s="741"/>
      <c r="W94" s="741"/>
    </row>
    <row r="95" spans="3:23" s="229" customFormat="1" x14ac:dyDescent="0.3">
      <c r="C95" s="643"/>
      <c r="D95" s="643"/>
      <c r="E95" s="643"/>
      <c r="F95" s="643"/>
      <c r="G95" s="643"/>
      <c r="H95" s="643"/>
      <c r="I95" s="643"/>
      <c r="J95" s="643"/>
      <c r="K95" s="643"/>
      <c r="L95" s="643"/>
      <c r="M95" s="643"/>
      <c r="P95" s="741"/>
      <c r="Q95" s="741"/>
      <c r="R95" s="741"/>
      <c r="S95" s="741"/>
      <c r="T95" s="741"/>
      <c r="U95" s="741"/>
      <c r="V95" s="741"/>
      <c r="W95" s="741"/>
    </row>
    <row r="96" spans="3:23" s="229" customFormat="1" x14ac:dyDescent="0.3">
      <c r="C96" s="643"/>
      <c r="D96" s="643"/>
      <c r="E96" s="643"/>
      <c r="F96" s="643"/>
      <c r="G96" s="643"/>
      <c r="H96" s="643"/>
      <c r="I96" s="643"/>
      <c r="J96" s="643"/>
      <c r="K96" s="643"/>
      <c r="L96" s="643"/>
      <c r="M96" s="643"/>
      <c r="P96" s="741"/>
      <c r="Q96" s="741"/>
      <c r="R96" s="741"/>
      <c r="S96" s="741"/>
      <c r="T96" s="741"/>
      <c r="U96" s="741"/>
      <c r="V96" s="741"/>
      <c r="W96" s="741"/>
    </row>
    <row r="97" spans="3:23" s="229" customFormat="1" x14ac:dyDescent="0.3">
      <c r="C97" s="643"/>
      <c r="D97" s="643"/>
      <c r="E97" s="643"/>
      <c r="F97" s="643"/>
      <c r="G97" s="643"/>
      <c r="H97" s="643"/>
      <c r="I97" s="643"/>
      <c r="J97" s="643"/>
      <c r="K97" s="643"/>
      <c r="L97" s="643"/>
      <c r="M97" s="643"/>
      <c r="P97" s="741"/>
      <c r="Q97" s="741"/>
      <c r="R97" s="741"/>
      <c r="S97" s="741"/>
      <c r="T97" s="741"/>
      <c r="U97" s="741"/>
      <c r="V97" s="741"/>
      <c r="W97" s="741"/>
    </row>
    <row r="98" spans="3:23" s="229" customFormat="1" x14ac:dyDescent="0.3">
      <c r="C98" s="643"/>
      <c r="D98" s="643"/>
      <c r="E98" s="643"/>
      <c r="F98" s="643"/>
      <c r="G98" s="643"/>
      <c r="H98" s="643"/>
      <c r="I98" s="643"/>
      <c r="J98" s="643"/>
      <c r="K98" s="643"/>
      <c r="L98" s="643"/>
      <c r="M98" s="643"/>
      <c r="P98" s="741"/>
      <c r="Q98" s="741"/>
      <c r="R98" s="741"/>
      <c r="S98" s="741"/>
      <c r="T98" s="741"/>
      <c r="U98" s="741"/>
      <c r="V98" s="741"/>
      <c r="W98" s="741"/>
    </row>
    <row r="99" spans="3:23" s="229" customFormat="1" x14ac:dyDescent="0.3">
      <c r="C99" s="643"/>
      <c r="D99" s="643"/>
      <c r="E99" s="643"/>
      <c r="F99" s="643"/>
      <c r="G99" s="643"/>
      <c r="H99" s="643"/>
      <c r="I99" s="643"/>
      <c r="J99" s="643"/>
      <c r="K99" s="643"/>
      <c r="L99" s="643"/>
      <c r="M99" s="643"/>
      <c r="P99" s="741"/>
      <c r="Q99" s="741"/>
      <c r="R99" s="741"/>
      <c r="S99" s="741"/>
      <c r="T99" s="741"/>
      <c r="U99" s="741"/>
      <c r="V99" s="741"/>
      <c r="W99" s="741"/>
    </row>
    <row r="100" spans="3:23" s="229" customFormat="1" x14ac:dyDescent="0.3"/>
    <row r="101" spans="3:23" s="229" customFormat="1" x14ac:dyDescent="0.3"/>
    <row r="102" spans="3:23" s="229" customFormat="1" x14ac:dyDescent="0.3"/>
    <row r="103" spans="3:23" s="229" customFormat="1" x14ac:dyDescent="0.3"/>
    <row r="104" spans="3:23" s="229" customFormat="1" x14ac:dyDescent="0.3"/>
    <row r="105" spans="3:23" s="229" customFormat="1" x14ac:dyDescent="0.3"/>
    <row r="106" spans="3:23" s="229" customFormat="1" x14ac:dyDescent="0.3"/>
    <row r="107" spans="3:23" s="229" customFormat="1" x14ac:dyDescent="0.3"/>
    <row r="108" spans="3:23" s="229" customFormat="1" x14ac:dyDescent="0.3"/>
    <row r="109" spans="3:23" s="229" customFormat="1" x14ac:dyDescent="0.3"/>
    <row r="110" spans="3:23" s="229" customFormat="1" x14ac:dyDescent="0.3"/>
    <row r="111" spans="3:23" s="229" customFormat="1" x14ac:dyDescent="0.3"/>
    <row r="112" spans="3:23" s="229" customFormat="1" x14ac:dyDescent="0.3"/>
    <row r="113" s="229" customFormat="1" x14ac:dyDescent="0.3"/>
    <row r="114" s="229" customFormat="1" x14ac:dyDescent="0.3"/>
    <row r="115" s="229" customFormat="1" x14ac:dyDescent="0.3"/>
    <row r="116" s="229" customFormat="1" x14ac:dyDescent="0.3"/>
    <row r="117" s="229" customFormat="1" x14ac:dyDescent="0.3"/>
    <row r="118" s="229" customFormat="1" x14ac:dyDescent="0.3"/>
    <row r="119" s="229" customFormat="1" x14ac:dyDescent="0.3"/>
    <row r="120" s="229" customFormat="1" x14ac:dyDescent="0.3"/>
    <row r="121" s="229" customFormat="1" x14ac:dyDescent="0.3"/>
    <row r="122" s="229" customFormat="1" x14ac:dyDescent="0.3"/>
    <row r="123" s="229" customFormat="1" x14ac:dyDescent="0.3"/>
    <row r="124" s="229" customFormat="1" x14ac:dyDescent="0.3"/>
    <row r="125" s="229" customFormat="1" x14ac:dyDescent="0.3"/>
    <row r="126" s="229" customFormat="1" x14ac:dyDescent="0.3"/>
    <row r="127" s="229" customFormat="1" x14ac:dyDescent="0.3"/>
    <row r="128" s="229" customFormat="1" x14ac:dyDescent="0.3"/>
    <row r="129" s="229" customFormat="1" x14ac:dyDescent="0.3"/>
    <row r="130" s="229" customFormat="1" x14ac:dyDescent="0.3"/>
    <row r="131" s="229" customFormat="1" x14ac:dyDescent="0.3"/>
    <row r="132" s="229" customFormat="1" x14ac:dyDescent="0.3"/>
    <row r="133" s="229" customFormat="1" x14ac:dyDescent="0.3"/>
    <row r="134" s="229" customFormat="1" x14ac:dyDescent="0.3"/>
    <row r="135" s="229" customFormat="1" x14ac:dyDescent="0.3"/>
    <row r="136" s="229" customFormat="1" x14ac:dyDescent="0.3"/>
    <row r="137" s="229" customFormat="1" x14ac:dyDescent="0.3"/>
    <row r="138" s="229" customFormat="1" x14ac:dyDescent="0.3"/>
    <row r="139" s="229" customFormat="1" x14ac:dyDescent="0.3"/>
    <row r="140" s="229" customFormat="1" x14ac:dyDescent="0.3"/>
    <row r="141" s="229" customFormat="1" x14ac:dyDescent="0.3"/>
    <row r="142" s="229" customFormat="1" x14ac:dyDescent="0.3"/>
    <row r="143" s="229" customFormat="1" x14ac:dyDescent="0.3"/>
    <row r="144" s="229" customFormat="1" x14ac:dyDescent="0.3"/>
    <row r="145" s="229" customFormat="1" x14ac:dyDescent="0.3"/>
    <row r="146" s="229" customFormat="1" x14ac:dyDescent="0.3"/>
    <row r="147" s="229" customFormat="1" x14ac:dyDescent="0.3"/>
    <row r="148" s="229" customFormat="1" x14ac:dyDescent="0.3"/>
    <row r="149" s="229" customFormat="1" x14ac:dyDescent="0.3"/>
    <row r="150" s="229" customFormat="1" x14ac:dyDescent="0.3"/>
    <row r="151" s="229" customFormat="1" x14ac:dyDescent="0.3"/>
    <row r="152" s="229" customFormat="1" x14ac:dyDescent="0.3"/>
    <row r="153" s="229" customFormat="1" x14ac:dyDescent="0.3"/>
    <row r="154" s="229" customFormat="1" x14ac:dyDescent="0.3"/>
    <row r="155" s="229" customFormat="1" x14ac:dyDescent="0.3"/>
    <row r="156" s="229" customFormat="1" x14ac:dyDescent="0.3"/>
    <row r="157" s="229" customFormat="1" x14ac:dyDescent="0.3"/>
    <row r="158" s="229" customFormat="1" x14ac:dyDescent="0.3"/>
    <row r="159" s="229" customFormat="1" x14ac:dyDescent="0.3"/>
    <row r="160" s="229" customFormat="1" x14ac:dyDescent="0.3"/>
    <row r="161" s="229" customFormat="1" x14ac:dyDescent="0.3"/>
    <row r="162" s="229" customFormat="1" x14ac:dyDescent="0.3"/>
    <row r="163" s="229" customFormat="1" x14ac:dyDescent="0.3"/>
    <row r="164" s="229" customFormat="1" x14ac:dyDescent="0.3"/>
    <row r="165" s="229" customFormat="1" x14ac:dyDescent="0.3"/>
    <row r="166" s="229" customFormat="1" x14ac:dyDescent="0.3"/>
    <row r="167" s="229" customFormat="1" x14ac:dyDescent="0.3"/>
    <row r="168" s="229" customFormat="1" x14ac:dyDescent="0.3"/>
    <row r="169" s="229" customFormat="1" x14ac:dyDescent="0.3"/>
    <row r="170" s="229" customFormat="1" x14ac:dyDescent="0.3"/>
    <row r="171" s="229" customFormat="1" x14ac:dyDescent="0.3"/>
    <row r="172" s="229" customFormat="1" x14ac:dyDescent="0.3"/>
    <row r="173" s="229" customFormat="1" x14ac:dyDescent="0.3"/>
    <row r="174" s="229" customFormat="1" x14ac:dyDescent="0.3"/>
    <row r="175" s="229" customFormat="1" x14ac:dyDescent="0.3"/>
    <row r="176" s="229" customFormat="1" x14ac:dyDescent="0.3"/>
    <row r="177" s="229" customFormat="1" x14ac:dyDescent="0.3"/>
    <row r="178" s="229" customFormat="1" x14ac:dyDescent="0.3"/>
    <row r="179" s="229" customFormat="1" x14ac:dyDescent="0.3"/>
    <row r="180" s="229" customFormat="1" x14ac:dyDescent="0.3"/>
    <row r="181" s="229" customFormat="1" x14ac:dyDescent="0.3"/>
    <row r="182" s="229" customFormat="1" x14ac:dyDescent="0.3"/>
    <row r="183" s="229" customFormat="1" x14ac:dyDescent="0.3"/>
    <row r="184" s="229" customFormat="1" x14ac:dyDescent="0.3"/>
    <row r="185" s="229" customFormat="1" x14ac:dyDescent="0.3"/>
    <row r="186" s="229" customFormat="1" x14ac:dyDescent="0.3"/>
    <row r="187" s="229" customFormat="1" x14ac:dyDescent="0.3"/>
    <row r="188" s="229" customFormat="1" x14ac:dyDescent="0.3"/>
    <row r="189" s="229" customFormat="1" x14ac:dyDescent="0.3"/>
    <row r="190" s="229" customFormat="1" x14ac:dyDescent="0.3"/>
    <row r="191" s="229" customFormat="1" x14ac:dyDescent="0.3"/>
    <row r="192" s="229" customFormat="1" x14ac:dyDescent="0.3"/>
    <row r="193" s="229" customFormat="1" x14ac:dyDescent="0.3"/>
    <row r="194" s="229" customFormat="1" x14ac:dyDescent="0.3"/>
    <row r="195" s="229" customFormat="1" x14ac:dyDescent="0.3"/>
    <row r="196" s="229" customFormat="1" x14ac:dyDescent="0.3"/>
    <row r="197" s="229" customFormat="1" x14ac:dyDescent="0.3"/>
    <row r="198" s="229" customFormat="1" x14ac:dyDescent="0.3"/>
    <row r="199" s="229" customFormat="1" x14ac:dyDescent="0.3"/>
    <row r="200" s="229" customFormat="1" x14ac:dyDescent="0.3"/>
    <row r="201" s="229" customFormat="1" x14ac:dyDescent="0.3"/>
    <row r="202" s="229" customFormat="1" x14ac:dyDescent="0.3"/>
    <row r="203" s="229" customFormat="1" x14ac:dyDescent="0.3"/>
    <row r="204" s="229" customFormat="1" x14ac:dyDescent="0.3"/>
    <row r="205" s="229" customFormat="1" x14ac:dyDescent="0.3"/>
    <row r="206" s="229" customFormat="1" x14ac:dyDescent="0.3"/>
    <row r="207" s="229" customFormat="1" x14ac:dyDescent="0.3"/>
    <row r="208" s="229" customFormat="1" x14ac:dyDescent="0.3"/>
    <row r="209" s="229" customFormat="1" x14ac:dyDescent="0.3"/>
    <row r="210" s="229" customFormat="1" x14ac:dyDescent="0.3"/>
    <row r="211" s="229" customFormat="1" x14ac:dyDescent="0.3"/>
    <row r="212" s="229" customFormat="1" x14ac:dyDescent="0.3"/>
    <row r="213" s="229" customFormat="1" x14ac:dyDescent="0.3"/>
    <row r="214" s="229" customFormat="1" x14ac:dyDescent="0.3"/>
    <row r="215" s="229" customFormat="1" x14ac:dyDescent="0.3"/>
    <row r="216" s="229" customFormat="1" x14ac:dyDescent="0.3"/>
    <row r="217" s="229" customFormat="1" x14ac:dyDescent="0.3"/>
    <row r="218" s="229" customFormat="1" x14ac:dyDescent="0.3"/>
    <row r="219" s="229" customFormat="1" x14ac:dyDescent="0.3"/>
    <row r="220" s="229" customFormat="1" x14ac:dyDescent="0.3"/>
    <row r="221" s="229" customFormat="1" x14ac:dyDescent="0.3"/>
    <row r="222" s="229" customFormat="1" x14ac:dyDescent="0.3"/>
    <row r="223" s="229" customFormat="1" x14ac:dyDescent="0.3"/>
    <row r="224" s="229" customFormat="1" x14ac:dyDescent="0.3"/>
  </sheetData>
  <mergeCells count="4">
    <mergeCell ref="C3:Z3"/>
    <mergeCell ref="P4:AA4"/>
    <mergeCell ref="B43:M43"/>
    <mergeCell ref="B44:M44"/>
  </mergeCells>
  <pageMargins left="0.7" right="0.7" top="0.75" bottom="0.75" header="0.3" footer="0.3"/>
  <pageSetup paperSize="9" scale="55"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9"/>
  <dimension ref="A1:BI310"/>
  <sheetViews>
    <sheetView topLeftCell="A57" zoomScaleNormal="100" workbookViewId="0">
      <selection activeCell="R33" sqref="R33"/>
    </sheetView>
  </sheetViews>
  <sheetFormatPr defaultRowHeight="12.75" x14ac:dyDescent="0.35"/>
  <cols>
    <col min="2" max="2" width="20" customWidth="1"/>
    <col min="5" max="5" width="15.59765625" customWidth="1"/>
    <col min="6" max="6" width="14.1328125" customWidth="1"/>
    <col min="7" max="61" width="9.1328125" style="218"/>
    <col min="242" max="242" width="20" customWidth="1"/>
    <col min="245" max="245" width="9.265625" customWidth="1"/>
    <col min="246" max="246" width="14.1328125" customWidth="1"/>
  </cols>
  <sheetData>
    <row r="1" spans="1:61" ht="15" x14ac:dyDescent="0.4">
      <c r="A1" s="11" t="s">
        <v>336</v>
      </c>
      <c r="B1" s="201"/>
      <c r="C1" s="202"/>
      <c r="D1" s="202"/>
      <c r="E1" s="202"/>
      <c r="F1" s="203"/>
      <c r="G1" s="636" t="str">
        <f>A1</f>
        <v>3.2.15</v>
      </c>
    </row>
    <row r="2" spans="1:61" ht="15" x14ac:dyDescent="0.35">
      <c r="A2" s="10"/>
      <c r="B2" s="1027" t="s">
        <v>5</v>
      </c>
      <c r="C2" s="1027"/>
      <c r="D2" s="1027"/>
      <c r="E2" s="1027"/>
      <c r="F2" s="1027"/>
      <c r="G2" s="637"/>
    </row>
    <row r="3" spans="1:61" ht="13.15" x14ac:dyDescent="0.35">
      <c r="A3" s="10"/>
      <c r="B3" s="1027" t="s">
        <v>191</v>
      </c>
      <c r="C3" s="1027"/>
      <c r="D3" s="1027"/>
      <c r="E3" s="1027"/>
      <c r="F3" s="1027"/>
      <c r="G3" s="638"/>
    </row>
    <row r="4" spans="1:61" ht="53.25" customHeight="1" x14ac:dyDescent="0.35">
      <c r="A4" s="10"/>
      <c r="B4" s="204" t="s">
        <v>192</v>
      </c>
      <c r="C4" s="205"/>
      <c r="D4" s="206" t="s">
        <v>463</v>
      </c>
      <c r="E4" s="206" t="s">
        <v>464</v>
      </c>
      <c r="F4" s="207" t="s">
        <v>193</v>
      </c>
      <c r="G4" s="639"/>
      <c r="BG4"/>
      <c r="BH4"/>
      <c r="BI4"/>
    </row>
    <row r="5" spans="1:61" x14ac:dyDescent="0.35">
      <c r="A5" s="10"/>
      <c r="B5" s="208">
        <v>2022</v>
      </c>
      <c r="C5" s="209"/>
      <c r="D5" s="671">
        <v>4</v>
      </c>
      <c r="E5" s="671">
        <v>3</v>
      </c>
      <c r="F5" s="217">
        <v>15000</v>
      </c>
      <c r="G5" s="639"/>
      <c r="BE5"/>
      <c r="BF5"/>
      <c r="BG5"/>
      <c r="BH5"/>
      <c r="BI5"/>
    </row>
    <row r="6" spans="1:61" x14ac:dyDescent="0.35">
      <c r="A6" s="10"/>
      <c r="B6" s="208">
        <v>2021</v>
      </c>
      <c r="C6" s="209"/>
      <c r="D6" s="671">
        <v>5</v>
      </c>
      <c r="E6" s="671">
        <v>1</v>
      </c>
      <c r="F6" s="217">
        <v>10000</v>
      </c>
      <c r="G6" s="639"/>
      <c r="BE6"/>
      <c r="BF6"/>
      <c r="BG6"/>
      <c r="BH6"/>
      <c r="BI6"/>
    </row>
    <row r="7" spans="1:61" x14ac:dyDescent="0.35">
      <c r="A7" s="10"/>
      <c r="B7" s="208">
        <v>2020</v>
      </c>
      <c r="C7" s="209"/>
      <c r="D7" s="671">
        <v>4</v>
      </c>
      <c r="E7" s="671">
        <v>0</v>
      </c>
      <c r="F7" s="217">
        <v>1000</v>
      </c>
      <c r="G7" s="639"/>
      <c r="BE7"/>
      <c r="BF7"/>
      <c r="BG7"/>
      <c r="BH7"/>
      <c r="BI7"/>
    </row>
    <row r="8" spans="1:61" x14ac:dyDescent="0.35">
      <c r="A8" s="10"/>
      <c r="B8" s="208">
        <v>2019</v>
      </c>
      <c r="C8" s="209"/>
      <c r="D8" s="671">
        <v>2</v>
      </c>
      <c r="E8" s="671">
        <v>1</v>
      </c>
      <c r="F8" s="217">
        <v>1000</v>
      </c>
      <c r="G8" s="639"/>
      <c r="BE8"/>
      <c r="BF8"/>
      <c r="BG8"/>
      <c r="BH8"/>
      <c r="BI8"/>
    </row>
    <row r="9" spans="1:61" x14ac:dyDescent="0.35">
      <c r="A9" s="10"/>
      <c r="B9" s="208">
        <v>2018</v>
      </c>
      <c r="C9" s="209"/>
      <c r="D9" s="671">
        <v>4</v>
      </c>
      <c r="E9" s="671">
        <v>3</v>
      </c>
      <c r="F9" s="217">
        <v>116000</v>
      </c>
      <c r="G9" s="639"/>
      <c r="BE9"/>
      <c r="BF9"/>
      <c r="BG9"/>
      <c r="BH9"/>
      <c r="BI9"/>
    </row>
    <row r="10" spans="1:61" x14ac:dyDescent="0.35">
      <c r="A10" s="10"/>
      <c r="B10" s="208">
        <v>2017</v>
      </c>
      <c r="C10" s="209"/>
      <c r="D10" s="671">
        <v>4</v>
      </c>
      <c r="E10" s="671">
        <v>2</v>
      </c>
      <c r="F10" s="217">
        <v>7000</v>
      </c>
      <c r="G10" s="639"/>
      <c r="BE10"/>
      <c r="BF10"/>
      <c r="BG10"/>
      <c r="BH10"/>
      <c r="BI10"/>
    </row>
    <row r="11" spans="1:61" x14ac:dyDescent="0.35">
      <c r="A11" s="10"/>
      <c r="B11" s="208">
        <v>2016</v>
      </c>
      <c r="C11" s="209"/>
      <c r="D11" s="671">
        <v>4</v>
      </c>
      <c r="E11" s="671">
        <v>1</v>
      </c>
      <c r="F11" s="217">
        <v>6000</v>
      </c>
      <c r="G11" s="639"/>
      <c r="BE11"/>
      <c r="BF11"/>
      <c r="BG11"/>
      <c r="BH11"/>
      <c r="BI11"/>
    </row>
    <row r="12" spans="1:61" x14ac:dyDescent="0.35">
      <c r="A12" s="10"/>
      <c r="B12" s="208">
        <v>2015</v>
      </c>
      <c r="C12" s="209"/>
      <c r="D12" s="671">
        <v>6</v>
      </c>
      <c r="E12" s="671">
        <v>2</v>
      </c>
      <c r="F12" s="217">
        <v>7000</v>
      </c>
      <c r="G12" s="639"/>
      <c r="BE12"/>
      <c r="BF12"/>
      <c r="BG12"/>
      <c r="BH12"/>
      <c r="BI12"/>
    </row>
    <row r="13" spans="1:61" x14ac:dyDescent="0.35">
      <c r="A13" s="10"/>
      <c r="B13" s="208">
        <v>2014</v>
      </c>
      <c r="C13" s="209"/>
      <c r="D13" s="671">
        <v>4</v>
      </c>
      <c r="E13" s="671">
        <v>1</v>
      </c>
      <c r="F13" s="217">
        <v>5000</v>
      </c>
      <c r="G13" s="639"/>
      <c r="BE13"/>
      <c r="BF13"/>
      <c r="BG13"/>
      <c r="BH13"/>
      <c r="BI13"/>
    </row>
    <row r="14" spans="1:61" x14ac:dyDescent="0.35">
      <c r="A14" s="10"/>
      <c r="B14" s="208">
        <v>2013</v>
      </c>
      <c r="C14" s="209"/>
      <c r="D14" s="671">
        <v>5</v>
      </c>
      <c r="E14" s="671">
        <v>3</v>
      </c>
      <c r="F14" s="217">
        <v>7000</v>
      </c>
      <c r="G14" s="639"/>
      <c r="BE14"/>
      <c r="BF14"/>
      <c r="BG14"/>
      <c r="BH14"/>
      <c r="BI14"/>
    </row>
    <row r="15" spans="1:61" x14ac:dyDescent="0.35">
      <c r="A15" s="10"/>
      <c r="B15" s="208">
        <v>2012</v>
      </c>
      <c r="C15" s="209"/>
      <c r="D15" s="671">
        <v>7</v>
      </c>
      <c r="E15" s="671">
        <v>0</v>
      </c>
      <c r="F15" s="217">
        <v>1000</v>
      </c>
      <c r="G15" s="639"/>
      <c r="BE15"/>
      <c r="BF15"/>
      <c r="BG15"/>
      <c r="BH15"/>
      <c r="BI15"/>
    </row>
    <row r="16" spans="1:61" ht="12.75" customHeight="1" x14ac:dyDescent="0.35">
      <c r="A16" s="10"/>
      <c r="B16" s="208">
        <v>2011</v>
      </c>
      <c r="C16" s="209"/>
      <c r="D16" s="671">
        <v>4</v>
      </c>
      <c r="E16" s="671">
        <v>1</v>
      </c>
      <c r="F16" s="217">
        <v>2000</v>
      </c>
      <c r="G16" s="639"/>
      <c r="BE16"/>
      <c r="BF16"/>
      <c r="BG16"/>
      <c r="BH16"/>
      <c r="BI16"/>
    </row>
    <row r="17" spans="1:61" ht="12.75" customHeight="1" x14ac:dyDescent="0.35">
      <c r="A17" s="10"/>
      <c r="B17" s="208">
        <v>2010</v>
      </c>
      <c r="C17" s="209"/>
      <c r="D17" s="671">
        <v>5</v>
      </c>
      <c r="E17" s="671">
        <v>4</v>
      </c>
      <c r="F17" s="217">
        <v>12000</v>
      </c>
      <c r="G17" s="639"/>
      <c r="BE17"/>
      <c r="BF17"/>
      <c r="BG17"/>
      <c r="BH17"/>
      <c r="BI17"/>
    </row>
    <row r="18" spans="1:61" x14ac:dyDescent="0.35">
      <c r="A18" s="10"/>
      <c r="B18" s="208">
        <v>2009</v>
      </c>
      <c r="C18" s="209"/>
      <c r="D18" s="671">
        <v>7</v>
      </c>
      <c r="E18" s="671">
        <v>2</v>
      </c>
      <c r="F18" s="217">
        <v>3000</v>
      </c>
      <c r="G18" s="639"/>
      <c r="BE18"/>
      <c r="BF18"/>
      <c r="BG18"/>
      <c r="BH18"/>
      <c r="BI18"/>
    </row>
    <row r="19" spans="1:61" x14ac:dyDescent="0.35">
      <c r="A19" s="10"/>
      <c r="B19" s="208">
        <v>2008</v>
      </c>
      <c r="C19" s="208"/>
      <c r="D19" s="671">
        <v>7</v>
      </c>
      <c r="E19" s="671">
        <v>1</v>
      </c>
      <c r="F19" s="217">
        <v>2000</v>
      </c>
      <c r="G19" s="639"/>
      <c r="BE19"/>
      <c r="BF19"/>
      <c r="BG19"/>
      <c r="BH19"/>
      <c r="BI19"/>
    </row>
    <row r="20" spans="1:61" x14ac:dyDescent="0.35">
      <c r="A20" s="10"/>
      <c r="B20" s="208">
        <v>2007</v>
      </c>
      <c r="C20" s="208"/>
      <c r="D20" s="671">
        <v>12</v>
      </c>
      <c r="E20" s="671">
        <v>3</v>
      </c>
      <c r="F20" s="217">
        <v>15000</v>
      </c>
      <c r="G20" s="639"/>
      <c r="BE20"/>
      <c r="BF20"/>
      <c r="BG20"/>
      <c r="BH20"/>
      <c r="BI20"/>
    </row>
    <row r="21" spans="1:61" x14ac:dyDescent="0.35">
      <c r="A21" s="10"/>
      <c r="B21" s="208">
        <v>2006</v>
      </c>
      <c r="C21" s="208"/>
      <c r="D21" s="671">
        <v>12</v>
      </c>
      <c r="E21" s="671">
        <v>4</v>
      </c>
      <c r="F21" s="217">
        <v>12000</v>
      </c>
      <c r="G21" s="639"/>
      <c r="BE21"/>
      <c r="BF21"/>
      <c r="BG21"/>
      <c r="BH21"/>
      <c r="BI21"/>
    </row>
    <row r="22" spans="1:61" x14ac:dyDescent="0.35">
      <c r="A22" s="10"/>
      <c r="B22" s="208">
        <v>2005</v>
      </c>
      <c r="C22" s="208"/>
      <c r="D22" s="671">
        <v>22</v>
      </c>
      <c r="E22" s="671">
        <v>3</v>
      </c>
      <c r="F22" s="217">
        <v>15000</v>
      </c>
      <c r="G22" s="908"/>
      <c r="BE22"/>
      <c r="BF22"/>
      <c r="BG22"/>
      <c r="BH22"/>
      <c r="BI22"/>
    </row>
    <row r="23" spans="1:61" x14ac:dyDescent="0.35">
      <c r="A23" s="10"/>
      <c r="B23" s="208">
        <v>2004</v>
      </c>
      <c r="C23" s="208"/>
      <c r="D23" s="671">
        <v>20</v>
      </c>
      <c r="E23" s="671">
        <v>5</v>
      </c>
      <c r="F23" s="217">
        <v>17000</v>
      </c>
      <c r="G23" s="908"/>
      <c r="BE23"/>
      <c r="BF23"/>
      <c r="BG23"/>
      <c r="BH23"/>
      <c r="BI23"/>
    </row>
    <row r="24" spans="1:61" x14ac:dyDescent="0.35">
      <c r="A24" s="10"/>
      <c r="B24" s="208">
        <v>2003</v>
      </c>
      <c r="C24" s="208"/>
      <c r="D24" s="671">
        <v>19</v>
      </c>
      <c r="E24" s="671">
        <v>4</v>
      </c>
      <c r="F24" s="217">
        <v>43000</v>
      </c>
      <c r="G24" s="908"/>
      <c r="BE24"/>
      <c r="BF24"/>
      <c r="BG24"/>
      <c r="BH24"/>
      <c r="BI24"/>
    </row>
    <row r="25" spans="1:61" x14ac:dyDescent="0.35">
      <c r="A25" s="10"/>
      <c r="B25" s="208">
        <v>2002</v>
      </c>
      <c r="C25" s="208"/>
      <c r="D25" s="671">
        <v>11</v>
      </c>
      <c r="E25" s="671">
        <v>3</v>
      </c>
      <c r="F25" s="217">
        <v>66000</v>
      </c>
      <c r="G25" s="908"/>
      <c r="BE25"/>
      <c r="BF25"/>
      <c r="BG25"/>
      <c r="BH25"/>
      <c r="BI25"/>
    </row>
    <row r="26" spans="1:61" x14ac:dyDescent="0.35">
      <c r="A26" s="10"/>
      <c r="B26" s="208">
        <v>2001</v>
      </c>
      <c r="C26" s="208"/>
      <c r="D26" s="671">
        <v>18</v>
      </c>
      <c r="E26" s="671">
        <v>3</v>
      </c>
      <c r="F26" s="217">
        <v>9000</v>
      </c>
      <c r="G26" s="908"/>
    </row>
    <row r="27" spans="1:61" x14ac:dyDescent="0.35">
      <c r="A27" s="10"/>
      <c r="B27" s="208">
        <v>2000</v>
      </c>
      <c r="C27" s="208"/>
      <c r="D27" s="671">
        <v>21</v>
      </c>
      <c r="E27" s="671">
        <v>4</v>
      </c>
      <c r="F27" s="217">
        <v>14000</v>
      </c>
      <c r="G27" s="908"/>
    </row>
    <row r="28" spans="1:61" x14ac:dyDescent="0.35">
      <c r="A28" s="10"/>
      <c r="B28" s="210" t="s">
        <v>194</v>
      </c>
      <c r="C28" s="211" t="s">
        <v>195</v>
      </c>
      <c r="D28" s="651">
        <v>28.1</v>
      </c>
      <c r="E28" s="651">
        <v>7.7</v>
      </c>
      <c r="F28" s="640">
        <v>113400</v>
      </c>
      <c r="G28" s="908"/>
    </row>
    <row r="29" spans="1:61" x14ac:dyDescent="0.35">
      <c r="A29" s="10"/>
      <c r="B29" s="210" t="s">
        <v>196</v>
      </c>
      <c r="C29" s="211" t="s">
        <v>197</v>
      </c>
      <c r="D29" s="651">
        <v>36</v>
      </c>
      <c r="E29" s="651">
        <v>9.4</v>
      </c>
      <c r="F29" s="640">
        <v>117500</v>
      </c>
      <c r="G29" s="908"/>
    </row>
    <row r="30" spans="1:61" x14ac:dyDescent="0.35">
      <c r="A30" s="10"/>
      <c r="B30" s="212" t="s">
        <v>198</v>
      </c>
      <c r="C30" s="213" t="s">
        <v>199</v>
      </c>
      <c r="D30" s="652">
        <v>54.3</v>
      </c>
      <c r="E30" s="652">
        <v>24.5</v>
      </c>
      <c r="F30" s="641">
        <v>319500</v>
      </c>
      <c r="G30" s="908"/>
    </row>
    <row r="31" spans="1:61" ht="16.5" customHeight="1" x14ac:dyDescent="0.35">
      <c r="A31" s="10"/>
      <c r="B31" s="1028" t="s">
        <v>200</v>
      </c>
      <c r="C31" s="1028"/>
      <c r="D31" s="1028"/>
      <c r="E31" s="1028"/>
      <c r="F31" s="1028"/>
      <c r="G31" s="909"/>
    </row>
    <row r="32" spans="1:61" x14ac:dyDescent="0.35">
      <c r="A32" s="10"/>
      <c r="B32" s="139"/>
      <c r="C32" s="139"/>
      <c r="D32" s="139"/>
      <c r="E32" s="139"/>
      <c r="F32" s="139"/>
      <c r="G32" s="910"/>
    </row>
    <row r="33" spans="1:7" ht="13.15" x14ac:dyDescent="0.35">
      <c r="A33" s="10"/>
      <c r="B33" s="978" t="s">
        <v>201</v>
      </c>
      <c r="C33" s="978"/>
      <c r="D33" s="978"/>
      <c r="E33" s="978"/>
      <c r="F33" s="978"/>
      <c r="G33" s="911"/>
    </row>
    <row r="34" spans="1:7" ht="12.75" customHeight="1" x14ac:dyDescent="0.35">
      <c r="A34" s="10"/>
      <c r="B34" s="978" t="s">
        <v>202</v>
      </c>
      <c r="C34" s="978"/>
      <c r="D34" s="978"/>
      <c r="E34" s="978"/>
      <c r="F34" s="978"/>
      <c r="G34" s="912"/>
    </row>
    <row r="35" spans="1:7" x14ac:dyDescent="0.35">
      <c r="A35" s="10"/>
      <c r="B35" s="770" t="s">
        <v>203</v>
      </c>
      <c r="C35" s="771" t="s">
        <v>204</v>
      </c>
      <c r="D35" s="1029" t="s">
        <v>205</v>
      </c>
      <c r="E35" s="1030"/>
      <c r="F35" s="772" t="s">
        <v>206</v>
      </c>
      <c r="G35" s="913"/>
    </row>
    <row r="36" spans="1:7" ht="12.75" customHeight="1" x14ac:dyDescent="0.35">
      <c r="A36" s="10"/>
      <c r="B36" s="773" t="s">
        <v>207</v>
      </c>
      <c r="C36" s="214">
        <v>1979</v>
      </c>
      <c r="D36" s="1031" t="s">
        <v>465</v>
      </c>
      <c r="E36" s="1032"/>
      <c r="F36" s="774">
        <v>287000</v>
      </c>
      <c r="G36" s="908"/>
    </row>
    <row r="37" spans="1:7" x14ac:dyDescent="0.35">
      <c r="A37" s="10"/>
      <c r="B37" s="775" t="s">
        <v>208</v>
      </c>
      <c r="C37" s="215">
        <v>1991</v>
      </c>
      <c r="D37" s="1025" t="s">
        <v>209</v>
      </c>
      <c r="E37" s="1026"/>
      <c r="F37" s="776">
        <v>260000</v>
      </c>
      <c r="G37" s="908"/>
    </row>
    <row r="38" spans="1:7" ht="18" customHeight="1" x14ac:dyDescent="0.35">
      <c r="A38" s="10"/>
      <c r="B38" s="777" t="s">
        <v>210</v>
      </c>
      <c r="C38" s="216">
        <v>1983</v>
      </c>
      <c r="D38" s="1023" t="s">
        <v>466</v>
      </c>
      <c r="E38" s="1024"/>
      <c r="F38" s="774">
        <v>252000</v>
      </c>
      <c r="G38" s="908"/>
    </row>
    <row r="39" spans="1:7" x14ac:dyDescent="0.35">
      <c r="A39" s="10"/>
      <c r="B39" s="775" t="s">
        <v>211</v>
      </c>
      <c r="C39" s="215">
        <v>1988</v>
      </c>
      <c r="D39" s="1025" t="s">
        <v>212</v>
      </c>
      <c r="E39" s="1026"/>
      <c r="F39" s="776">
        <v>132000</v>
      </c>
      <c r="G39" s="908"/>
    </row>
    <row r="40" spans="1:7" ht="18" customHeight="1" x14ac:dyDescent="0.35">
      <c r="A40" s="10"/>
      <c r="B40" s="777" t="s">
        <v>213</v>
      </c>
      <c r="C40" s="216">
        <v>1972</v>
      </c>
      <c r="D40" s="1023" t="s">
        <v>214</v>
      </c>
      <c r="E40" s="1024"/>
      <c r="F40" s="774">
        <v>115000</v>
      </c>
      <c r="G40" s="908"/>
    </row>
    <row r="41" spans="1:7" x14ac:dyDescent="0.35">
      <c r="A41" s="10"/>
      <c r="B41" s="775" t="s">
        <v>338</v>
      </c>
      <c r="C41" s="215">
        <v>2018</v>
      </c>
      <c r="D41" s="1025" t="s">
        <v>339</v>
      </c>
      <c r="E41" s="1026"/>
      <c r="F41" s="776">
        <v>113000</v>
      </c>
      <c r="G41" s="908"/>
    </row>
    <row r="42" spans="1:7" ht="18" customHeight="1" x14ac:dyDescent="0.35">
      <c r="A42" s="10"/>
      <c r="B42" s="777" t="s">
        <v>215</v>
      </c>
      <c r="C42" s="216">
        <v>1977</v>
      </c>
      <c r="D42" s="1023" t="s">
        <v>216</v>
      </c>
      <c r="E42" s="1024"/>
      <c r="F42" s="774">
        <v>95000</v>
      </c>
      <c r="G42" s="908"/>
    </row>
    <row r="43" spans="1:7" x14ac:dyDescent="0.35">
      <c r="A43" s="10"/>
      <c r="B43" s="775" t="s">
        <v>217</v>
      </c>
      <c r="C43" s="215">
        <v>1989</v>
      </c>
      <c r="D43" s="1025" t="s">
        <v>467</v>
      </c>
      <c r="E43" s="1026"/>
      <c r="F43" s="776">
        <v>70000</v>
      </c>
      <c r="G43" s="908"/>
    </row>
    <row r="44" spans="1:7" ht="18" customHeight="1" x14ac:dyDescent="0.35">
      <c r="A44" s="10"/>
      <c r="B44" s="777" t="s">
        <v>218</v>
      </c>
      <c r="C44" s="216">
        <v>1985</v>
      </c>
      <c r="D44" s="1023" t="s">
        <v>468</v>
      </c>
      <c r="E44" s="1024"/>
      <c r="F44" s="774">
        <v>70000</v>
      </c>
      <c r="G44" s="908"/>
    </row>
    <row r="45" spans="1:7" x14ac:dyDescent="0.35">
      <c r="A45" s="10"/>
      <c r="B45" s="775" t="s">
        <v>219</v>
      </c>
      <c r="C45" s="215">
        <v>1992</v>
      </c>
      <c r="D45" s="1025" t="s">
        <v>220</v>
      </c>
      <c r="E45" s="1026"/>
      <c r="F45" s="776">
        <v>67000</v>
      </c>
      <c r="G45" s="908"/>
    </row>
    <row r="46" spans="1:7" ht="15.6" customHeight="1" x14ac:dyDescent="0.35">
      <c r="A46" s="10"/>
      <c r="B46" s="777" t="s">
        <v>190</v>
      </c>
      <c r="C46" s="216" t="s">
        <v>190</v>
      </c>
      <c r="D46" s="1023" t="s">
        <v>190</v>
      </c>
      <c r="E46" s="1024"/>
      <c r="F46" s="774" t="s">
        <v>190</v>
      </c>
      <c r="G46" s="908"/>
    </row>
    <row r="47" spans="1:7" x14ac:dyDescent="0.35">
      <c r="A47" s="10"/>
      <c r="B47" s="775" t="s">
        <v>221</v>
      </c>
      <c r="C47" s="215">
        <v>1989</v>
      </c>
      <c r="D47" s="1025" t="s">
        <v>222</v>
      </c>
      <c r="E47" s="1026"/>
      <c r="F47" s="776">
        <v>37000</v>
      </c>
      <c r="G47" s="908"/>
    </row>
    <row r="48" spans="1:7" ht="13.15" customHeight="1" x14ac:dyDescent="0.35">
      <c r="A48" s="10"/>
      <c r="B48" s="777" t="s">
        <v>190</v>
      </c>
      <c r="C48" s="216" t="s">
        <v>190</v>
      </c>
      <c r="D48" s="1023" t="s">
        <v>190</v>
      </c>
      <c r="E48" s="1024"/>
      <c r="F48" s="774" t="s">
        <v>190</v>
      </c>
      <c r="G48" s="908"/>
    </row>
    <row r="49" spans="1:7" ht="12.75" customHeight="1" x14ac:dyDescent="0.35">
      <c r="A49" s="10"/>
      <c r="B49" s="778" t="s">
        <v>260</v>
      </c>
      <c r="C49" s="779">
        <v>2007</v>
      </c>
      <c r="D49" s="1035" t="s">
        <v>259</v>
      </c>
      <c r="E49" s="1036"/>
      <c r="F49" s="780">
        <v>11000</v>
      </c>
      <c r="G49" s="914"/>
    </row>
    <row r="50" spans="1:7" ht="12.75" customHeight="1" x14ac:dyDescent="0.35">
      <c r="A50" s="10"/>
      <c r="B50" s="1034" t="s">
        <v>223</v>
      </c>
      <c r="C50" s="1034"/>
      <c r="D50" s="1034"/>
      <c r="E50" s="1034"/>
      <c r="F50" s="1034"/>
      <c r="G50" s="908"/>
    </row>
    <row r="51" spans="1:7" ht="12.75" customHeight="1" x14ac:dyDescent="0.35">
      <c r="A51" s="10"/>
      <c r="B51" s="770" t="s">
        <v>203</v>
      </c>
      <c r="C51" s="771" t="s">
        <v>204</v>
      </c>
      <c r="D51" s="1029" t="s">
        <v>205</v>
      </c>
      <c r="E51" s="1030"/>
      <c r="F51" s="772" t="s">
        <v>206</v>
      </c>
      <c r="G51" s="911"/>
    </row>
    <row r="52" spans="1:7" ht="12.75" customHeight="1" x14ac:dyDescent="0.35">
      <c r="A52" s="10"/>
      <c r="B52" s="781" t="s">
        <v>224</v>
      </c>
      <c r="C52" s="214">
        <v>1978</v>
      </c>
      <c r="D52" s="1031" t="s">
        <v>469</v>
      </c>
      <c r="E52" s="1032"/>
      <c r="F52" s="774">
        <v>223000</v>
      </c>
      <c r="G52" s="913"/>
    </row>
    <row r="53" spans="1:7" ht="12.75" customHeight="1" x14ac:dyDescent="0.35">
      <c r="A53" s="10"/>
      <c r="B53" s="782" t="s">
        <v>225</v>
      </c>
      <c r="C53" s="215">
        <v>1991</v>
      </c>
      <c r="D53" s="1025" t="s">
        <v>226</v>
      </c>
      <c r="E53" s="1026"/>
      <c r="F53" s="776">
        <v>144000</v>
      </c>
      <c r="G53" s="908"/>
    </row>
    <row r="54" spans="1:7" ht="12.75" customHeight="1" x14ac:dyDescent="0.35">
      <c r="A54" s="10"/>
      <c r="B54" s="783" t="s">
        <v>227</v>
      </c>
      <c r="C54" s="216">
        <v>1967</v>
      </c>
      <c r="D54" s="1023" t="s">
        <v>228</v>
      </c>
      <c r="E54" s="1024"/>
      <c r="F54" s="774">
        <v>119000</v>
      </c>
      <c r="G54" s="908"/>
    </row>
    <row r="55" spans="1:7" ht="12.75" customHeight="1" x14ac:dyDescent="0.35">
      <c r="A55" s="10"/>
      <c r="B55" s="782" t="s">
        <v>229</v>
      </c>
      <c r="C55" s="215">
        <v>1980</v>
      </c>
      <c r="D55" s="1025" t="s">
        <v>230</v>
      </c>
      <c r="E55" s="1026"/>
      <c r="F55" s="776">
        <v>100000</v>
      </c>
      <c r="G55" s="908"/>
    </row>
    <row r="56" spans="1:7" ht="12.75" customHeight="1" x14ac:dyDescent="0.35">
      <c r="A56" s="10"/>
      <c r="B56" s="783" t="s">
        <v>231</v>
      </c>
      <c r="C56" s="216">
        <v>1976</v>
      </c>
      <c r="D56" s="1023" t="s">
        <v>232</v>
      </c>
      <c r="E56" s="1024"/>
      <c r="F56" s="774">
        <v>100000</v>
      </c>
      <c r="G56" s="908"/>
    </row>
    <row r="57" spans="1:7" ht="12.75" customHeight="1" x14ac:dyDescent="0.35">
      <c r="A57" s="10"/>
      <c r="B57" s="782" t="s">
        <v>233</v>
      </c>
      <c r="C57" s="215">
        <v>1979</v>
      </c>
      <c r="D57" s="1025" t="s">
        <v>234</v>
      </c>
      <c r="E57" s="1026"/>
      <c r="F57" s="776">
        <v>95000</v>
      </c>
      <c r="G57" s="908"/>
    </row>
    <row r="58" spans="1:7" ht="12.75" customHeight="1" x14ac:dyDescent="0.35">
      <c r="A58" s="10"/>
      <c r="B58" s="783" t="s">
        <v>235</v>
      </c>
      <c r="C58" s="216">
        <v>1975</v>
      </c>
      <c r="D58" s="1023" t="s">
        <v>236</v>
      </c>
      <c r="E58" s="1024"/>
      <c r="F58" s="774">
        <v>88000</v>
      </c>
      <c r="G58" s="908"/>
    </row>
    <row r="59" spans="1:7" ht="21.75" customHeight="1" x14ac:dyDescent="0.35">
      <c r="A59" s="10"/>
      <c r="B59" s="782" t="s">
        <v>237</v>
      </c>
      <c r="C59" s="215">
        <v>1993</v>
      </c>
      <c r="D59" s="1025" t="s">
        <v>238</v>
      </c>
      <c r="E59" s="1026"/>
      <c r="F59" s="776">
        <v>85000</v>
      </c>
      <c r="G59" s="908"/>
    </row>
    <row r="60" spans="1:7" ht="12.75" customHeight="1" x14ac:dyDescent="0.35">
      <c r="A60" s="10"/>
      <c r="B60" s="783" t="s">
        <v>241</v>
      </c>
      <c r="C60" s="216">
        <v>1992</v>
      </c>
      <c r="D60" s="1023" t="s">
        <v>232</v>
      </c>
      <c r="E60" s="1024"/>
      <c r="F60" s="774">
        <v>74000</v>
      </c>
      <c r="G60" s="908"/>
    </row>
    <row r="61" spans="1:7" ht="21.75" customHeight="1" x14ac:dyDescent="0.35">
      <c r="A61" s="10"/>
      <c r="B61" s="782" t="s">
        <v>242</v>
      </c>
      <c r="C61" s="215">
        <v>1996</v>
      </c>
      <c r="D61" s="1025" t="s">
        <v>243</v>
      </c>
      <c r="E61" s="1026"/>
      <c r="F61" s="776">
        <v>72000</v>
      </c>
      <c r="G61" s="908"/>
    </row>
    <row r="62" spans="1:7" ht="12.75" customHeight="1" x14ac:dyDescent="0.35">
      <c r="A62" s="10"/>
      <c r="B62" s="783" t="s">
        <v>239</v>
      </c>
      <c r="C62" s="216">
        <v>2002</v>
      </c>
      <c r="D62" s="1023" t="s">
        <v>240</v>
      </c>
      <c r="E62" s="1024"/>
      <c r="F62" s="774">
        <v>63000</v>
      </c>
      <c r="G62" s="908"/>
    </row>
    <row r="63" spans="1:7" ht="15" customHeight="1" x14ac:dyDescent="0.35">
      <c r="A63" s="10"/>
      <c r="B63" s="782" t="s">
        <v>190</v>
      </c>
      <c r="C63" s="215" t="s">
        <v>190</v>
      </c>
      <c r="D63" s="1025" t="s">
        <v>190</v>
      </c>
      <c r="E63" s="1026"/>
      <c r="F63" s="776" t="s">
        <v>190</v>
      </c>
      <c r="G63" s="908"/>
    </row>
    <row r="64" spans="1:7" ht="12.75" customHeight="1" x14ac:dyDescent="0.35">
      <c r="A64" s="10"/>
      <c r="B64" s="784" t="s">
        <v>244</v>
      </c>
      <c r="C64" s="785">
        <v>1999</v>
      </c>
      <c r="D64" s="1037" t="s">
        <v>245</v>
      </c>
      <c r="E64" s="1038"/>
      <c r="F64" s="786">
        <v>20000</v>
      </c>
      <c r="G64" s="908"/>
    </row>
    <row r="65" spans="1:7" ht="12.75" customHeight="1" x14ac:dyDescent="0.35">
      <c r="A65" s="10"/>
      <c r="B65" s="1033" t="s">
        <v>246</v>
      </c>
      <c r="C65" s="1033"/>
      <c r="D65" s="1033"/>
      <c r="E65" s="1033"/>
      <c r="F65" s="1033"/>
      <c r="G65" s="908"/>
    </row>
    <row r="66" spans="1:7" ht="13.5" customHeight="1" x14ac:dyDescent="0.35">
      <c r="A66" s="10"/>
      <c r="B66" s="10"/>
      <c r="C66" s="10"/>
      <c r="D66" s="10"/>
      <c r="E66" s="10"/>
      <c r="F66" s="10"/>
      <c r="G66" s="910"/>
    </row>
    <row r="67" spans="1:7" x14ac:dyDescent="0.35">
      <c r="A67" s="10"/>
      <c r="B67" s="10"/>
      <c r="C67" s="10"/>
      <c r="D67" s="10"/>
      <c r="E67" s="10"/>
      <c r="F67" s="10"/>
    </row>
    <row r="68" spans="1:7" ht="12.75" customHeight="1" x14ac:dyDescent="0.35">
      <c r="A68" s="10"/>
      <c r="B68" s="10"/>
      <c r="C68" s="10"/>
      <c r="D68" s="10"/>
      <c r="E68" s="10"/>
      <c r="F68" s="10"/>
    </row>
    <row r="69" spans="1:7" s="218" customFormat="1" x14ac:dyDescent="0.35"/>
    <row r="70" spans="1:7" s="218" customFormat="1" x14ac:dyDescent="0.35"/>
    <row r="71" spans="1:7" s="218" customFormat="1" x14ac:dyDescent="0.35"/>
    <row r="72" spans="1:7" s="218" customFormat="1" x14ac:dyDescent="0.35"/>
    <row r="73" spans="1:7" s="218" customFormat="1" x14ac:dyDescent="0.35"/>
    <row r="74" spans="1:7" s="218" customFormat="1" x14ac:dyDescent="0.35"/>
    <row r="75" spans="1:7" s="218" customFormat="1" x14ac:dyDescent="0.35"/>
    <row r="76" spans="1:7" s="218" customFormat="1" x14ac:dyDescent="0.35"/>
    <row r="77" spans="1:7" s="218" customFormat="1" x14ac:dyDescent="0.35"/>
    <row r="78" spans="1:7" s="218" customFormat="1" x14ac:dyDescent="0.35"/>
    <row r="79" spans="1:7" s="218" customFormat="1" x14ac:dyDescent="0.35"/>
    <row r="80" spans="1:7" s="218" customFormat="1" x14ac:dyDescent="0.35"/>
    <row r="81" s="218" customFormat="1" x14ac:dyDescent="0.35"/>
    <row r="82" s="218" customFormat="1" x14ac:dyDescent="0.35"/>
    <row r="83" s="218" customFormat="1" x14ac:dyDescent="0.35"/>
    <row r="84" s="218" customFormat="1" x14ac:dyDescent="0.35"/>
    <row r="85" s="218" customFormat="1" x14ac:dyDescent="0.35"/>
    <row r="86" s="218" customFormat="1" x14ac:dyDescent="0.35"/>
    <row r="87" s="218" customFormat="1" x14ac:dyDescent="0.35"/>
    <row r="88" s="218" customFormat="1" x14ac:dyDescent="0.35"/>
    <row r="89" s="218" customFormat="1" x14ac:dyDescent="0.35"/>
    <row r="90" s="218" customFormat="1" x14ac:dyDescent="0.35"/>
    <row r="91" s="218" customFormat="1" x14ac:dyDescent="0.35"/>
    <row r="92" s="218" customFormat="1" x14ac:dyDescent="0.35"/>
    <row r="93" s="218" customFormat="1" x14ac:dyDescent="0.35"/>
    <row r="94" s="218" customFormat="1" x14ac:dyDescent="0.35"/>
    <row r="95" s="218" customFormat="1" x14ac:dyDescent="0.35"/>
    <row r="96" s="218" customFormat="1" x14ac:dyDescent="0.35"/>
    <row r="97" s="218" customFormat="1" x14ac:dyDescent="0.35"/>
    <row r="98" s="218" customFormat="1" x14ac:dyDescent="0.35"/>
    <row r="99" s="218" customFormat="1" x14ac:dyDescent="0.35"/>
    <row r="100" s="218" customFormat="1" x14ac:dyDescent="0.35"/>
    <row r="101" s="218" customFormat="1" x14ac:dyDescent="0.35"/>
    <row r="102" s="218" customFormat="1" x14ac:dyDescent="0.35"/>
    <row r="103" s="218" customFormat="1" x14ac:dyDescent="0.35"/>
    <row r="104" s="218" customFormat="1" x14ac:dyDescent="0.35"/>
    <row r="105" s="218" customFormat="1" x14ac:dyDescent="0.35"/>
    <row r="106" s="218" customFormat="1" x14ac:dyDescent="0.35"/>
    <row r="107" s="218" customFormat="1" x14ac:dyDescent="0.35"/>
    <row r="108" s="218" customFormat="1" x14ac:dyDescent="0.35"/>
    <row r="109" s="218" customFormat="1" x14ac:dyDescent="0.35"/>
    <row r="110" s="218" customFormat="1" x14ac:dyDescent="0.35"/>
    <row r="111" s="218" customFormat="1" x14ac:dyDescent="0.35"/>
    <row r="112" s="218" customFormat="1" x14ac:dyDescent="0.35"/>
    <row r="113" s="218" customFormat="1" x14ac:dyDescent="0.35"/>
    <row r="114" s="218" customFormat="1" x14ac:dyDescent="0.35"/>
    <row r="115" s="218" customFormat="1" x14ac:dyDescent="0.35"/>
    <row r="116" s="218" customFormat="1" x14ac:dyDescent="0.35"/>
    <row r="117" s="218" customFormat="1" x14ac:dyDescent="0.35"/>
    <row r="118" s="218" customFormat="1" x14ac:dyDescent="0.35"/>
    <row r="119" s="218" customFormat="1" x14ac:dyDescent="0.35"/>
    <row r="120" s="218" customFormat="1" x14ac:dyDescent="0.35"/>
    <row r="121" s="218" customFormat="1" x14ac:dyDescent="0.35"/>
    <row r="122" s="218" customFormat="1" x14ac:dyDescent="0.35"/>
    <row r="123" s="218" customFormat="1" x14ac:dyDescent="0.35"/>
    <row r="124" s="218" customFormat="1" x14ac:dyDescent="0.35"/>
    <row r="125" s="218" customFormat="1" x14ac:dyDescent="0.35"/>
    <row r="126" s="218" customFormat="1" x14ac:dyDescent="0.35"/>
    <row r="127" s="218" customFormat="1" x14ac:dyDescent="0.35"/>
    <row r="128" s="218" customFormat="1" x14ac:dyDescent="0.35"/>
    <row r="129" s="218" customFormat="1" x14ac:dyDescent="0.35"/>
    <row r="130" s="218" customFormat="1" x14ac:dyDescent="0.35"/>
    <row r="131" s="218" customFormat="1" x14ac:dyDescent="0.35"/>
    <row r="132" s="218" customFormat="1" x14ac:dyDescent="0.35"/>
    <row r="133" s="218" customFormat="1" x14ac:dyDescent="0.35"/>
    <row r="134" s="218" customFormat="1" x14ac:dyDescent="0.35"/>
    <row r="135" s="218" customFormat="1" x14ac:dyDescent="0.35"/>
    <row r="136" s="218" customFormat="1" x14ac:dyDescent="0.35"/>
    <row r="137" s="218" customFormat="1" x14ac:dyDescent="0.35"/>
    <row r="138" s="218" customFormat="1" x14ac:dyDescent="0.35"/>
    <row r="139" s="218" customFormat="1" x14ac:dyDescent="0.35"/>
    <row r="140" s="218" customFormat="1" x14ac:dyDescent="0.35"/>
    <row r="141" s="218" customFormat="1" x14ac:dyDescent="0.35"/>
    <row r="142" s="218" customFormat="1" x14ac:dyDescent="0.35"/>
    <row r="143" s="218" customFormat="1" x14ac:dyDescent="0.35"/>
    <row r="144" s="218" customFormat="1" x14ac:dyDescent="0.35"/>
    <row r="145" s="218" customFormat="1" x14ac:dyDescent="0.35"/>
    <row r="146" s="218" customFormat="1" x14ac:dyDescent="0.35"/>
    <row r="147" s="218" customFormat="1" x14ac:dyDescent="0.35"/>
    <row r="148" s="218" customFormat="1" x14ac:dyDescent="0.35"/>
    <row r="149" s="218" customFormat="1" x14ac:dyDescent="0.35"/>
    <row r="150" s="218" customFormat="1" x14ac:dyDescent="0.35"/>
    <row r="151" s="218" customFormat="1" x14ac:dyDescent="0.35"/>
    <row r="152" s="218" customFormat="1" x14ac:dyDescent="0.35"/>
    <row r="153" s="218" customFormat="1" x14ac:dyDescent="0.35"/>
    <row r="154" s="218" customFormat="1" x14ac:dyDescent="0.35"/>
    <row r="155" s="218" customFormat="1" x14ac:dyDescent="0.35"/>
    <row r="156" s="218" customFormat="1" x14ac:dyDescent="0.35"/>
    <row r="157" s="218" customFormat="1" x14ac:dyDescent="0.35"/>
    <row r="158" s="218" customFormat="1" x14ac:dyDescent="0.35"/>
    <row r="159" s="218" customFormat="1" x14ac:dyDescent="0.35"/>
    <row r="160" s="218" customFormat="1" x14ac:dyDescent="0.35"/>
    <row r="161" s="218" customFormat="1" x14ac:dyDescent="0.35"/>
    <row r="162" s="218" customFormat="1" x14ac:dyDescent="0.35"/>
    <row r="163" s="218" customFormat="1" x14ac:dyDescent="0.35"/>
    <row r="164" s="218" customFormat="1" x14ac:dyDescent="0.35"/>
    <row r="165" s="218" customFormat="1" x14ac:dyDescent="0.35"/>
    <row r="166" s="218" customFormat="1" x14ac:dyDescent="0.35"/>
    <row r="167" s="218" customFormat="1" x14ac:dyDescent="0.35"/>
    <row r="168" s="218" customFormat="1" x14ac:dyDescent="0.35"/>
    <row r="169" s="218" customFormat="1" x14ac:dyDescent="0.35"/>
    <row r="170" s="218" customFormat="1" x14ac:dyDescent="0.35"/>
    <row r="171" s="218" customFormat="1" x14ac:dyDescent="0.35"/>
    <row r="172" s="218" customFormat="1" x14ac:dyDescent="0.35"/>
    <row r="173" s="218" customFormat="1" x14ac:dyDescent="0.35"/>
    <row r="174" s="218" customFormat="1" x14ac:dyDescent="0.35"/>
    <row r="175" s="218" customFormat="1" x14ac:dyDescent="0.35"/>
    <row r="176" s="218" customFormat="1" x14ac:dyDescent="0.35"/>
    <row r="177" s="218" customFormat="1" x14ac:dyDescent="0.35"/>
    <row r="178" s="218" customFormat="1" x14ac:dyDescent="0.35"/>
    <row r="179" s="218" customFormat="1" x14ac:dyDescent="0.35"/>
    <row r="180" s="218" customFormat="1" x14ac:dyDescent="0.35"/>
    <row r="181" s="218" customFormat="1" x14ac:dyDescent="0.35"/>
    <row r="182" s="218" customFormat="1" x14ac:dyDescent="0.35"/>
    <row r="183" s="218" customFormat="1" x14ac:dyDescent="0.35"/>
    <row r="184" s="218" customFormat="1" x14ac:dyDescent="0.35"/>
    <row r="185" s="218" customFormat="1" x14ac:dyDescent="0.35"/>
    <row r="186" s="218" customFormat="1" x14ac:dyDescent="0.35"/>
    <row r="187" s="218" customFormat="1" x14ac:dyDescent="0.35"/>
    <row r="188" s="218" customFormat="1" x14ac:dyDescent="0.35"/>
    <row r="189" s="218" customFormat="1" x14ac:dyDescent="0.35"/>
    <row r="190" s="218" customFormat="1" x14ac:dyDescent="0.35"/>
    <row r="191" s="218" customFormat="1" x14ac:dyDescent="0.35"/>
    <row r="192" s="218" customFormat="1" x14ac:dyDescent="0.35"/>
    <row r="193" s="218" customFormat="1" x14ac:dyDescent="0.35"/>
    <row r="194" s="218" customFormat="1" x14ac:dyDescent="0.35"/>
    <row r="195" s="218" customFormat="1" x14ac:dyDescent="0.35"/>
    <row r="196" s="218" customFormat="1" x14ac:dyDescent="0.35"/>
    <row r="197" s="218" customFormat="1" x14ac:dyDescent="0.35"/>
    <row r="198" s="218" customFormat="1" x14ac:dyDescent="0.35"/>
    <row r="199" s="218" customFormat="1" x14ac:dyDescent="0.35"/>
    <row r="200" s="218" customFormat="1" x14ac:dyDescent="0.35"/>
    <row r="201" s="218" customFormat="1" x14ac:dyDescent="0.35"/>
    <row r="202" s="218" customFormat="1" x14ac:dyDescent="0.35"/>
    <row r="203" s="218" customFormat="1" x14ac:dyDescent="0.35"/>
    <row r="204" s="218" customFormat="1" x14ac:dyDescent="0.35"/>
    <row r="205" s="218" customFormat="1" x14ac:dyDescent="0.35"/>
    <row r="206" s="218" customFormat="1" x14ac:dyDescent="0.35"/>
    <row r="207" s="218" customFormat="1" x14ac:dyDescent="0.35"/>
    <row r="208" s="218" customFormat="1" x14ac:dyDescent="0.35"/>
    <row r="209" s="218" customFormat="1" x14ac:dyDescent="0.35"/>
    <row r="210" s="218" customFormat="1" x14ac:dyDescent="0.35"/>
    <row r="211" s="218" customFormat="1" x14ac:dyDescent="0.35"/>
    <row r="212" s="218" customFormat="1" x14ac:dyDescent="0.35"/>
    <row r="213" s="218" customFormat="1" x14ac:dyDescent="0.35"/>
    <row r="214" s="218" customFormat="1" x14ac:dyDescent="0.35"/>
    <row r="215" s="218" customFormat="1" x14ac:dyDescent="0.35"/>
    <row r="216" s="218" customFormat="1" x14ac:dyDescent="0.35"/>
    <row r="217" s="218" customFormat="1" x14ac:dyDescent="0.35"/>
    <row r="218" s="218" customFormat="1" x14ac:dyDescent="0.35"/>
    <row r="219" s="218" customFormat="1" x14ac:dyDescent="0.35"/>
    <row r="220" s="218" customFormat="1" x14ac:dyDescent="0.35"/>
    <row r="221" s="218" customFormat="1" x14ac:dyDescent="0.35"/>
    <row r="222" s="218" customFormat="1" x14ac:dyDescent="0.35"/>
    <row r="223" s="218" customFormat="1" x14ac:dyDescent="0.35"/>
    <row r="224" s="218" customFormat="1" x14ac:dyDescent="0.35"/>
    <row r="225" s="218" customFormat="1" x14ac:dyDescent="0.35"/>
    <row r="226" s="218" customFormat="1" x14ac:dyDescent="0.35"/>
    <row r="227" s="218" customFormat="1" x14ac:dyDescent="0.35"/>
    <row r="228" s="218" customFormat="1" x14ac:dyDescent="0.35"/>
    <row r="229" s="218" customFormat="1" x14ac:dyDescent="0.35"/>
    <row r="230" s="218" customFormat="1" x14ac:dyDescent="0.35"/>
    <row r="231" s="218" customFormat="1" x14ac:dyDescent="0.35"/>
    <row r="232" s="218" customFormat="1" x14ac:dyDescent="0.35"/>
    <row r="233" s="218" customFormat="1" x14ac:dyDescent="0.35"/>
    <row r="234" s="218" customFormat="1" x14ac:dyDescent="0.35"/>
    <row r="235" s="218" customFormat="1" x14ac:dyDescent="0.35"/>
    <row r="236" s="218" customFormat="1" x14ac:dyDescent="0.35"/>
    <row r="237" s="218" customFormat="1" x14ac:dyDescent="0.35"/>
    <row r="238" s="218" customFormat="1" x14ac:dyDescent="0.35"/>
    <row r="239" s="218" customFormat="1" x14ac:dyDescent="0.35"/>
    <row r="240" s="218" customFormat="1" x14ac:dyDescent="0.35"/>
    <row r="241" s="218" customFormat="1" x14ac:dyDescent="0.35"/>
    <row r="242" s="218" customFormat="1" x14ac:dyDescent="0.35"/>
    <row r="243" s="218" customFormat="1" x14ac:dyDescent="0.35"/>
    <row r="244" s="218" customFormat="1" x14ac:dyDescent="0.35"/>
    <row r="245" s="218" customFormat="1" x14ac:dyDescent="0.35"/>
    <row r="246" s="218" customFormat="1" x14ac:dyDescent="0.35"/>
    <row r="247" s="218" customFormat="1" x14ac:dyDescent="0.35"/>
    <row r="248" s="218" customFormat="1" x14ac:dyDescent="0.35"/>
    <row r="249" s="218" customFormat="1" x14ac:dyDescent="0.35"/>
    <row r="250" s="218" customFormat="1" x14ac:dyDescent="0.35"/>
    <row r="251" s="218" customFormat="1" x14ac:dyDescent="0.35"/>
    <row r="252" s="218" customFormat="1" x14ac:dyDescent="0.35"/>
    <row r="253" s="218" customFormat="1" x14ac:dyDescent="0.35"/>
    <row r="254" s="218" customFormat="1" x14ac:dyDescent="0.35"/>
    <row r="255" s="218" customFormat="1" x14ac:dyDescent="0.35"/>
    <row r="256" s="218" customFormat="1" x14ac:dyDescent="0.35"/>
    <row r="257" s="218" customFormat="1" x14ac:dyDescent="0.35"/>
    <row r="258" s="218" customFormat="1" x14ac:dyDescent="0.35"/>
    <row r="259" s="218" customFormat="1" x14ac:dyDescent="0.35"/>
    <row r="260" s="218" customFormat="1" x14ac:dyDescent="0.35"/>
    <row r="261" s="218" customFormat="1" x14ac:dyDescent="0.35"/>
    <row r="262" s="218" customFormat="1" x14ac:dyDescent="0.35"/>
    <row r="263" s="218" customFormat="1" x14ac:dyDescent="0.35"/>
    <row r="264" s="218" customFormat="1" x14ac:dyDescent="0.35"/>
    <row r="265" s="218" customFormat="1" x14ac:dyDescent="0.35"/>
    <row r="266" s="218" customFormat="1" x14ac:dyDescent="0.35"/>
    <row r="267" s="218" customFormat="1" x14ac:dyDescent="0.35"/>
    <row r="268" s="218" customFormat="1" x14ac:dyDescent="0.35"/>
    <row r="269" s="218" customFormat="1" x14ac:dyDescent="0.35"/>
    <row r="270" s="218" customFormat="1" x14ac:dyDescent="0.35"/>
    <row r="271" s="218" customFormat="1" x14ac:dyDescent="0.35"/>
    <row r="272" s="218" customFormat="1" x14ac:dyDescent="0.35"/>
    <row r="273" s="218" customFormat="1" x14ac:dyDescent="0.35"/>
    <row r="274" s="218" customFormat="1" x14ac:dyDescent="0.35"/>
    <row r="275" s="218" customFormat="1" x14ac:dyDescent="0.35"/>
    <row r="276" s="218" customFormat="1" x14ac:dyDescent="0.35"/>
    <row r="277" s="218" customFormat="1" x14ac:dyDescent="0.35"/>
    <row r="278" s="218" customFormat="1" x14ac:dyDescent="0.35"/>
    <row r="279" s="218" customFormat="1" x14ac:dyDescent="0.35"/>
    <row r="280" s="218" customFormat="1" x14ac:dyDescent="0.35"/>
    <row r="281" s="218" customFormat="1" x14ac:dyDescent="0.35"/>
    <row r="282" s="218" customFormat="1" x14ac:dyDescent="0.35"/>
    <row r="283" s="218" customFormat="1" x14ac:dyDescent="0.35"/>
    <row r="284" s="218" customFormat="1" x14ac:dyDescent="0.35"/>
    <row r="285" s="218" customFormat="1" x14ac:dyDescent="0.35"/>
    <row r="286" s="218" customFormat="1" x14ac:dyDescent="0.35"/>
    <row r="287" s="218" customFormat="1" x14ac:dyDescent="0.35"/>
    <row r="288" s="218" customFormat="1" x14ac:dyDescent="0.35"/>
    <row r="289" s="218" customFormat="1" x14ac:dyDescent="0.35"/>
    <row r="290" s="218" customFormat="1" x14ac:dyDescent="0.35"/>
    <row r="291" s="218" customFormat="1" x14ac:dyDescent="0.35"/>
    <row r="292" s="218" customFormat="1" x14ac:dyDescent="0.35"/>
    <row r="293" s="218" customFormat="1" x14ac:dyDescent="0.35"/>
    <row r="294" s="218" customFormat="1" x14ac:dyDescent="0.35"/>
    <row r="295" s="218" customFormat="1" x14ac:dyDescent="0.35"/>
    <row r="296" s="218" customFormat="1" x14ac:dyDescent="0.35"/>
    <row r="297" s="218" customFormat="1" x14ac:dyDescent="0.35"/>
    <row r="298" s="218" customFormat="1" x14ac:dyDescent="0.35"/>
    <row r="299" s="218" customFormat="1" x14ac:dyDescent="0.35"/>
    <row r="300" s="218" customFormat="1" x14ac:dyDescent="0.35"/>
    <row r="301" s="218" customFormat="1" x14ac:dyDescent="0.35"/>
    <row r="302" s="218" customFormat="1" x14ac:dyDescent="0.35"/>
    <row r="303" s="218" customFormat="1" x14ac:dyDescent="0.35"/>
    <row r="304" s="218" customFormat="1" x14ac:dyDescent="0.35"/>
    <row r="305" s="218" customFormat="1" x14ac:dyDescent="0.35"/>
    <row r="306" s="218" customFormat="1" x14ac:dyDescent="0.35"/>
    <row r="307" s="218" customFormat="1" x14ac:dyDescent="0.35"/>
    <row r="308" s="218" customFormat="1" x14ac:dyDescent="0.35"/>
    <row r="309" s="218" customFormat="1" x14ac:dyDescent="0.35"/>
    <row r="310" s="218" customFormat="1" x14ac:dyDescent="0.35"/>
  </sheetData>
  <mergeCells count="36">
    <mergeCell ref="D45:E45"/>
    <mergeCell ref="D60:E60"/>
    <mergeCell ref="D61:E61"/>
    <mergeCell ref="D48:E48"/>
    <mergeCell ref="D64:E64"/>
    <mergeCell ref="B65:F65"/>
    <mergeCell ref="D59:E59"/>
    <mergeCell ref="D46:E46"/>
    <mergeCell ref="D47:E47"/>
    <mergeCell ref="B50:F50"/>
    <mergeCell ref="D51:E51"/>
    <mergeCell ref="D52:E52"/>
    <mergeCell ref="D53:E53"/>
    <mergeCell ref="D54:E54"/>
    <mergeCell ref="D55:E55"/>
    <mergeCell ref="D56:E56"/>
    <mergeCell ref="D57:E57"/>
    <mergeCell ref="D58:E58"/>
    <mergeCell ref="D49:E49"/>
    <mergeCell ref="D63:E63"/>
    <mergeCell ref="D62:E62"/>
    <mergeCell ref="D44:E44"/>
    <mergeCell ref="D43:E43"/>
    <mergeCell ref="D42:E42"/>
    <mergeCell ref="B2:F2"/>
    <mergeCell ref="B3:F3"/>
    <mergeCell ref="B31:F31"/>
    <mergeCell ref="B33:F33"/>
    <mergeCell ref="B34:F34"/>
    <mergeCell ref="D35:E35"/>
    <mergeCell ref="D36:E36"/>
    <mergeCell ref="D37:E37"/>
    <mergeCell ref="D38:E38"/>
    <mergeCell ref="D39:E39"/>
    <mergeCell ref="D40:E40"/>
    <mergeCell ref="D41:E41"/>
  </mergeCells>
  <phoneticPr fontId="5" type="noConversion"/>
  <pageMargins left="0.7" right="0.7" top="0.75" bottom="0.75" header="0.3" footer="0.3"/>
  <pageSetup scale="60" orientation="portrait" r:id="rId1"/>
  <headerFooter alignWithMargins="0">
    <oddFooter>&amp;C&amp;P(&amp;N)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22"/>
  <sheetViews>
    <sheetView zoomScale="80" zoomScaleNormal="80" workbookViewId="0"/>
  </sheetViews>
  <sheetFormatPr defaultColWidth="9.1328125" defaultRowHeight="12.75" x14ac:dyDescent="0.35"/>
  <cols>
    <col min="1" max="1" width="41.59765625" style="143" customWidth="1"/>
    <col min="2" max="16384" width="9.1328125" style="143"/>
  </cols>
  <sheetData>
    <row r="1" spans="1:1" ht="13.9" x14ac:dyDescent="0.4">
      <c r="A1" s="136" t="s">
        <v>37</v>
      </c>
    </row>
    <row r="2" spans="1:1" ht="13.15" x14ac:dyDescent="0.4">
      <c r="A2" s="144"/>
    </row>
    <row r="3" spans="1:1" x14ac:dyDescent="0.35">
      <c r="A3" s="140" t="s">
        <v>67</v>
      </c>
    </row>
    <row r="4" spans="1:1" ht="79.5" customHeight="1" x14ac:dyDescent="0.35">
      <c r="A4" s="142" t="s">
        <v>270</v>
      </c>
    </row>
    <row r="5" spans="1:1" s="145" customFormat="1" x14ac:dyDescent="0.35">
      <c r="A5" s="140" t="s">
        <v>372</v>
      </c>
    </row>
    <row r="6" spans="1:1" ht="77.45" customHeight="1" x14ac:dyDescent="0.35">
      <c r="A6" s="142" t="s">
        <v>384</v>
      </c>
    </row>
    <row r="7" spans="1:1" s="145" customFormat="1" x14ac:dyDescent="0.35">
      <c r="A7" s="140" t="s">
        <v>373</v>
      </c>
    </row>
    <row r="8" spans="1:1" ht="43.9" customHeight="1" x14ac:dyDescent="0.35">
      <c r="A8" s="142" t="s">
        <v>41</v>
      </c>
    </row>
    <row r="9" spans="1:1" ht="24" customHeight="1" x14ac:dyDescent="0.35">
      <c r="A9" s="140" t="s">
        <v>374</v>
      </c>
    </row>
    <row r="10" spans="1:1" ht="40.5" x14ac:dyDescent="0.35">
      <c r="A10" s="142" t="s">
        <v>385</v>
      </c>
    </row>
    <row r="11" spans="1:1" x14ac:dyDescent="0.35">
      <c r="A11" s="140" t="s">
        <v>375</v>
      </c>
    </row>
    <row r="12" spans="1:1" ht="40.5" x14ac:dyDescent="0.35">
      <c r="A12" s="142" t="s">
        <v>42</v>
      </c>
    </row>
    <row r="13" spans="1:1" x14ac:dyDescent="0.35">
      <c r="A13" s="140" t="s">
        <v>386</v>
      </c>
    </row>
    <row r="14" spans="1:1" ht="115.15" customHeight="1" x14ac:dyDescent="0.35">
      <c r="A14" s="142" t="s">
        <v>271</v>
      </c>
    </row>
    <row r="15" spans="1:1" x14ac:dyDescent="0.35">
      <c r="A15" s="139" t="s">
        <v>363</v>
      </c>
    </row>
    <row r="16" spans="1:1" ht="31.9" customHeight="1" x14ac:dyDescent="0.35">
      <c r="A16" s="669" t="s">
        <v>43</v>
      </c>
    </row>
    <row r="17" spans="1:1" x14ac:dyDescent="0.35">
      <c r="A17" s="139" t="s">
        <v>376</v>
      </c>
    </row>
    <row r="18" spans="1:1" ht="20.25" x14ac:dyDescent="0.35">
      <c r="A18" s="669" t="s">
        <v>44</v>
      </c>
    </row>
    <row r="19" spans="1:1" x14ac:dyDescent="0.35">
      <c r="A19" s="139" t="s">
        <v>45</v>
      </c>
    </row>
    <row r="20" spans="1:1" ht="30.4" x14ac:dyDescent="0.35">
      <c r="A20" s="669" t="s">
        <v>387</v>
      </c>
    </row>
    <row r="21" spans="1:1" x14ac:dyDescent="0.35">
      <c r="A21" s="146" t="s">
        <v>46</v>
      </c>
    </row>
    <row r="22" spans="1:1" x14ac:dyDescent="0.35">
      <c r="A22" s="669" t="s">
        <v>47</v>
      </c>
    </row>
  </sheetData>
  <pageMargins left="0.7" right="0.7" top="0.75" bottom="0.75" header="0.3" footer="0.3"/>
  <pageSetup scale="8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38"/>
  <sheetViews>
    <sheetView zoomScale="80" zoomScaleNormal="80" workbookViewId="0">
      <selection sqref="A1:B1"/>
    </sheetView>
  </sheetViews>
  <sheetFormatPr defaultColWidth="9.1328125" defaultRowHeight="12.75" x14ac:dyDescent="0.35"/>
  <cols>
    <col min="1" max="1" width="18.59765625" style="158" customWidth="1"/>
    <col min="2" max="2" width="10.1328125" style="10" customWidth="1"/>
    <col min="3" max="3" width="15.1328125" style="159" customWidth="1"/>
    <col min="4" max="4" width="15.86328125" style="159" customWidth="1"/>
    <col min="5" max="5" width="9.265625" style="10" customWidth="1"/>
    <col min="6" max="16384" width="9.1328125" style="10"/>
  </cols>
  <sheetData>
    <row r="1" spans="1:7" s="14" customFormat="1" ht="15" x14ac:dyDescent="0.3">
      <c r="A1" s="972" t="s">
        <v>16</v>
      </c>
      <c r="B1" s="972"/>
      <c r="C1" s="973" t="s">
        <v>16</v>
      </c>
      <c r="D1" s="973"/>
      <c r="F1" s="147"/>
      <c r="G1" s="147"/>
    </row>
    <row r="2" spans="1:7" ht="13.5" x14ac:dyDescent="0.35">
      <c r="A2" s="148"/>
      <c r="B2" s="149"/>
      <c r="C2" s="150"/>
      <c r="D2" s="150"/>
    </row>
    <row r="3" spans="1:7" ht="13.9" x14ac:dyDescent="0.4">
      <c r="A3" s="974" t="s">
        <v>17</v>
      </c>
      <c r="B3" s="974"/>
      <c r="C3" s="974"/>
      <c r="D3" s="974"/>
    </row>
    <row r="4" spans="1:7" x14ac:dyDescent="0.35">
      <c r="A4" s="151"/>
      <c r="B4" s="143"/>
      <c r="C4" s="152"/>
      <c r="D4" s="152"/>
    </row>
    <row r="5" spans="1:7" ht="13.15" x14ac:dyDescent="0.4">
      <c r="A5" s="151"/>
      <c r="B5" s="143"/>
      <c r="C5" s="153" t="s">
        <v>48</v>
      </c>
      <c r="D5" s="153" t="s">
        <v>49</v>
      </c>
    </row>
    <row r="6" spans="1:7" x14ac:dyDescent="0.35">
      <c r="A6" s="154" t="s">
        <v>50</v>
      </c>
      <c r="B6" s="155" t="s">
        <v>51</v>
      </c>
      <c r="C6" s="838" t="s">
        <v>388</v>
      </c>
      <c r="D6" s="838" t="s">
        <v>395</v>
      </c>
    </row>
    <row r="7" spans="1:7" x14ac:dyDescent="0.35">
      <c r="A7" s="154" t="s">
        <v>52</v>
      </c>
      <c r="B7" s="155" t="s">
        <v>51</v>
      </c>
      <c r="C7" s="838" t="s">
        <v>389</v>
      </c>
      <c r="D7" s="838" t="s">
        <v>396</v>
      </c>
    </row>
    <row r="8" spans="1:7" x14ac:dyDescent="0.35">
      <c r="A8" s="154" t="s">
        <v>53</v>
      </c>
      <c r="B8" s="155" t="s">
        <v>51</v>
      </c>
      <c r="C8" s="838" t="s">
        <v>390</v>
      </c>
      <c r="D8" s="838" t="s">
        <v>397</v>
      </c>
    </row>
    <row r="9" spans="1:7" x14ac:dyDescent="0.35">
      <c r="A9" s="154" t="s">
        <v>54</v>
      </c>
      <c r="B9" s="155" t="s">
        <v>51</v>
      </c>
      <c r="C9" s="156" t="s">
        <v>55</v>
      </c>
      <c r="D9" s="156">
        <v>0.68100000000000005</v>
      </c>
    </row>
    <row r="10" spans="1:7" x14ac:dyDescent="0.35">
      <c r="A10" s="154" t="s">
        <v>56</v>
      </c>
      <c r="B10" s="155" t="s">
        <v>51</v>
      </c>
      <c r="C10" s="838" t="s">
        <v>391</v>
      </c>
      <c r="D10" s="838" t="s">
        <v>398</v>
      </c>
    </row>
    <row r="11" spans="1:7" x14ac:dyDescent="0.35">
      <c r="A11" s="154" t="s">
        <v>57</v>
      </c>
      <c r="B11" s="155" t="s">
        <v>51</v>
      </c>
      <c r="C11" s="838" t="s">
        <v>392</v>
      </c>
      <c r="D11" s="838" t="s">
        <v>399</v>
      </c>
    </row>
    <row r="12" spans="1:7" x14ac:dyDescent="0.35">
      <c r="A12" s="154" t="s">
        <v>58</v>
      </c>
      <c r="B12" s="155" t="s">
        <v>51</v>
      </c>
      <c r="C12" s="838" t="s">
        <v>393</v>
      </c>
      <c r="D12" s="838" t="s">
        <v>400</v>
      </c>
    </row>
    <row r="13" spans="1:7" x14ac:dyDescent="0.35">
      <c r="A13" s="154" t="s">
        <v>59</v>
      </c>
      <c r="B13" s="155" t="s">
        <v>51</v>
      </c>
      <c r="C13" s="156" t="s">
        <v>60</v>
      </c>
      <c r="D13" s="157">
        <v>0.47799999999999998</v>
      </c>
    </row>
    <row r="14" spans="1:7" x14ac:dyDescent="0.35">
      <c r="A14" s="154" t="s">
        <v>61</v>
      </c>
      <c r="B14" s="155" t="s">
        <v>51</v>
      </c>
      <c r="C14" s="156" t="s">
        <v>62</v>
      </c>
      <c r="D14" s="157">
        <v>0.9</v>
      </c>
    </row>
    <row r="15" spans="1:7" x14ac:dyDescent="0.35">
      <c r="A15" s="154" t="s">
        <v>63</v>
      </c>
      <c r="B15" s="155" t="s">
        <v>51</v>
      </c>
      <c r="C15" s="156" t="s">
        <v>64</v>
      </c>
      <c r="D15" s="157">
        <v>0.94299999999999995</v>
      </c>
    </row>
    <row r="16" spans="1:7" x14ac:dyDescent="0.35">
      <c r="A16" s="154" t="s">
        <v>65</v>
      </c>
      <c r="B16" s="155" t="s">
        <v>51</v>
      </c>
      <c r="C16" s="156" t="s">
        <v>66</v>
      </c>
      <c r="D16" s="156">
        <v>1</v>
      </c>
    </row>
    <row r="17" spans="1:4" x14ac:dyDescent="0.35">
      <c r="A17" s="154" t="s">
        <v>67</v>
      </c>
      <c r="B17" s="155" t="s">
        <v>51</v>
      </c>
      <c r="C17" s="838" t="s">
        <v>394</v>
      </c>
      <c r="D17" s="838" t="s">
        <v>401</v>
      </c>
    </row>
    <row r="18" spans="1:4" x14ac:dyDescent="0.35">
      <c r="A18" s="154" t="s">
        <v>68</v>
      </c>
      <c r="B18" s="155" t="s">
        <v>51</v>
      </c>
      <c r="C18" s="156" t="s">
        <v>69</v>
      </c>
      <c r="D18" s="157">
        <v>1.0149999999999999</v>
      </c>
    </row>
    <row r="19" spans="1:4" x14ac:dyDescent="0.35">
      <c r="A19" s="154" t="s">
        <v>70</v>
      </c>
      <c r="B19" s="155" t="s">
        <v>51</v>
      </c>
      <c r="C19" s="156" t="s">
        <v>71</v>
      </c>
      <c r="D19" s="157">
        <v>1.194</v>
      </c>
    </row>
    <row r="20" spans="1:4" x14ac:dyDescent="0.35">
      <c r="A20" s="154" t="s">
        <v>72</v>
      </c>
      <c r="B20" s="155" t="s">
        <v>51</v>
      </c>
      <c r="C20" s="156" t="s">
        <v>73</v>
      </c>
      <c r="D20" s="157">
        <v>1.099</v>
      </c>
    </row>
    <row r="21" spans="1:4" x14ac:dyDescent="0.35">
      <c r="A21" s="154" t="s">
        <v>74</v>
      </c>
      <c r="B21" s="155" t="s">
        <v>51</v>
      </c>
      <c r="C21" s="156" t="s">
        <v>75</v>
      </c>
      <c r="D21" s="157">
        <v>1.0509999999999999</v>
      </c>
    </row>
    <row r="22" spans="1:4" x14ac:dyDescent="0.35">
      <c r="A22" s="154" t="s">
        <v>76</v>
      </c>
      <c r="B22" s="155" t="s">
        <v>51</v>
      </c>
      <c r="C22" s="156" t="s">
        <v>77</v>
      </c>
      <c r="D22" s="157">
        <v>1.0269999999999999</v>
      </c>
    </row>
    <row r="23" spans="1:4" x14ac:dyDescent="0.35">
      <c r="A23" s="154" t="s">
        <v>78</v>
      </c>
      <c r="B23" s="155" t="s">
        <v>51</v>
      </c>
      <c r="C23" s="156" t="s">
        <v>75</v>
      </c>
      <c r="D23" s="157">
        <v>1.0509999999999999</v>
      </c>
    </row>
    <row r="24" spans="1:4" x14ac:dyDescent="0.35">
      <c r="A24" s="154" t="s">
        <v>79</v>
      </c>
      <c r="B24" s="155" t="s">
        <v>51</v>
      </c>
      <c r="C24" s="156" t="s">
        <v>80</v>
      </c>
      <c r="D24" s="157">
        <v>1.01</v>
      </c>
    </row>
    <row r="25" spans="1:4" x14ac:dyDescent="0.35">
      <c r="A25" s="154" t="s">
        <v>81</v>
      </c>
      <c r="B25" s="155" t="s">
        <v>51</v>
      </c>
      <c r="C25" s="156" t="s">
        <v>82</v>
      </c>
      <c r="D25" s="157">
        <v>0.95499999999999996</v>
      </c>
    </row>
    <row r="26" spans="1:4" x14ac:dyDescent="0.35">
      <c r="A26" s="154" t="s">
        <v>83</v>
      </c>
      <c r="B26" s="155" t="s">
        <v>51</v>
      </c>
      <c r="C26" s="156" t="s">
        <v>75</v>
      </c>
      <c r="D26" s="157">
        <v>1.0509999999999999</v>
      </c>
    </row>
    <row r="27" spans="1:4" x14ac:dyDescent="0.35">
      <c r="A27" s="154" t="s">
        <v>84</v>
      </c>
      <c r="B27" s="155" t="s">
        <v>51</v>
      </c>
      <c r="C27" s="156" t="s">
        <v>80</v>
      </c>
      <c r="D27" s="157">
        <v>1.01</v>
      </c>
    </row>
    <row r="28" spans="1:4" x14ac:dyDescent="0.35">
      <c r="A28" s="154" t="s">
        <v>85</v>
      </c>
      <c r="B28" s="155" t="s">
        <v>51</v>
      </c>
      <c r="C28" s="156" t="s">
        <v>62</v>
      </c>
      <c r="D28" s="157">
        <v>0.9</v>
      </c>
    </row>
    <row r="29" spans="1:4" x14ac:dyDescent="0.35">
      <c r="A29" s="154" t="s">
        <v>86</v>
      </c>
      <c r="B29" s="155" t="s">
        <v>51</v>
      </c>
      <c r="C29" s="156" t="s">
        <v>87</v>
      </c>
      <c r="D29" s="157">
        <v>0.75</v>
      </c>
    </row>
    <row r="30" spans="1:4" x14ac:dyDescent="0.35">
      <c r="A30" s="154" t="s">
        <v>88</v>
      </c>
      <c r="B30" s="155" t="s">
        <v>51</v>
      </c>
      <c r="C30" s="156" t="s">
        <v>89</v>
      </c>
      <c r="D30" s="157">
        <v>0.71699999999999997</v>
      </c>
    </row>
    <row r="31" spans="1:4" x14ac:dyDescent="0.35">
      <c r="A31" s="154" t="s">
        <v>90</v>
      </c>
      <c r="B31" s="155" t="s">
        <v>91</v>
      </c>
      <c r="C31" s="156" t="s">
        <v>92</v>
      </c>
      <c r="D31" s="156">
        <v>8.5999999999999993E-2</v>
      </c>
    </row>
    <row r="32" spans="1:4" x14ac:dyDescent="0.35">
      <c r="A32" s="151"/>
      <c r="B32" s="143"/>
      <c r="C32" s="152"/>
      <c r="D32" s="152"/>
    </row>
    <row r="33" spans="1:4" x14ac:dyDescent="0.35">
      <c r="A33" s="151"/>
      <c r="B33" s="143"/>
      <c r="C33" s="152"/>
      <c r="D33" s="152"/>
    </row>
    <row r="34" spans="1:4" x14ac:dyDescent="0.35">
      <c r="A34" s="151"/>
      <c r="B34" s="143"/>
      <c r="C34" s="152"/>
      <c r="D34" s="152"/>
    </row>
    <row r="35" spans="1:4" x14ac:dyDescent="0.35">
      <c r="A35" s="151"/>
      <c r="B35" s="143"/>
      <c r="C35" s="152"/>
      <c r="D35" s="152"/>
    </row>
    <row r="36" spans="1:4" x14ac:dyDescent="0.35">
      <c r="A36" s="151"/>
      <c r="B36" s="143"/>
      <c r="C36" s="152"/>
      <c r="D36" s="152"/>
    </row>
    <row r="37" spans="1:4" x14ac:dyDescent="0.35">
      <c r="A37" s="151"/>
      <c r="B37" s="143"/>
      <c r="C37" s="152"/>
      <c r="D37" s="152"/>
    </row>
    <row r="38" spans="1:4" x14ac:dyDescent="0.35">
      <c r="A38" s="151"/>
      <c r="B38" s="143"/>
      <c r="C38" s="152"/>
      <c r="D38" s="152"/>
    </row>
  </sheetData>
  <mergeCells count="3">
    <mergeCell ref="A1:B1"/>
    <mergeCell ref="C1:D1"/>
    <mergeCell ref="A3:D3"/>
  </mergeCells>
  <pageMargins left="0.7" right="0.7" top="0.75" bottom="0.75" header="0.3" footer="0.3"/>
  <pageSetup scale="8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D236"/>
  <sheetViews>
    <sheetView zoomScale="80" zoomScaleNormal="80" workbookViewId="0">
      <selection sqref="A1:C1"/>
    </sheetView>
  </sheetViews>
  <sheetFormatPr defaultColWidth="9.1328125" defaultRowHeight="10.15" x14ac:dyDescent="0.3"/>
  <cols>
    <col min="1" max="1" width="2.3984375" style="42" customWidth="1"/>
    <col min="2" max="2" width="4" style="42" customWidth="1"/>
    <col min="3" max="3" width="4.1328125" style="42" customWidth="1"/>
    <col min="4" max="6" width="10.1328125" style="42" customWidth="1"/>
    <col min="7" max="7" width="12.86328125" style="42" customWidth="1"/>
    <col min="8" max="56" width="9.1328125" style="14"/>
    <col min="57" max="16384" width="9.1328125" style="42"/>
  </cols>
  <sheetData>
    <row r="1" spans="1:11" x14ac:dyDescent="0.3">
      <c r="A1" s="982" t="s">
        <v>18</v>
      </c>
      <c r="B1" s="982"/>
      <c r="C1" s="982"/>
      <c r="D1" s="14"/>
      <c r="E1" s="983" t="s">
        <v>18</v>
      </c>
      <c r="F1" s="983"/>
      <c r="G1" s="983"/>
    </row>
    <row r="2" spans="1:11" x14ac:dyDescent="0.3">
      <c r="A2" s="984" t="s">
        <v>19</v>
      </c>
      <c r="B2" s="984"/>
      <c r="C2" s="984"/>
      <c r="D2" s="984"/>
      <c r="E2" s="984"/>
      <c r="F2" s="984"/>
      <c r="G2" s="984"/>
    </row>
    <row r="3" spans="1:11" ht="9.9499999999999993" customHeight="1" x14ac:dyDescent="0.3">
      <c r="A3" s="14"/>
      <c r="B3" s="14"/>
      <c r="C3" s="14"/>
      <c r="D3" s="14"/>
      <c r="E3" s="14"/>
      <c r="F3" s="14"/>
      <c r="G3" s="14"/>
    </row>
    <row r="4" spans="1:11" ht="14.1" customHeight="1" x14ac:dyDescent="0.3">
      <c r="A4" s="14"/>
      <c r="B4" s="14"/>
      <c r="C4" s="14"/>
      <c r="D4" s="14"/>
      <c r="E4" s="977" t="s">
        <v>93</v>
      </c>
      <c r="F4" s="977"/>
      <c r="G4" s="14"/>
    </row>
    <row r="5" spans="1:11" x14ac:dyDescent="0.3">
      <c r="A5" s="14"/>
      <c r="B5" s="14"/>
      <c r="C5" s="162" t="s">
        <v>94</v>
      </c>
      <c r="D5" s="163" t="s">
        <v>95</v>
      </c>
      <c r="E5" s="163" t="s">
        <v>96</v>
      </c>
      <c r="F5" s="163" t="s">
        <v>97</v>
      </c>
      <c r="G5" s="163" t="s">
        <v>98</v>
      </c>
    </row>
    <row r="6" spans="1:11" x14ac:dyDescent="0.3">
      <c r="A6" s="14"/>
      <c r="B6" s="14"/>
      <c r="C6" s="160"/>
      <c r="D6" s="978" t="s">
        <v>99</v>
      </c>
      <c r="E6" s="978"/>
      <c r="F6" s="978"/>
      <c r="G6" s="978"/>
    </row>
    <row r="7" spans="1:11" ht="11.65" x14ac:dyDescent="0.3">
      <c r="A7" s="980" t="s">
        <v>100</v>
      </c>
      <c r="B7" s="981" t="s">
        <v>95</v>
      </c>
      <c r="C7" s="981"/>
      <c r="D7" s="164">
        <v>1</v>
      </c>
      <c r="E7" s="164">
        <v>238.8</v>
      </c>
      <c r="F7" s="164" t="s">
        <v>402</v>
      </c>
      <c r="G7" s="164">
        <v>0.27779999999999999</v>
      </c>
    </row>
    <row r="8" spans="1:11" ht="11.65" x14ac:dyDescent="0.3">
      <c r="A8" s="980"/>
      <c r="B8" s="981" t="s">
        <v>96</v>
      </c>
      <c r="C8" s="981"/>
      <c r="D8" s="164" t="s">
        <v>405</v>
      </c>
      <c r="E8" s="164">
        <v>1</v>
      </c>
      <c r="F8" s="164" t="s">
        <v>403</v>
      </c>
      <c r="G8" s="164" t="s">
        <v>404</v>
      </c>
      <c r="K8" s="160"/>
    </row>
    <row r="9" spans="1:11" ht="11.65" x14ac:dyDescent="0.3">
      <c r="A9" s="980"/>
      <c r="B9" s="981" t="s">
        <v>97</v>
      </c>
      <c r="C9" s="981"/>
      <c r="D9" s="164" t="s">
        <v>137</v>
      </c>
      <c r="E9" s="164" t="s">
        <v>418</v>
      </c>
      <c r="F9" s="164">
        <v>1</v>
      </c>
      <c r="G9" s="164">
        <v>11630</v>
      </c>
    </row>
    <row r="10" spans="1:11" ht="13.5" customHeight="1" x14ac:dyDescent="0.3">
      <c r="A10" s="980"/>
      <c r="B10" s="981" t="s">
        <v>98</v>
      </c>
      <c r="C10" s="981"/>
      <c r="D10" s="164">
        <v>3.6</v>
      </c>
      <c r="E10" s="164">
        <v>860</v>
      </c>
      <c r="F10" s="164" t="s">
        <v>406</v>
      </c>
      <c r="G10" s="164">
        <v>1</v>
      </c>
    </row>
    <row r="11" spans="1:11" ht="9.9499999999999993" customHeight="1" x14ac:dyDescent="0.3">
      <c r="A11" s="14"/>
      <c r="B11" s="14"/>
      <c r="C11" s="14"/>
      <c r="D11" s="14"/>
      <c r="E11" s="14"/>
      <c r="F11" s="14"/>
      <c r="G11" s="14"/>
    </row>
    <row r="12" spans="1:11" ht="14.1" customHeight="1" x14ac:dyDescent="0.3">
      <c r="A12" s="14"/>
      <c r="B12" s="14"/>
      <c r="C12" s="14"/>
      <c r="D12" s="14"/>
      <c r="E12" s="977" t="s">
        <v>101</v>
      </c>
      <c r="F12" s="977"/>
      <c r="G12" s="14"/>
    </row>
    <row r="13" spans="1:11" x14ac:dyDescent="0.3">
      <c r="A13" s="14"/>
      <c r="B13" s="14"/>
      <c r="C13" s="162" t="s">
        <v>94</v>
      </c>
      <c r="D13" s="163" t="s">
        <v>102</v>
      </c>
      <c r="E13" s="163" t="s">
        <v>103</v>
      </c>
      <c r="F13" s="163" t="s">
        <v>104</v>
      </c>
      <c r="G13" s="163" t="s">
        <v>105</v>
      </c>
    </row>
    <row r="14" spans="1:11" x14ac:dyDescent="0.3">
      <c r="A14" s="978"/>
      <c r="B14" s="978"/>
      <c r="C14" s="160"/>
      <c r="D14" s="978" t="s">
        <v>99</v>
      </c>
      <c r="E14" s="978"/>
      <c r="F14" s="978"/>
      <c r="G14" s="978"/>
    </row>
    <row r="15" spans="1:11" ht="12.75" customHeight="1" x14ac:dyDescent="0.3">
      <c r="A15" s="980" t="s">
        <v>100</v>
      </c>
      <c r="B15" s="981" t="s">
        <v>102</v>
      </c>
      <c r="C15" s="981"/>
      <c r="D15" s="164">
        <v>1</v>
      </c>
      <c r="E15" s="165">
        <v>158.9872</v>
      </c>
      <c r="F15" s="164" t="s">
        <v>106</v>
      </c>
      <c r="G15" s="164" t="s">
        <v>107</v>
      </c>
    </row>
    <row r="16" spans="1:11" ht="11.65" x14ac:dyDescent="0.3">
      <c r="A16" s="980"/>
      <c r="B16" s="981" t="s">
        <v>103</v>
      </c>
      <c r="C16" s="981"/>
      <c r="D16" s="164" t="s">
        <v>407</v>
      </c>
      <c r="E16" s="164">
        <v>1</v>
      </c>
      <c r="F16" s="164">
        <v>0.26419999999999999</v>
      </c>
      <c r="G16" s="164" t="s">
        <v>108</v>
      </c>
    </row>
    <row r="17" spans="1:17" ht="11.65" x14ac:dyDescent="0.3">
      <c r="A17" s="980"/>
      <c r="B17" s="981" t="s">
        <v>104</v>
      </c>
      <c r="C17" s="981"/>
      <c r="D17" s="164" t="s">
        <v>408</v>
      </c>
      <c r="E17" s="164">
        <v>3.7854000000000001</v>
      </c>
      <c r="F17" s="164">
        <v>1</v>
      </c>
      <c r="G17" s="164">
        <v>0.8327</v>
      </c>
    </row>
    <row r="18" spans="1:17" ht="11.65" x14ac:dyDescent="0.3">
      <c r="A18" s="980"/>
      <c r="B18" s="981" t="s">
        <v>105</v>
      </c>
      <c r="C18" s="981"/>
      <c r="D18" s="164" t="s">
        <v>409</v>
      </c>
      <c r="E18" s="164">
        <v>4.5461</v>
      </c>
      <c r="F18" s="164">
        <v>1.2009000000000001</v>
      </c>
      <c r="G18" s="164">
        <v>1</v>
      </c>
    </row>
    <row r="19" spans="1:17" ht="9.9499999999999993" customHeight="1" x14ac:dyDescent="0.3">
      <c r="A19" s="14"/>
      <c r="B19" s="14"/>
      <c r="C19" s="14"/>
      <c r="D19" s="14"/>
      <c r="E19" s="14"/>
      <c r="F19" s="14"/>
      <c r="G19" s="14"/>
    </row>
    <row r="20" spans="1:17" ht="14.1" customHeight="1" x14ac:dyDescent="0.3">
      <c r="A20" s="14"/>
      <c r="B20" s="14"/>
      <c r="C20" s="14"/>
      <c r="D20" s="14"/>
      <c r="E20" s="977" t="s">
        <v>109</v>
      </c>
      <c r="F20" s="977"/>
      <c r="G20" s="14"/>
    </row>
    <row r="21" spans="1:17" x14ac:dyDescent="0.3">
      <c r="A21" s="14"/>
      <c r="B21" s="14"/>
      <c r="C21" s="14"/>
      <c r="D21" s="162" t="s">
        <v>94</v>
      </c>
      <c r="E21" s="163" t="s">
        <v>110</v>
      </c>
      <c r="F21" s="163" t="s">
        <v>111</v>
      </c>
      <c r="G21" s="163" t="s">
        <v>112</v>
      </c>
    </row>
    <row r="22" spans="1:17" x14ac:dyDescent="0.3">
      <c r="A22" s="978"/>
      <c r="B22" s="978"/>
      <c r="C22" s="160"/>
      <c r="D22" s="14"/>
      <c r="E22" s="979" t="s">
        <v>99</v>
      </c>
      <c r="F22" s="979"/>
      <c r="G22" s="979"/>
    </row>
    <row r="23" spans="1:17" ht="12.75" customHeight="1" x14ac:dyDescent="0.3">
      <c r="A23" s="980" t="s">
        <v>100</v>
      </c>
      <c r="B23" s="981" t="s">
        <v>113</v>
      </c>
      <c r="C23" s="981"/>
      <c r="D23" s="981"/>
      <c r="E23" s="166">
        <v>1</v>
      </c>
      <c r="F23" s="164">
        <v>0.98419999999999996</v>
      </c>
      <c r="G23" s="164">
        <v>1.1023000000000001</v>
      </c>
    </row>
    <row r="24" spans="1:17" x14ac:dyDescent="0.3">
      <c r="A24" s="980"/>
      <c r="B24" s="981" t="s">
        <v>114</v>
      </c>
      <c r="C24" s="981"/>
      <c r="D24" s="981"/>
      <c r="E24" s="164" t="s">
        <v>115</v>
      </c>
      <c r="F24" s="164">
        <v>1</v>
      </c>
      <c r="G24" s="164" t="s">
        <v>116</v>
      </c>
    </row>
    <row r="25" spans="1:17" x14ac:dyDescent="0.3">
      <c r="A25" s="980"/>
      <c r="B25" s="981" t="s">
        <v>117</v>
      </c>
      <c r="C25" s="981"/>
      <c r="D25" s="981"/>
      <c r="E25" s="164" t="s">
        <v>118</v>
      </c>
      <c r="F25" s="164" t="s">
        <v>119</v>
      </c>
      <c r="G25" s="164">
        <v>1</v>
      </c>
    </row>
    <row r="26" spans="1:17" x14ac:dyDescent="0.3">
      <c r="A26" s="14"/>
      <c r="B26" s="14"/>
      <c r="C26" s="14"/>
      <c r="D26" s="14"/>
      <c r="E26" s="14"/>
      <c r="F26" s="14"/>
      <c r="G26" s="14"/>
      <c r="M26" s="161"/>
      <c r="N26" s="161"/>
      <c r="O26" s="161"/>
      <c r="P26" s="161"/>
      <c r="Q26" s="161"/>
    </row>
    <row r="27" spans="1:17" ht="9.9499999999999993" customHeight="1" x14ac:dyDescent="0.3">
      <c r="A27" s="14"/>
      <c r="B27" s="14"/>
      <c r="C27" s="14"/>
      <c r="D27" s="14"/>
      <c r="E27" s="14"/>
      <c r="F27" s="14"/>
      <c r="G27" s="14"/>
    </row>
    <row r="28" spans="1:17" x14ac:dyDescent="0.3">
      <c r="A28" s="14"/>
      <c r="B28" s="14"/>
      <c r="C28" s="14"/>
      <c r="D28" s="14"/>
      <c r="E28" s="976" t="s">
        <v>120</v>
      </c>
      <c r="F28" s="976"/>
      <c r="G28" s="14"/>
    </row>
    <row r="29" spans="1:17" ht="7.5" customHeight="1" x14ac:dyDescent="0.3">
      <c r="A29" s="14"/>
      <c r="B29" s="14"/>
      <c r="C29" s="14"/>
      <c r="D29" s="14"/>
      <c r="E29" s="14"/>
      <c r="F29" s="14"/>
      <c r="G29" s="14"/>
    </row>
    <row r="30" spans="1:17" ht="11.65" x14ac:dyDescent="0.3">
      <c r="A30" s="14"/>
      <c r="B30" s="975" t="s">
        <v>138</v>
      </c>
      <c r="C30" s="975"/>
      <c r="D30" s="168" t="s">
        <v>121</v>
      </c>
      <c r="E30" s="168"/>
      <c r="F30" s="169" t="s">
        <v>410</v>
      </c>
      <c r="G30" s="167" t="s">
        <v>122</v>
      </c>
    </row>
    <row r="31" spans="1:17" ht="11.65" x14ac:dyDescent="0.3">
      <c r="A31" s="14"/>
      <c r="B31" s="975" t="s">
        <v>139</v>
      </c>
      <c r="C31" s="975"/>
      <c r="D31" s="168" t="s">
        <v>123</v>
      </c>
      <c r="E31" s="168"/>
      <c r="F31" s="169" t="s">
        <v>411</v>
      </c>
      <c r="G31" s="167" t="s">
        <v>124</v>
      </c>
    </row>
    <row r="32" spans="1:17" ht="11.65" x14ac:dyDescent="0.3">
      <c r="A32" s="14"/>
      <c r="B32" s="975" t="s">
        <v>140</v>
      </c>
      <c r="C32" s="975"/>
      <c r="D32" s="168" t="s">
        <v>125</v>
      </c>
      <c r="E32" s="168"/>
      <c r="F32" s="169" t="s">
        <v>412</v>
      </c>
      <c r="G32" s="167" t="s">
        <v>126</v>
      </c>
    </row>
    <row r="33" spans="1:7" ht="11.65" x14ac:dyDescent="0.3">
      <c r="A33" s="14"/>
      <c r="B33" s="975" t="s">
        <v>141</v>
      </c>
      <c r="C33" s="975"/>
      <c r="D33" s="168" t="s">
        <v>127</v>
      </c>
      <c r="E33" s="168"/>
      <c r="F33" s="169" t="s">
        <v>413</v>
      </c>
      <c r="G33" s="167" t="s">
        <v>128</v>
      </c>
    </row>
    <row r="34" spans="1:7" ht="11.65" x14ac:dyDescent="0.3">
      <c r="A34" s="14"/>
      <c r="B34" s="975" t="s">
        <v>142</v>
      </c>
      <c r="C34" s="975"/>
      <c r="D34" s="168" t="s">
        <v>129</v>
      </c>
      <c r="E34" s="168"/>
      <c r="F34" s="169" t="s">
        <v>414</v>
      </c>
      <c r="G34" s="167" t="s">
        <v>130</v>
      </c>
    </row>
    <row r="35" spans="1:7" ht="11.65" x14ac:dyDescent="0.3">
      <c r="A35" s="14"/>
      <c r="B35" s="975" t="s">
        <v>143</v>
      </c>
      <c r="C35" s="975"/>
      <c r="D35" s="168" t="s">
        <v>131</v>
      </c>
      <c r="E35" s="168"/>
      <c r="F35" s="169" t="s">
        <v>415</v>
      </c>
      <c r="G35" s="167" t="s">
        <v>132</v>
      </c>
    </row>
    <row r="36" spans="1:7" ht="11.65" x14ac:dyDescent="0.3">
      <c r="A36" s="14"/>
      <c r="B36" s="975" t="s">
        <v>144</v>
      </c>
      <c r="C36" s="975"/>
      <c r="D36" s="168" t="s">
        <v>133</v>
      </c>
      <c r="E36" s="168"/>
      <c r="F36" s="169" t="s">
        <v>416</v>
      </c>
      <c r="G36" s="167" t="s">
        <v>134</v>
      </c>
    </row>
    <row r="37" spans="1:7" ht="11.65" x14ac:dyDescent="0.3">
      <c r="A37" s="14"/>
      <c r="B37" s="975" t="s">
        <v>145</v>
      </c>
      <c r="C37" s="975"/>
      <c r="D37" s="168" t="s">
        <v>135</v>
      </c>
      <c r="E37" s="168"/>
      <c r="F37" s="169" t="s">
        <v>417</v>
      </c>
      <c r="G37" s="167" t="s">
        <v>136</v>
      </c>
    </row>
    <row r="38" spans="1:7" x14ac:dyDescent="0.3">
      <c r="A38" s="14"/>
      <c r="B38" s="14"/>
      <c r="C38" s="14"/>
      <c r="D38" s="14"/>
      <c r="E38" s="14"/>
      <c r="F38" s="14"/>
      <c r="G38" s="14"/>
    </row>
    <row r="39" spans="1:7" x14ac:dyDescent="0.3">
      <c r="A39" s="14"/>
      <c r="B39" s="14"/>
      <c r="C39" s="14"/>
      <c r="D39" s="14"/>
      <c r="E39" s="14"/>
      <c r="F39" s="14"/>
      <c r="G39" s="14"/>
    </row>
    <row r="40" spans="1:7" x14ac:dyDescent="0.3">
      <c r="A40" s="14"/>
      <c r="B40" s="14"/>
      <c r="C40" s="14"/>
      <c r="D40" s="14"/>
      <c r="E40" s="14"/>
      <c r="F40" s="14"/>
      <c r="G40" s="14"/>
    </row>
    <row r="41" spans="1:7" x14ac:dyDescent="0.3">
      <c r="A41" s="14"/>
      <c r="B41" s="14"/>
      <c r="C41" s="14"/>
      <c r="D41" s="14"/>
      <c r="E41" s="14"/>
      <c r="F41" s="14"/>
      <c r="G41" s="14"/>
    </row>
    <row r="42" spans="1:7" x14ac:dyDescent="0.3">
      <c r="A42" s="14"/>
      <c r="B42" s="14"/>
      <c r="C42" s="14"/>
      <c r="D42" s="14"/>
      <c r="E42" s="14"/>
      <c r="F42" s="14"/>
      <c r="G42" s="14"/>
    </row>
    <row r="43" spans="1:7" x14ac:dyDescent="0.3">
      <c r="A43" s="14"/>
      <c r="B43" s="14"/>
      <c r="C43" s="14"/>
      <c r="D43" s="14"/>
      <c r="E43" s="14"/>
      <c r="F43" s="14"/>
      <c r="G43" s="14"/>
    </row>
    <row r="44" spans="1:7" x14ac:dyDescent="0.3">
      <c r="A44" s="14"/>
      <c r="B44" s="14"/>
      <c r="C44" s="14"/>
      <c r="D44" s="14"/>
      <c r="E44" s="14"/>
      <c r="F44" s="14"/>
      <c r="G44" s="14"/>
    </row>
    <row r="45" spans="1:7" x14ac:dyDescent="0.3">
      <c r="A45" s="14"/>
      <c r="B45" s="14"/>
      <c r="C45" s="14"/>
      <c r="D45" s="14"/>
      <c r="E45" s="14"/>
      <c r="F45" s="14"/>
      <c r="G45" s="14"/>
    </row>
    <row r="46" spans="1:7" x14ac:dyDescent="0.3">
      <c r="A46" s="14"/>
      <c r="B46" s="14"/>
      <c r="C46" s="14"/>
      <c r="D46" s="14"/>
      <c r="E46" s="14"/>
      <c r="F46" s="14"/>
      <c r="G46" s="14"/>
    </row>
    <row r="47" spans="1:7" x14ac:dyDescent="0.3">
      <c r="A47" s="14"/>
      <c r="B47" s="14"/>
      <c r="C47" s="14"/>
      <c r="D47" s="14"/>
      <c r="E47" s="14"/>
      <c r="F47" s="14"/>
      <c r="G47" s="14"/>
    </row>
    <row r="48" spans="1:7" x14ac:dyDescent="0.3">
      <c r="A48" s="14"/>
      <c r="B48" s="14"/>
      <c r="C48" s="14"/>
      <c r="D48" s="14"/>
      <c r="E48" s="14"/>
      <c r="F48" s="14"/>
      <c r="G48" s="14"/>
    </row>
    <row r="49" s="14" customFormat="1" x14ac:dyDescent="0.3"/>
    <row r="50" s="14" customFormat="1" x14ac:dyDescent="0.3"/>
    <row r="51" s="14" customFormat="1" x14ac:dyDescent="0.3"/>
    <row r="52" s="14" customFormat="1" x14ac:dyDescent="0.3"/>
    <row r="53" s="14" customFormat="1" x14ac:dyDescent="0.3"/>
    <row r="54" s="14" customFormat="1" x14ac:dyDescent="0.3"/>
    <row r="55" s="14" customFormat="1" x14ac:dyDescent="0.3"/>
    <row r="56" s="14" customFormat="1" x14ac:dyDescent="0.3"/>
    <row r="57" s="14" customFormat="1" x14ac:dyDescent="0.3"/>
    <row r="58" s="14" customFormat="1" x14ac:dyDescent="0.3"/>
    <row r="59" s="14" customFormat="1" x14ac:dyDescent="0.3"/>
    <row r="60" s="14" customFormat="1" x14ac:dyDescent="0.3"/>
    <row r="61" s="14" customFormat="1" x14ac:dyDescent="0.3"/>
    <row r="62" s="14" customFormat="1" x14ac:dyDescent="0.3"/>
    <row r="63" s="14" customFormat="1" x14ac:dyDescent="0.3"/>
    <row r="64" s="14" customFormat="1" x14ac:dyDescent="0.3"/>
    <row r="65" s="14" customFormat="1" x14ac:dyDescent="0.3"/>
    <row r="66" s="14" customFormat="1" x14ac:dyDescent="0.3"/>
    <row r="67" s="14" customFormat="1" x14ac:dyDescent="0.3"/>
    <row r="68" s="14" customFormat="1" x14ac:dyDescent="0.3"/>
    <row r="69" s="14" customFormat="1" x14ac:dyDescent="0.3"/>
    <row r="70" s="14" customFormat="1" x14ac:dyDescent="0.3"/>
    <row r="71" s="14" customFormat="1" x14ac:dyDescent="0.3"/>
    <row r="72" s="14" customFormat="1" x14ac:dyDescent="0.3"/>
    <row r="73" s="14" customFormat="1" x14ac:dyDescent="0.3"/>
    <row r="74" s="14" customFormat="1" x14ac:dyDescent="0.3"/>
    <row r="75" s="14" customFormat="1" x14ac:dyDescent="0.3"/>
    <row r="76" s="14" customFormat="1" x14ac:dyDescent="0.3"/>
    <row r="77" s="14" customFormat="1" x14ac:dyDescent="0.3"/>
    <row r="78" s="14" customFormat="1" x14ac:dyDescent="0.3"/>
    <row r="79" s="14" customFormat="1" x14ac:dyDescent="0.3"/>
    <row r="80" s="14" customFormat="1" x14ac:dyDescent="0.3"/>
    <row r="81" s="14" customFormat="1" x14ac:dyDescent="0.3"/>
    <row r="82" s="14" customFormat="1" x14ac:dyDescent="0.3"/>
    <row r="83" s="14" customFormat="1" x14ac:dyDescent="0.3"/>
    <row r="84" s="14" customFormat="1" x14ac:dyDescent="0.3"/>
    <row r="85" s="14" customFormat="1" x14ac:dyDescent="0.3"/>
    <row r="86" s="14" customFormat="1" x14ac:dyDescent="0.3"/>
    <row r="87" s="14" customFormat="1" x14ac:dyDescent="0.3"/>
    <row r="88" s="14" customFormat="1" x14ac:dyDescent="0.3"/>
    <row r="89" s="14" customFormat="1" x14ac:dyDescent="0.3"/>
    <row r="90" s="14" customFormat="1" x14ac:dyDescent="0.3"/>
    <row r="91" s="14" customFormat="1" x14ac:dyDescent="0.3"/>
    <row r="92" s="14" customFormat="1" x14ac:dyDescent="0.3"/>
    <row r="93" s="14" customFormat="1" x14ac:dyDescent="0.3"/>
    <row r="94" s="14" customFormat="1" x14ac:dyDescent="0.3"/>
    <row r="95" s="14" customFormat="1" x14ac:dyDescent="0.3"/>
    <row r="96" s="14" customFormat="1" x14ac:dyDescent="0.3"/>
    <row r="97" s="14" customFormat="1" x14ac:dyDescent="0.3"/>
    <row r="98" s="14" customFormat="1" x14ac:dyDescent="0.3"/>
    <row r="99" s="14" customFormat="1" x14ac:dyDescent="0.3"/>
    <row r="100" s="14" customFormat="1" x14ac:dyDescent="0.3"/>
    <row r="101" s="14" customFormat="1" x14ac:dyDescent="0.3"/>
    <row r="102" s="14" customFormat="1" x14ac:dyDescent="0.3"/>
    <row r="103" s="14" customFormat="1" x14ac:dyDescent="0.3"/>
    <row r="104" s="14" customFormat="1" x14ac:dyDescent="0.3"/>
    <row r="105" s="14" customFormat="1" x14ac:dyDescent="0.3"/>
    <row r="106" s="14" customFormat="1" x14ac:dyDescent="0.3"/>
    <row r="107" s="14" customFormat="1" x14ac:dyDescent="0.3"/>
    <row r="108" s="14" customFormat="1" x14ac:dyDescent="0.3"/>
    <row r="109" s="14" customFormat="1" x14ac:dyDescent="0.3"/>
    <row r="110" s="14" customFormat="1" x14ac:dyDescent="0.3"/>
    <row r="111" s="14" customFormat="1" x14ac:dyDescent="0.3"/>
    <row r="112" s="14" customFormat="1" x14ac:dyDescent="0.3"/>
    <row r="113" s="14" customFormat="1" x14ac:dyDescent="0.3"/>
    <row r="114" s="14" customFormat="1" x14ac:dyDescent="0.3"/>
    <row r="115" s="14" customFormat="1" x14ac:dyDescent="0.3"/>
    <row r="116" s="14" customFormat="1" x14ac:dyDescent="0.3"/>
    <row r="117" s="14" customFormat="1" x14ac:dyDescent="0.3"/>
    <row r="118" s="14" customFormat="1" x14ac:dyDescent="0.3"/>
    <row r="119" s="14" customFormat="1" x14ac:dyDescent="0.3"/>
    <row r="120" s="14" customFormat="1" x14ac:dyDescent="0.3"/>
    <row r="121" s="14" customFormat="1" x14ac:dyDescent="0.3"/>
    <row r="122" s="14" customFormat="1" x14ac:dyDescent="0.3"/>
    <row r="123" s="14" customFormat="1" x14ac:dyDescent="0.3"/>
    <row r="124" s="14" customFormat="1" x14ac:dyDescent="0.3"/>
    <row r="125" s="14" customFormat="1" x14ac:dyDescent="0.3"/>
    <row r="126" s="14" customFormat="1" x14ac:dyDescent="0.3"/>
    <row r="127" s="14" customFormat="1" x14ac:dyDescent="0.3"/>
    <row r="128" s="14" customFormat="1" x14ac:dyDescent="0.3"/>
    <row r="129" s="14" customFormat="1" x14ac:dyDescent="0.3"/>
    <row r="130" s="14" customFormat="1" x14ac:dyDescent="0.3"/>
    <row r="131" s="14" customFormat="1" x14ac:dyDescent="0.3"/>
    <row r="132" s="14" customFormat="1" x14ac:dyDescent="0.3"/>
    <row r="133" s="14" customFormat="1" x14ac:dyDescent="0.3"/>
    <row r="134" s="14" customFormat="1" x14ac:dyDescent="0.3"/>
    <row r="135" s="14" customFormat="1" x14ac:dyDescent="0.3"/>
    <row r="136" s="14" customFormat="1" x14ac:dyDescent="0.3"/>
    <row r="137" s="14" customFormat="1" x14ac:dyDescent="0.3"/>
    <row r="138" s="14" customFormat="1" x14ac:dyDescent="0.3"/>
    <row r="139" s="14" customFormat="1" x14ac:dyDescent="0.3"/>
    <row r="140" s="14" customFormat="1" x14ac:dyDescent="0.3"/>
    <row r="141" s="14" customFormat="1" x14ac:dyDescent="0.3"/>
    <row r="142" s="14" customFormat="1" x14ac:dyDescent="0.3"/>
    <row r="143" s="14" customFormat="1" x14ac:dyDescent="0.3"/>
    <row r="144" s="14" customFormat="1" x14ac:dyDescent="0.3"/>
    <row r="145" s="14" customFormat="1" x14ac:dyDescent="0.3"/>
    <row r="146" s="14" customFormat="1" x14ac:dyDescent="0.3"/>
    <row r="147" s="14" customFormat="1" x14ac:dyDescent="0.3"/>
    <row r="148" s="14" customFormat="1" x14ac:dyDescent="0.3"/>
    <row r="149" s="14" customFormat="1" x14ac:dyDescent="0.3"/>
    <row r="150" s="14" customFormat="1" x14ac:dyDescent="0.3"/>
    <row r="151" s="14" customFormat="1" x14ac:dyDescent="0.3"/>
    <row r="152" s="14" customFormat="1" x14ac:dyDescent="0.3"/>
    <row r="153" s="14" customFormat="1" x14ac:dyDescent="0.3"/>
    <row r="154" s="14" customFormat="1" x14ac:dyDescent="0.3"/>
    <row r="155" s="14" customFormat="1" x14ac:dyDescent="0.3"/>
    <row r="156" s="14" customFormat="1" x14ac:dyDescent="0.3"/>
    <row r="157" s="14" customFormat="1" x14ac:dyDescent="0.3"/>
    <row r="158" s="14" customFormat="1" x14ac:dyDescent="0.3"/>
    <row r="159" s="14" customFormat="1" x14ac:dyDescent="0.3"/>
    <row r="160" s="14" customFormat="1" x14ac:dyDescent="0.3"/>
    <row r="161" s="14" customFormat="1" x14ac:dyDescent="0.3"/>
    <row r="162" s="14" customFormat="1" x14ac:dyDescent="0.3"/>
    <row r="163" s="14" customFormat="1" x14ac:dyDescent="0.3"/>
    <row r="164" s="14" customFormat="1" x14ac:dyDescent="0.3"/>
    <row r="165" s="14" customFormat="1" x14ac:dyDescent="0.3"/>
    <row r="166" s="14" customFormat="1" x14ac:dyDescent="0.3"/>
    <row r="167" s="14" customFormat="1" x14ac:dyDescent="0.3"/>
    <row r="168" s="14" customFormat="1" x14ac:dyDescent="0.3"/>
    <row r="169" s="14" customFormat="1" x14ac:dyDescent="0.3"/>
    <row r="170" s="14" customFormat="1" x14ac:dyDescent="0.3"/>
    <row r="171" s="14" customFormat="1" x14ac:dyDescent="0.3"/>
    <row r="172" s="14" customFormat="1" x14ac:dyDescent="0.3"/>
    <row r="173" s="14" customFormat="1" x14ac:dyDescent="0.3"/>
    <row r="174" s="14" customFormat="1" x14ac:dyDescent="0.3"/>
    <row r="175" s="14" customFormat="1" x14ac:dyDescent="0.3"/>
    <row r="176" s="14" customFormat="1" x14ac:dyDescent="0.3"/>
    <row r="177" s="14" customFormat="1" x14ac:dyDescent="0.3"/>
    <row r="178" s="14" customFormat="1" x14ac:dyDescent="0.3"/>
    <row r="179" s="14" customFormat="1" x14ac:dyDescent="0.3"/>
    <row r="180" s="14" customFormat="1" x14ac:dyDescent="0.3"/>
    <row r="181" s="14" customFormat="1" x14ac:dyDescent="0.3"/>
    <row r="182" s="14" customFormat="1" x14ac:dyDescent="0.3"/>
    <row r="183" s="14" customFormat="1" x14ac:dyDescent="0.3"/>
    <row r="184" s="14" customFormat="1" x14ac:dyDescent="0.3"/>
    <row r="185" s="14" customFormat="1" x14ac:dyDescent="0.3"/>
    <row r="186" s="14" customFormat="1" x14ac:dyDescent="0.3"/>
    <row r="187" s="14" customFormat="1" x14ac:dyDescent="0.3"/>
    <row r="188" s="14" customFormat="1" x14ac:dyDescent="0.3"/>
    <row r="189" s="14" customFormat="1" x14ac:dyDescent="0.3"/>
    <row r="190" s="14" customFormat="1" x14ac:dyDescent="0.3"/>
    <row r="191" s="14" customFormat="1" x14ac:dyDescent="0.3"/>
    <row r="192" s="14" customFormat="1" x14ac:dyDescent="0.3"/>
    <row r="193" s="14" customFormat="1" x14ac:dyDescent="0.3"/>
    <row r="194" s="14" customFormat="1" x14ac:dyDescent="0.3"/>
    <row r="195" s="14" customFormat="1" x14ac:dyDescent="0.3"/>
    <row r="196" s="14" customFormat="1" x14ac:dyDescent="0.3"/>
    <row r="197" s="14" customFormat="1" x14ac:dyDescent="0.3"/>
    <row r="198" s="14" customFormat="1" x14ac:dyDescent="0.3"/>
    <row r="199" s="14" customFormat="1" x14ac:dyDescent="0.3"/>
    <row r="200" s="14" customFormat="1" x14ac:dyDescent="0.3"/>
    <row r="201" s="14" customFormat="1" x14ac:dyDescent="0.3"/>
    <row r="202" s="14" customFormat="1" x14ac:dyDescent="0.3"/>
    <row r="203" s="14" customFormat="1" x14ac:dyDescent="0.3"/>
    <row r="204" s="14" customFormat="1" x14ac:dyDescent="0.3"/>
    <row r="205" s="14" customFormat="1" x14ac:dyDescent="0.3"/>
    <row r="206" s="14" customFormat="1" x14ac:dyDescent="0.3"/>
    <row r="207" s="14" customFormat="1" x14ac:dyDescent="0.3"/>
    <row r="208" s="14" customFormat="1" x14ac:dyDescent="0.3"/>
    <row r="209" s="14" customFormat="1" x14ac:dyDescent="0.3"/>
    <row r="210" s="14" customFormat="1" x14ac:dyDescent="0.3"/>
    <row r="211" s="14" customFormat="1" x14ac:dyDescent="0.3"/>
    <row r="212" s="14" customFormat="1" x14ac:dyDescent="0.3"/>
    <row r="213" s="14" customFormat="1" x14ac:dyDescent="0.3"/>
    <row r="214" s="14" customFormat="1" x14ac:dyDescent="0.3"/>
    <row r="215" s="14" customFormat="1" x14ac:dyDescent="0.3"/>
    <row r="216" s="14" customFormat="1" x14ac:dyDescent="0.3"/>
    <row r="217" s="14" customFormat="1" x14ac:dyDescent="0.3"/>
    <row r="218" s="14" customFormat="1" x14ac:dyDescent="0.3"/>
    <row r="219" s="14" customFormat="1" x14ac:dyDescent="0.3"/>
    <row r="220" s="14" customFormat="1" x14ac:dyDescent="0.3"/>
    <row r="221" s="14" customFormat="1" x14ac:dyDescent="0.3"/>
    <row r="222" s="14" customFormat="1" x14ac:dyDescent="0.3"/>
    <row r="223" s="14" customFormat="1" x14ac:dyDescent="0.3"/>
    <row r="224" s="14" customFormat="1" x14ac:dyDescent="0.3"/>
    <row r="225" s="14" customFormat="1" x14ac:dyDescent="0.3"/>
    <row r="226" s="14" customFormat="1" x14ac:dyDescent="0.3"/>
    <row r="227" s="14" customFormat="1" x14ac:dyDescent="0.3"/>
    <row r="228" s="14" customFormat="1" x14ac:dyDescent="0.3"/>
    <row r="229" s="14" customFormat="1" x14ac:dyDescent="0.3"/>
    <row r="230" s="14" customFormat="1" x14ac:dyDescent="0.3"/>
    <row r="231" s="14" customFormat="1" x14ac:dyDescent="0.3"/>
    <row r="232" s="14" customFormat="1" x14ac:dyDescent="0.3"/>
    <row r="233" s="14" customFormat="1" x14ac:dyDescent="0.3"/>
    <row r="234" s="14" customFormat="1" x14ac:dyDescent="0.3"/>
    <row r="235" s="14" customFormat="1" x14ac:dyDescent="0.3"/>
    <row r="236" s="14" customFormat="1" x14ac:dyDescent="0.3"/>
  </sheetData>
  <mergeCells count="34">
    <mergeCell ref="A1:C1"/>
    <mergeCell ref="E1:G1"/>
    <mergeCell ref="A2:G2"/>
    <mergeCell ref="E4:F4"/>
    <mergeCell ref="D6:G6"/>
    <mergeCell ref="A7:A10"/>
    <mergeCell ref="B7:C7"/>
    <mergeCell ref="B8:C8"/>
    <mergeCell ref="B9:C9"/>
    <mergeCell ref="B10:C10"/>
    <mergeCell ref="E12:F12"/>
    <mergeCell ref="A14:B14"/>
    <mergeCell ref="D14:G14"/>
    <mergeCell ref="A15:A18"/>
    <mergeCell ref="B15:C15"/>
    <mergeCell ref="B16:C16"/>
    <mergeCell ref="B17:C17"/>
    <mergeCell ref="B18:C18"/>
    <mergeCell ref="E20:F20"/>
    <mergeCell ref="A22:B22"/>
    <mergeCell ref="E22:G22"/>
    <mergeCell ref="A23:A25"/>
    <mergeCell ref="B23:D23"/>
    <mergeCell ref="B24:D24"/>
    <mergeCell ref="B25:D25"/>
    <mergeCell ref="B35:C35"/>
    <mergeCell ref="B36:C36"/>
    <mergeCell ref="B37:C37"/>
    <mergeCell ref="E28:F28"/>
    <mergeCell ref="B30:C30"/>
    <mergeCell ref="B31:C31"/>
    <mergeCell ref="B32:C32"/>
    <mergeCell ref="B33:C33"/>
    <mergeCell ref="B34:C34"/>
  </mergeCells>
  <pageMargins left="0.7" right="0.7" top="0.75" bottom="0.75" header="0.3" footer="0.3"/>
  <pageSetup scale="8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A493"/>
  <sheetViews>
    <sheetView tabSelected="1" zoomScaleNormal="100" workbookViewId="0">
      <pane xSplit="3" ySplit="5" topLeftCell="D17" activePane="bottomRight" state="frozen"/>
      <selection sqref="A1:C1"/>
      <selection pane="topRight" sqref="A1:C1"/>
      <selection pane="bottomLeft" sqref="A1:C1"/>
      <selection pane="bottomRight" activeCell="V36" sqref="V36"/>
    </sheetView>
  </sheetViews>
  <sheetFormatPr defaultRowHeight="12.75" x14ac:dyDescent="0.35"/>
  <cols>
    <col min="1" max="2" width="0.59765625" customWidth="1"/>
    <col min="3" max="3" width="34.73046875" customWidth="1"/>
    <col min="4" max="4" width="5.73046875" customWidth="1"/>
    <col min="5" max="15" width="5.73046875" hidden="1" customWidth="1"/>
    <col min="16" max="35" width="5.73046875" customWidth="1"/>
    <col min="36" max="36" width="12.265625" style="218" customWidth="1"/>
    <col min="37" max="61" width="8.86328125" style="218"/>
    <col min="62" max="80" width="8.86328125" style="10"/>
    <col min="81" max="246" width="8.86328125"/>
    <col min="247" max="248" width="0.59765625" customWidth="1"/>
    <col min="249" max="249" width="22.1328125" customWidth="1"/>
    <col min="250" max="250" width="6.59765625" customWidth="1"/>
    <col min="251" max="254" width="0" hidden="1" customWidth="1"/>
    <col min="255" max="255" width="6.59765625" customWidth="1"/>
    <col min="256" max="259" width="0" hidden="1" customWidth="1"/>
    <col min="260" max="261" width="6.59765625" customWidth="1"/>
    <col min="262" max="263" width="0.59765625" customWidth="1"/>
    <col min="264" max="264" width="33.265625" customWidth="1"/>
    <col min="265" max="286" width="6.59765625" customWidth="1"/>
    <col min="287" max="289" width="2.1328125" customWidth="1"/>
    <col min="290" max="290" width="9.1328125" customWidth="1"/>
    <col min="291" max="291" width="8.86328125"/>
    <col min="292" max="292" width="12.265625" customWidth="1"/>
    <col min="293" max="502" width="8.86328125"/>
    <col min="503" max="504" width="0.59765625" customWidth="1"/>
    <col min="505" max="505" width="22.1328125" customWidth="1"/>
    <col min="506" max="506" width="6.59765625" customWidth="1"/>
    <col min="507" max="510" width="0" hidden="1" customWidth="1"/>
    <col min="511" max="511" width="6.59765625" customWidth="1"/>
    <col min="512" max="515" width="0" hidden="1" customWidth="1"/>
    <col min="516" max="517" width="6.59765625" customWidth="1"/>
    <col min="518" max="519" width="0.59765625" customWidth="1"/>
    <col min="520" max="520" width="33.265625" customWidth="1"/>
    <col min="521" max="542" width="6.59765625" customWidth="1"/>
    <col min="543" max="545" width="2.1328125" customWidth="1"/>
    <col min="546" max="546" width="9.1328125" customWidth="1"/>
    <col min="547" max="547" width="8.86328125"/>
    <col min="548" max="548" width="12.265625" customWidth="1"/>
    <col min="549" max="758" width="8.86328125"/>
    <col min="759" max="760" width="0.59765625" customWidth="1"/>
    <col min="761" max="761" width="22.1328125" customWidth="1"/>
    <col min="762" max="762" width="6.59765625" customWidth="1"/>
    <col min="763" max="766" width="0" hidden="1" customWidth="1"/>
    <col min="767" max="767" width="6.59765625" customWidth="1"/>
    <col min="768" max="771" width="0" hidden="1" customWidth="1"/>
    <col min="772" max="773" width="6.59765625" customWidth="1"/>
    <col min="774" max="775" width="0.59765625" customWidth="1"/>
    <col min="776" max="776" width="33.265625" customWidth="1"/>
    <col min="777" max="798" width="6.59765625" customWidth="1"/>
    <col min="799" max="801" width="2.1328125" customWidth="1"/>
    <col min="802" max="802" width="9.1328125" customWidth="1"/>
    <col min="803" max="803" width="8.86328125"/>
    <col min="804" max="804" width="12.265625" customWidth="1"/>
    <col min="805" max="1014" width="8.86328125"/>
    <col min="1015" max="1016" width="0.59765625" customWidth="1"/>
    <col min="1017" max="1017" width="22.1328125" customWidth="1"/>
    <col min="1018" max="1018" width="6.59765625" customWidth="1"/>
    <col min="1019" max="1022" width="0" hidden="1" customWidth="1"/>
    <col min="1023" max="1023" width="6.59765625" customWidth="1"/>
    <col min="1024" max="1027" width="0" hidden="1" customWidth="1"/>
    <col min="1028" max="1029" width="6.59765625" customWidth="1"/>
    <col min="1030" max="1031" width="0.59765625" customWidth="1"/>
    <col min="1032" max="1032" width="33.265625" customWidth="1"/>
    <col min="1033" max="1054" width="6.59765625" customWidth="1"/>
    <col min="1055" max="1057" width="2.1328125" customWidth="1"/>
    <col min="1058" max="1058" width="9.1328125" customWidth="1"/>
    <col min="1059" max="1059" width="8.86328125"/>
    <col min="1060" max="1060" width="12.265625" customWidth="1"/>
    <col min="1061" max="1270" width="8.86328125"/>
    <col min="1271" max="1272" width="0.59765625" customWidth="1"/>
    <col min="1273" max="1273" width="22.1328125" customWidth="1"/>
    <col min="1274" max="1274" width="6.59765625" customWidth="1"/>
    <col min="1275" max="1278" width="0" hidden="1" customWidth="1"/>
    <col min="1279" max="1279" width="6.59765625" customWidth="1"/>
    <col min="1280" max="1283" width="0" hidden="1" customWidth="1"/>
    <col min="1284" max="1285" width="6.59765625" customWidth="1"/>
    <col min="1286" max="1287" width="0.59765625" customWidth="1"/>
    <col min="1288" max="1288" width="33.265625" customWidth="1"/>
    <col min="1289" max="1310" width="6.59765625" customWidth="1"/>
    <col min="1311" max="1313" width="2.1328125" customWidth="1"/>
    <col min="1314" max="1314" width="9.1328125" customWidth="1"/>
    <col min="1315" max="1315" width="8.86328125"/>
    <col min="1316" max="1316" width="12.265625" customWidth="1"/>
    <col min="1317" max="1526" width="8.86328125"/>
    <col min="1527" max="1528" width="0.59765625" customWidth="1"/>
    <col min="1529" max="1529" width="22.1328125" customWidth="1"/>
    <col min="1530" max="1530" width="6.59765625" customWidth="1"/>
    <col min="1531" max="1534" width="0" hidden="1" customWidth="1"/>
    <col min="1535" max="1535" width="6.59765625" customWidth="1"/>
    <col min="1536" max="1539" width="0" hidden="1" customWidth="1"/>
    <col min="1540" max="1541" width="6.59765625" customWidth="1"/>
    <col min="1542" max="1543" width="0.59765625" customWidth="1"/>
    <col min="1544" max="1544" width="33.265625" customWidth="1"/>
    <col min="1545" max="1566" width="6.59765625" customWidth="1"/>
    <col min="1567" max="1569" width="2.1328125" customWidth="1"/>
    <col min="1570" max="1570" width="9.1328125" customWidth="1"/>
    <col min="1571" max="1571" width="8.86328125"/>
    <col min="1572" max="1572" width="12.265625" customWidth="1"/>
    <col min="1573" max="1782" width="8.86328125"/>
    <col min="1783" max="1784" width="0.59765625" customWidth="1"/>
    <col min="1785" max="1785" width="22.1328125" customWidth="1"/>
    <col min="1786" max="1786" width="6.59765625" customWidth="1"/>
    <col min="1787" max="1790" width="0" hidden="1" customWidth="1"/>
    <col min="1791" max="1791" width="6.59765625" customWidth="1"/>
    <col min="1792" max="1795" width="0" hidden="1" customWidth="1"/>
    <col min="1796" max="1797" width="6.59765625" customWidth="1"/>
    <col min="1798" max="1799" width="0.59765625" customWidth="1"/>
    <col min="1800" max="1800" width="33.265625" customWidth="1"/>
    <col min="1801" max="1822" width="6.59765625" customWidth="1"/>
    <col min="1823" max="1825" width="2.1328125" customWidth="1"/>
    <col min="1826" max="1826" width="9.1328125" customWidth="1"/>
    <col min="1827" max="1827" width="8.86328125"/>
    <col min="1828" max="1828" width="12.265625" customWidth="1"/>
    <col min="1829" max="2038" width="8.86328125"/>
    <col min="2039" max="2040" width="0.59765625" customWidth="1"/>
    <col min="2041" max="2041" width="22.1328125" customWidth="1"/>
    <col min="2042" max="2042" width="6.59765625" customWidth="1"/>
    <col min="2043" max="2046" width="0" hidden="1" customWidth="1"/>
    <col min="2047" max="2047" width="6.59765625" customWidth="1"/>
    <col min="2048" max="2051" width="0" hidden="1" customWidth="1"/>
    <col min="2052" max="2053" width="6.59765625" customWidth="1"/>
    <col min="2054" max="2055" width="0.59765625" customWidth="1"/>
    <col min="2056" max="2056" width="33.265625" customWidth="1"/>
    <col min="2057" max="2078" width="6.59765625" customWidth="1"/>
    <col min="2079" max="2081" width="2.1328125" customWidth="1"/>
    <col min="2082" max="2082" width="9.1328125" customWidth="1"/>
    <col min="2083" max="2083" width="8.86328125"/>
    <col min="2084" max="2084" width="12.265625" customWidth="1"/>
    <col min="2085" max="2294" width="8.86328125"/>
    <col min="2295" max="2296" width="0.59765625" customWidth="1"/>
    <col min="2297" max="2297" width="22.1328125" customWidth="1"/>
    <col min="2298" max="2298" width="6.59765625" customWidth="1"/>
    <col min="2299" max="2302" width="0" hidden="1" customWidth="1"/>
    <col min="2303" max="2303" width="6.59765625" customWidth="1"/>
    <col min="2304" max="2307" width="0" hidden="1" customWidth="1"/>
    <col min="2308" max="2309" width="6.59765625" customWidth="1"/>
    <col min="2310" max="2311" width="0.59765625" customWidth="1"/>
    <col min="2312" max="2312" width="33.265625" customWidth="1"/>
    <col min="2313" max="2334" width="6.59765625" customWidth="1"/>
    <col min="2335" max="2337" width="2.1328125" customWidth="1"/>
    <col min="2338" max="2338" width="9.1328125" customWidth="1"/>
    <col min="2339" max="2339" width="8.86328125"/>
    <col min="2340" max="2340" width="12.265625" customWidth="1"/>
    <col min="2341" max="2550" width="8.86328125"/>
    <col min="2551" max="2552" width="0.59765625" customWidth="1"/>
    <col min="2553" max="2553" width="22.1328125" customWidth="1"/>
    <col min="2554" max="2554" width="6.59765625" customWidth="1"/>
    <col min="2555" max="2558" width="0" hidden="1" customWidth="1"/>
    <col min="2559" max="2559" width="6.59765625" customWidth="1"/>
    <col min="2560" max="2563" width="0" hidden="1" customWidth="1"/>
    <col min="2564" max="2565" width="6.59765625" customWidth="1"/>
    <col min="2566" max="2567" width="0.59765625" customWidth="1"/>
    <col min="2568" max="2568" width="33.265625" customWidth="1"/>
    <col min="2569" max="2590" width="6.59765625" customWidth="1"/>
    <col min="2591" max="2593" width="2.1328125" customWidth="1"/>
    <col min="2594" max="2594" width="9.1328125" customWidth="1"/>
    <col min="2595" max="2595" width="8.86328125"/>
    <col min="2596" max="2596" width="12.265625" customWidth="1"/>
    <col min="2597" max="2806" width="8.86328125"/>
    <col min="2807" max="2808" width="0.59765625" customWidth="1"/>
    <col min="2809" max="2809" width="22.1328125" customWidth="1"/>
    <col min="2810" max="2810" width="6.59765625" customWidth="1"/>
    <col min="2811" max="2814" width="0" hidden="1" customWidth="1"/>
    <col min="2815" max="2815" width="6.59765625" customWidth="1"/>
    <col min="2816" max="2819" width="0" hidden="1" customWidth="1"/>
    <col min="2820" max="2821" width="6.59765625" customWidth="1"/>
    <col min="2822" max="2823" width="0.59765625" customWidth="1"/>
    <col min="2824" max="2824" width="33.265625" customWidth="1"/>
    <col min="2825" max="2846" width="6.59765625" customWidth="1"/>
    <col min="2847" max="2849" width="2.1328125" customWidth="1"/>
    <col min="2850" max="2850" width="9.1328125" customWidth="1"/>
    <col min="2851" max="2851" width="8.86328125"/>
    <col min="2852" max="2852" width="12.265625" customWidth="1"/>
    <col min="2853" max="3062" width="8.86328125"/>
    <col min="3063" max="3064" width="0.59765625" customWidth="1"/>
    <col min="3065" max="3065" width="22.1328125" customWidth="1"/>
    <col min="3066" max="3066" width="6.59765625" customWidth="1"/>
    <col min="3067" max="3070" width="0" hidden="1" customWidth="1"/>
    <col min="3071" max="3071" width="6.59765625" customWidth="1"/>
    <col min="3072" max="3075" width="0" hidden="1" customWidth="1"/>
    <col min="3076" max="3077" width="6.59765625" customWidth="1"/>
    <col min="3078" max="3079" width="0.59765625" customWidth="1"/>
    <col min="3080" max="3080" width="33.265625" customWidth="1"/>
    <col min="3081" max="3102" width="6.59765625" customWidth="1"/>
    <col min="3103" max="3105" width="2.1328125" customWidth="1"/>
    <col min="3106" max="3106" width="9.1328125" customWidth="1"/>
    <col min="3107" max="3107" width="8.86328125"/>
    <col min="3108" max="3108" width="12.265625" customWidth="1"/>
    <col min="3109" max="3318" width="8.86328125"/>
    <col min="3319" max="3320" width="0.59765625" customWidth="1"/>
    <col min="3321" max="3321" width="22.1328125" customWidth="1"/>
    <col min="3322" max="3322" width="6.59765625" customWidth="1"/>
    <col min="3323" max="3326" width="0" hidden="1" customWidth="1"/>
    <col min="3327" max="3327" width="6.59765625" customWidth="1"/>
    <col min="3328" max="3331" width="0" hidden="1" customWidth="1"/>
    <col min="3332" max="3333" width="6.59765625" customWidth="1"/>
    <col min="3334" max="3335" width="0.59765625" customWidth="1"/>
    <col min="3336" max="3336" width="33.265625" customWidth="1"/>
    <col min="3337" max="3358" width="6.59765625" customWidth="1"/>
    <col min="3359" max="3361" width="2.1328125" customWidth="1"/>
    <col min="3362" max="3362" width="9.1328125" customWidth="1"/>
    <col min="3363" max="3363" width="8.86328125"/>
    <col min="3364" max="3364" width="12.265625" customWidth="1"/>
    <col min="3365" max="3574" width="8.86328125"/>
    <col min="3575" max="3576" width="0.59765625" customWidth="1"/>
    <col min="3577" max="3577" width="22.1328125" customWidth="1"/>
    <col min="3578" max="3578" width="6.59765625" customWidth="1"/>
    <col min="3579" max="3582" width="0" hidden="1" customWidth="1"/>
    <col min="3583" max="3583" width="6.59765625" customWidth="1"/>
    <col min="3584" max="3587" width="0" hidden="1" customWidth="1"/>
    <col min="3588" max="3589" width="6.59765625" customWidth="1"/>
    <col min="3590" max="3591" width="0.59765625" customWidth="1"/>
    <col min="3592" max="3592" width="33.265625" customWidth="1"/>
    <col min="3593" max="3614" width="6.59765625" customWidth="1"/>
    <col min="3615" max="3617" width="2.1328125" customWidth="1"/>
    <col min="3618" max="3618" width="9.1328125" customWidth="1"/>
    <col min="3619" max="3619" width="8.86328125"/>
    <col min="3620" max="3620" width="12.265625" customWidth="1"/>
    <col min="3621" max="3830" width="8.86328125"/>
    <col min="3831" max="3832" width="0.59765625" customWidth="1"/>
    <col min="3833" max="3833" width="22.1328125" customWidth="1"/>
    <col min="3834" max="3834" width="6.59765625" customWidth="1"/>
    <col min="3835" max="3838" width="0" hidden="1" customWidth="1"/>
    <col min="3839" max="3839" width="6.59765625" customWidth="1"/>
    <col min="3840" max="3843" width="0" hidden="1" customWidth="1"/>
    <col min="3844" max="3845" width="6.59765625" customWidth="1"/>
    <col min="3846" max="3847" width="0.59765625" customWidth="1"/>
    <col min="3848" max="3848" width="33.265625" customWidth="1"/>
    <col min="3849" max="3870" width="6.59765625" customWidth="1"/>
    <col min="3871" max="3873" width="2.1328125" customWidth="1"/>
    <col min="3874" max="3874" width="9.1328125" customWidth="1"/>
    <col min="3875" max="3875" width="8.86328125"/>
    <col min="3876" max="3876" width="12.265625" customWidth="1"/>
    <col min="3877" max="4086" width="8.86328125"/>
    <col min="4087" max="4088" width="0.59765625" customWidth="1"/>
    <col min="4089" max="4089" width="22.1328125" customWidth="1"/>
    <col min="4090" max="4090" width="6.59765625" customWidth="1"/>
    <col min="4091" max="4094" width="0" hidden="1" customWidth="1"/>
    <col min="4095" max="4095" width="6.59765625" customWidth="1"/>
    <col min="4096" max="4099" width="0" hidden="1" customWidth="1"/>
    <col min="4100" max="4101" width="6.59765625" customWidth="1"/>
    <col min="4102" max="4103" width="0.59765625" customWidth="1"/>
    <col min="4104" max="4104" width="33.265625" customWidth="1"/>
    <col min="4105" max="4126" width="6.59765625" customWidth="1"/>
    <col min="4127" max="4129" width="2.1328125" customWidth="1"/>
    <col min="4130" max="4130" width="9.1328125" customWidth="1"/>
    <col min="4131" max="4131" width="8.86328125"/>
    <col min="4132" max="4132" width="12.265625" customWidth="1"/>
    <col min="4133" max="4342" width="8.86328125"/>
    <col min="4343" max="4344" width="0.59765625" customWidth="1"/>
    <col min="4345" max="4345" width="22.1328125" customWidth="1"/>
    <col min="4346" max="4346" width="6.59765625" customWidth="1"/>
    <col min="4347" max="4350" width="0" hidden="1" customWidth="1"/>
    <col min="4351" max="4351" width="6.59765625" customWidth="1"/>
    <col min="4352" max="4355" width="0" hidden="1" customWidth="1"/>
    <col min="4356" max="4357" width="6.59765625" customWidth="1"/>
    <col min="4358" max="4359" width="0.59765625" customWidth="1"/>
    <col min="4360" max="4360" width="33.265625" customWidth="1"/>
    <col min="4361" max="4382" width="6.59765625" customWidth="1"/>
    <col min="4383" max="4385" width="2.1328125" customWidth="1"/>
    <col min="4386" max="4386" width="9.1328125" customWidth="1"/>
    <col min="4387" max="4387" width="8.86328125"/>
    <col min="4388" max="4388" width="12.265625" customWidth="1"/>
    <col min="4389" max="4598" width="8.86328125"/>
    <col min="4599" max="4600" width="0.59765625" customWidth="1"/>
    <col min="4601" max="4601" width="22.1328125" customWidth="1"/>
    <col min="4602" max="4602" width="6.59765625" customWidth="1"/>
    <col min="4603" max="4606" width="0" hidden="1" customWidth="1"/>
    <col min="4607" max="4607" width="6.59765625" customWidth="1"/>
    <col min="4608" max="4611" width="0" hidden="1" customWidth="1"/>
    <col min="4612" max="4613" width="6.59765625" customWidth="1"/>
    <col min="4614" max="4615" width="0.59765625" customWidth="1"/>
    <col min="4616" max="4616" width="33.265625" customWidth="1"/>
    <col min="4617" max="4638" width="6.59765625" customWidth="1"/>
    <col min="4639" max="4641" width="2.1328125" customWidth="1"/>
    <col min="4642" max="4642" width="9.1328125" customWidth="1"/>
    <col min="4643" max="4643" width="8.86328125"/>
    <col min="4644" max="4644" width="12.265625" customWidth="1"/>
    <col min="4645" max="4854" width="8.86328125"/>
    <col min="4855" max="4856" width="0.59765625" customWidth="1"/>
    <col min="4857" max="4857" width="22.1328125" customWidth="1"/>
    <col min="4858" max="4858" width="6.59765625" customWidth="1"/>
    <col min="4859" max="4862" width="0" hidden="1" customWidth="1"/>
    <col min="4863" max="4863" width="6.59765625" customWidth="1"/>
    <col min="4864" max="4867" width="0" hidden="1" customWidth="1"/>
    <col min="4868" max="4869" width="6.59765625" customWidth="1"/>
    <col min="4870" max="4871" width="0.59765625" customWidth="1"/>
    <col min="4872" max="4872" width="33.265625" customWidth="1"/>
    <col min="4873" max="4894" width="6.59765625" customWidth="1"/>
    <col min="4895" max="4897" width="2.1328125" customWidth="1"/>
    <col min="4898" max="4898" width="9.1328125" customWidth="1"/>
    <col min="4899" max="4899" width="8.86328125"/>
    <col min="4900" max="4900" width="12.265625" customWidth="1"/>
    <col min="4901" max="5110" width="8.86328125"/>
    <col min="5111" max="5112" width="0.59765625" customWidth="1"/>
    <col min="5113" max="5113" width="22.1328125" customWidth="1"/>
    <col min="5114" max="5114" width="6.59765625" customWidth="1"/>
    <col min="5115" max="5118" width="0" hidden="1" customWidth="1"/>
    <col min="5119" max="5119" width="6.59765625" customWidth="1"/>
    <col min="5120" max="5123" width="0" hidden="1" customWidth="1"/>
    <col min="5124" max="5125" width="6.59765625" customWidth="1"/>
    <col min="5126" max="5127" width="0.59765625" customWidth="1"/>
    <col min="5128" max="5128" width="33.265625" customWidth="1"/>
    <col min="5129" max="5150" width="6.59765625" customWidth="1"/>
    <col min="5151" max="5153" width="2.1328125" customWidth="1"/>
    <col min="5154" max="5154" width="9.1328125" customWidth="1"/>
    <col min="5155" max="5155" width="8.86328125"/>
    <col min="5156" max="5156" width="12.265625" customWidth="1"/>
    <col min="5157" max="5366" width="8.86328125"/>
    <col min="5367" max="5368" width="0.59765625" customWidth="1"/>
    <col min="5369" max="5369" width="22.1328125" customWidth="1"/>
    <col min="5370" max="5370" width="6.59765625" customWidth="1"/>
    <col min="5371" max="5374" width="0" hidden="1" customWidth="1"/>
    <col min="5375" max="5375" width="6.59765625" customWidth="1"/>
    <col min="5376" max="5379" width="0" hidden="1" customWidth="1"/>
    <col min="5380" max="5381" width="6.59765625" customWidth="1"/>
    <col min="5382" max="5383" width="0.59765625" customWidth="1"/>
    <col min="5384" max="5384" width="33.265625" customWidth="1"/>
    <col min="5385" max="5406" width="6.59765625" customWidth="1"/>
    <col min="5407" max="5409" width="2.1328125" customWidth="1"/>
    <col min="5410" max="5410" width="9.1328125" customWidth="1"/>
    <col min="5411" max="5411" width="8.86328125"/>
    <col min="5412" max="5412" width="12.265625" customWidth="1"/>
    <col min="5413" max="5622" width="8.86328125"/>
    <col min="5623" max="5624" width="0.59765625" customWidth="1"/>
    <col min="5625" max="5625" width="22.1328125" customWidth="1"/>
    <col min="5626" max="5626" width="6.59765625" customWidth="1"/>
    <col min="5627" max="5630" width="0" hidden="1" customWidth="1"/>
    <col min="5631" max="5631" width="6.59765625" customWidth="1"/>
    <col min="5632" max="5635" width="0" hidden="1" customWidth="1"/>
    <col min="5636" max="5637" width="6.59765625" customWidth="1"/>
    <col min="5638" max="5639" width="0.59765625" customWidth="1"/>
    <col min="5640" max="5640" width="33.265625" customWidth="1"/>
    <col min="5641" max="5662" width="6.59765625" customWidth="1"/>
    <col min="5663" max="5665" width="2.1328125" customWidth="1"/>
    <col min="5666" max="5666" width="9.1328125" customWidth="1"/>
    <col min="5667" max="5667" width="8.86328125"/>
    <col min="5668" max="5668" width="12.265625" customWidth="1"/>
    <col min="5669" max="5878" width="8.86328125"/>
    <col min="5879" max="5880" width="0.59765625" customWidth="1"/>
    <col min="5881" max="5881" width="22.1328125" customWidth="1"/>
    <col min="5882" max="5882" width="6.59765625" customWidth="1"/>
    <col min="5883" max="5886" width="0" hidden="1" customWidth="1"/>
    <col min="5887" max="5887" width="6.59765625" customWidth="1"/>
    <col min="5888" max="5891" width="0" hidden="1" customWidth="1"/>
    <col min="5892" max="5893" width="6.59765625" customWidth="1"/>
    <col min="5894" max="5895" width="0.59765625" customWidth="1"/>
    <col min="5896" max="5896" width="33.265625" customWidth="1"/>
    <col min="5897" max="5918" width="6.59765625" customWidth="1"/>
    <col min="5919" max="5921" width="2.1328125" customWidth="1"/>
    <col min="5922" max="5922" width="9.1328125" customWidth="1"/>
    <col min="5923" max="5923" width="8.86328125"/>
    <col min="5924" max="5924" width="12.265625" customWidth="1"/>
    <col min="5925" max="6134" width="8.86328125"/>
    <col min="6135" max="6136" width="0.59765625" customWidth="1"/>
    <col min="6137" max="6137" width="22.1328125" customWidth="1"/>
    <col min="6138" max="6138" width="6.59765625" customWidth="1"/>
    <col min="6139" max="6142" width="0" hidden="1" customWidth="1"/>
    <col min="6143" max="6143" width="6.59765625" customWidth="1"/>
    <col min="6144" max="6147" width="0" hidden="1" customWidth="1"/>
    <col min="6148" max="6149" width="6.59765625" customWidth="1"/>
    <col min="6150" max="6151" width="0.59765625" customWidth="1"/>
    <col min="6152" max="6152" width="33.265625" customWidth="1"/>
    <col min="6153" max="6174" width="6.59765625" customWidth="1"/>
    <col min="6175" max="6177" width="2.1328125" customWidth="1"/>
    <col min="6178" max="6178" width="9.1328125" customWidth="1"/>
    <col min="6179" max="6179" width="8.86328125"/>
    <col min="6180" max="6180" width="12.265625" customWidth="1"/>
    <col min="6181" max="6390" width="8.86328125"/>
    <col min="6391" max="6392" width="0.59765625" customWidth="1"/>
    <col min="6393" max="6393" width="22.1328125" customWidth="1"/>
    <col min="6394" max="6394" width="6.59765625" customWidth="1"/>
    <col min="6395" max="6398" width="0" hidden="1" customWidth="1"/>
    <col min="6399" max="6399" width="6.59765625" customWidth="1"/>
    <col min="6400" max="6403" width="0" hidden="1" customWidth="1"/>
    <col min="6404" max="6405" width="6.59765625" customWidth="1"/>
    <col min="6406" max="6407" width="0.59765625" customWidth="1"/>
    <col min="6408" max="6408" width="33.265625" customWidth="1"/>
    <col min="6409" max="6430" width="6.59765625" customWidth="1"/>
    <col min="6431" max="6433" width="2.1328125" customWidth="1"/>
    <col min="6434" max="6434" width="9.1328125" customWidth="1"/>
    <col min="6435" max="6435" width="8.86328125"/>
    <col min="6436" max="6436" width="12.265625" customWidth="1"/>
    <col min="6437" max="6646" width="8.86328125"/>
    <col min="6647" max="6648" width="0.59765625" customWidth="1"/>
    <col min="6649" max="6649" width="22.1328125" customWidth="1"/>
    <col min="6650" max="6650" width="6.59765625" customWidth="1"/>
    <col min="6651" max="6654" width="0" hidden="1" customWidth="1"/>
    <col min="6655" max="6655" width="6.59765625" customWidth="1"/>
    <col min="6656" max="6659" width="0" hidden="1" customWidth="1"/>
    <col min="6660" max="6661" width="6.59765625" customWidth="1"/>
    <col min="6662" max="6663" width="0.59765625" customWidth="1"/>
    <col min="6664" max="6664" width="33.265625" customWidth="1"/>
    <col min="6665" max="6686" width="6.59765625" customWidth="1"/>
    <col min="6687" max="6689" width="2.1328125" customWidth="1"/>
    <col min="6690" max="6690" width="9.1328125" customWidth="1"/>
    <col min="6691" max="6691" width="8.86328125"/>
    <col min="6692" max="6692" width="12.265625" customWidth="1"/>
    <col min="6693" max="6902" width="8.86328125"/>
    <col min="6903" max="6904" width="0.59765625" customWidth="1"/>
    <col min="6905" max="6905" width="22.1328125" customWidth="1"/>
    <col min="6906" max="6906" width="6.59765625" customWidth="1"/>
    <col min="6907" max="6910" width="0" hidden="1" customWidth="1"/>
    <col min="6911" max="6911" width="6.59765625" customWidth="1"/>
    <col min="6912" max="6915" width="0" hidden="1" customWidth="1"/>
    <col min="6916" max="6917" width="6.59765625" customWidth="1"/>
    <col min="6918" max="6919" width="0.59765625" customWidth="1"/>
    <col min="6920" max="6920" width="33.265625" customWidth="1"/>
    <col min="6921" max="6942" width="6.59765625" customWidth="1"/>
    <col min="6943" max="6945" width="2.1328125" customWidth="1"/>
    <col min="6946" max="6946" width="9.1328125" customWidth="1"/>
    <col min="6947" max="6947" width="8.86328125"/>
    <col min="6948" max="6948" width="12.265625" customWidth="1"/>
    <col min="6949" max="7158" width="8.86328125"/>
    <col min="7159" max="7160" width="0.59765625" customWidth="1"/>
    <col min="7161" max="7161" width="22.1328125" customWidth="1"/>
    <col min="7162" max="7162" width="6.59765625" customWidth="1"/>
    <col min="7163" max="7166" width="0" hidden="1" customWidth="1"/>
    <col min="7167" max="7167" width="6.59765625" customWidth="1"/>
    <col min="7168" max="7171" width="0" hidden="1" customWidth="1"/>
    <col min="7172" max="7173" width="6.59765625" customWidth="1"/>
    <col min="7174" max="7175" width="0.59765625" customWidth="1"/>
    <col min="7176" max="7176" width="33.265625" customWidth="1"/>
    <col min="7177" max="7198" width="6.59765625" customWidth="1"/>
    <col min="7199" max="7201" width="2.1328125" customWidth="1"/>
    <col min="7202" max="7202" width="9.1328125" customWidth="1"/>
    <col min="7203" max="7203" width="8.86328125"/>
    <col min="7204" max="7204" width="12.265625" customWidth="1"/>
    <col min="7205" max="7414" width="8.86328125"/>
    <col min="7415" max="7416" width="0.59765625" customWidth="1"/>
    <col min="7417" max="7417" width="22.1328125" customWidth="1"/>
    <col min="7418" max="7418" width="6.59765625" customWidth="1"/>
    <col min="7419" max="7422" width="0" hidden="1" customWidth="1"/>
    <col min="7423" max="7423" width="6.59765625" customWidth="1"/>
    <col min="7424" max="7427" width="0" hidden="1" customWidth="1"/>
    <col min="7428" max="7429" width="6.59765625" customWidth="1"/>
    <col min="7430" max="7431" width="0.59765625" customWidth="1"/>
    <col min="7432" max="7432" width="33.265625" customWidth="1"/>
    <col min="7433" max="7454" width="6.59765625" customWidth="1"/>
    <col min="7455" max="7457" width="2.1328125" customWidth="1"/>
    <col min="7458" max="7458" width="9.1328125" customWidth="1"/>
    <col min="7459" max="7459" width="8.86328125"/>
    <col min="7460" max="7460" width="12.265625" customWidth="1"/>
    <col min="7461" max="7670" width="8.86328125"/>
    <col min="7671" max="7672" width="0.59765625" customWidth="1"/>
    <col min="7673" max="7673" width="22.1328125" customWidth="1"/>
    <col min="7674" max="7674" width="6.59765625" customWidth="1"/>
    <col min="7675" max="7678" width="0" hidden="1" customWidth="1"/>
    <col min="7679" max="7679" width="6.59765625" customWidth="1"/>
    <col min="7680" max="7683" width="0" hidden="1" customWidth="1"/>
    <col min="7684" max="7685" width="6.59765625" customWidth="1"/>
    <col min="7686" max="7687" width="0.59765625" customWidth="1"/>
    <col min="7688" max="7688" width="33.265625" customWidth="1"/>
    <col min="7689" max="7710" width="6.59765625" customWidth="1"/>
    <col min="7711" max="7713" width="2.1328125" customWidth="1"/>
    <col min="7714" max="7714" width="9.1328125" customWidth="1"/>
    <col min="7715" max="7715" width="8.86328125"/>
    <col min="7716" max="7716" width="12.265625" customWidth="1"/>
    <col min="7717" max="7926" width="8.86328125"/>
    <col min="7927" max="7928" width="0.59765625" customWidth="1"/>
    <col min="7929" max="7929" width="22.1328125" customWidth="1"/>
    <col min="7930" max="7930" width="6.59765625" customWidth="1"/>
    <col min="7931" max="7934" width="0" hidden="1" customWidth="1"/>
    <col min="7935" max="7935" width="6.59765625" customWidth="1"/>
    <col min="7936" max="7939" width="0" hidden="1" customWidth="1"/>
    <col min="7940" max="7941" width="6.59765625" customWidth="1"/>
    <col min="7942" max="7943" width="0.59765625" customWidth="1"/>
    <col min="7944" max="7944" width="33.265625" customWidth="1"/>
    <col min="7945" max="7966" width="6.59765625" customWidth="1"/>
    <col min="7967" max="7969" width="2.1328125" customWidth="1"/>
    <col min="7970" max="7970" width="9.1328125" customWidth="1"/>
    <col min="7971" max="7971" width="8.86328125"/>
    <col min="7972" max="7972" width="12.265625" customWidth="1"/>
    <col min="7973" max="8182" width="8.86328125"/>
    <col min="8183" max="8184" width="0.59765625" customWidth="1"/>
    <col min="8185" max="8185" width="22.1328125" customWidth="1"/>
    <col min="8186" max="8186" width="6.59765625" customWidth="1"/>
    <col min="8187" max="8190" width="0" hidden="1" customWidth="1"/>
    <col min="8191" max="8191" width="6.59765625" customWidth="1"/>
    <col min="8192" max="8195" width="0" hidden="1" customWidth="1"/>
    <col min="8196" max="8197" width="6.59765625" customWidth="1"/>
    <col min="8198" max="8199" width="0.59765625" customWidth="1"/>
    <col min="8200" max="8200" width="33.265625" customWidth="1"/>
    <col min="8201" max="8222" width="6.59765625" customWidth="1"/>
    <col min="8223" max="8225" width="2.1328125" customWidth="1"/>
    <col min="8226" max="8226" width="9.1328125" customWidth="1"/>
    <col min="8227" max="8227" width="8.86328125"/>
    <col min="8228" max="8228" width="12.265625" customWidth="1"/>
    <col min="8229" max="8438" width="8.86328125"/>
    <col min="8439" max="8440" width="0.59765625" customWidth="1"/>
    <col min="8441" max="8441" width="22.1328125" customWidth="1"/>
    <col min="8442" max="8442" width="6.59765625" customWidth="1"/>
    <col min="8443" max="8446" width="0" hidden="1" customWidth="1"/>
    <col min="8447" max="8447" width="6.59765625" customWidth="1"/>
    <col min="8448" max="8451" width="0" hidden="1" customWidth="1"/>
    <col min="8452" max="8453" width="6.59765625" customWidth="1"/>
    <col min="8454" max="8455" width="0.59765625" customWidth="1"/>
    <col min="8456" max="8456" width="33.265625" customWidth="1"/>
    <col min="8457" max="8478" width="6.59765625" customWidth="1"/>
    <col min="8479" max="8481" width="2.1328125" customWidth="1"/>
    <col min="8482" max="8482" width="9.1328125" customWidth="1"/>
    <col min="8483" max="8483" width="8.86328125"/>
    <col min="8484" max="8484" width="12.265625" customWidth="1"/>
    <col min="8485" max="8694" width="8.86328125"/>
    <col min="8695" max="8696" width="0.59765625" customWidth="1"/>
    <col min="8697" max="8697" width="22.1328125" customWidth="1"/>
    <col min="8698" max="8698" width="6.59765625" customWidth="1"/>
    <col min="8699" max="8702" width="0" hidden="1" customWidth="1"/>
    <col min="8703" max="8703" width="6.59765625" customWidth="1"/>
    <col min="8704" max="8707" width="0" hidden="1" customWidth="1"/>
    <col min="8708" max="8709" width="6.59765625" customWidth="1"/>
    <col min="8710" max="8711" width="0.59765625" customWidth="1"/>
    <col min="8712" max="8712" width="33.265625" customWidth="1"/>
    <col min="8713" max="8734" width="6.59765625" customWidth="1"/>
    <col min="8735" max="8737" width="2.1328125" customWidth="1"/>
    <col min="8738" max="8738" width="9.1328125" customWidth="1"/>
    <col min="8739" max="8739" width="8.86328125"/>
    <col min="8740" max="8740" width="12.265625" customWidth="1"/>
    <col min="8741" max="8950" width="8.86328125"/>
    <col min="8951" max="8952" width="0.59765625" customWidth="1"/>
    <col min="8953" max="8953" width="22.1328125" customWidth="1"/>
    <col min="8954" max="8954" width="6.59765625" customWidth="1"/>
    <col min="8955" max="8958" width="0" hidden="1" customWidth="1"/>
    <col min="8959" max="8959" width="6.59765625" customWidth="1"/>
    <col min="8960" max="8963" width="0" hidden="1" customWidth="1"/>
    <col min="8964" max="8965" width="6.59765625" customWidth="1"/>
    <col min="8966" max="8967" width="0.59765625" customWidth="1"/>
    <col min="8968" max="8968" width="33.265625" customWidth="1"/>
    <col min="8969" max="8990" width="6.59765625" customWidth="1"/>
    <col min="8991" max="8993" width="2.1328125" customWidth="1"/>
    <col min="8994" max="8994" width="9.1328125" customWidth="1"/>
    <col min="8995" max="8995" width="8.86328125"/>
    <col min="8996" max="8996" width="12.265625" customWidth="1"/>
    <col min="8997" max="9206" width="8.86328125"/>
    <col min="9207" max="9208" width="0.59765625" customWidth="1"/>
    <col min="9209" max="9209" width="22.1328125" customWidth="1"/>
    <col min="9210" max="9210" width="6.59765625" customWidth="1"/>
    <col min="9211" max="9214" width="0" hidden="1" customWidth="1"/>
    <col min="9215" max="9215" width="6.59765625" customWidth="1"/>
    <col min="9216" max="9219" width="0" hidden="1" customWidth="1"/>
    <col min="9220" max="9221" width="6.59765625" customWidth="1"/>
    <col min="9222" max="9223" width="0.59765625" customWidth="1"/>
    <col min="9224" max="9224" width="33.265625" customWidth="1"/>
    <col min="9225" max="9246" width="6.59765625" customWidth="1"/>
    <col min="9247" max="9249" width="2.1328125" customWidth="1"/>
    <col min="9250" max="9250" width="9.1328125" customWidth="1"/>
    <col min="9251" max="9251" width="8.86328125"/>
    <col min="9252" max="9252" width="12.265625" customWidth="1"/>
    <col min="9253" max="9462" width="8.86328125"/>
    <col min="9463" max="9464" width="0.59765625" customWidth="1"/>
    <col min="9465" max="9465" width="22.1328125" customWidth="1"/>
    <col min="9466" max="9466" width="6.59765625" customWidth="1"/>
    <col min="9467" max="9470" width="0" hidden="1" customWidth="1"/>
    <col min="9471" max="9471" width="6.59765625" customWidth="1"/>
    <col min="9472" max="9475" width="0" hidden="1" customWidth="1"/>
    <col min="9476" max="9477" width="6.59765625" customWidth="1"/>
    <col min="9478" max="9479" width="0.59765625" customWidth="1"/>
    <col min="9480" max="9480" width="33.265625" customWidth="1"/>
    <col min="9481" max="9502" width="6.59765625" customWidth="1"/>
    <col min="9503" max="9505" width="2.1328125" customWidth="1"/>
    <col min="9506" max="9506" width="9.1328125" customWidth="1"/>
    <col min="9507" max="9507" width="8.86328125"/>
    <col min="9508" max="9508" width="12.265625" customWidth="1"/>
    <col min="9509" max="9718" width="8.86328125"/>
    <col min="9719" max="9720" width="0.59765625" customWidth="1"/>
    <col min="9721" max="9721" width="22.1328125" customWidth="1"/>
    <col min="9722" max="9722" width="6.59765625" customWidth="1"/>
    <col min="9723" max="9726" width="0" hidden="1" customWidth="1"/>
    <col min="9727" max="9727" width="6.59765625" customWidth="1"/>
    <col min="9728" max="9731" width="0" hidden="1" customWidth="1"/>
    <col min="9732" max="9733" width="6.59765625" customWidth="1"/>
    <col min="9734" max="9735" width="0.59765625" customWidth="1"/>
    <col min="9736" max="9736" width="33.265625" customWidth="1"/>
    <col min="9737" max="9758" width="6.59765625" customWidth="1"/>
    <col min="9759" max="9761" width="2.1328125" customWidth="1"/>
    <col min="9762" max="9762" width="9.1328125" customWidth="1"/>
    <col min="9763" max="9763" width="8.86328125"/>
    <col min="9764" max="9764" width="12.265625" customWidth="1"/>
    <col min="9765" max="9974" width="8.86328125"/>
    <col min="9975" max="9976" width="0.59765625" customWidth="1"/>
    <col min="9977" max="9977" width="22.1328125" customWidth="1"/>
    <col min="9978" max="9978" width="6.59765625" customWidth="1"/>
    <col min="9979" max="9982" width="0" hidden="1" customWidth="1"/>
    <col min="9983" max="9983" width="6.59765625" customWidth="1"/>
    <col min="9984" max="9987" width="0" hidden="1" customWidth="1"/>
    <col min="9988" max="9989" width="6.59765625" customWidth="1"/>
    <col min="9990" max="9991" width="0.59765625" customWidth="1"/>
    <col min="9992" max="9992" width="33.265625" customWidth="1"/>
    <col min="9993" max="10014" width="6.59765625" customWidth="1"/>
    <col min="10015" max="10017" width="2.1328125" customWidth="1"/>
    <col min="10018" max="10018" width="9.1328125" customWidth="1"/>
    <col min="10019" max="10019" width="8.86328125"/>
    <col min="10020" max="10020" width="12.265625" customWidth="1"/>
    <col min="10021" max="10230" width="8.86328125"/>
    <col min="10231" max="10232" width="0.59765625" customWidth="1"/>
    <col min="10233" max="10233" width="22.1328125" customWidth="1"/>
    <col min="10234" max="10234" width="6.59765625" customWidth="1"/>
    <col min="10235" max="10238" width="0" hidden="1" customWidth="1"/>
    <col min="10239" max="10239" width="6.59765625" customWidth="1"/>
    <col min="10240" max="10243" width="0" hidden="1" customWidth="1"/>
    <col min="10244" max="10245" width="6.59765625" customWidth="1"/>
    <col min="10246" max="10247" width="0.59765625" customWidth="1"/>
    <col min="10248" max="10248" width="33.265625" customWidth="1"/>
    <col min="10249" max="10270" width="6.59765625" customWidth="1"/>
    <col min="10271" max="10273" width="2.1328125" customWidth="1"/>
    <col min="10274" max="10274" width="9.1328125" customWidth="1"/>
    <col min="10275" max="10275" width="8.86328125"/>
    <col min="10276" max="10276" width="12.265625" customWidth="1"/>
    <col min="10277" max="10486" width="8.86328125"/>
    <col min="10487" max="10488" width="0.59765625" customWidth="1"/>
    <col min="10489" max="10489" width="22.1328125" customWidth="1"/>
    <col min="10490" max="10490" width="6.59765625" customWidth="1"/>
    <col min="10491" max="10494" width="0" hidden="1" customWidth="1"/>
    <col min="10495" max="10495" width="6.59765625" customWidth="1"/>
    <col min="10496" max="10499" width="0" hidden="1" customWidth="1"/>
    <col min="10500" max="10501" width="6.59765625" customWidth="1"/>
    <col min="10502" max="10503" width="0.59765625" customWidth="1"/>
    <col min="10504" max="10504" width="33.265625" customWidth="1"/>
    <col min="10505" max="10526" width="6.59765625" customWidth="1"/>
    <col min="10527" max="10529" width="2.1328125" customWidth="1"/>
    <col min="10530" max="10530" width="9.1328125" customWidth="1"/>
    <col min="10531" max="10531" width="8.86328125"/>
    <col min="10532" max="10532" width="12.265625" customWidth="1"/>
    <col min="10533" max="10742" width="8.86328125"/>
    <col min="10743" max="10744" width="0.59765625" customWidth="1"/>
    <col min="10745" max="10745" width="22.1328125" customWidth="1"/>
    <col min="10746" max="10746" width="6.59765625" customWidth="1"/>
    <col min="10747" max="10750" width="0" hidden="1" customWidth="1"/>
    <col min="10751" max="10751" width="6.59765625" customWidth="1"/>
    <col min="10752" max="10755" width="0" hidden="1" customWidth="1"/>
    <col min="10756" max="10757" width="6.59765625" customWidth="1"/>
    <col min="10758" max="10759" width="0.59765625" customWidth="1"/>
    <col min="10760" max="10760" width="33.265625" customWidth="1"/>
    <col min="10761" max="10782" width="6.59765625" customWidth="1"/>
    <col min="10783" max="10785" width="2.1328125" customWidth="1"/>
    <col min="10786" max="10786" width="9.1328125" customWidth="1"/>
    <col min="10787" max="10787" width="8.86328125"/>
    <col min="10788" max="10788" width="12.265625" customWidth="1"/>
    <col min="10789" max="10998" width="8.86328125"/>
    <col min="10999" max="11000" width="0.59765625" customWidth="1"/>
    <col min="11001" max="11001" width="22.1328125" customWidth="1"/>
    <col min="11002" max="11002" width="6.59765625" customWidth="1"/>
    <col min="11003" max="11006" width="0" hidden="1" customWidth="1"/>
    <col min="11007" max="11007" width="6.59765625" customWidth="1"/>
    <col min="11008" max="11011" width="0" hidden="1" customWidth="1"/>
    <col min="11012" max="11013" width="6.59765625" customWidth="1"/>
    <col min="11014" max="11015" width="0.59765625" customWidth="1"/>
    <col min="11016" max="11016" width="33.265625" customWidth="1"/>
    <col min="11017" max="11038" width="6.59765625" customWidth="1"/>
    <col min="11039" max="11041" width="2.1328125" customWidth="1"/>
    <col min="11042" max="11042" width="9.1328125" customWidth="1"/>
    <col min="11043" max="11043" width="8.86328125"/>
    <col min="11044" max="11044" width="12.265625" customWidth="1"/>
    <col min="11045" max="11254" width="8.86328125"/>
    <col min="11255" max="11256" width="0.59765625" customWidth="1"/>
    <col min="11257" max="11257" width="22.1328125" customWidth="1"/>
    <col min="11258" max="11258" width="6.59765625" customWidth="1"/>
    <col min="11259" max="11262" width="0" hidden="1" customWidth="1"/>
    <col min="11263" max="11263" width="6.59765625" customWidth="1"/>
    <col min="11264" max="11267" width="0" hidden="1" customWidth="1"/>
    <col min="11268" max="11269" width="6.59765625" customWidth="1"/>
    <col min="11270" max="11271" width="0.59765625" customWidth="1"/>
    <col min="11272" max="11272" width="33.265625" customWidth="1"/>
    <col min="11273" max="11294" width="6.59765625" customWidth="1"/>
    <col min="11295" max="11297" width="2.1328125" customWidth="1"/>
    <col min="11298" max="11298" width="9.1328125" customWidth="1"/>
    <col min="11299" max="11299" width="8.86328125"/>
    <col min="11300" max="11300" width="12.265625" customWidth="1"/>
    <col min="11301" max="11510" width="8.86328125"/>
    <col min="11511" max="11512" width="0.59765625" customWidth="1"/>
    <col min="11513" max="11513" width="22.1328125" customWidth="1"/>
    <col min="11514" max="11514" width="6.59765625" customWidth="1"/>
    <col min="11515" max="11518" width="0" hidden="1" customWidth="1"/>
    <col min="11519" max="11519" width="6.59765625" customWidth="1"/>
    <col min="11520" max="11523" width="0" hidden="1" customWidth="1"/>
    <col min="11524" max="11525" width="6.59765625" customWidth="1"/>
    <col min="11526" max="11527" width="0.59765625" customWidth="1"/>
    <col min="11528" max="11528" width="33.265625" customWidth="1"/>
    <col min="11529" max="11550" width="6.59765625" customWidth="1"/>
    <col min="11551" max="11553" width="2.1328125" customWidth="1"/>
    <col min="11554" max="11554" width="9.1328125" customWidth="1"/>
    <col min="11555" max="11555" width="8.86328125"/>
    <col min="11556" max="11556" width="12.265625" customWidth="1"/>
    <col min="11557" max="11766" width="8.86328125"/>
    <col min="11767" max="11768" width="0.59765625" customWidth="1"/>
    <col min="11769" max="11769" width="22.1328125" customWidth="1"/>
    <col min="11770" max="11770" width="6.59765625" customWidth="1"/>
    <col min="11771" max="11774" width="0" hidden="1" customWidth="1"/>
    <col min="11775" max="11775" width="6.59765625" customWidth="1"/>
    <col min="11776" max="11779" width="0" hidden="1" customWidth="1"/>
    <col min="11780" max="11781" width="6.59765625" customWidth="1"/>
    <col min="11782" max="11783" width="0.59765625" customWidth="1"/>
    <col min="11784" max="11784" width="33.265625" customWidth="1"/>
    <col min="11785" max="11806" width="6.59765625" customWidth="1"/>
    <col min="11807" max="11809" width="2.1328125" customWidth="1"/>
    <col min="11810" max="11810" width="9.1328125" customWidth="1"/>
    <col min="11811" max="11811" width="8.86328125"/>
    <col min="11812" max="11812" width="12.265625" customWidth="1"/>
    <col min="11813" max="12022" width="8.86328125"/>
    <col min="12023" max="12024" width="0.59765625" customWidth="1"/>
    <col min="12025" max="12025" width="22.1328125" customWidth="1"/>
    <col min="12026" max="12026" width="6.59765625" customWidth="1"/>
    <col min="12027" max="12030" width="0" hidden="1" customWidth="1"/>
    <col min="12031" max="12031" width="6.59765625" customWidth="1"/>
    <col min="12032" max="12035" width="0" hidden="1" customWidth="1"/>
    <col min="12036" max="12037" width="6.59765625" customWidth="1"/>
    <col min="12038" max="12039" width="0.59765625" customWidth="1"/>
    <col min="12040" max="12040" width="33.265625" customWidth="1"/>
    <col min="12041" max="12062" width="6.59765625" customWidth="1"/>
    <col min="12063" max="12065" width="2.1328125" customWidth="1"/>
    <col min="12066" max="12066" width="9.1328125" customWidth="1"/>
    <col min="12067" max="12067" width="8.86328125"/>
    <col min="12068" max="12068" width="12.265625" customWidth="1"/>
    <col min="12069" max="12278" width="8.86328125"/>
    <col min="12279" max="12280" width="0.59765625" customWidth="1"/>
    <col min="12281" max="12281" width="22.1328125" customWidth="1"/>
    <col min="12282" max="12282" width="6.59765625" customWidth="1"/>
    <col min="12283" max="12286" width="0" hidden="1" customWidth="1"/>
    <col min="12287" max="12287" width="6.59765625" customWidth="1"/>
    <col min="12288" max="12291" width="0" hidden="1" customWidth="1"/>
    <col min="12292" max="12293" width="6.59765625" customWidth="1"/>
    <col min="12294" max="12295" width="0.59765625" customWidth="1"/>
    <col min="12296" max="12296" width="33.265625" customWidth="1"/>
    <col min="12297" max="12318" width="6.59765625" customWidth="1"/>
    <col min="12319" max="12321" width="2.1328125" customWidth="1"/>
    <col min="12322" max="12322" width="9.1328125" customWidth="1"/>
    <col min="12323" max="12323" width="8.86328125"/>
    <col min="12324" max="12324" width="12.265625" customWidth="1"/>
    <col min="12325" max="12534" width="8.86328125"/>
    <col min="12535" max="12536" width="0.59765625" customWidth="1"/>
    <col min="12537" max="12537" width="22.1328125" customWidth="1"/>
    <col min="12538" max="12538" width="6.59765625" customWidth="1"/>
    <col min="12539" max="12542" width="0" hidden="1" customWidth="1"/>
    <col min="12543" max="12543" width="6.59765625" customWidth="1"/>
    <col min="12544" max="12547" width="0" hidden="1" customWidth="1"/>
    <col min="12548" max="12549" width="6.59765625" customWidth="1"/>
    <col min="12550" max="12551" width="0.59765625" customWidth="1"/>
    <col min="12552" max="12552" width="33.265625" customWidth="1"/>
    <col min="12553" max="12574" width="6.59765625" customWidth="1"/>
    <col min="12575" max="12577" width="2.1328125" customWidth="1"/>
    <col min="12578" max="12578" width="9.1328125" customWidth="1"/>
    <col min="12579" max="12579" width="8.86328125"/>
    <col min="12580" max="12580" width="12.265625" customWidth="1"/>
    <col min="12581" max="12790" width="8.86328125"/>
    <col min="12791" max="12792" width="0.59765625" customWidth="1"/>
    <col min="12793" max="12793" width="22.1328125" customWidth="1"/>
    <col min="12794" max="12794" width="6.59765625" customWidth="1"/>
    <col min="12795" max="12798" width="0" hidden="1" customWidth="1"/>
    <col min="12799" max="12799" width="6.59765625" customWidth="1"/>
    <col min="12800" max="12803" width="0" hidden="1" customWidth="1"/>
    <col min="12804" max="12805" width="6.59765625" customWidth="1"/>
    <col min="12806" max="12807" width="0.59765625" customWidth="1"/>
    <col min="12808" max="12808" width="33.265625" customWidth="1"/>
    <col min="12809" max="12830" width="6.59765625" customWidth="1"/>
    <col min="12831" max="12833" width="2.1328125" customWidth="1"/>
    <col min="12834" max="12834" width="9.1328125" customWidth="1"/>
    <col min="12835" max="12835" width="8.86328125"/>
    <col min="12836" max="12836" width="12.265625" customWidth="1"/>
    <col min="12837" max="13046" width="8.86328125"/>
    <col min="13047" max="13048" width="0.59765625" customWidth="1"/>
    <col min="13049" max="13049" width="22.1328125" customWidth="1"/>
    <col min="13050" max="13050" width="6.59765625" customWidth="1"/>
    <col min="13051" max="13054" width="0" hidden="1" customWidth="1"/>
    <col min="13055" max="13055" width="6.59765625" customWidth="1"/>
    <col min="13056" max="13059" width="0" hidden="1" customWidth="1"/>
    <col min="13060" max="13061" width="6.59765625" customWidth="1"/>
    <col min="13062" max="13063" width="0.59765625" customWidth="1"/>
    <col min="13064" max="13064" width="33.265625" customWidth="1"/>
    <col min="13065" max="13086" width="6.59765625" customWidth="1"/>
    <col min="13087" max="13089" width="2.1328125" customWidth="1"/>
    <col min="13090" max="13090" width="9.1328125" customWidth="1"/>
    <col min="13091" max="13091" width="8.86328125"/>
    <col min="13092" max="13092" width="12.265625" customWidth="1"/>
    <col min="13093" max="13302" width="8.86328125"/>
    <col min="13303" max="13304" width="0.59765625" customWidth="1"/>
    <col min="13305" max="13305" width="22.1328125" customWidth="1"/>
    <col min="13306" max="13306" width="6.59765625" customWidth="1"/>
    <col min="13307" max="13310" width="0" hidden="1" customWidth="1"/>
    <col min="13311" max="13311" width="6.59765625" customWidth="1"/>
    <col min="13312" max="13315" width="0" hidden="1" customWidth="1"/>
    <col min="13316" max="13317" width="6.59765625" customWidth="1"/>
    <col min="13318" max="13319" width="0.59765625" customWidth="1"/>
    <col min="13320" max="13320" width="33.265625" customWidth="1"/>
    <col min="13321" max="13342" width="6.59765625" customWidth="1"/>
    <col min="13343" max="13345" width="2.1328125" customWidth="1"/>
    <col min="13346" max="13346" width="9.1328125" customWidth="1"/>
    <col min="13347" max="13347" width="8.86328125"/>
    <col min="13348" max="13348" width="12.265625" customWidth="1"/>
    <col min="13349" max="13558" width="8.86328125"/>
    <col min="13559" max="13560" width="0.59765625" customWidth="1"/>
    <col min="13561" max="13561" width="22.1328125" customWidth="1"/>
    <col min="13562" max="13562" width="6.59765625" customWidth="1"/>
    <col min="13563" max="13566" width="0" hidden="1" customWidth="1"/>
    <col min="13567" max="13567" width="6.59765625" customWidth="1"/>
    <col min="13568" max="13571" width="0" hidden="1" customWidth="1"/>
    <col min="13572" max="13573" width="6.59765625" customWidth="1"/>
    <col min="13574" max="13575" width="0.59765625" customWidth="1"/>
    <col min="13576" max="13576" width="33.265625" customWidth="1"/>
    <col min="13577" max="13598" width="6.59765625" customWidth="1"/>
    <col min="13599" max="13601" width="2.1328125" customWidth="1"/>
    <col min="13602" max="13602" width="9.1328125" customWidth="1"/>
    <col min="13603" max="13603" width="8.86328125"/>
    <col min="13604" max="13604" width="12.265625" customWidth="1"/>
    <col min="13605" max="13814" width="8.86328125"/>
    <col min="13815" max="13816" width="0.59765625" customWidth="1"/>
    <col min="13817" max="13817" width="22.1328125" customWidth="1"/>
    <col min="13818" max="13818" width="6.59765625" customWidth="1"/>
    <col min="13819" max="13822" width="0" hidden="1" customWidth="1"/>
    <col min="13823" max="13823" width="6.59765625" customWidth="1"/>
    <col min="13824" max="13827" width="0" hidden="1" customWidth="1"/>
    <col min="13828" max="13829" width="6.59765625" customWidth="1"/>
    <col min="13830" max="13831" width="0.59765625" customWidth="1"/>
    <col min="13832" max="13832" width="33.265625" customWidth="1"/>
    <col min="13833" max="13854" width="6.59765625" customWidth="1"/>
    <col min="13855" max="13857" width="2.1328125" customWidth="1"/>
    <col min="13858" max="13858" width="9.1328125" customWidth="1"/>
    <col min="13859" max="13859" width="8.86328125"/>
    <col min="13860" max="13860" width="12.265625" customWidth="1"/>
    <col min="13861" max="14070" width="8.86328125"/>
    <col min="14071" max="14072" width="0.59765625" customWidth="1"/>
    <col min="14073" max="14073" width="22.1328125" customWidth="1"/>
    <col min="14074" max="14074" width="6.59765625" customWidth="1"/>
    <col min="14075" max="14078" width="0" hidden="1" customWidth="1"/>
    <col min="14079" max="14079" width="6.59765625" customWidth="1"/>
    <col min="14080" max="14083" width="0" hidden="1" customWidth="1"/>
    <col min="14084" max="14085" width="6.59765625" customWidth="1"/>
    <col min="14086" max="14087" width="0.59765625" customWidth="1"/>
    <col min="14088" max="14088" width="33.265625" customWidth="1"/>
    <col min="14089" max="14110" width="6.59765625" customWidth="1"/>
    <col min="14111" max="14113" width="2.1328125" customWidth="1"/>
    <col min="14114" max="14114" width="9.1328125" customWidth="1"/>
    <col min="14115" max="14115" width="8.86328125"/>
    <col min="14116" max="14116" width="12.265625" customWidth="1"/>
    <col min="14117" max="14326" width="8.86328125"/>
    <col min="14327" max="14328" width="0.59765625" customWidth="1"/>
    <col min="14329" max="14329" width="22.1328125" customWidth="1"/>
    <col min="14330" max="14330" width="6.59765625" customWidth="1"/>
    <col min="14331" max="14334" width="0" hidden="1" customWidth="1"/>
    <col min="14335" max="14335" width="6.59765625" customWidth="1"/>
    <col min="14336" max="14339" width="0" hidden="1" customWidth="1"/>
    <col min="14340" max="14341" width="6.59765625" customWidth="1"/>
    <col min="14342" max="14343" width="0.59765625" customWidth="1"/>
    <col min="14344" max="14344" width="33.265625" customWidth="1"/>
    <col min="14345" max="14366" width="6.59765625" customWidth="1"/>
    <col min="14367" max="14369" width="2.1328125" customWidth="1"/>
    <col min="14370" max="14370" width="9.1328125" customWidth="1"/>
    <col min="14371" max="14371" width="8.86328125"/>
    <col min="14372" max="14372" width="12.265625" customWidth="1"/>
    <col min="14373" max="14582" width="8.86328125"/>
    <col min="14583" max="14584" width="0.59765625" customWidth="1"/>
    <col min="14585" max="14585" width="22.1328125" customWidth="1"/>
    <col min="14586" max="14586" width="6.59765625" customWidth="1"/>
    <col min="14587" max="14590" width="0" hidden="1" customWidth="1"/>
    <col min="14591" max="14591" width="6.59765625" customWidth="1"/>
    <col min="14592" max="14595" width="0" hidden="1" customWidth="1"/>
    <col min="14596" max="14597" width="6.59765625" customWidth="1"/>
    <col min="14598" max="14599" width="0.59765625" customWidth="1"/>
    <col min="14600" max="14600" width="33.265625" customWidth="1"/>
    <col min="14601" max="14622" width="6.59765625" customWidth="1"/>
    <col min="14623" max="14625" width="2.1328125" customWidth="1"/>
    <col min="14626" max="14626" width="9.1328125" customWidth="1"/>
    <col min="14627" max="14627" width="8.86328125"/>
    <col min="14628" max="14628" width="12.265625" customWidth="1"/>
    <col min="14629" max="14838" width="8.86328125"/>
    <col min="14839" max="14840" width="0.59765625" customWidth="1"/>
    <col min="14841" max="14841" width="22.1328125" customWidth="1"/>
    <col min="14842" max="14842" width="6.59765625" customWidth="1"/>
    <col min="14843" max="14846" width="0" hidden="1" customWidth="1"/>
    <col min="14847" max="14847" width="6.59765625" customWidth="1"/>
    <col min="14848" max="14851" width="0" hidden="1" customWidth="1"/>
    <col min="14852" max="14853" width="6.59765625" customWidth="1"/>
    <col min="14854" max="14855" width="0.59765625" customWidth="1"/>
    <col min="14856" max="14856" width="33.265625" customWidth="1"/>
    <col min="14857" max="14878" width="6.59765625" customWidth="1"/>
    <col min="14879" max="14881" width="2.1328125" customWidth="1"/>
    <col min="14882" max="14882" width="9.1328125" customWidth="1"/>
    <col min="14883" max="14883" width="8.86328125"/>
    <col min="14884" max="14884" width="12.265625" customWidth="1"/>
    <col min="14885" max="15094" width="8.86328125"/>
    <col min="15095" max="15096" width="0.59765625" customWidth="1"/>
    <col min="15097" max="15097" width="22.1328125" customWidth="1"/>
    <col min="15098" max="15098" width="6.59765625" customWidth="1"/>
    <col min="15099" max="15102" width="0" hidden="1" customWidth="1"/>
    <col min="15103" max="15103" width="6.59765625" customWidth="1"/>
    <col min="15104" max="15107" width="0" hidden="1" customWidth="1"/>
    <col min="15108" max="15109" width="6.59765625" customWidth="1"/>
    <col min="15110" max="15111" width="0.59765625" customWidth="1"/>
    <col min="15112" max="15112" width="33.265625" customWidth="1"/>
    <col min="15113" max="15134" width="6.59765625" customWidth="1"/>
    <col min="15135" max="15137" width="2.1328125" customWidth="1"/>
    <col min="15138" max="15138" width="9.1328125" customWidth="1"/>
    <col min="15139" max="15139" width="8.86328125"/>
    <col min="15140" max="15140" width="12.265625" customWidth="1"/>
    <col min="15141" max="15350" width="8.86328125"/>
    <col min="15351" max="15352" width="0.59765625" customWidth="1"/>
    <col min="15353" max="15353" width="22.1328125" customWidth="1"/>
    <col min="15354" max="15354" width="6.59765625" customWidth="1"/>
    <col min="15355" max="15358" width="0" hidden="1" customWidth="1"/>
    <col min="15359" max="15359" width="6.59765625" customWidth="1"/>
    <col min="15360" max="15363" width="0" hidden="1" customWidth="1"/>
    <col min="15364" max="15365" width="6.59765625" customWidth="1"/>
    <col min="15366" max="15367" width="0.59765625" customWidth="1"/>
    <col min="15368" max="15368" width="33.265625" customWidth="1"/>
    <col min="15369" max="15390" width="6.59765625" customWidth="1"/>
    <col min="15391" max="15393" width="2.1328125" customWidth="1"/>
    <col min="15394" max="15394" width="9.1328125" customWidth="1"/>
    <col min="15395" max="15395" width="8.86328125"/>
    <col min="15396" max="15396" width="12.265625" customWidth="1"/>
    <col min="15397" max="15606" width="8.86328125"/>
    <col min="15607" max="15608" width="0.59765625" customWidth="1"/>
    <col min="15609" max="15609" width="22.1328125" customWidth="1"/>
    <col min="15610" max="15610" width="6.59765625" customWidth="1"/>
    <col min="15611" max="15614" width="0" hidden="1" customWidth="1"/>
    <col min="15615" max="15615" width="6.59765625" customWidth="1"/>
    <col min="15616" max="15619" width="0" hidden="1" customWidth="1"/>
    <col min="15620" max="15621" width="6.59765625" customWidth="1"/>
    <col min="15622" max="15623" width="0.59765625" customWidth="1"/>
    <col min="15624" max="15624" width="33.265625" customWidth="1"/>
    <col min="15625" max="15646" width="6.59765625" customWidth="1"/>
    <col min="15647" max="15649" width="2.1328125" customWidth="1"/>
    <col min="15650" max="15650" width="9.1328125" customWidth="1"/>
    <col min="15651" max="15651" width="8.86328125"/>
    <col min="15652" max="15652" width="12.265625" customWidth="1"/>
    <col min="15653" max="15862" width="8.86328125"/>
    <col min="15863" max="15864" width="0.59765625" customWidth="1"/>
    <col min="15865" max="15865" width="22.1328125" customWidth="1"/>
    <col min="15866" max="15866" width="6.59765625" customWidth="1"/>
    <col min="15867" max="15870" width="0" hidden="1" customWidth="1"/>
    <col min="15871" max="15871" width="6.59765625" customWidth="1"/>
    <col min="15872" max="15875" width="0" hidden="1" customWidth="1"/>
    <col min="15876" max="15877" width="6.59765625" customWidth="1"/>
    <col min="15878" max="15879" width="0.59765625" customWidth="1"/>
    <col min="15880" max="15880" width="33.265625" customWidth="1"/>
    <col min="15881" max="15902" width="6.59765625" customWidth="1"/>
    <col min="15903" max="15905" width="2.1328125" customWidth="1"/>
    <col min="15906" max="15906" width="9.1328125" customWidth="1"/>
    <col min="15907" max="15907" width="8.86328125"/>
    <col min="15908" max="15908" width="12.265625" customWidth="1"/>
    <col min="15909" max="16118" width="8.86328125"/>
    <col min="16119" max="16120" width="0.59765625" customWidth="1"/>
    <col min="16121" max="16121" width="22.1328125" customWidth="1"/>
    <col min="16122" max="16122" width="6.59765625" customWidth="1"/>
    <col min="16123" max="16126" width="0" hidden="1" customWidth="1"/>
    <col min="16127" max="16127" width="6.59765625" customWidth="1"/>
    <col min="16128" max="16131" width="0" hidden="1" customWidth="1"/>
    <col min="16132" max="16133" width="6.59765625" customWidth="1"/>
    <col min="16134" max="16135" width="0.59765625" customWidth="1"/>
    <col min="16136" max="16136" width="33.265625" customWidth="1"/>
    <col min="16137" max="16158" width="6.59765625" customWidth="1"/>
    <col min="16159" max="16161" width="2.1328125" customWidth="1"/>
    <col min="16162" max="16162" width="9.1328125" customWidth="1"/>
    <col min="16163" max="16163" width="8.86328125"/>
    <col min="16164" max="16164" width="12.265625" customWidth="1"/>
    <col min="16165" max="16374" width="8.86328125"/>
    <col min="16375" max="16376" width="0.59765625" customWidth="1"/>
    <col min="16377" max="16377" width="22.1328125" customWidth="1"/>
    <col min="16378" max="16378" width="6.59765625" customWidth="1"/>
    <col min="16379" max="16384" width="0" hidden="1" customWidth="1"/>
  </cols>
  <sheetData>
    <row r="1" spans="1:80" ht="15" x14ac:dyDescent="0.35">
      <c r="A1" s="171" t="s">
        <v>20</v>
      </c>
      <c r="B1" s="171"/>
      <c r="C1" s="171"/>
      <c r="D1" s="171"/>
      <c r="E1" s="171"/>
      <c r="F1" s="171"/>
      <c r="G1" s="171"/>
      <c r="H1" s="171"/>
      <c r="I1" s="171"/>
      <c r="J1" s="171"/>
      <c r="K1" s="171"/>
      <c r="L1" s="171"/>
      <c r="M1" s="171"/>
      <c r="N1" s="985" t="str">
        <f>A1</f>
        <v>3.1.4</v>
      </c>
      <c r="O1" s="985"/>
      <c r="P1" s="985"/>
      <c r="Q1" s="985"/>
      <c r="R1" s="985"/>
      <c r="S1" s="985"/>
      <c r="T1" s="985"/>
      <c r="U1" s="985"/>
      <c r="V1" s="985"/>
      <c r="W1" s="985"/>
      <c r="X1" s="985"/>
      <c r="Y1" s="985"/>
      <c r="Z1" s="985"/>
      <c r="AA1" s="985"/>
      <c r="AB1" s="985"/>
      <c r="AC1" s="985"/>
      <c r="AD1" s="985"/>
      <c r="AE1" s="985"/>
      <c r="AF1" s="985"/>
      <c r="AG1" s="985"/>
      <c r="AH1" s="985"/>
      <c r="AI1" s="985"/>
      <c r="BJ1"/>
      <c r="BK1"/>
      <c r="BL1"/>
      <c r="BM1"/>
      <c r="BN1"/>
      <c r="BO1"/>
      <c r="BP1"/>
      <c r="BQ1"/>
      <c r="BR1"/>
      <c r="BS1"/>
      <c r="BT1"/>
      <c r="BU1"/>
      <c r="BV1"/>
      <c r="BW1"/>
      <c r="BX1"/>
      <c r="BY1"/>
      <c r="BZ1"/>
      <c r="CA1"/>
      <c r="CB1"/>
    </row>
    <row r="2" spans="1:80" ht="13.15" x14ac:dyDescent="0.4">
      <c r="A2" s="268" t="s">
        <v>419</v>
      </c>
      <c r="B2" s="268"/>
      <c r="C2" s="268"/>
      <c r="D2" s="268"/>
      <c r="E2" s="268"/>
      <c r="F2" s="268"/>
      <c r="G2" s="268"/>
      <c r="H2" s="268"/>
      <c r="I2" s="268"/>
      <c r="J2" s="268"/>
      <c r="K2" s="268"/>
      <c r="L2" s="268"/>
      <c r="M2" s="268"/>
      <c r="N2" s="268"/>
      <c r="O2" s="268"/>
      <c r="P2" s="268"/>
      <c r="Q2" s="268"/>
      <c r="R2" s="268"/>
      <c r="S2" s="268"/>
      <c r="T2" s="268"/>
      <c r="U2" s="268"/>
      <c r="V2" s="268"/>
      <c r="W2" s="268"/>
      <c r="X2" s="268"/>
      <c r="Y2" s="268"/>
      <c r="Z2" s="268"/>
      <c r="AA2" s="268"/>
      <c r="AB2" s="268"/>
      <c r="AC2" s="268"/>
      <c r="AD2" s="268"/>
      <c r="AE2" s="268"/>
      <c r="AF2" s="268"/>
      <c r="AG2" s="268"/>
      <c r="AH2" s="268"/>
      <c r="AI2" s="268"/>
      <c r="BJ2"/>
      <c r="BK2"/>
      <c r="BL2"/>
      <c r="BM2"/>
      <c r="BN2"/>
      <c r="BO2"/>
      <c r="BP2"/>
      <c r="BQ2"/>
      <c r="BR2"/>
      <c r="BS2"/>
      <c r="BT2"/>
      <c r="BU2"/>
      <c r="BV2"/>
      <c r="BW2"/>
      <c r="BX2"/>
      <c r="BY2"/>
      <c r="BZ2"/>
      <c r="CA2"/>
      <c r="CB2"/>
    </row>
    <row r="3" spans="1:80" ht="13.15" x14ac:dyDescent="0.4">
      <c r="A3" s="10"/>
      <c r="B3" s="268" t="s">
        <v>341</v>
      </c>
      <c r="C3" s="268"/>
      <c r="D3" s="268"/>
      <c r="E3" s="268"/>
      <c r="F3" s="268"/>
      <c r="G3" s="268"/>
      <c r="H3" s="268"/>
      <c r="I3" s="268"/>
      <c r="J3" s="268"/>
      <c r="K3" s="268"/>
      <c r="L3" s="268"/>
      <c r="M3" s="268"/>
      <c r="N3" s="268"/>
      <c r="O3" s="268"/>
      <c r="P3" s="268"/>
      <c r="Q3" s="268"/>
      <c r="R3" s="268"/>
      <c r="S3" s="268"/>
      <c r="T3" s="268"/>
      <c r="U3" s="268"/>
      <c r="V3" s="268"/>
      <c r="W3" s="268"/>
      <c r="X3" s="268"/>
      <c r="Y3" s="268"/>
      <c r="Z3" s="268"/>
      <c r="AA3" s="268"/>
      <c r="AB3" s="268"/>
      <c r="AC3" s="268"/>
      <c r="AD3" s="268"/>
      <c r="AE3" s="268"/>
      <c r="AF3" s="268"/>
      <c r="AG3" s="268"/>
      <c r="AH3" s="268"/>
      <c r="AI3" s="268"/>
      <c r="BJ3"/>
      <c r="BK3"/>
      <c r="BL3"/>
      <c r="BM3"/>
      <c r="BN3"/>
      <c r="BO3"/>
      <c r="BP3"/>
      <c r="BQ3"/>
      <c r="BR3"/>
      <c r="BS3"/>
      <c r="BT3"/>
      <c r="BU3"/>
      <c r="BV3"/>
      <c r="BW3"/>
      <c r="BX3"/>
      <c r="BY3"/>
      <c r="BZ3"/>
      <c r="CA3"/>
      <c r="CB3"/>
    </row>
    <row r="4" spans="1:80" ht="15" x14ac:dyDescent="0.4">
      <c r="A4" s="10"/>
      <c r="B4" s="202"/>
      <c r="C4" s="202"/>
      <c r="D4" s="202"/>
      <c r="E4" s="202"/>
      <c r="F4" s="202"/>
      <c r="G4" s="202"/>
      <c r="H4" s="202"/>
      <c r="I4" s="202"/>
      <c r="J4" s="202"/>
      <c r="K4" s="202"/>
      <c r="L4" s="202"/>
      <c r="M4" s="202"/>
      <c r="N4" s="202"/>
      <c r="O4" s="202"/>
      <c r="P4" s="202"/>
      <c r="Q4" s="202"/>
      <c r="R4" s="202"/>
      <c r="S4" s="202"/>
      <c r="T4" s="202"/>
      <c r="U4" s="202"/>
      <c r="V4" s="202"/>
      <c r="W4" s="202"/>
      <c r="X4" s="202"/>
      <c r="Y4" s="202"/>
      <c r="Z4" s="202"/>
      <c r="AA4" s="202"/>
      <c r="AB4" s="202"/>
      <c r="AC4" s="202"/>
      <c r="AD4" s="202"/>
      <c r="AE4" s="202"/>
      <c r="AF4" s="202"/>
      <c r="AG4" s="202"/>
      <c r="AH4" s="202"/>
      <c r="AI4" s="202"/>
      <c r="BJ4"/>
      <c r="BK4"/>
      <c r="BL4"/>
      <c r="BM4"/>
      <c r="BN4"/>
      <c r="BO4"/>
      <c r="BP4"/>
      <c r="BQ4"/>
      <c r="BR4"/>
      <c r="BS4"/>
      <c r="BT4"/>
      <c r="BU4"/>
      <c r="BV4"/>
      <c r="BW4"/>
      <c r="BX4"/>
      <c r="BY4"/>
      <c r="BZ4"/>
      <c r="CA4"/>
      <c r="CB4"/>
    </row>
    <row r="5" spans="1:80" x14ac:dyDescent="0.35">
      <c r="A5" s="10"/>
      <c r="B5" s="749"/>
      <c r="C5" s="750" t="s">
        <v>97</v>
      </c>
      <c r="D5" s="219">
        <v>1990</v>
      </c>
      <c r="E5" s="219">
        <v>1991</v>
      </c>
      <c r="F5" s="219">
        <v>1992</v>
      </c>
      <c r="G5" s="219">
        <v>1993</v>
      </c>
      <c r="H5" s="219">
        <v>1994</v>
      </c>
      <c r="I5" s="219">
        <v>1995</v>
      </c>
      <c r="J5" s="219">
        <v>1996</v>
      </c>
      <c r="K5" s="219">
        <v>1997</v>
      </c>
      <c r="L5" s="219">
        <v>1998</v>
      </c>
      <c r="M5" s="219">
        <v>1999</v>
      </c>
      <c r="N5" s="219">
        <v>2000</v>
      </c>
      <c r="O5" s="219">
        <v>2001</v>
      </c>
      <c r="P5" s="219">
        <v>2002</v>
      </c>
      <c r="Q5" s="219">
        <v>2003</v>
      </c>
      <c r="R5" s="219">
        <v>2004</v>
      </c>
      <c r="S5" s="219">
        <v>2005</v>
      </c>
      <c r="T5" s="219">
        <v>2006</v>
      </c>
      <c r="U5" s="219">
        <v>2007</v>
      </c>
      <c r="V5" s="219">
        <v>2008</v>
      </c>
      <c r="W5" s="219">
        <v>2009</v>
      </c>
      <c r="X5" s="219">
        <v>2010</v>
      </c>
      <c r="Y5" s="219">
        <v>2011</v>
      </c>
      <c r="Z5" s="219">
        <v>2012</v>
      </c>
      <c r="AA5" s="219">
        <v>2013</v>
      </c>
      <c r="AB5" s="219">
        <v>2014</v>
      </c>
      <c r="AC5" s="219">
        <v>2015</v>
      </c>
      <c r="AD5" s="219">
        <v>2016</v>
      </c>
      <c r="AE5" s="219">
        <v>2017</v>
      </c>
      <c r="AF5" s="219">
        <v>2018</v>
      </c>
      <c r="AG5" s="219">
        <v>2019</v>
      </c>
      <c r="AH5" s="219">
        <v>2020</v>
      </c>
      <c r="AI5" s="219">
        <v>2021</v>
      </c>
      <c r="BI5"/>
      <c r="BJ5"/>
      <c r="BK5"/>
      <c r="BL5"/>
      <c r="BM5"/>
      <c r="BN5"/>
      <c r="BO5"/>
      <c r="BP5"/>
      <c r="BQ5"/>
      <c r="BR5"/>
      <c r="BS5"/>
      <c r="BT5"/>
      <c r="BU5"/>
      <c r="BV5"/>
      <c r="BW5"/>
      <c r="BX5"/>
      <c r="BY5"/>
      <c r="BZ5"/>
      <c r="CA5"/>
      <c r="CB5"/>
    </row>
    <row r="6" spans="1:80" x14ac:dyDescent="0.35">
      <c r="A6" s="10"/>
      <c r="B6" s="220"/>
      <c r="C6" s="221" t="s">
        <v>507</v>
      </c>
      <c r="D6" s="427">
        <f>SUM(D7:D12)</f>
        <v>741.61342699999989</v>
      </c>
      <c r="E6" s="427">
        <f t="shared" ref="E6:AI6" si="0">SUM(E7:E12)</f>
        <v>725.9581300000001</v>
      </c>
      <c r="F6" s="427">
        <f t="shared" si="0"/>
        <v>713.01233800000011</v>
      </c>
      <c r="G6" s="427">
        <f t="shared" si="0"/>
        <v>708.94816400000002</v>
      </c>
      <c r="H6" s="427">
        <f t="shared" si="0"/>
        <v>696.66419599999995</v>
      </c>
      <c r="I6" s="427">
        <f t="shared" si="0"/>
        <v>705.37965800000006</v>
      </c>
      <c r="J6" s="427">
        <f t="shared" si="0"/>
        <v>722.56989499999997</v>
      </c>
      <c r="K6" s="427">
        <f t="shared" si="0"/>
        <v>715.231089</v>
      </c>
      <c r="L6" s="427">
        <f t="shared" si="0"/>
        <v>684.02044799999999</v>
      </c>
      <c r="M6" s="427">
        <f t="shared" si="0"/>
        <v>675.22551499999997</v>
      </c>
      <c r="N6" s="427">
        <f t="shared" si="0"/>
        <v>675.60726799999998</v>
      </c>
      <c r="O6" s="427">
        <f t="shared" si="0"/>
        <v>685.13394400000004</v>
      </c>
      <c r="P6" s="427">
        <f t="shared" si="0"/>
        <v>689.22161100000005</v>
      </c>
      <c r="Q6" s="427">
        <f t="shared" si="0"/>
        <v>694.01136500000007</v>
      </c>
      <c r="R6" s="427">
        <f t="shared" si="0"/>
        <v>709.842715</v>
      </c>
      <c r="S6" s="427">
        <f t="shared" si="0"/>
        <v>702.67439200000001</v>
      </c>
      <c r="T6" s="427">
        <f t="shared" si="0"/>
        <v>703.21061900000007</v>
      </c>
      <c r="U6" s="427">
        <f t="shared" si="0"/>
        <v>689.78009400000008</v>
      </c>
      <c r="V6" s="427">
        <f t="shared" si="0"/>
        <v>698.09588999999994</v>
      </c>
      <c r="W6" s="427">
        <f t="shared" si="0"/>
        <v>667.76406100000008</v>
      </c>
      <c r="X6" s="427">
        <f t="shared" si="0"/>
        <v>694.66794800000002</v>
      </c>
      <c r="Y6" s="427">
        <f t="shared" si="0"/>
        <v>681.66358500000001</v>
      </c>
      <c r="Z6" s="427">
        <f t="shared" si="0"/>
        <v>687.98807799999997</v>
      </c>
      <c r="AA6" s="427">
        <f t="shared" si="0"/>
        <v>688.90555700000004</v>
      </c>
      <c r="AB6" s="427">
        <f t="shared" si="0"/>
        <v>672.22580700000003</v>
      </c>
      <c r="AC6" s="427">
        <f t="shared" si="0"/>
        <v>656.24479199999996</v>
      </c>
      <c r="AD6" s="427">
        <f t="shared" si="0"/>
        <v>640.33206499999994</v>
      </c>
      <c r="AE6" s="427">
        <f t="shared" si="0"/>
        <v>638.72990100000004</v>
      </c>
      <c r="AF6" s="427">
        <f t="shared" si="0"/>
        <v>635.55018699999994</v>
      </c>
      <c r="AG6" s="427">
        <f t="shared" si="0"/>
        <v>616.54676800000004</v>
      </c>
      <c r="AH6" s="427">
        <f t="shared" si="0"/>
        <v>571.84475599999996</v>
      </c>
      <c r="AI6" s="427">
        <f t="shared" si="0"/>
        <v>596.48295999999993</v>
      </c>
      <c r="AJ6" s="222"/>
      <c r="AK6" s="222"/>
      <c r="AL6" s="222"/>
      <c r="AM6" s="222"/>
      <c r="AN6" s="222"/>
      <c r="AO6" s="222"/>
      <c r="AP6" s="222"/>
      <c r="AQ6" s="222"/>
      <c r="AR6" s="222"/>
      <c r="AS6" s="222"/>
      <c r="AT6" s="222"/>
      <c r="AU6" s="222"/>
      <c r="AV6" s="222"/>
      <c r="AW6" s="222"/>
      <c r="AX6" s="222"/>
      <c r="AY6" s="222"/>
      <c r="AZ6" s="222"/>
      <c r="BA6" s="222"/>
      <c r="BG6"/>
      <c r="BH6"/>
      <c r="BI6"/>
      <c r="BJ6"/>
      <c r="BK6"/>
      <c r="BL6"/>
      <c r="BM6"/>
      <c r="BN6"/>
      <c r="BO6"/>
      <c r="BP6"/>
      <c r="BQ6"/>
      <c r="BR6"/>
      <c r="BS6"/>
      <c r="BT6"/>
      <c r="BU6"/>
      <c r="BV6"/>
      <c r="BW6"/>
      <c r="BX6"/>
      <c r="BY6"/>
      <c r="BZ6"/>
      <c r="CA6"/>
      <c r="CB6"/>
    </row>
    <row r="7" spans="1:80" x14ac:dyDescent="0.35">
      <c r="A7" s="10"/>
      <c r="B7" s="220"/>
      <c r="C7" s="223" t="s">
        <v>247</v>
      </c>
      <c r="D7" s="428">
        <v>315.12344999999999</v>
      </c>
      <c r="E7" s="428">
        <v>287.37850900000001</v>
      </c>
      <c r="F7" s="428">
        <v>274.09782100000001</v>
      </c>
      <c r="G7" s="428">
        <v>257.06224800000001</v>
      </c>
      <c r="H7" s="428">
        <v>247.38831500000001</v>
      </c>
      <c r="I7" s="428">
        <v>246.05723499999999</v>
      </c>
      <c r="J7" s="428">
        <v>240.65236599999997</v>
      </c>
      <c r="K7" s="428">
        <v>237.039455</v>
      </c>
      <c r="L7" s="428">
        <v>211.42153499999998</v>
      </c>
      <c r="M7" s="428">
        <v>202.08701600000001</v>
      </c>
      <c r="N7" s="428">
        <v>194.92213799999999</v>
      </c>
      <c r="O7" s="428">
        <v>192.92025800000002</v>
      </c>
      <c r="P7" s="428">
        <v>192.04801599999999</v>
      </c>
      <c r="Q7" s="428">
        <v>191.23536900000002</v>
      </c>
      <c r="R7" s="428">
        <v>186.34353400000003</v>
      </c>
      <c r="S7" s="428">
        <v>183.442984</v>
      </c>
      <c r="T7" s="428">
        <v>180.31103299999998</v>
      </c>
      <c r="U7" s="428">
        <v>175.148359</v>
      </c>
      <c r="V7" s="428">
        <v>166.49132900000001</v>
      </c>
      <c r="W7" s="428">
        <v>155.79382799999999</v>
      </c>
      <c r="X7" s="428">
        <v>153.753682</v>
      </c>
      <c r="Y7" s="428">
        <v>156.21263999999999</v>
      </c>
      <c r="Z7" s="428">
        <v>156.19001500000002</v>
      </c>
      <c r="AA7" s="428">
        <v>148.22765800000002</v>
      </c>
      <c r="AB7" s="428">
        <v>142.05668499999999</v>
      </c>
      <c r="AC7" s="428">
        <v>139.064446</v>
      </c>
      <c r="AD7" s="428">
        <v>129.944952</v>
      </c>
      <c r="AE7" s="428">
        <v>128.525552</v>
      </c>
      <c r="AF7" s="428">
        <v>123.23802699999999</v>
      </c>
      <c r="AG7" s="428">
        <v>104.817325</v>
      </c>
      <c r="AH7" s="428">
        <v>86.88620499999999</v>
      </c>
      <c r="AI7" s="428">
        <v>93.842810999999998</v>
      </c>
      <c r="AJ7" s="222"/>
      <c r="AK7" s="222"/>
      <c r="AL7" s="222"/>
      <c r="AM7" s="222"/>
      <c r="AN7" s="222"/>
      <c r="AO7" s="222"/>
      <c r="AP7" s="222"/>
      <c r="AQ7" s="222"/>
      <c r="AR7" s="222"/>
      <c r="AS7" s="222"/>
      <c r="AT7" s="222"/>
      <c r="AU7" s="222"/>
      <c r="AV7" s="222"/>
      <c r="AW7" s="222"/>
      <c r="AX7" s="222"/>
      <c r="AY7" s="222"/>
      <c r="AZ7" s="222"/>
      <c r="BA7" s="222"/>
      <c r="BG7"/>
      <c r="BH7"/>
      <c r="BI7"/>
      <c r="BJ7"/>
      <c r="BK7"/>
      <c r="BL7"/>
      <c r="BM7"/>
      <c r="BN7"/>
      <c r="BO7"/>
      <c r="BP7"/>
      <c r="BQ7"/>
      <c r="BR7"/>
      <c r="BS7"/>
      <c r="BT7"/>
      <c r="BU7"/>
      <c r="BV7"/>
      <c r="BW7"/>
      <c r="BX7"/>
      <c r="BY7"/>
      <c r="BZ7"/>
      <c r="CA7"/>
      <c r="CB7"/>
    </row>
    <row r="8" spans="1:80" x14ac:dyDescent="0.35">
      <c r="A8" s="10"/>
      <c r="B8" s="220"/>
      <c r="C8" s="223" t="s">
        <v>351</v>
      </c>
      <c r="D8" s="428">
        <v>40.414989999999996</v>
      </c>
      <c r="E8" s="428">
        <v>39.058758000000005</v>
      </c>
      <c r="F8" s="428">
        <v>38.510756999999998</v>
      </c>
      <c r="G8" s="428">
        <v>38.417307000000001</v>
      </c>
      <c r="H8" s="428">
        <v>40.007048000000005</v>
      </c>
      <c r="I8" s="428">
        <v>39.481552999999998</v>
      </c>
      <c r="J8" s="428">
        <v>39.164686000000003</v>
      </c>
      <c r="K8" s="428">
        <v>40.264588000000003</v>
      </c>
      <c r="L8" s="428">
        <v>39.588088000000006</v>
      </c>
      <c r="M8" s="428">
        <v>40.943606000000003</v>
      </c>
      <c r="N8" s="428">
        <v>44.566879</v>
      </c>
      <c r="O8" s="428">
        <v>42.388784000000001</v>
      </c>
      <c r="P8" s="428">
        <v>47.302887000000005</v>
      </c>
      <c r="Q8" s="428">
        <v>47.393577999999998</v>
      </c>
      <c r="R8" s="428">
        <v>46.923636000000002</v>
      </c>
      <c r="S8" s="428">
        <v>45.881249000000004</v>
      </c>
      <c r="T8" s="428">
        <v>42.877686000000004</v>
      </c>
      <c r="U8" s="428">
        <v>40.664729000000001</v>
      </c>
      <c r="V8" s="428">
        <v>38.008769999999998</v>
      </c>
      <c r="W8" s="428">
        <v>34.676044000000005</v>
      </c>
      <c r="X8" s="428">
        <v>33.103584000000005</v>
      </c>
      <c r="Y8" s="428">
        <v>31.434176000000001</v>
      </c>
      <c r="Z8" s="428">
        <v>30.261828000000001</v>
      </c>
      <c r="AA8" s="428">
        <v>29.392302000000001</v>
      </c>
      <c r="AB8" s="428">
        <v>29.001747999999999</v>
      </c>
      <c r="AC8" s="428">
        <v>28.272223</v>
      </c>
      <c r="AD8" s="428">
        <v>25.249140999999998</v>
      </c>
      <c r="AE8" s="428">
        <v>25.057136</v>
      </c>
      <c r="AF8" s="428">
        <v>24.524629000000001</v>
      </c>
      <c r="AG8" s="428">
        <v>22.675187999999999</v>
      </c>
      <c r="AH8" s="428">
        <v>21.323969000000002</v>
      </c>
      <c r="AI8" s="428">
        <v>20.109634999999997</v>
      </c>
      <c r="AJ8" s="222"/>
      <c r="AK8" s="222"/>
      <c r="AL8" s="222"/>
      <c r="AM8" s="222"/>
      <c r="AN8" s="222"/>
      <c r="AO8" s="222"/>
      <c r="AP8" s="222"/>
      <c r="AQ8" s="222"/>
      <c r="AR8" s="222"/>
      <c r="AS8" s="222"/>
      <c r="AT8" s="222"/>
      <c r="AU8" s="222"/>
      <c r="AV8" s="222"/>
      <c r="AW8" s="222"/>
      <c r="AX8" s="222"/>
      <c r="AY8" s="222"/>
      <c r="AZ8" s="222"/>
      <c r="BA8" s="222"/>
      <c r="BG8"/>
      <c r="BH8"/>
      <c r="BI8"/>
      <c r="BJ8"/>
      <c r="BK8"/>
      <c r="BL8"/>
      <c r="BM8"/>
      <c r="BN8"/>
      <c r="BO8"/>
      <c r="BP8"/>
      <c r="BQ8"/>
      <c r="BR8"/>
      <c r="BS8"/>
      <c r="BT8"/>
      <c r="BU8"/>
      <c r="BV8"/>
      <c r="BW8"/>
      <c r="BX8"/>
      <c r="BY8"/>
      <c r="BZ8"/>
      <c r="CA8"/>
      <c r="CB8"/>
    </row>
    <row r="9" spans="1:80" x14ac:dyDescent="0.35">
      <c r="A9" s="10"/>
      <c r="B9" s="220"/>
      <c r="C9" s="223" t="s">
        <v>248</v>
      </c>
      <c r="D9" s="428">
        <v>123.067252</v>
      </c>
      <c r="E9" s="428">
        <v>128.54379600000001</v>
      </c>
      <c r="F9" s="428">
        <v>126.784775</v>
      </c>
      <c r="G9" s="428">
        <v>129.61077</v>
      </c>
      <c r="H9" s="428">
        <v>125.16332700000001</v>
      </c>
      <c r="I9" s="428">
        <v>127.275868</v>
      </c>
      <c r="J9" s="428">
        <v>136.04194000000001</v>
      </c>
      <c r="K9" s="428">
        <v>125.678901</v>
      </c>
      <c r="L9" s="428">
        <v>120.045687</v>
      </c>
      <c r="M9" s="428">
        <v>115.107518</v>
      </c>
      <c r="N9" s="428">
        <v>112.230964</v>
      </c>
      <c r="O9" s="428">
        <v>114.442975</v>
      </c>
      <c r="P9" s="428">
        <v>112.950175</v>
      </c>
      <c r="Q9" s="428">
        <v>108.83926099999999</v>
      </c>
      <c r="R9" s="428">
        <v>118.01007300000001</v>
      </c>
      <c r="S9" s="428">
        <v>111.118729</v>
      </c>
      <c r="T9" s="428">
        <v>110.48548099999999</v>
      </c>
      <c r="U9" s="428">
        <v>105.167838</v>
      </c>
      <c r="V9" s="428">
        <v>110.47117799999999</v>
      </c>
      <c r="W9" s="428">
        <v>103.191607</v>
      </c>
      <c r="X9" s="428">
        <v>109.50366700000001</v>
      </c>
      <c r="Y9" s="428">
        <v>102.87338000000001</v>
      </c>
      <c r="Z9" s="428">
        <v>99.404195999999999</v>
      </c>
      <c r="AA9" s="428">
        <v>99.461454000000003</v>
      </c>
      <c r="AB9" s="428">
        <v>85.866623000000004</v>
      </c>
      <c r="AC9" s="428">
        <v>72.378686000000002</v>
      </c>
      <c r="AD9" s="428">
        <v>71.436220000000006</v>
      </c>
      <c r="AE9" s="428">
        <v>66.613547000000011</v>
      </c>
      <c r="AF9" s="428">
        <v>59.324449999999999</v>
      </c>
      <c r="AG9" s="428">
        <v>52.164507</v>
      </c>
      <c r="AH9" s="428">
        <v>41.206924000000001</v>
      </c>
      <c r="AI9" s="428">
        <v>37.964314000000002</v>
      </c>
      <c r="AJ9" s="222"/>
      <c r="AK9" s="222"/>
      <c r="AL9" s="222"/>
      <c r="AM9" s="222"/>
      <c r="AN9" s="222"/>
      <c r="AO9" s="222"/>
      <c r="AP9" s="222"/>
      <c r="AQ9" s="222"/>
      <c r="AR9" s="222"/>
      <c r="AS9" s="222"/>
      <c r="AT9" s="222"/>
      <c r="AU9" s="222"/>
      <c r="AV9" s="222"/>
      <c r="AW9" s="222"/>
      <c r="AX9" s="222"/>
      <c r="AY9" s="222"/>
      <c r="AZ9" s="222"/>
      <c r="BA9" s="222"/>
      <c r="BG9"/>
      <c r="BH9"/>
      <c r="BI9"/>
      <c r="BJ9"/>
      <c r="BK9"/>
      <c r="BL9"/>
      <c r="BM9"/>
      <c r="BN9"/>
      <c r="BO9"/>
      <c r="BP9"/>
      <c r="BQ9"/>
      <c r="BR9"/>
      <c r="BS9"/>
      <c r="BT9"/>
      <c r="BU9"/>
      <c r="BV9"/>
      <c r="BW9"/>
      <c r="BX9"/>
      <c r="BY9"/>
      <c r="BZ9"/>
      <c r="CA9"/>
      <c r="CB9"/>
    </row>
    <row r="10" spans="1:80" x14ac:dyDescent="0.35">
      <c r="A10" s="10"/>
      <c r="B10" s="220"/>
      <c r="C10" s="223" t="s">
        <v>249</v>
      </c>
      <c r="D10" s="428">
        <v>188.58020800000003</v>
      </c>
      <c r="E10" s="428">
        <v>193.4639</v>
      </c>
      <c r="F10" s="428">
        <v>193.84806599999999</v>
      </c>
      <c r="G10" s="428">
        <v>199.59780699999999</v>
      </c>
      <c r="H10" s="428">
        <v>198.979163</v>
      </c>
      <c r="I10" s="428">
        <v>204.531543</v>
      </c>
      <c r="J10" s="428">
        <v>214.74224900000002</v>
      </c>
      <c r="K10" s="428">
        <v>216.85608999999999</v>
      </c>
      <c r="L10" s="428">
        <v>215.22062100000002</v>
      </c>
      <c r="M10" s="428">
        <v>219.05449999999999</v>
      </c>
      <c r="N10" s="428">
        <v>222.05137599999998</v>
      </c>
      <c r="O10" s="428">
        <v>229.69004100000001</v>
      </c>
      <c r="P10" s="428">
        <v>233.158052</v>
      </c>
      <c r="Q10" s="428">
        <v>234.40995900000001</v>
      </c>
      <c r="R10" s="428">
        <v>239.96244099999998</v>
      </c>
      <c r="S10" s="428">
        <v>236.77426</v>
      </c>
      <c r="T10" s="428">
        <v>236.349423</v>
      </c>
      <c r="U10" s="428">
        <v>225.455389</v>
      </c>
      <c r="V10" s="428">
        <v>228.67121</v>
      </c>
      <c r="W10" s="428">
        <v>212.54353400000002</v>
      </c>
      <c r="X10" s="428">
        <v>219.62071799999998</v>
      </c>
      <c r="Y10" s="428">
        <v>215.345913</v>
      </c>
      <c r="Z10" s="428">
        <v>208.37239499999998</v>
      </c>
      <c r="AA10" s="428">
        <v>206.51404700000001</v>
      </c>
      <c r="AB10" s="428">
        <v>208.96614600000001</v>
      </c>
      <c r="AC10" s="428">
        <v>203.78165100000001</v>
      </c>
      <c r="AD10" s="428">
        <v>197.05279199999998</v>
      </c>
      <c r="AE10" s="428">
        <v>194.89885699999999</v>
      </c>
      <c r="AF10" s="428">
        <v>195.247612</v>
      </c>
      <c r="AG10" s="428">
        <v>196.18092100000001</v>
      </c>
      <c r="AH10" s="428">
        <v>175.17612899999997</v>
      </c>
      <c r="AI10" s="428">
        <v>186.66250700000001</v>
      </c>
      <c r="AJ10" s="222"/>
      <c r="AK10" s="222"/>
      <c r="AL10" s="222"/>
      <c r="AM10" s="222"/>
      <c r="AN10" s="222"/>
      <c r="AO10" s="222"/>
      <c r="AP10" s="222"/>
      <c r="AQ10" s="222"/>
      <c r="AR10" s="222"/>
      <c r="AS10" s="222"/>
      <c r="AT10" s="222"/>
      <c r="AU10" s="222"/>
      <c r="AV10" s="222"/>
      <c r="AW10" s="222"/>
      <c r="AX10" s="222"/>
      <c r="AY10" s="222"/>
      <c r="AZ10" s="222"/>
      <c r="BA10" s="222"/>
      <c r="BG10"/>
      <c r="BH10"/>
      <c r="BI10"/>
      <c r="BJ10"/>
      <c r="BK10"/>
      <c r="BL10"/>
      <c r="BM10"/>
      <c r="BN10"/>
      <c r="BO10"/>
      <c r="BP10"/>
      <c r="BQ10"/>
      <c r="BR10"/>
      <c r="BS10"/>
      <c r="BT10"/>
      <c r="BU10"/>
      <c r="BV10"/>
      <c r="BW10"/>
      <c r="BX10"/>
      <c r="BY10"/>
      <c r="BZ10"/>
      <c r="CA10"/>
      <c r="CB10"/>
    </row>
    <row r="11" spans="1:80" x14ac:dyDescent="0.35">
      <c r="A11" s="10"/>
      <c r="B11" s="220"/>
      <c r="C11" s="223" t="s">
        <v>250</v>
      </c>
      <c r="D11" s="428">
        <v>70.703226999999998</v>
      </c>
      <c r="E11" s="428">
        <v>73.596523000000005</v>
      </c>
      <c r="F11" s="428">
        <v>75.392634999999999</v>
      </c>
      <c r="G11" s="428">
        <v>79.907685999999998</v>
      </c>
      <c r="H11" s="428">
        <v>80.383483999999996</v>
      </c>
      <c r="I11" s="428">
        <v>82.539813999999993</v>
      </c>
      <c r="J11" s="428">
        <v>86.391005000000007</v>
      </c>
      <c r="K11" s="428">
        <v>89.649459000000007</v>
      </c>
      <c r="L11" s="428">
        <v>92.118524999999991</v>
      </c>
      <c r="M11" s="428">
        <v>92.478298999999993</v>
      </c>
      <c r="N11" s="428">
        <v>95.966887</v>
      </c>
      <c r="O11" s="428">
        <v>99.198646999999994</v>
      </c>
      <c r="P11" s="428">
        <v>97.435321000000002</v>
      </c>
      <c r="Q11" s="428">
        <v>106.08107000000001</v>
      </c>
      <c r="R11" s="428">
        <v>112.049499</v>
      </c>
      <c r="S11" s="428">
        <v>118.274992</v>
      </c>
      <c r="T11" s="428">
        <v>125.278871</v>
      </c>
      <c r="U11" s="428">
        <v>134.97491299999999</v>
      </c>
      <c r="V11" s="428">
        <v>145.359071</v>
      </c>
      <c r="W11" s="428">
        <v>151.57135600000001</v>
      </c>
      <c r="X11" s="428">
        <v>168.059237</v>
      </c>
      <c r="Y11" s="428">
        <v>164.60602799999998</v>
      </c>
      <c r="Z11" s="428">
        <v>182.50827299999997</v>
      </c>
      <c r="AA11" s="428">
        <v>193.66539</v>
      </c>
      <c r="AB11" s="428">
        <v>194.17328400000002</v>
      </c>
      <c r="AC11" s="428">
        <v>200.38614799999999</v>
      </c>
      <c r="AD11" s="428">
        <v>203.332312</v>
      </c>
      <c r="AE11" s="428">
        <v>210.26293100000001</v>
      </c>
      <c r="AF11" s="428">
        <v>219.75448699999998</v>
      </c>
      <c r="AG11" s="428">
        <v>227.02411600000002</v>
      </c>
      <c r="AH11" s="428">
        <v>233.33038300000001</v>
      </c>
      <c r="AI11" s="428">
        <v>243.97059299999998</v>
      </c>
      <c r="AJ11" s="222"/>
      <c r="AK11" s="222"/>
      <c r="AL11" s="222"/>
      <c r="AM11" s="222"/>
      <c r="AN11" s="222"/>
      <c r="AO11" s="222"/>
      <c r="AP11" s="222"/>
      <c r="AQ11" s="222"/>
      <c r="AR11" s="222"/>
      <c r="AS11" s="222"/>
      <c r="AT11" s="222"/>
      <c r="AU11" s="222"/>
      <c r="AV11" s="222"/>
      <c r="AW11" s="222"/>
      <c r="AX11" s="222"/>
      <c r="AY11" s="222"/>
      <c r="AZ11" s="222"/>
      <c r="BA11" s="222"/>
      <c r="BG11"/>
      <c r="BH11"/>
      <c r="BI11"/>
      <c r="BJ11"/>
      <c r="BK11"/>
      <c r="BL11"/>
      <c r="BM11"/>
      <c r="BN11"/>
      <c r="BO11"/>
      <c r="BP11"/>
      <c r="BQ11"/>
      <c r="BR11"/>
      <c r="BS11"/>
      <c r="BT11"/>
      <c r="BU11"/>
      <c r="BV11"/>
      <c r="BW11"/>
      <c r="BX11"/>
      <c r="BY11"/>
      <c r="BZ11"/>
      <c r="CA11"/>
      <c r="CB11"/>
    </row>
    <row r="12" spans="1:80" x14ac:dyDescent="0.35">
      <c r="A12" s="10"/>
      <c r="B12" s="220"/>
      <c r="C12" s="223" t="s">
        <v>350</v>
      </c>
      <c r="D12" s="428">
        <v>3.7243000000000004</v>
      </c>
      <c r="E12" s="428">
        <v>3.9166439999999998</v>
      </c>
      <c r="F12" s="428">
        <v>4.3782839999999998</v>
      </c>
      <c r="G12" s="428">
        <v>4.3523459999999998</v>
      </c>
      <c r="H12" s="428">
        <v>4.7428590000000002</v>
      </c>
      <c r="I12" s="428">
        <v>5.4936450000000008</v>
      </c>
      <c r="J12" s="428">
        <v>5.5776490000000001</v>
      </c>
      <c r="K12" s="428">
        <v>5.7425959999999998</v>
      </c>
      <c r="L12" s="428">
        <v>5.6259920000000001</v>
      </c>
      <c r="M12" s="428">
        <v>5.554576</v>
      </c>
      <c r="N12" s="428">
        <v>5.8690240000000005</v>
      </c>
      <c r="O12" s="428">
        <v>6.493239</v>
      </c>
      <c r="P12" s="428">
        <v>6.3271600000000001</v>
      </c>
      <c r="Q12" s="428">
        <v>6.0521279999999997</v>
      </c>
      <c r="R12" s="428">
        <v>6.5535320000000006</v>
      </c>
      <c r="S12" s="428">
        <v>7.1821779999999995</v>
      </c>
      <c r="T12" s="428">
        <v>7.9081250000000001</v>
      </c>
      <c r="U12" s="428">
        <v>8.3688660000000006</v>
      </c>
      <c r="V12" s="428">
        <v>9.0943319999999996</v>
      </c>
      <c r="W12" s="428">
        <v>9.9876919999999991</v>
      </c>
      <c r="X12" s="428">
        <v>10.62706</v>
      </c>
      <c r="Y12" s="428">
        <v>11.191448000000001</v>
      </c>
      <c r="Z12" s="428">
        <v>11.251370999999999</v>
      </c>
      <c r="AA12" s="428">
        <v>11.644705999999999</v>
      </c>
      <c r="AB12" s="428">
        <v>12.161320999999999</v>
      </c>
      <c r="AC12" s="428">
        <v>12.361638000000001</v>
      </c>
      <c r="AD12" s="428">
        <v>13.316647999999999</v>
      </c>
      <c r="AE12" s="428">
        <v>13.371878000000001</v>
      </c>
      <c r="AF12" s="428">
        <v>13.460982</v>
      </c>
      <c r="AG12" s="428">
        <v>13.684711</v>
      </c>
      <c r="AH12" s="428">
        <v>13.921146</v>
      </c>
      <c r="AI12" s="428">
        <v>13.9331</v>
      </c>
      <c r="AJ12" s="222"/>
      <c r="AK12" s="222"/>
      <c r="AL12" s="222"/>
      <c r="AM12" s="222"/>
      <c r="AN12" s="222"/>
      <c r="AO12" s="222"/>
      <c r="AP12" s="222"/>
      <c r="AQ12" s="222"/>
      <c r="AR12" s="222"/>
      <c r="AS12" s="222"/>
      <c r="AT12" s="222"/>
      <c r="AU12" s="222"/>
      <c r="AV12" s="222"/>
      <c r="AW12" s="222"/>
      <c r="AX12" s="222"/>
      <c r="AY12" s="222"/>
      <c r="AZ12" s="222"/>
      <c r="BA12" s="222"/>
      <c r="BG12"/>
      <c r="BH12"/>
      <c r="BI12"/>
      <c r="BJ12"/>
      <c r="BK12"/>
      <c r="BL12"/>
      <c r="BM12"/>
      <c r="BN12"/>
      <c r="BO12"/>
      <c r="BP12"/>
      <c r="BQ12"/>
      <c r="BR12"/>
      <c r="BS12"/>
      <c r="BT12"/>
      <c r="BU12"/>
      <c r="BV12"/>
      <c r="BW12"/>
      <c r="BX12"/>
      <c r="BY12"/>
      <c r="BZ12"/>
      <c r="CA12"/>
      <c r="CB12"/>
    </row>
    <row r="13" spans="1:80" x14ac:dyDescent="0.35">
      <c r="A13" s="10"/>
      <c r="B13" s="220"/>
      <c r="C13" s="221" t="s">
        <v>420</v>
      </c>
      <c r="D13" s="427">
        <f>SUM(D14:D19)</f>
        <v>744.81902000000014</v>
      </c>
      <c r="E13" s="427">
        <f t="shared" ref="E13:AF13" si="1">SUM(E14:E19)</f>
        <v>748.28687000000002</v>
      </c>
      <c r="F13" s="427">
        <f t="shared" si="1"/>
        <v>746.78761999999995</v>
      </c>
      <c r="G13" s="427">
        <f t="shared" si="1"/>
        <v>724.91556100000003</v>
      </c>
      <c r="H13" s="427">
        <f t="shared" si="1"/>
        <v>735.93436700000018</v>
      </c>
      <c r="I13" s="427">
        <f t="shared" si="1"/>
        <v>773.81076399999995</v>
      </c>
      <c r="J13" s="427">
        <f t="shared" si="1"/>
        <v>808.51519600000006</v>
      </c>
      <c r="K13" s="427">
        <f t="shared" si="1"/>
        <v>818.30353700000001</v>
      </c>
      <c r="L13" s="427">
        <f t="shared" si="1"/>
        <v>851.75561599999992</v>
      </c>
      <c r="M13" s="427">
        <f t="shared" si="1"/>
        <v>838.58362699999998</v>
      </c>
      <c r="N13" s="427">
        <f t="shared" si="1"/>
        <v>865.71736699999997</v>
      </c>
      <c r="O13" s="427">
        <f t="shared" si="1"/>
        <v>879.68171999999981</v>
      </c>
      <c r="P13" s="427">
        <f t="shared" si="1"/>
        <v>889.24980800000014</v>
      </c>
      <c r="Q13" s="427">
        <f t="shared" si="1"/>
        <v>921.17860099999984</v>
      </c>
      <c r="R13" s="427">
        <f t="shared" si="1"/>
        <v>933.95057900000018</v>
      </c>
      <c r="S13" s="427">
        <f t="shared" si="1"/>
        <v>954.51542299999983</v>
      </c>
      <c r="T13" s="427">
        <f t="shared" si="1"/>
        <v>971.47059700000011</v>
      </c>
      <c r="U13" s="427">
        <f t="shared" si="1"/>
        <v>943.58903499999997</v>
      </c>
      <c r="V13" s="427">
        <f t="shared" si="1"/>
        <v>959.87799299999983</v>
      </c>
      <c r="W13" s="427">
        <f t="shared" si="1"/>
        <v>883.24713400000007</v>
      </c>
      <c r="X13" s="427">
        <f t="shared" si="1"/>
        <v>895.3507229999999</v>
      </c>
      <c r="Y13" s="427">
        <f t="shared" si="1"/>
        <v>878.87381699999992</v>
      </c>
      <c r="Z13" s="427">
        <f t="shared" si="1"/>
        <v>844.10491399999989</v>
      </c>
      <c r="AA13" s="427">
        <f t="shared" si="1"/>
        <v>819.80919100000006</v>
      </c>
      <c r="AB13" s="427">
        <f t="shared" si="1"/>
        <v>798.8816089999998</v>
      </c>
      <c r="AC13" s="427">
        <f t="shared" si="1"/>
        <v>834.45580000000018</v>
      </c>
      <c r="AD13" s="427">
        <f t="shared" si="1"/>
        <v>843.32404500000007</v>
      </c>
      <c r="AE13" s="427">
        <f t="shared" si="1"/>
        <v>882.16734900000017</v>
      </c>
      <c r="AF13" s="427">
        <f t="shared" si="1"/>
        <v>886.36496799999998</v>
      </c>
      <c r="AG13" s="427">
        <f t="shared" ref="AG13:AH13" si="2">SUM(AG14:AG19)</f>
        <v>907.94901199999993</v>
      </c>
      <c r="AH13" s="427">
        <f t="shared" si="2"/>
        <v>792.31749000000002</v>
      </c>
      <c r="AI13" s="427">
        <f t="shared" ref="AI13" si="3">SUM(AI14:AI19)</f>
        <v>812.07237199999997</v>
      </c>
      <c r="AJ13" s="222"/>
      <c r="AK13" s="222"/>
      <c r="AL13" s="222"/>
      <c r="AM13" s="222"/>
      <c r="AN13" s="222"/>
      <c r="AO13" s="222"/>
      <c r="AP13" s="222"/>
      <c r="AQ13" s="222"/>
      <c r="AR13" s="222"/>
      <c r="AS13" s="222"/>
      <c r="AT13" s="222"/>
      <c r="AU13" s="222"/>
      <c r="AV13" s="222"/>
      <c r="AW13" s="222"/>
      <c r="AX13" s="222"/>
      <c r="AY13" s="222"/>
      <c r="AZ13" s="222"/>
      <c r="BA13" s="222"/>
      <c r="BG13"/>
      <c r="BH13"/>
      <c r="BI13"/>
      <c r="BJ13"/>
      <c r="BK13"/>
      <c r="BL13"/>
      <c r="BM13"/>
      <c r="BN13"/>
      <c r="BO13"/>
      <c r="BP13"/>
      <c r="BQ13"/>
      <c r="BR13"/>
      <c r="BS13"/>
      <c r="BT13"/>
      <c r="BU13"/>
      <c r="BV13"/>
      <c r="BW13"/>
      <c r="BX13"/>
      <c r="BY13"/>
      <c r="BZ13"/>
      <c r="CA13"/>
      <c r="CB13"/>
    </row>
    <row r="14" spans="1:80" x14ac:dyDescent="0.35">
      <c r="A14" s="10"/>
      <c r="B14" s="220"/>
      <c r="C14" s="223" t="s">
        <v>247</v>
      </c>
      <c r="D14" s="428">
        <v>71.537243999999987</v>
      </c>
      <c r="E14" s="428">
        <v>77.897270000000006</v>
      </c>
      <c r="F14" s="428">
        <v>76.271014999999991</v>
      </c>
      <c r="G14" s="428">
        <v>62.992573000000007</v>
      </c>
      <c r="H14" s="428">
        <v>64.762317999999993</v>
      </c>
      <c r="I14" s="428">
        <v>67.783324999999991</v>
      </c>
      <c r="J14" s="428">
        <v>71.827617000000004</v>
      </c>
      <c r="K14" s="428">
        <v>72.640577000000008</v>
      </c>
      <c r="L14" s="428">
        <v>74.517407999999989</v>
      </c>
      <c r="M14" s="428">
        <v>73.008001999999991</v>
      </c>
      <c r="N14" s="428">
        <v>83.286244000000011</v>
      </c>
      <c r="O14" s="428">
        <v>87.136223999999999</v>
      </c>
      <c r="P14" s="428">
        <v>89.058160000000001</v>
      </c>
      <c r="Q14" s="428">
        <v>95.011406000000008</v>
      </c>
      <c r="R14" s="428">
        <v>102.50574900000001</v>
      </c>
      <c r="S14" s="428">
        <v>97.938952999999998</v>
      </c>
      <c r="T14" s="428">
        <v>105.91880199999999</v>
      </c>
      <c r="U14" s="428">
        <v>108.379086</v>
      </c>
      <c r="V14" s="428">
        <v>108.72550699999999</v>
      </c>
      <c r="W14" s="428">
        <v>84.687320999999997</v>
      </c>
      <c r="X14" s="428">
        <v>93.707017000000008</v>
      </c>
      <c r="Y14" s="428">
        <v>101.254493</v>
      </c>
      <c r="Z14" s="428">
        <v>99.124442000000002</v>
      </c>
      <c r="AA14" s="428">
        <v>95.61599799999999</v>
      </c>
      <c r="AB14" s="428">
        <v>96.572579999999988</v>
      </c>
      <c r="AC14" s="428">
        <v>95.965084000000004</v>
      </c>
      <c r="AD14" s="428">
        <v>92.30361000000002</v>
      </c>
      <c r="AE14" s="428">
        <v>94.610851999999994</v>
      </c>
      <c r="AF14" s="428">
        <v>92.073329000000001</v>
      </c>
      <c r="AG14" s="428">
        <v>74.347472999999994</v>
      </c>
      <c r="AH14" s="428">
        <v>50.294283999999998</v>
      </c>
      <c r="AI14" s="428">
        <v>60.953434999999999</v>
      </c>
      <c r="AJ14" s="222"/>
      <c r="AK14" s="222"/>
      <c r="AL14" s="222"/>
      <c r="AM14" s="222"/>
      <c r="AN14" s="222"/>
      <c r="AO14" s="222"/>
      <c r="AP14" s="222"/>
      <c r="AQ14" s="222"/>
      <c r="AR14" s="222"/>
      <c r="AS14" s="222"/>
      <c r="AT14" s="222"/>
      <c r="AU14" s="222"/>
      <c r="AV14" s="222"/>
      <c r="AW14" s="222"/>
      <c r="AX14" s="222"/>
      <c r="AY14" s="222"/>
      <c r="AZ14" s="222"/>
      <c r="BA14" s="222"/>
      <c r="BG14"/>
      <c r="BH14"/>
      <c r="BI14"/>
      <c r="BJ14"/>
      <c r="BK14"/>
      <c r="BL14"/>
      <c r="BM14"/>
      <c r="BN14"/>
      <c r="BO14"/>
      <c r="BP14"/>
      <c r="BQ14"/>
      <c r="BR14"/>
      <c r="BS14"/>
      <c r="BT14"/>
      <c r="BU14"/>
      <c r="BV14"/>
      <c r="BW14"/>
      <c r="BX14"/>
      <c r="BY14"/>
      <c r="BZ14"/>
      <c r="CA14"/>
      <c r="CB14"/>
    </row>
    <row r="15" spans="1:80" x14ac:dyDescent="0.35">
      <c r="A15" s="10"/>
      <c r="B15" s="220"/>
      <c r="C15" s="223" t="s">
        <v>351</v>
      </c>
      <c r="D15" s="428">
        <v>540.73317700000007</v>
      </c>
      <c r="E15" s="428">
        <v>542.36588400000005</v>
      </c>
      <c r="F15" s="428">
        <v>544.46799499999997</v>
      </c>
      <c r="G15" s="428">
        <v>538.44176300000004</v>
      </c>
      <c r="H15" s="428">
        <v>542.65330700000004</v>
      </c>
      <c r="I15" s="428">
        <v>560.43562799999995</v>
      </c>
      <c r="J15" s="428">
        <v>578.11930099999995</v>
      </c>
      <c r="K15" s="428">
        <v>582.38102700000002</v>
      </c>
      <c r="L15" s="428">
        <v>606.27041699999995</v>
      </c>
      <c r="M15" s="428">
        <v>575.84274000000005</v>
      </c>
      <c r="N15" s="428">
        <v>578.51891799999999</v>
      </c>
      <c r="O15" s="428">
        <v>592.75628299999994</v>
      </c>
      <c r="P15" s="428">
        <v>584.44592200000011</v>
      </c>
      <c r="Q15" s="428">
        <v>597.94155699999988</v>
      </c>
      <c r="R15" s="428">
        <v>599.85466500000007</v>
      </c>
      <c r="S15" s="428">
        <v>606.08696099999997</v>
      </c>
      <c r="T15" s="428">
        <v>606.92989299999999</v>
      </c>
      <c r="U15" s="428">
        <v>588.66213399999992</v>
      </c>
      <c r="V15" s="428">
        <v>594.56017099999997</v>
      </c>
      <c r="W15" s="428">
        <v>554.05724200000009</v>
      </c>
      <c r="X15" s="428">
        <v>550.22264799999994</v>
      </c>
      <c r="Y15" s="428">
        <v>532.30830600000002</v>
      </c>
      <c r="Z15" s="428">
        <v>511.40430800000001</v>
      </c>
      <c r="AA15" s="428">
        <v>500.30876899999998</v>
      </c>
      <c r="AB15" s="428">
        <v>494.26981599999993</v>
      </c>
      <c r="AC15" s="428">
        <v>514.552098</v>
      </c>
      <c r="AD15" s="428">
        <v>509.50119600000011</v>
      </c>
      <c r="AE15" s="428">
        <v>517.73874000000001</v>
      </c>
      <c r="AF15" s="428">
        <v>517.15097100000003</v>
      </c>
      <c r="AG15" s="428">
        <v>527.28294299999993</v>
      </c>
      <c r="AH15" s="428">
        <v>460.43083499999995</v>
      </c>
      <c r="AI15" s="428">
        <v>459.04573900000003</v>
      </c>
      <c r="AJ15" s="222"/>
      <c r="AK15" s="222"/>
      <c r="AL15" s="222"/>
      <c r="AM15" s="222"/>
      <c r="AN15" s="222"/>
      <c r="AO15" s="222"/>
      <c r="AP15" s="222"/>
      <c r="AQ15" s="222"/>
      <c r="AR15" s="222"/>
      <c r="AS15" s="222"/>
      <c r="AT15" s="222"/>
      <c r="AU15" s="222"/>
      <c r="AV15" s="222"/>
      <c r="AW15" s="222"/>
      <c r="AX15" s="222"/>
      <c r="AY15" s="222"/>
      <c r="AZ15" s="222"/>
      <c r="BA15" s="222"/>
      <c r="BG15"/>
      <c r="BH15"/>
      <c r="BI15"/>
      <c r="BJ15"/>
      <c r="BK15"/>
      <c r="BL15"/>
      <c r="BM15"/>
      <c r="BN15"/>
      <c r="BO15"/>
      <c r="BP15"/>
      <c r="BQ15"/>
      <c r="BR15"/>
      <c r="BS15"/>
      <c r="BT15"/>
      <c r="BU15"/>
      <c r="BV15"/>
      <c r="BW15"/>
      <c r="BX15"/>
      <c r="BY15"/>
      <c r="BZ15"/>
      <c r="CA15"/>
      <c r="CB15"/>
    </row>
    <row r="16" spans="1:80" x14ac:dyDescent="0.35">
      <c r="A16" s="10"/>
      <c r="B16" s="220"/>
      <c r="C16" s="223" t="s">
        <v>248</v>
      </c>
      <c r="D16" s="428">
        <v>129.49272000000002</v>
      </c>
      <c r="E16" s="428">
        <v>127.47518699999999</v>
      </c>
      <c r="F16" s="428">
        <v>125.340417</v>
      </c>
      <c r="G16" s="428">
        <v>122.69395400000001</v>
      </c>
      <c r="H16" s="428">
        <v>127.96917000000002</v>
      </c>
      <c r="I16" s="428">
        <v>144.932232</v>
      </c>
      <c r="J16" s="428">
        <v>159.825085</v>
      </c>
      <c r="K16" s="428">
        <v>163.98158400000003</v>
      </c>
      <c r="L16" s="428">
        <v>171.841127</v>
      </c>
      <c r="M16" s="428">
        <v>189.662938</v>
      </c>
      <c r="N16" s="428">
        <v>202.81223600000001</v>
      </c>
      <c r="O16" s="428">
        <v>199.78886</v>
      </c>
      <c r="P16" s="428">
        <v>214.74521199999998</v>
      </c>
      <c r="Q16" s="428">
        <v>228.03966100000002</v>
      </c>
      <c r="R16" s="428">
        <v>232.054551</v>
      </c>
      <c r="S16" s="428">
        <v>248.153796</v>
      </c>
      <c r="T16" s="428">
        <v>255.85590299999998</v>
      </c>
      <c r="U16" s="428">
        <v>242.41692499999996</v>
      </c>
      <c r="V16" s="428">
        <v>251.98919299999997</v>
      </c>
      <c r="W16" s="428">
        <v>238.67751999999999</v>
      </c>
      <c r="X16" s="428">
        <v>245.87264200000001</v>
      </c>
      <c r="Y16" s="428">
        <v>238.880111</v>
      </c>
      <c r="Z16" s="428">
        <v>226.71524399999998</v>
      </c>
      <c r="AA16" s="428">
        <v>219.43891800000003</v>
      </c>
      <c r="AB16" s="428">
        <v>203.88975699999997</v>
      </c>
      <c r="AC16" s="428">
        <v>220.55820899999998</v>
      </c>
      <c r="AD16" s="428">
        <v>237.18528400000002</v>
      </c>
      <c r="AE16" s="428">
        <v>265.36099899999999</v>
      </c>
      <c r="AF16" s="428">
        <v>270.50065999999998</v>
      </c>
      <c r="AG16" s="428">
        <v>300.54881999999998</v>
      </c>
      <c r="AH16" s="428">
        <v>273.51165300000002</v>
      </c>
      <c r="AI16" s="428">
        <v>283.94993099999999</v>
      </c>
      <c r="AJ16" s="222"/>
      <c r="AK16" s="222"/>
      <c r="AL16" s="222"/>
      <c r="AM16" s="222"/>
      <c r="AN16" s="222"/>
      <c r="AO16" s="222"/>
      <c r="AP16" s="222"/>
      <c r="AQ16" s="222"/>
      <c r="AR16" s="222"/>
      <c r="AS16" s="222"/>
      <c r="AT16" s="222"/>
      <c r="AU16" s="222"/>
      <c r="AV16" s="222"/>
      <c r="AW16" s="222"/>
      <c r="AX16" s="222"/>
      <c r="AY16" s="222"/>
      <c r="AZ16" s="222"/>
      <c r="BA16" s="222"/>
      <c r="BG16"/>
      <c r="BH16"/>
      <c r="BI16"/>
      <c r="BJ16"/>
      <c r="BK16"/>
      <c r="BL16"/>
      <c r="BM16"/>
      <c r="BN16"/>
      <c r="BO16"/>
      <c r="BP16"/>
      <c r="BQ16"/>
      <c r="BR16"/>
      <c r="BS16"/>
      <c r="BT16"/>
      <c r="BU16"/>
      <c r="BV16"/>
      <c r="BW16"/>
      <c r="BX16"/>
      <c r="BY16"/>
      <c r="BZ16"/>
      <c r="CA16"/>
      <c r="CB16"/>
    </row>
    <row r="17" spans="1:80" x14ac:dyDescent="0.35">
      <c r="A17" s="10"/>
      <c r="B17" s="220"/>
      <c r="C17" s="223" t="s">
        <v>251</v>
      </c>
      <c r="D17" s="428">
        <v>2.9004139999999978</v>
      </c>
      <c r="E17" s="428">
        <v>0.29423100000000169</v>
      </c>
      <c r="F17" s="428">
        <v>0.46182300000000076</v>
      </c>
      <c r="G17" s="428">
        <v>0.46380299999999863</v>
      </c>
      <c r="H17" s="428">
        <v>0.2472019999999997</v>
      </c>
      <c r="I17" s="428">
        <v>0.37042199999999781</v>
      </c>
      <c r="J17" s="428">
        <v>-1.5537400000000012</v>
      </c>
      <c r="K17" s="428">
        <v>-0.88383100000000425</v>
      </c>
      <c r="L17" s="428">
        <v>-0.99673200000000151</v>
      </c>
      <c r="M17" s="428">
        <v>-8.2631000000002786E-2</v>
      </c>
      <c r="N17" s="428">
        <v>0.76074799999999954</v>
      </c>
      <c r="O17" s="428">
        <v>-0.28938700000000139</v>
      </c>
      <c r="P17" s="428">
        <v>0.6112390000000012</v>
      </c>
      <c r="Q17" s="428">
        <v>-0.17749000000000237</v>
      </c>
      <c r="R17" s="428">
        <v>-1.0161870000000022</v>
      </c>
      <c r="S17" s="428">
        <v>0.6324050000000021</v>
      </c>
      <c r="T17" s="428">
        <v>3.8975999999998123E-2</v>
      </c>
      <c r="U17" s="428">
        <v>0.91173799999999616</v>
      </c>
      <c r="V17" s="428">
        <v>1.0364000000000004</v>
      </c>
      <c r="W17" s="428">
        <v>1.4860640000000025</v>
      </c>
      <c r="X17" s="428">
        <v>0.42127200000000187</v>
      </c>
      <c r="Y17" s="428">
        <v>8.3098000000003225E-2</v>
      </c>
      <c r="Z17" s="428">
        <v>0.58345700000000278</v>
      </c>
      <c r="AA17" s="428">
        <v>-0.15652099999999791</v>
      </c>
      <c r="AB17" s="428">
        <v>-0.4319390000000034</v>
      </c>
      <c r="AC17" s="428">
        <v>-0.57395300000000304</v>
      </c>
      <c r="AD17" s="428">
        <v>5.5580000000002627E-2</v>
      </c>
      <c r="AE17" s="428">
        <v>-0.39343700000000226</v>
      </c>
      <c r="AF17" s="428">
        <v>0.76100599999999474</v>
      </c>
      <c r="AG17" s="428">
        <v>0.25320099999999712</v>
      </c>
      <c r="AH17" s="428">
        <v>1.2005420000000022</v>
      </c>
      <c r="AI17" s="428">
        <v>0.62918499999999966</v>
      </c>
      <c r="AJ17" s="222"/>
      <c r="AK17" s="222"/>
      <c r="AL17" s="222"/>
      <c r="AM17" s="222"/>
      <c r="AN17" s="222"/>
      <c r="AO17" s="222"/>
      <c r="AP17" s="222"/>
      <c r="AQ17" s="222"/>
      <c r="AR17" s="222"/>
      <c r="AS17" s="222"/>
      <c r="AT17" s="222"/>
      <c r="AU17" s="222"/>
      <c r="AV17" s="222"/>
      <c r="AW17" s="222"/>
      <c r="AX17" s="222"/>
      <c r="AY17" s="222"/>
      <c r="AZ17" s="222"/>
      <c r="BA17" s="222"/>
      <c r="BG17"/>
      <c r="BH17"/>
      <c r="BI17"/>
      <c r="BJ17"/>
      <c r="BK17"/>
      <c r="BL17"/>
      <c r="BM17"/>
      <c r="BN17"/>
      <c r="BO17"/>
      <c r="BP17"/>
      <c r="BQ17"/>
      <c r="BR17"/>
      <c r="BS17"/>
      <c r="BT17"/>
      <c r="BU17"/>
      <c r="BV17"/>
      <c r="BW17"/>
      <c r="BX17"/>
      <c r="BY17"/>
      <c r="BZ17"/>
      <c r="CA17"/>
      <c r="CB17"/>
    </row>
    <row r="18" spans="1:80" x14ac:dyDescent="0.35">
      <c r="A18" s="10"/>
      <c r="B18" s="220"/>
      <c r="C18" s="223" t="s">
        <v>250</v>
      </c>
      <c r="D18" s="428">
        <v>0.15546500000000002</v>
      </c>
      <c r="E18" s="428">
        <v>0.25429799999999997</v>
      </c>
      <c r="F18" s="428">
        <v>0.24636999999999998</v>
      </c>
      <c r="G18" s="428">
        <v>0.32346800000000003</v>
      </c>
      <c r="H18" s="428">
        <v>0.30237000000000003</v>
      </c>
      <c r="I18" s="428">
        <v>0.289157</v>
      </c>
      <c r="J18" s="428">
        <v>0.296933</v>
      </c>
      <c r="K18" s="428">
        <v>0.18417999999999995</v>
      </c>
      <c r="L18" s="428">
        <v>0.12339600000000006</v>
      </c>
      <c r="M18" s="428">
        <v>0.15616099999999999</v>
      </c>
      <c r="N18" s="428">
        <v>0.34254099999999998</v>
      </c>
      <c r="O18" s="428">
        <v>0.29356099999999985</v>
      </c>
      <c r="P18" s="428">
        <v>0.3919499999999998</v>
      </c>
      <c r="Q18" s="428">
        <v>0.36833999999999989</v>
      </c>
      <c r="R18" s="428">
        <v>0.55643399999999987</v>
      </c>
      <c r="S18" s="428">
        <v>1.705578</v>
      </c>
      <c r="T18" s="428">
        <v>2.7266670000000004</v>
      </c>
      <c r="U18" s="428">
        <v>3.2030069999999999</v>
      </c>
      <c r="V18" s="428">
        <v>3.5613479999999993</v>
      </c>
      <c r="W18" s="428">
        <v>4.3224590000000012</v>
      </c>
      <c r="X18" s="428">
        <v>5.0798530000000008</v>
      </c>
      <c r="Y18" s="428">
        <v>6.1962880000000009</v>
      </c>
      <c r="Z18" s="428">
        <v>6.0671590000000002</v>
      </c>
      <c r="AA18" s="428">
        <v>4.3036840000000005</v>
      </c>
      <c r="AB18" s="428">
        <v>4.2429810000000003</v>
      </c>
      <c r="AC18" s="428">
        <v>3.5581170000000011</v>
      </c>
      <c r="AD18" s="428">
        <v>3.8383830000000003</v>
      </c>
      <c r="AE18" s="428">
        <v>4.3903770000000026</v>
      </c>
      <c r="AF18" s="428">
        <v>5.4241160000000033</v>
      </c>
      <c r="AG18" s="428">
        <v>5.0541149999999995</v>
      </c>
      <c r="AH18" s="428">
        <v>6.4317050000000009</v>
      </c>
      <c r="AI18" s="428">
        <v>6.9322520000000001</v>
      </c>
      <c r="AJ18" s="222"/>
      <c r="AK18" s="222"/>
      <c r="AL18" s="222"/>
      <c r="AM18" s="222"/>
      <c r="AN18" s="222"/>
      <c r="AO18" s="222"/>
      <c r="AP18" s="222"/>
      <c r="AQ18" s="222"/>
      <c r="AR18" s="222"/>
      <c r="AS18" s="222"/>
      <c r="AT18" s="222"/>
      <c r="AU18" s="222"/>
      <c r="AV18" s="222"/>
      <c r="AW18" s="222"/>
      <c r="AX18" s="222"/>
      <c r="AY18" s="222"/>
      <c r="AZ18" s="222"/>
      <c r="BA18" s="222"/>
      <c r="BG18"/>
      <c r="BH18"/>
      <c r="BI18"/>
      <c r="BJ18"/>
      <c r="BK18"/>
      <c r="BL18"/>
      <c r="BM18"/>
      <c r="BN18"/>
      <c r="BO18"/>
      <c r="BP18"/>
      <c r="BQ18"/>
      <c r="BR18"/>
      <c r="BS18"/>
      <c r="BT18"/>
      <c r="BU18"/>
      <c r="BV18"/>
      <c r="BW18"/>
      <c r="BX18"/>
      <c r="BY18"/>
      <c r="BZ18"/>
      <c r="CA18"/>
      <c r="CB18"/>
    </row>
    <row r="19" spans="1:80" x14ac:dyDescent="0.35">
      <c r="A19" s="10"/>
      <c r="B19" s="220"/>
      <c r="C19" s="223" t="s">
        <v>508</v>
      </c>
      <c r="D19" s="428">
        <v>0</v>
      </c>
      <c r="E19" s="428">
        <v>0</v>
      </c>
      <c r="F19" s="428">
        <v>0</v>
      </c>
      <c r="G19" s="428">
        <v>0</v>
      </c>
      <c r="H19" s="428">
        <v>0</v>
      </c>
      <c r="I19" s="428">
        <v>0</v>
      </c>
      <c r="J19" s="428">
        <v>0</v>
      </c>
      <c r="K19" s="428">
        <v>0</v>
      </c>
      <c r="L19" s="428">
        <v>0</v>
      </c>
      <c r="M19" s="428">
        <v>-3.5829999999999998E-3</v>
      </c>
      <c r="N19" s="428">
        <v>-3.32E-3</v>
      </c>
      <c r="O19" s="428">
        <v>-3.8209999999999997E-3</v>
      </c>
      <c r="P19" s="428">
        <v>-2.6750000000000003E-3</v>
      </c>
      <c r="Q19" s="428">
        <v>-4.8730000000000006E-3</v>
      </c>
      <c r="R19" s="428">
        <v>-4.633E-3</v>
      </c>
      <c r="S19" s="428">
        <v>-2.2700000000000003E-3</v>
      </c>
      <c r="T19" s="428">
        <v>3.5600000000000041E-4</v>
      </c>
      <c r="U19" s="428">
        <v>1.6145E-2</v>
      </c>
      <c r="V19" s="428">
        <v>5.3740000000000012E-3</v>
      </c>
      <c r="W19" s="428">
        <v>1.6528000000000001E-2</v>
      </c>
      <c r="X19" s="428">
        <v>4.7290999999999993E-2</v>
      </c>
      <c r="Y19" s="428">
        <v>0.15152100000000002</v>
      </c>
      <c r="Z19" s="428">
        <v>0.21030399999999999</v>
      </c>
      <c r="AA19" s="428">
        <v>0.29834300000000002</v>
      </c>
      <c r="AB19" s="428">
        <v>0.33841400000000005</v>
      </c>
      <c r="AC19" s="428">
        <v>0.39624500000000001</v>
      </c>
      <c r="AD19" s="428">
        <v>0.43999199999999999</v>
      </c>
      <c r="AE19" s="428">
        <v>0.459818</v>
      </c>
      <c r="AF19" s="428">
        <v>0.45488600000000001</v>
      </c>
      <c r="AG19" s="428">
        <v>0.46245999999999998</v>
      </c>
      <c r="AH19" s="428">
        <v>0.44847100000000001</v>
      </c>
      <c r="AI19" s="428">
        <v>0.56182999999999994</v>
      </c>
      <c r="AJ19" s="222"/>
      <c r="AK19" s="222"/>
      <c r="AL19" s="222"/>
      <c r="AM19" s="222"/>
      <c r="AN19" s="222"/>
      <c r="AO19" s="222"/>
      <c r="AP19" s="222"/>
      <c r="AQ19" s="222"/>
      <c r="AR19" s="222"/>
      <c r="AS19" s="222"/>
      <c r="AT19" s="222"/>
      <c r="AU19" s="222"/>
      <c r="AV19" s="222"/>
      <c r="AW19" s="222"/>
      <c r="AX19" s="222"/>
      <c r="AY19" s="222"/>
      <c r="AZ19" s="222"/>
      <c r="BA19" s="222"/>
      <c r="BG19"/>
      <c r="BH19"/>
      <c r="BI19"/>
      <c r="BJ19"/>
      <c r="BK19"/>
      <c r="BL19"/>
      <c r="BM19"/>
      <c r="BN19"/>
      <c r="BO19"/>
      <c r="BP19"/>
      <c r="BQ19"/>
      <c r="BR19"/>
      <c r="BS19"/>
      <c r="BT19"/>
      <c r="BU19"/>
      <c r="BV19"/>
      <c r="BW19"/>
      <c r="BX19"/>
      <c r="BY19"/>
      <c r="BZ19"/>
      <c r="CA19"/>
      <c r="CB19"/>
    </row>
    <row r="20" spans="1:80" x14ac:dyDescent="0.35">
      <c r="A20" s="10"/>
      <c r="B20" s="220"/>
      <c r="C20" s="221" t="s">
        <v>421</v>
      </c>
      <c r="D20" s="427">
        <v>1456.6710700000001</v>
      </c>
      <c r="E20" s="427">
        <v>1451.0551110000001</v>
      </c>
      <c r="F20" s="427">
        <v>1410.8773570000001</v>
      </c>
      <c r="G20" s="427">
        <v>1409.4564809999999</v>
      </c>
      <c r="H20" s="427">
        <v>1402.155996</v>
      </c>
      <c r="I20" s="427">
        <v>1451.5814739999998</v>
      </c>
      <c r="J20" s="427">
        <v>1500.3099990000001</v>
      </c>
      <c r="K20" s="427">
        <v>1491.4112169999999</v>
      </c>
      <c r="L20" s="427">
        <v>1499.74548</v>
      </c>
      <c r="M20" s="427">
        <v>1487.1529660000001</v>
      </c>
      <c r="N20" s="427">
        <v>1498.1581820000001</v>
      </c>
      <c r="O20" s="427">
        <v>1536.1026499999998</v>
      </c>
      <c r="P20" s="427">
        <v>1538.1243139999999</v>
      </c>
      <c r="Q20" s="427">
        <v>1575.8848889999999</v>
      </c>
      <c r="R20" s="427">
        <v>1596.9114999999999</v>
      </c>
      <c r="S20" s="427">
        <v>1603.791592</v>
      </c>
      <c r="T20" s="427">
        <v>1617.2647490000002</v>
      </c>
      <c r="U20" s="427">
        <v>1596.7241410000001</v>
      </c>
      <c r="V20" s="427">
        <v>1592.7980759999998</v>
      </c>
      <c r="W20" s="427">
        <v>1498.735408</v>
      </c>
      <c r="X20" s="427">
        <v>1558.965547</v>
      </c>
      <c r="Y20" s="427">
        <v>1513.097724</v>
      </c>
      <c r="Z20" s="427">
        <v>1493.7431759999999</v>
      </c>
      <c r="AA20" s="427">
        <v>1478.9550670000001</v>
      </c>
      <c r="AB20" s="427">
        <v>1428.215209</v>
      </c>
      <c r="AC20" s="427">
        <v>1448.170468</v>
      </c>
      <c r="AD20" s="427">
        <v>1460.1713990000001</v>
      </c>
      <c r="AE20" s="427">
        <v>1490.809229</v>
      </c>
      <c r="AF20" s="427">
        <v>1481.301539</v>
      </c>
      <c r="AG20" s="427">
        <v>1458.2008840000001</v>
      </c>
      <c r="AH20" s="427">
        <v>1340.00866</v>
      </c>
      <c r="AI20" s="427">
        <v>1421.6449689999999</v>
      </c>
      <c r="AJ20" s="222"/>
      <c r="AK20" s="222"/>
      <c r="AL20" s="222"/>
      <c r="AM20" s="222"/>
      <c r="AN20" s="222"/>
      <c r="AO20" s="222"/>
      <c r="AP20" s="222"/>
      <c r="AQ20" s="222"/>
      <c r="AR20" s="222"/>
      <c r="AS20" s="222"/>
      <c r="AT20" s="222"/>
      <c r="AU20" s="222"/>
      <c r="AV20" s="222"/>
      <c r="AW20" s="222"/>
      <c r="AX20" s="222"/>
      <c r="AY20" s="222"/>
      <c r="AZ20" s="222"/>
      <c r="BA20" s="222"/>
      <c r="BG20"/>
      <c r="BH20"/>
      <c r="BI20"/>
      <c r="BJ20"/>
      <c r="BK20"/>
      <c r="BL20"/>
      <c r="BM20"/>
      <c r="BN20"/>
      <c r="BO20"/>
      <c r="BP20"/>
      <c r="BQ20"/>
      <c r="BR20"/>
      <c r="BS20"/>
      <c r="BT20"/>
      <c r="BU20"/>
      <c r="BV20"/>
      <c r="BW20"/>
      <c r="BX20"/>
      <c r="BY20"/>
      <c r="BZ20"/>
      <c r="CA20"/>
      <c r="CB20"/>
    </row>
    <row r="21" spans="1:80" x14ac:dyDescent="0.35">
      <c r="A21" s="10"/>
      <c r="B21" s="220"/>
      <c r="C21" s="223" t="s">
        <v>247</v>
      </c>
      <c r="D21" s="428">
        <v>392.60164600000002</v>
      </c>
      <c r="E21" s="428">
        <v>371.33052300000003</v>
      </c>
      <c r="F21" s="428">
        <v>344.49895399999997</v>
      </c>
      <c r="G21" s="428">
        <v>327.25963899999994</v>
      </c>
      <c r="H21" s="428">
        <v>321.01638800000001</v>
      </c>
      <c r="I21" s="428">
        <v>317.67822599999994</v>
      </c>
      <c r="J21" s="428">
        <v>317.66291500000005</v>
      </c>
      <c r="K21" s="428">
        <v>309.30023000000006</v>
      </c>
      <c r="L21" s="428">
        <v>294.01032800000002</v>
      </c>
      <c r="M21" s="428">
        <v>278.32632000000001</v>
      </c>
      <c r="N21" s="428">
        <v>284.40976699999999</v>
      </c>
      <c r="O21" s="428">
        <v>284.364554</v>
      </c>
      <c r="P21" s="428">
        <v>284.51925699999998</v>
      </c>
      <c r="Q21" s="428">
        <v>291.96199100000001</v>
      </c>
      <c r="R21" s="428">
        <v>290.22143399999999</v>
      </c>
      <c r="S21" s="428">
        <v>280.41317399999997</v>
      </c>
      <c r="T21" s="428">
        <v>288.41239400000001</v>
      </c>
      <c r="U21" s="428">
        <v>290.60030099999994</v>
      </c>
      <c r="V21" s="428">
        <v>268.32318600000002</v>
      </c>
      <c r="W21" s="428">
        <v>237.433257</v>
      </c>
      <c r="X21" s="428">
        <v>252.537541</v>
      </c>
      <c r="Y21" s="428">
        <v>257.73974300000003</v>
      </c>
      <c r="Z21" s="428">
        <v>255.20702400000002</v>
      </c>
      <c r="AA21" s="428">
        <v>251.08351800000003</v>
      </c>
      <c r="AB21" s="428">
        <v>239.04111999999998</v>
      </c>
      <c r="AC21" s="428">
        <v>239.60394699999998</v>
      </c>
      <c r="AD21" s="428">
        <v>231.138803</v>
      </c>
      <c r="AE21" s="428">
        <v>225.30284699999999</v>
      </c>
      <c r="AF21" s="428">
        <v>216.931443</v>
      </c>
      <c r="AG21" s="428">
        <v>177.24929800000001</v>
      </c>
      <c r="AH21" s="428">
        <v>144.77639200000002</v>
      </c>
      <c r="AI21" s="428">
        <v>166.69847499999997</v>
      </c>
      <c r="AJ21" s="222"/>
      <c r="AK21" s="222"/>
      <c r="AL21" s="222"/>
      <c r="AM21" s="222"/>
      <c r="AN21" s="222"/>
      <c r="AO21" s="222"/>
      <c r="AP21" s="222"/>
      <c r="AQ21" s="222"/>
      <c r="AR21" s="222"/>
      <c r="AS21" s="222"/>
      <c r="AT21" s="222"/>
      <c r="AU21" s="222"/>
      <c r="AV21" s="222"/>
      <c r="AW21" s="222"/>
      <c r="AX21" s="222"/>
      <c r="AY21" s="222"/>
      <c r="AZ21" s="222"/>
      <c r="BA21" s="222"/>
      <c r="BG21"/>
      <c r="BH21"/>
      <c r="BI21"/>
      <c r="BJ21"/>
      <c r="BK21"/>
      <c r="BL21"/>
      <c r="BM21"/>
      <c r="BN21"/>
      <c r="BO21"/>
      <c r="BP21"/>
      <c r="BQ21"/>
      <c r="BR21"/>
      <c r="BS21"/>
      <c r="BT21"/>
      <c r="BU21"/>
      <c r="BV21"/>
      <c r="BW21"/>
      <c r="BX21"/>
      <c r="BY21"/>
      <c r="BZ21"/>
      <c r="CA21"/>
      <c r="CB21"/>
    </row>
    <row r="22" spans="1:80" x14ac:dyDescent="0.35">
      <c r="A22" s="10"/>
      <c r="B22" s="220"/>
      <c r="C22" s="223" t="s">
        <v>351</v>
      </c>
      <c r="D22" s="428">
        <v>547.93214499999999</v>
      </c>
      <c r="E22" s="428">
        <v>552.017923</v>
      </c>
      <c r="F22" s="428">
        <v>544.64170899999999</v>
      </c>
      <c r="G22" s="428">
        <v>545.75235600000008</v>
      </c>
      <c r="H22" s="428">
        <v>547.39155500000004</v>
      </c>
      <c r="I22" s="428">
        <v>570.06275000000005</v>
      </c>
      <c r="J22" s="428">
        <v>583.59388899999999</v>
      </c>
      <c r="K22" s="428">
        <v>584.69780299999991</v>
      </c>
      <c r="L22" s="428">
        <v>599.45355299999994</v>
      </c>
      <c r="M22" s="428">
        <v>590.96960799999999</v>
      </c>
      <c r="N22" s="428">
        <v>579.84835499999997</v>
      </c>
      <c r="O22" s="428">
        <v>596.32765599999993</v>
      </c>
      <c r="P22" s="428">
        <v>593.33074899999997</v>
      </c>
      <c r="Q22" s="428">
        <v>598.27384499999994</v>
      </c>
      <c r="R22" s="428">
        <v>600.60787100000005</v>
      </c>
      <c r="S22" s="428">
        <v>598.62552500000004</v>
      </c>
      <c r="T22" s="428">
        <v>596.90389399999992</v>
      </c>
      <c r="U22" s="428">
        <v>579.75444499999992</v>
      </c>
      <c r="V22" s="428">
        <v>577.03275899999994</v>
      </c>
      <c r="W22" s="428">
        <v>543.23274300000003</v>
      </c>
      <c r="X22" s="428">
        <v>538.85834</v>
      </c>
      <c r="Y22" s="428">
        <v>523.81207099999995</v>
      </c>
      <c r="Z22" s="428">
        <v>501.41590399999995</v>
      </c>
      <c r="AA22" s="428">
        <v>489.40279800000002</v>
      </c>
      <c r="AB22" s="428">
        <v>485.51066600000001</v>
      </c>
      <c r="AC22" s="428">
        <v>491.55060900000001</v>
      </c>
      <c r="AD22" s="428">
        <v>496.46621199999998</v>
      </c>
      <c r="AE22" s="428">
        <v>509.94062700000001</v>
      </c>
      <c r="AF22" s="428">
        <v>503.77703300000002</v>
      </c>
      <c r="AG22" s="428">
        <v>502.211996</v>
      </c>
      <c r="AH22" s="428">
        <v>437.18338</v>
      </c>
      <c r="AI22" s="428">
        <v>460.41690399999999</v>
      </c>
      <c r="AJ22" s="222"/>
      <c r="AK22" s="222"/>
      <c r="AL22" s="222"/>
      <c r="AM22" s="222"/>
      <c r="AN22" s="222"/>
      <c r="AO22" s="222"/>
      <c r="AP22" s="222"/>
      <c r="AQ22" s="222"/>
      <c r="AR22" s="222"/>
      <c r="AS22" s="222"/>
      <c r="AT22" s="222"/>
      <c r="AU22" s="222"/>
      <c r="AV22" s="222"/>
      <c r="AW22" s="222"/>
      <c r="AX22" s="222"/>
      <c r="AY22" s="222"/>
      <c r="AZ22" s="222"/>
      <c r="BA22" s="222"/>
      <c r="BG22"/>
      <c r="BH22"/>
      <c r="BI22"/>
      <c r="BJ22"/>
      <c r="BK22"/>
      <c r="BL22"/>
      <c r="BM22"/>
      <c r="BN22"/>
      <c r="BO22"/>
      <c r="BP22"/>
      <c r="BQ22"/>
      <c r="BR22"/>
      <c r="BS22"/>
      <c r="BT22"/>
      <c r="BU22"/>
      <c r="BV22"/>
      <c r="BW22"/>
      <c r="BX22"/>
      <c r="BY22"/>
      <c r="BZ22"/>
      <c r="CA22"/>
      <c r="CB22"/>
    </row>
    <row r="23" spans="1:80" x14ac:dyDescent="0.35">
      <c r="A23" s="10"/>
      <c r="B23" s="220"/>
      <c r="C23" s="223" t="s">
        <v>248</v>
      </c>
      <c r="D23" s="428">
        <v>249.79300899999998</v>
      </c>
      <c r="E23" s="428">
        <v>255.84062400000002</v>
      </c>
      <c r="F23" s="428">
        <v>247.24403000000001</v>
      </c>
      <c r="G23" s="428">
        <v>251.69686999999999</v>
      </c>
      <c r="H23" s="428">
        <v>249.029582</v>
      </c>
      <c r="I23" s="428">
        <v>270.55600500000003</v>
      </c>
      <c r="J23" s="428">
        <v>293.53397699999999</v>
      </c>
      <c r="K23" s="428">
        <v>285.72989899999999</v>
      </c>
      <c r="L23" s="428">
        <v>294.03529700000001</v>
      </c>
      <c r="M23" s="428">
        <v>300.64701100000002</v>
      </c>
      <c r="N23" s="428">
        <v>308.59740500000004</v>
      </c>
      <c r="O23" s="428">
        <v>319.655439</v>
      </c>
      <c r="P23" s="428">
        <v>321.954024</v>
      </c>
      <c r="Q23" s="428">
        <v>338.61951099999999</v>
      </c>
      <c r="R23" s="428">
        <v>347.54636099999999</v>
      </c>
      <c r="S23" s="428">
        <v>359.711097</v>
      </c>
      <c r="T23" s="428">
        <v>359.17308000000003</v>
      </c>
      <c r="U23" s="428">
        <v>353.03739300000001</v>
      </c>
      <c r="V23" s="428">
        <v>359.28243199999997</v>
      </c>
      <c r="W23" s="428">
        <v>337.69173499999999</v>
      </c>
      <c r="X23" s="428">
        <v>362.84224399999999</v>
      </c>
      <c r="Y23" s="428">
        <v>333.51725300000004</v>
      </c>
      <c r="Z23" s="428">
        <v>327.41793699999999</v>
      </c>
      <c r="AA23" s="428">
        <v>321.383735</v>
      </c>
      <c r="AB23" s="428">
        <v>283.52027700000002</v>
      </c>
      <c r="AC23" s="428">
        <v>296.07664299999999</v>
      </c>
      <c r="AD23" s="428">
        <v>313.35329999999999</v>
      </c>
      <c r="AE23" s="428">
        <v>330.99579999999997</v>
      </c>
      <c r="AF23" s="428">
        <v>324.83151400000003</v>
      </c>
      <c r="AG23" s="428">
        <v>335.05764399999998</v>
      </c>
      <c r="AH23" s="428">
        <v>326.993897</v>
      </c>
      <c r="AI23" s="428">
        <v>340.159559</v>
      </c>
      <c r="AJ23" s="222"/>
      <c r="AK23" s="222"/>
      <c r="AL23" s="222"/>
      <c r="AM23" s="222"/>
      <c r="AN23" s="222"/>
      <c r="AO23" s="222"/>
      <c r="AP23" s="222"/>
      <c r="AQ23" s="222"/>
      <c r="AR23" s="222"/>
      <c r="AS23" s="222"/>
      <c r="AT23" s="222"/>
      <c r="AU23" s="222"/>
      <c r="AV23" s="222"/>
      <c r="AW23" s="222"/>
      <c r="AX23" s="222"/>
      <c r="AY23" s="222"/>
      <c r="AZ23" s="222"/>
      <c r="BA23" s="222"/>
      <c r="BG23"/>
      <c r="BH23"/>
      <c r="BI23"/>
      <c r="BJ23"/>
      <c r="BK23"/>
      <c r="BL23"/>
      <c r="BM23"/>
      <c r="BN23"/>
      <c r="BO23"/>
      <c r="BP23"/>
      <c r="BQ23"/>
      <c r="BR23"/>
      <c r="BS23"/>
      <c r="BT23"/>
      <c r="BU23"/>
      <c r="BV23"/>
      <c r="BW23"/>
      <c r="BX23"/>
      <c r="BY23"/>
      <c r="BZ23"/>
      <c r="CA23"/>
      <c r="CB23"/>
    </row>
    <row r="24" spans="1:80" x14ac:dyDescent="0.35">
      <c r="A24" s="10"/>
      <c r="B24" s="220"/>
      <c r="C24" s="223" t="s">
        <v>249</v>
      </c>
      <c r="D24" s="428">
        <v>188.58020800000003</v>
      </c>
      <c r="E24" s="428">
        <v>193.4639</v>
      </c>
      <c r="F24" s="428">
        <v>193.84806599999999</v>
      </c>
      <c r="G24" s="428">
        <v>199.59780699999999</v>
      </c>
      <c r="H24" s="428">
        <v>198.979163</v>
      </c>
      <c r="I24" s="428">
        <v>204.531543</v>
      </c>
      <c r="J24" s="428">
        <v>214.74224900000002</v>
      </c>
      <c r="K24" s="428">
        <v>216.85608999999999</v>
      </c>
      <c r="L24" s="428">
        <v>215.22062100000002</v>
      </c>
      <c r="M24" s="428">
        <v>219.05449999999999</v>
      </c>
      <c r="N24" s="428">
        <v>222.05137599999998</v>
      </c>
      <c r="O24" s="428">
        <v>229.69004100000001</v>
      </c>
      <c r="P24" s="428">
        <v>233.158052</v>
      </c>
      <c r="Q24" s="428">
        <v>234.40995900000001</v>
      </c>
      <c r="R24" s="428">
        <v>239.96244099999998</v>
      </c>
      <c r="S24" s="428">
        <v>236.77426</v>
      </c>
      <c r="T24" s="428">
        <v>236.349423</v>
      </c>
      <c r="U24" s="428">
        <v>225.455389</v>
      </c>
      <c r="V24" s="428">
        <v>228.67121</v>
      </c>
      <c r="W24" s="428">
        <v>212.54353400000002</v>
      </c>
      <c r="X24" s="428">
        <v>219.62071799999998</v>
      </c>
      <c r="Y24" s="428">
        <v>215.345913</v>
      </c>
      <c r="Z24" s="428">
        <v>208.37239499999998</v>
      </c>
      <c r="AA24" s="428">
        <v>206.51404700000001</v>
      </c>
      <c r="AB24" s="428">
        <v>208.96614600000001</v>
      </c>
      <c r="AC24" s="428">
        <v>203.78165100000001</v>
      </c>
      <c r="AD24" s="428">
        <v>197.05279199999998</v>
      </c>
      <c r="AE24" s="428">
        <v>194.89885699999999</v>
      </c>
      <c r="AF24" s="428">
        <v>195.247612</v>
      </c>
      <c r="AG24" s="428">
        <v>196.18092100000001</v>
      </c>
      <c r="AH24" s="428">
        <v>175.17612899999997</v>
      </c>
      <c r="AI24" s="428">
        <v>186.66250700000001</v>
      </c>
      <c r="AJ24" s="222"/>
      <c r="AK24" s="222"/>
      <c r="AL24" s="222"/>
      <c r="AM24" s="222"/>
      <c r="AN24" s="222"/>
      <c r="AO24" s="222"/>
      <c r="AP24" s="222"/>
      <c r="AQ24" s="222"/>
      <c r="AR24" s="222"/>
      <c r="AS24" s="222"/>
      <c r="AT24" s="222"/>
      <c r="AU24" s="222"/>
      <c r="AV24" s="222"/>
      <c r="AW24" s="222"/>
      <c r="AX24" s="222"/>
      <c r="AY24" s="222"/>
      <c r="AZ24" s="222"/>
      <c r="BA24" s="222"/>
      <c r="BG24"/>
      <c r="BH24"/>
      <c r="BI24"/>
      <c r="BJ24"/>
      <c r="BK24"/>
      <c r="BL24"/>
      <c r="BM24"/>
      <c r="BN24"/>
      <c r="BO24"/>
      <c r="BP24"/>
      <c r="BQ24"/>
      <c r="BR24"/>
      <c r="BS24"/>
      <c r="BT24"/>
      <c r="BU24"/>
      <c r="BV24"/>
      <c r="BW24"/>
      <c r="BX24"/>
      <c r="BY24"/>
      <c r="BZ24"/>
      <c r="CA24"/>
      <c r="CB24"/>
    </row>
    <row r="25" spans="1:80" x14ac:dyDescent="0.35">
      <c r="A25" s="10"/>
      <c r="B25" s="220"/>
      <c r="C25" s="223" t="s">
        <v>250</v>
      </c>
      <c r="D25" s="428">
        <v>71.047950999999998</v>
      </c>
      <c r="E25" s="428">
        <v>74.104623000000004</v>
      </c>
      <c r="F25" s="428">
        <v>75.711452999999992</v>
      </c>
      <c r="G25" s="428">
        <v>80.284283000000002</v>
      </c>
      <c r="H25" s="428">
        <v>80.709539000000007</v>
      </c>
      <c r="I25" s="428">
        <v>82.824280000000002</v>
      </c>
      <c r="J25" s="428">
        <v>86.663640000000001</v>
      </c>
      <c r="K25" s="428">
        <v>89.869699999999995</v>
      </c>
      <c r="L25" s="428">
        <v>92.272569000000004</v>
      </c>
      <c r="M25" s="428">
        <v>92.556228000000004</v>
      </c>
      <c r="N25" s="428">
        <v>96.362406000000007</v>
      </c>
      <c r="O25" s="428">
        <v>99.636280999999997</v>
      </c>
      <c r="P25" s="428">
        <v>97.908557999999999</v>
      </c>
      <c r="Q25" s="428">
        <v>106.4118</v>
      </c>
      <c r="R25" s="428">
        <v>112.58020399999999</v>
      </c>
      <c r="S25" s="428">
        <v>119.920191</v>
      </c>
      <c r="T25" s="428">
        <v>127.927246</v>
      </c>
      <c r="U25" s="428">
        <v>137.982336</v>
      </c>
      <c r="V25" s="428">
        <v>148.646356</v>
      </c>
      <c r="W25" s="428">
        <v>155.747668</v>
      </c>
      <c r="X25" s="428">
        <v>173.28572200000002</v>
      </c>
      <c r="Y25" s="428">
        <v>170.52157300000002</v>
      </c>
      <c r="Z25" s="428">
        <v>188.517021</v>
      </c>
      <c r="AA25" s="428">
        <v>197.96132399999999</v>
      </c>
      <c r="AB25" s="428">
        <v>198.23430999999999</v>
      </c>
      <c r="AC25" s="428">
        <v>203.97448399999999</v>
      </c>
      <c r="AD25" s="428">
        <v>207.25867600000001</v>
      </c>
      <c r="AE25" s="428">
        <v>215.10334099999997</v>
      </c>
      <c r="AF25" s="428">
        <v>224.76563899999999</v>
      </c>
      <c r="AG25" s="428">
        <v>232.00964999999999</v>
      </c>
      <c r="AH25" s="428">
        <v>239.20441200000002</v>
      </c>
      <c r="AI25" s="428">
        <v>251.46667099999999</v>
      </c>
      <c r="AJ25" s="222"/>
      <c r="AK25" s="222"/>
      <c r="AL25" s="222"/>
      <c r="AM25" s="222"/>
      <c r="AN25" s="222"/>
      <c r="AO25" s="222"/>
      <c r="AP25" s="222"/>
      <c r="AQ25" s="222"/>
      <c r="AR25" s="222"/>
      <c r="AS25" s="222"/>
      <c r="AT25" s="222"/>
      <c r="AU25" s="222"/>
      <c r="AV25" s="222"/>
      <c r="AW25" s="222"/>
      <c r="AX25" s="222"/>
      <c r="AY25" s="222"/>
      <c r="AZ25" s="222"/>
      <c r="BA25" s="222"/>
      <c r="BG25"/>
      <c r="BH25"/>
      <c r="BI25"/>
      <c r="BJ25"/>
      <c r="BK25"/>
      <c r="BL25"/>
      <c r="BM25"/>
      <c r="BN25"/>
      <c r="BO25"/>
      <c r="BP25"/>
      <c r="BQ25"/>
      <c r="BR25"/>
      <c r="BS25"/>
      <c r="BT25"/>
      <c r="BU25"/>
      <c r="BV25"/>
      <c r="BW25"/>
      <c r="BX25"/>
      <c r="BY25"/>
      <c r="BZ25"/>
      <c r="CA25"/>
      <c r="CB25"/>
    </row>
    <row r="26" spans="1:80" x14ac:dyDescent="0.35">
      <c r="A26" s="10"/>
      <c r="B26" s="220"/>
      <c r="C26" s="223" t="s">
        <v>509</v>
      </c>
      <c r="D26" s="428">
        <v>6.7161080000000002</v>
      </c>
      <c r="E26" s="428">
        <v>4.2975250000000003</v>
      </c>
      <c r="F26" s="428">
        <v>4.9331449999999997</v>
      </c>
      <c r="G26" s="428">
        <v>4.8655249999999999</v>
      </c>
      <c r="H26" s="428">
        <v>5.0297710000000002</v>
      </c>
      <c r="I26" s="428">
        <v>5.9286699999999994</v>
      </c>
      <c r="J26" s="428">
        <v>4.113327</v>
      </c>
      <c r="K26" s="428">
        <v>4.9574949999999998</v>
      </c>
      <c r="L26" s="428">
        <v>4.7531119999999998</v>
      </c>
      <c r="M26" s="428">
        <v>5.599297</v>
      </c>
      <c r="N26" s="428">
        <v>6.8888749999999996</v>
      </c>
      <c r="O26" s="428">
        <v>6.428681000000001</v>
      </c>
      <c r="P26" s="428">
        <v>7.2536669999999992</v>
      </c>
      <c r="Q26" s="428">
        <v>6.2077820000000008</v>
      </c>
      <c r="R26" s="428">
        <v>5.9931930000000007</v>
      </c>
      <c r="S26" s="428">
        <v>8.3473439999999997</v>
      </c>
      <c r="T26" s="428">
        <v>8.4987089999999998</v>
      </c>
      <c r="U26" s="428">
        <v>9.894283999999999</v>
      </c>
      <c r="V26" s="428">
        <v>10.842136</v>
      </c>
      <c r="W26" s="428">
        <v>12.086466999999999</v>
      </c>
      <c r="X26" s="428">
        <v>11.820982000000001</v>
      </c>
      <c r="Y26" s="428">
        <v>12.161166999999999</v>
      </c>
      <c r="Z26" s="428">
        <v>12.812899</v>
      </c>
      <c r="AA26" s="428">
        <v>12.609643999999999</v>
      </c>
      <c r="AB26" s="428">
        <v>12.942695000000001</v>
      </c>
      <c r="AC26" s="428">
        <v>13.183135</v>
      </c>
      <c r="AD26" s="428">
        <v>14.901624</v>
      </c>
      <c r="AE26" s="428">
        <v>14.567758</v>
      </c>
      <c r="AF26" s="428">
        <v>15.748295000000001</v>
      </c>
      <c r="AG26" s="428">
        <v>15.491372999999999</v>
      </c>
      <c r="AH26" s="428">
        <v>16.674455999999999</v>
      </c>
      <c r="AI26" s="428">
        <v>16.240850000000002</v>
      </c>
      <c r="AJ26" s="222"/>
      <c r="AK26" s="222"/>
      <c r="AL26" s="222"/>
      <c r="AM26" s="222"/>
      <c r="AN26" s="222"/>
      <c r="AO26" s="222"/>
      <c r="AP26" s="222"/>
      <c r="AQ26" s="222"/>
      <c r="AR26" s="222"/>
      <c r="AS26" s="222"/>
      <c r="AT26" s="222"/>
      <c r="AU26" s="222"/>
      <c r="AV26" s="222"/>
      <c r="AW26" s="222"/>
      <c r="AX26" s="222"/>
      <c r="AY26" s="222"/>
      <c r="AZ26" s="222"/>
      <c r="BA26" s="222"/>
      <c r="BG26"/>
      <c r="BH26"/>
      <c r="BI26"/>
      <c r="BJ26"/>
      <c r="BK26"/>
      <c r="BL26"/>
      <c r="BM26"/>
      <c r="BN26"/>
      <c r="BO26"/>
      <c r="BP26"/>
      <c r="BQ26"/>
      <c r="BR26"/>
      <c r="BS26"/>
      <c r="BT26"/>
      <c r="BU26"/>
      <c r="BV26"/>
      <c r="BW26"/>
      <c r="BX26"/>
      <c r="BY26"/>
      <c r="BZ26"/>
      <c r="CA26"/>
      <c r="CB26"/>
    </row>
    <row r="27" spans="1:80" x14ac:dyDescent="0.35">
      <c r="A27" s="10"/>
      <c r="B27" s="220"/>
      <c r="C27" s="221" t="s">
        <v>352</v>
      </c>
      <c r="D27" s="427">
        <v>2275.0464010000001</v>
      </c>
      <c r="E27" s="427">
        <v>2316.728717</v>
      </c>
      <c r="F27" s="427">
        <v>2302.3788139999997</v>
      </c>
      <c r="G27" s="427">
        <v>2302.5693670000001</v>
      </c>
      <c r="H27" s="427">
        <v>2339.795055</v>
      </c>
      <c r="I27" s="427">
        <v>2408.6534160000001</v>
      </c>
      <c r="J27" s="427">
        <v>2494.095397</v>
      </c>
      <c r="K27" s="427">
        <v>2505.007067</v>
      </c>
      <c r="L27" s="427">
        <v>2558.5352110000003</v>
      </c>
      <c r="M27" s="427">
        <v>2585.3849949999999</v>
      </c>
      <c r="N27" s="427">
        <v>2656.9270529999999</v>
      </c>
      <c r="O27" s="427">
        <v>2732.6782510000003</v>
      </c>
      <c r="P27" s="427">
        <v>2755.28586</v>
      </c>
      <c r="Q27" s="427">
        <v>2833.4034389999997</v>
      </c>
      <c r="R27" s="427">
        <v>2901.2137440000001</v>
      </c>
      <c r="S27" s="427">
        <v>2916.3100800000002</v>
      </c>
      <c r="T27" s="427">
        <v>2967.6337719999997</v>
      </c>
      <c r="U27" s="427">
        <v>2982.7795430000001</v>
      </c>
      <c r="V27" s="427">
        <v>2994.0695879999998</v>
      </c>
      <c r="W27" s="427">
        <v>2842.4811609999997</v>
      </c>
      <c r="X27" s="427">
        <v>2979.660378</v>
      </c>
      <c r="Y27" s="427">
        <v>2937.0621060000003</v>
      </c>
      <c r="Z27" s="427">
        <v>2934.338338</v>
      </c>
      <c r="AA27" s="427">
        <v>2916.3920710000002</v>
      </c>
      <c r="AB27" s="427">
        <v>2856.506539</v>
      </c>
      <c r="AC27" s="427">
        <v>2900.5521860000003</v>
      </c>
      <c r="AD27" s="427">
        <v>2922.0161499999999</v>
      </c>
      <c r="AE27" s="427">
        <v>2954.5235950000001</v>
      </c>
      <c r="AF27" s="427">
        <v>2938.0301209999998</v>
      </c>
      <c r="AG27" s="427">
        <v>2902.3700469999999</v>
      </c>
      <c r="AH27" s="427">
        <v>2784.8714289999998</v>
      </c>
      <c r="AI27" s="427">
        <v>2906.5132180000001</v>
      </c>
      <c r="AJ27" s="222"/>
      <c r="AK27" s="222"/>
      <c r="AL27" s="222"/>
      <c r="AM27" s="222"/>
      <c r="AN27" s="222"/>
      <c r="AO27" s="222"/>
      <c r="AP27" s="222"/>
      <c r="AQ27" s="222"/>
      <c r="AR27" s="222"/>
      <c r="AS27" s="222"/>
      <c r="AT27" s="222"/>
      <c r="AU27" s="222"/>
      <c r="AV27" s="222"/>
      <c r="AW27" s="222"/>
      <c r="AX27" s="222"/>
      <c r="AY27" s="222"/>
      <c r="AZ27" s="222"/>
      <c r="BA27" s="222"/>
      <c r="BG27"/>
      <c r="BH27"/>
      <c r="BI27"/>
      <c r="BJ27"/>
      <c r="BK27"/>
      <c r="BL27"/>
      <c r="BM27"/>
      <c r="BN27"/>
      <c r="BO27"/>
      <c r="BP27"/>
      <c r="BQ27"/>
      <c r="BR27"/>
      <c r="BS27"/>
      <c r="BT27"/>
      <c r="BU27"/>
      <c r="BV27"/>
      <c r="BW27"/>
      <c r="BX27"/>
      <c r="BY27"/>
      <c r="BZ27"/>
      <c r="CA27"/>
      <c r="CB27"/>
    </row>
    <row r="28" spans="1:80" s="218" customFormat="1" x14ac:dyDescent="0.35">
      <c r="B28" s="768"/>
      <c r="C28" s="769" t="s">
        <v>512</v>
      </c>
      <c r="D28" s="667">
        <v>33.151609999999998</v>
      </c>
      <c r="E28" s="667">
        <v>32.895963000000002</v>
      </c>
      <c r="F28" s="667">
        <v>33.190099000000004</v>
      </c>
      <c r="G28" s="667">
        <v>33.073158000000006</v>
      </c>
      <c r="H28" s="667">
        <v>32.601928999999998</v>
      </c>
      <c r="I28" s="667">
        <v>32.797094999999999</v>
      </c>
      <c r="J28" s="667">
        <v>34.492127999999994</v>
      </c>
      <c r="K28" s="667">
        <v>37.016460000000002</v>
      </c>
      <c r="L28" s="667">
        <v>38.734093999999999</v>
      </c>
      <c r="M28" s="667">
        <v>37.277529999999999</v>
      </c>
      <c r="N28" s="667">
        <v>40.376894</v>
      </c>
      <c r="O28" s="667">
        <v>41.618014000000002</v>
      </c>
      <c r="P28" s="667">
        <v>42.814731000000002</v>
      </c>
      <c r="Q28" s="667">
        <v>44.063019999999995</v>
      </c>
      <c r="R28" s="667">
        <v>46.294550999999998</v>
      </c>
      <c r="S28" s="667">
        <v>47.197778</v>
      </c>
      <c r="T28" s="667">
        <v>50.311868000000004</v>
      </c>
      <c r="U28" s="667">
        <v>52.464314999999999</v>
      </c>
      <c r="V28" s="667">
        <v>51.884183</v>
      </c>
      <c r="W28" s="667">
        <v>46.334866000000005</v>
      </c>
      <c r="X28" s="667">
        <v>46.700957000000002</v>
      </c>
      <c r="Y28" s="667">
        <v>46.535696999999999</v>
      </c>
      <c r="Z28" s="667">
        <v>43.487328999999995</v>
      </c>
      <c r="AA28" s="667">
        <v>41.030763</v>
      </c>
      <c r="AB28" s="667">
        <v>39.836328999999999</v>
      </c>
      <c r="AC28" s="667">
        <v>40.311185999999999</v>
      </c>
      <c r="AD28" s="667">
        <v>41.539521999999998</v>
      </c>
      <c r="AE28" s="667">
        <v>42.177841000000001</v>
      </c>
      <c r="AF28" s="667">
        <v>43.415862000000004</v>
      </c>
      <c r="AG28" s="667">
        <v>43.104425999999997</v>
      </c>
      <c r="AH28" s="667">
        <v>38.999506000000004</v>
      </c>
      <c r="AI28" s="667">
        <v>40.760396999999998</v>
      </c>
      <c r="AJ28" s="222"/>
      <c r="AK28" s="222"/>
      <c r="AL28" s="222"/>
      <c r="AM28" s="222"/>
      <c r="AN28" s="222"/>
      <c r="AO28" s="222"/>
      <c r="AP28" s="222"/>
      <c r="AQ28" s="222"/>
      <c r="AR28" s="222"/>
      <c r="AS28" s="222"/>
      <c r="AT28" s="222"/>
      <c r="AU28" s="222"/>
      <c r="AV28" s="222"/>
      <c r="AW28" s="222"/>
      <c r="AX28" s="222"/>
      <c r="AY28" s="222"/>
      <c r="AZ28" s="222"/>
      <c r="BA28" s="222"/>
    </row>
    <row r="29" spans="1:80" s="218" customFormat="1" x14ac:dyDescent="0.35">
      <c r="B29" s="768"/>
      <c r="C29" s="769" t="s">
        <v>513</v>
      </c>
      <c r="D29" s="667">
        <v>18.221235</v>
      </c>
      <c r="E29" s="667">
        <v>17.963000000000001</v>
      </c>
      <c r="F29" s="667">
        <v>19.268307</v>
      </c>
      <c r="G29" s="667">
        <v>20.221879000000001</v>
      </c>
      <c r="H29" s="667">
        <v>21.499168000000001</v>
      </c>
      <c r="I29" s="667">
        <v>22.547525</v>
      </c>
      <c r="J29" s="667">
        <v>23.34253</v>
      </c>
      <c r="K29" s="667">
        <v>24.420144000000001</v>
      </c>
      <c r="L29" s="667">
        <v>25.625890999999999</v>
      </c>
      <c r="M29" s="667">
        <v>27.502008</v>
      </c>
      <c r="N29" s="667">
        <v>28.574845</v>
      </c>
      <c r="O29" s="667">
        <v>27.914303</v>
      </c>
      <c r="P29" s="667">
        <v>27.431283999999998</v>
      </c>
      <c r="Q29" s="667">
        <v>27.956276000000003</v>
      </c>
      <c r="R29" s="667">
        <v>29.937816999999999</v>
      </c>
      <c r="S29" s="667">
        <v>31.148203000000002</v>
      </c>
      <c r="T29" s="667">
        <v>32.737146000000003</v>
      </c>
      <c r="U29" s="667">
        <v>34.156137999999999</v>
      </c>
      <c r="V29" s="667">
        <v>34.790877999999999</v>
      </c>
      <c r="W29" s="667">
        <v>31.853638</v>
      </c>
      <c r="X29" s="667">
        <v>32.120035000000001</v>
      </c>
      <c r="Y29" s="667">
        <v>33.070273</v>
      </c>
      <c r="Z29" s="667">
        <v>32.613425999999997</v>
      </c>
      <c r="AA29" s="667">
        <v>32.756397</v>
      </c>
      <c r="AB29" s="667">
        <v>33.171779000000001</v>
      </c>
      <c r="AC29" s="667">
        <v>34.568165999999998</v>
      </c>
      <c r="AD29" s="667">
        <v>36.227853000000003</v>
      </c>
      <c r="AE29" s="667">
        <v>38.957262</v>
      </c>
      <c r="AF29" s="667">
        <v>41.014917000000004</v>
      </c>
      <c r="AG29" s="667">
        <v>41.791908999999997</v>
      </c>
      <c r="AH29" s="667">
        <v>18.041533999999999</v>
      </c>
      <c r="AI29" s="667">
        <v>21.496071000000001</v>
      </c>
      <c r="AJ29" s="222"/>
      <c r="AK29" s="222"/>
      <c r="AL29" s="222"/>
      <c r="AM29" s="222"/>
      <c r="AN29" s="222"/>
      <c r="AO29" s="222"/>
      <c r="AP29" s="222"/>
      <c r="AQ29" s="222"/>
      <c r="AR29" s="222"/>
      <c r="AS29" s="222"/>
      <c r="AT29" s="222"/>
      <c r="AU29" s="222"/>
      <c r="AV29" s="222"/>
      <c r="AW29" s="222"/>
      <c r="AX29" s="222"/>
      <c r="AY29" s="222"/>
      <c r="AZ29" s="222"/>
      <c r="BA29" s="222"/>
    </row>
    <row r="30" spans="1:80" x14ac:dyDescent="0.35">
      <c r="A30" s="10"/>
      <c r="B30" s="220"/>
      <c r="C30" s="221" t="s">
        <v>422</v>
      </c>
      <c r="D30" s="427">
        <f>SUM(D31:D36)</f>
        <v>906.47624199999996</v>
      </c>
      <c r="E30" s="427">
        <f t="shared" ref="E30:AI30" si="4">SUM(E31:E36)</f>
        <v>909.06527500000016</v>
      </c>
      <c r="F30" s="427">
        <f t="shared" si="4"/>
        <v>882.81945500000006</v>
      </c>
      <c r="G30" s="427">
        <f t="shared" si="4"/>
        <v>883.95314099999996</v>
      </c>
      <c r="H30" s="427">
        <f t="shared" si="4"/>
        <v>874.57365799999991</v>
      </c>
      <c r="I30" s="427">
        <f t="shared" si="4"/>
        <v>892.53418899999997</v>
      </c>
      <c r="J30" s="427">
        <f t="shared" si="4"/>
        <v>932.94558899999993</v>
      </c>
      <c r="K30" s="427">
        <f t="shared" si="4"/>
        <v>921.69490900000005</v>
      </c>
      <c r="L30" s="427">
        <f t="shared" si="4"/>
        <v>926.74922500000002</v>
      </c>
      <c r="M30" s="427">
        <f t="shared" si="4"/>
        <v>923.58231599999999</v>
      </c>
      <c r="N30" s="427">
        <f t="shared" si="4"/>
        <v>926.08877000000007</v>
      </c>
      <c r="O30" s="427">
        <f t="shared" si="4"/>
        <v>950.47907099999998</v>
      </c>
      <c r="P30" s="427">
        <f t="shared" si="4"/>
        <v>944.66898500000002</v>
      </c>
      <c r="Q30" s="427">
        <f t="shared" si="4"/>
        <v>973.05981099999997</v>
      </c>
      <c r="R30" s="427">
        <f t="shared" si="4"/>
        <v>981.46503299999995</v>
      </c>
      <c r="S30" s="427">
        <f t="shared" si="4"/>
        <v>986.66525100000013</v>
      </c>
      <c r="T30" s="427">
        <f t="shared" si="4"/>
        <v>989.95137499999998</v>
      </c>
      <c r="U30" s="427">
        <f t="shared" si="4"/>
        <v>971.31881099999998</v>
      </c>
      <c r="V30" s="427">
        <f t="shared" si="4"/>
        <v>980.66528099999994</v>
      </c>
      <c r="W30" s="427">
        <f t="shared" si="4"/>
        <v>935.19689600000004</v>
      </c>
      <c r="X30" s="427">
        <f t="shared" si="4"/>
        <v>973.23844300000007</v>
      </c>
      <c r="Y30" s="427">
        <f t="shared" si="4"/>
        <v>933.799891</v>
      </c>
      <c r="Z30" s="427">
        <f t="shared" si="4"/>
        <v>933.16898800000001</v>
      </c>
      <c r="AA30" s="427">
        <f t="shared" si="4"/>
        <v>931.39197799999999</v>
      </c>
      <c r="AB30" s="427">
        <f t="shared" si="4"/>
        <v>890.02387600000009</v>
      </c>
      <c r="AC30" s="427">
        <f t="shared" si="4"/>
        <v>908.98414899999989</v>
      </c>
      <c r="AD30" s="427">
        <f t="shared" si="4"/>
        <v>927.26593800000012</v>
      </c>
      <c r="AE30" s="427">
        <f t="shared" si="4"/>
        <v>940.1679539999999</v>
      </c>
      <c r="AF30" s="427">
        <f t="shared" si="4"/>
        <v>942.17933300000004</v>
      </c>
      <c r="AG30" s="427">
        <f t="shared" si="4"/>
        <v>937.50644299999999</v>
      </c>
      <c r="AH30" s="427">
        <f t="shared" si="4"/>
        <v>885.08886399999994</v>
      </c>
      <c r="AI30" s="427">
        <f t="shared" si="4"/>
        <v>939.907645</v>
      </c>
      <c r="AJ30" s="222"/>
      <c r="AK30" s="222"/>
      <c r="AL30" s="222"/>
      <c r="AM30" s="222"/>
      <c r="AN30" s="222"/>
      <c r="AO30" s="222"/>
      <c r="AP30" s="222"/>
      <c r="AQ30" s="222"/>
      <c r="AR30" s="222"/>
      <c r="AS30" s="222"/>
      <c r="AT30" s="222"/>
      <c r="AU30" s="222"/>
      <c r="AV30" s="222"/>
      <c r="AW30" s="222"/>
      <c r="AX30" s="222"/>
      <c r="AY30" s="222"/>
      <c r="AZ30" s="222"/>
      <c r="BA30" s="222"/>
      <c r="BG30"/>
      <c r="BH30"/>
      <c r="BI30"/>
      <c r="BJ30"/>
      <c r="BK30"/>
      <c r="BL30"/>
      <c r="BM30"/>
      <c r="BN30"/>
      <c r="BO30"/>
      <c r="BP30"/>
      <c r="BQ30"/>
      <c r="BR30"/>
      <c r="BS30"/>
      <c r="BT30"/>
      <c r="BU30"/>
      <c r="BV30"/>
      <c r="BW30"/>
      <c r="BX30"/>
      <c r="BY30"/>
      <c r="BZ30"/>
      <c r="CA30"/>
      <c r="CB30"/>
    </row>
    <row r="31" spans="1:80" x14ac:dyDescent="0.35">
      <c r="A31" s="10"/>
      <c r="B31" s="220"/>
      <c r="C31" s="223" t="s">
        <v>247</v>
      </c>
      <c r="D31" s="428">
        <v>104.29942899999999</v>
      </c>
      <c r="E31" s="428">
        <v>90.692363999999998</v>
      </c>
      <c r="F31" s="428">
        <v>76.768177000000009</v>
      </c>
      <c r="G31" s="428">
        <v>72.587941000000001</v>
      </c>
      <c r="H31" s="428">
        <v>65.24746300000001</v>
      </c>
      <c r="I31" s="428">
        <v>63.966216000000003</v>
      </c>
      <c r="J31" s="428">
        <v>63.265175000000006</v>
      </c>
      <c r="K31" s="428">
        <v>57.716503000000003</v>
      </c>
      <c r="L31" s="428">
        <v>48.959835999999996</v>
      </c>
      <c r="M31" s="428">
        <v>43.765355</v>
      </c>
      <c r="N31" s="428">
        <v>42.243098000000003</v>
      </c>
      <c r="O31" s="428">
        <v>39.871300999999995</v>
      </c>
      <c r="P31" s="428">
        <v>37.810325999999996</v>
      </c>
      <c r="Q31" s="428">
        <v>37.900289000000001</v>
      </c>
      <c r="R31" s="428">
        <v>37.010481999999996</v>
      </c>
      <c r="S31" s="428">
        <v>35.619433999999998</v>
      </c>
      <c r="T31" s="428">
        <v>37.059901000000004</v>
      </c>
      <c r="U31" s="428">
        <v>36.113798000000003</v>
      </c>
      <c r="V31" s="428">
        <v>35.146351000000003</v>
      </c>
      <c r="W31" s="428">
        <v>30.296972</v>
      </c>
      <c r="X31" s="428">
        <v>32.988965999999998</v>
      </c>
      <c r="Y31" s="428">
        <v>32.659953999999999</v>
      </c>
      <c r="Z31" s="428">
        <v>31.744286000000002</v>
      </c>
      <c r="AA31" s="428">
        <v>30.275921</v>
      </c>
      <c r="AB31" s="428">
        <v>28.761343</v>
      </c>
      <c r="AC31" s="428">
        <v>28.921578999999998</v>
      </c>
      <c r="AD31" s="428">
        <v>28.961738999999998</v>
      </c>
      <c r="AE31" s="428">
        <v>29.040717000000001</v>
      </c>
      <c r="AF31" s="428">
        <v>28.016966</v>
      </c>
      <c r="AG31" s="428">
        <v>24.751667000000005</v>
      </c>
      <c r="AH31" s="428">
        <v>23.644487000000002</v>
      </c>
      <c r="AI31" s="428">
        <v>23.681625</v>
      </c>
      <c r="AJ31" s="222"/>
      <c r="AK31" s="222"/>
      <c r="AL31" s="222"/>
      <c r="AM31" s="222"/>
      <c r="AN31" s="222"/>
      <c r="AO31" s="222"/>
      <c r="AP31" s="222"/>
      <c r="AQ31" s="222"/>
      <c r="AR31" s="222"/>
      <c r="AS31" s="222"/>
      <c r="AT31" s="222"/>
      <c r="AU31" s="222"/>
      <c r="AV31" s="222"/>
      <c r="AW31" s="222"/>
      <c r="AX31" s="222"/>
      <c r="AY31" s="222"/>
      <c r="AZ31" s="222"/>
      <c r="BA31" s="222"/>
      <c r="BG31"/>
      <c r="BH31"/>
      <c r="BI31"/>
      <c r="BJ31"/>
      <c r="BK31"/>
      <c r="BL31"/>
      <c r="BM31"/>
      <c r="BN31"/>
      <c r="BO31"/>
      <c r="BP31"/>
      <c r="BQ31"/>
      <c r="BR31"/>
      <c r="BS31"/>
      <c r="BT31"/>
      <c r="BU31"/>
      <c r="BV31"/>
      <c r="BW31"/>
      <c r="BX31"/>
      <c r="BY31"/>
      <c r="BZ31"/>
      <c r="CA31"/>
      <c r="CB31"/>
    </row>
    <row r="32" spans="1:80" x14ac:dyDescent="0.35">
      <c r="A32" s="10"/>
      <c r="B32" s="220"/>
      <c r="C32" s="223" t="s">
        <v>351</v>
      </c>
      <c r="D32" s="428">
        <v>374.56126499999999</v>
      </c>
      <c r="E32" s="428">
        <v>382.80116200000003</v>
      </c>
      <c r="F32" s="428">
        <v>381.35501099999999</v>
      </c>
      <c r="G32" s="428">
        <v>381.11761899999999</v>
      </c>
      <c r="H32" s="428">
        <v>379.09613299999995</v>
      </c>
      <c r="I32" s="428">
        <v>381.45604800000001</v>
      </c>
      <c r="J32" s="428">
        <v>394.93837000000002</v>
      </c>
      <c r="K32" s="428">
        <v>396.01529399999998</v>
      </c>
      <c r="L32" s="428">
        <v>404.39178499999997</v>
      </c>
      <c r="M32" s="428">
        <v>402.80738700000001</v>
      </c>
      <c r="N32" s="428">
        <v>397.05240999999995</v>
      </c>
      <c r="O32" s="428">
        <v>407.47054599999996</v>
      </c>
      <c r="P32" s="428">
        <v>402.834115</v>
      </c>
      <c r="Q32" s="428">
        <v>407.873831</v>
      </c>
      <c r="R32" s="428">
        <v>408.74841499999997</v>
      </c>
      <c r="S32" s="428">
        <v>405.51622200000003</v>
      </c>
      <c r="T32" s="428">
        <v>404.05837199999996</v>
      </c>
      <c r="U32" s="428">
        <v>390.73626100000001</v>
      </c>
      <c r="V32" s="428">
        <v>390.37786999999997</v>
      </c>
      <c r="W32" s="428">
        <v>371.04972200000003</v>
      </c>
      <c r="X32" s="428">
        <v>366.53911399999998</v>
      </c>
      <c r="Y32" s="428">
        <v>355.25257199999999</v>
      </c>
      <c r="Z32" s="428">
        <v>342.22385400000002</v>
      </c>
      <c r="AA32" s="428">
        <v>338.181828</v>
      </c>
      <c r="AB32" s="428">
        <v>333.31814199999997</v>
      </c>
      <c r="AC32" s="428">
        <v>338.56840799999998</v>
      </c>
      <c r="AD32" s="428">
        <v>342.81552399999998</v>
      </c>
      <c r="AE32" s="428">
        <v>345.49098800000002</v>
      </c>
      <c r="AF32" s="428">
        <v>344.04378100000002</v>
      </c>
      <c r="AG32" s="428">
        <v>345.62485100000004</v>
      </c>
      <c r="AH32" s="428">
        <v>309.79981199999997</v>
      </c>
      <c r="AI32" s="428">
        <v>327.45753499999995</v>
      </c>
      <c r="AJ32" s="222"/>
      <c r="AK32" s="222"/>
      <c r="AL32" s="222"/>
      <c r="AM32" s="222"/>
      <c r="AN32" s="222"/>
      <c r="AO32" s="222"/>
      <c r="AP32" s="222"/>
      <c r="AQ32" s="222"/>
      <c r="AR32" s="222"/>
      <c r="AS32" s="222"/>
      <c r="AT32" s="222"/>
      <c r="AU32" s="222"/>
      <c r="AV32" s="222"/>
      <c r="AW32" s="222"/>
      <c r="AX32" s="222"/>
      <c r="AY32" s="222"/>
      <c r="AZ32" s="222"/>
      <c r="BA32" s="222"/>
      <c r="BG32"/>
      <c r="BH32"/>
      <c r="BI32"/>
      <c r="BJ32"/>
      <c r="BK32"/>
      <c r="BL32"/>
      <c r="BM32"/>
      <c r="BN32"/>
      <c r="BO32"/>
      <c r="BP32"/>
      <c r="BQ32"/>
      <c r="BR32"/>
      <c r="BS32"/>
      <c r="BT32"/>
      <c r="BU32"/>
      <c r="BV32"/>
      <c r="BW32"/>
      <c r="BX32"/>
      <c r="BY32"/>
      <c r="BZ32"/>
      <c r="CA32"/>
      <c r="CB32"/>
    </row>
    <row r="33" spans="1:80" x14ac:dyDescent="0.35">
      <c r="A33" s="10"/>
      <c r="B33" s="220"/>
      <c r="C33" s="223" t="s">
        <v>248</v>
      </c>
      <c r="D33" s="428">
        <v>170.79733999999999</v>
      </c>
      <c r="E33" s="428">
        <v>177.51234700000001</v>
      </c>
      <c r="F33" s="428">
        <v>166.672459</v>
      </c>
      <c r="G33" s="428">
        <v>172.13605900000002</v>
      </c>
      <c r="H33" s="428">
        <v>173.97052299999999</v>
      </c>
      <c r="I33" s="428">
        <v>186.94617600000001</v>
      </c>
      <c r="J33" s="428">
        <v>203.109149</v>
      </c>
      <c r="K33" s="428">
        <v>196.11497900000001</v>
      </c>
      <c r="L33" s="428">
        <v>198.48827</v>
      </c>
      <c r="M33" s="428">
        <v>201.77467999999999</v>
      </c>
      <c r="N33" s="428">
        <v>205.105412</v>
      </c>
      <c r="O33" s="428">
        <v>213.04111699999999</v>
      </c>
      <c r="P33" s="428">
        <v>211.177278</v>
      </c>
      <c r="Q33" s="428">
        <v>219.34285299999999</v>
      </c>
      <c r="R33" s="428">
        <v>219.425668</v>
      </c>
      <c r="S33" s="428">
        <v>222.76651100000001</v>
      </c>
      <c r="T33" s="428">
        <v>217.84033099999999</v>
      </c>
      <c r="U33" s="428">
        <v>207.79590100000001</v>
      </c>
      <c r="V33" s="428">
        <v>211.56437400000002</v>
      </c>
      <c r="W33" s="428">
        <v>199.26770499999998</v>
      </c>
      <c r="X33" s="428">
        <v>217.71547099999998</v>
      </c>
      <c r="Y33" s="428">
        <v>200.008441</v>
      </c>
      <c r="Z33" s="428">
        <v>204.92796100000001</v>
      </c>
      <c r="AA33" s="428">
        <v>209.709496</v>
      </c>
      <c r="AB33" s="428">
        <v>186.29195100000001</v>
      </c>
      <c r="AC33" s="428">
        <v>192.38695199999998</v>
      </c>
      <c r="AD33" s="428">
        <v>200.188457</v>
      </c>
      <c r="AE33" s="428">
        <v>201.756462</v>
      </c>
      <c r="AF33" s="428">
        <v>201.93816000000001</v>
      </c>
      <c r="AG33" s="428">
        <v>199.198195</v>
      </c>
      <c r="AH33" s="428">
        <v>194.12114399999999</v>
      </c>
      <c r="AI33" s="428">
        <v>212.19928899999999</v>
      </c>
      <c r="AJ33" s="222"/>
      <c r="AK33" s="222"/>
      <c r="AL33" s="222"/>
      <c r="AM33" s="222"/>
      <c r="AN33" s="222"/>
      <c r="AO33" s="222"/>
      <c r="AP33" s="222"/>
      <c r="AQ33" s="222"/>
      <c r="AR33" s="222"/>
      <c r="AS33" s="222"/>
      <c r="AT33" s="222"/>
      <c r="AU33" s="222"/>
      <c r="AV33" s="222"/>
      <c r="AW33" s="222"/>
      <c r="AX33" s="222"/>
      <c r="AY33" s="222"/>
      <c r="AZ33" s="222"/>
      <c r="BA33" s="222"/>
      <c r="BG33"/>
      <c r="BH33"/>
      <c r="BI33"/>
      <c r="BJ33"/>
      <c r="BK33"/>
      <c r="BL33"/>
      <c r="BM33"/>
      <c r="BN33"/>
      <c r="BO33"/>
      <c r="BP33"/>
      <c r="BQ33"/>
      <c r="BR33"/>
      <c r="BS33"/>
      <c r="BT33"/>
      <c r="BU33"/>
      <c r="BV33"/>
      <c r="BW33"/>
      <c r="BX33"/>
      <c r="BY33"/>
      <c r="BZ33"/>
      <c r="CA33"/>
      <c r="CB33"/>
    </row>
    <row r="34" spans="1:80" x14ac:dyDescent="0.35">
      <c r="A34" s="10"/>
      <c r="B34" s="220"/>
      <c r="C34" s="223" t="s">
        <v>251</v>
      </c>
      <c r="D34" s="428">
        <v>162.241299</v>
      </c>
      <c r="E34" s="428">
        <v>163.00858499999998</v>
      </c>
      <c r="F34" s="428">
        <v>162.39079999999998</v>
      </c>
      <c r="G34" s="428">
        <v>161.983169</v>
      </c>
      <c r="H34" s="428">
        <v>164.63868299999999</v>
      </c>
      <c r="I34" s="428">
        <v>168.74916399999998</v>
      </c>
      <c r="J34" s="428">
        <v>173.73949900000002</v>
      </c>
      <c r="K34" s="428">
        <v>176.674691</v>
      </c>
      <c r="L34" s="428">
        <v>180.133859</v>
      </c>
      <c r="M34" s="428">
        <v>183.503748</v>
      </c>
      <c r="N34" s="428">
        <v>188.99375700000002</v>
      </c>
      <c r="O34" s="428">
        <v>194.299195</v>
      </c>
      <c r="P34" s="428">
        <v>196.72607300000001</v>
      </c>
      <c r="Q34" s="428">
        <v>202.08154000000002</v>
      </c>
      <c r="R34" s="428">
        <v>206.85026199999999</v>
      </c>
      <c r="S34" s="428">
        <v>209.43024</v>
      </c>
      <c r="T34" s="428">
        <v>213.92650700000002</v>
      </c>
      <c r="U34" s="428">
        <v>215.614923</v>
      </c>
      <c r="V34" s="428">
        <v>216.77107999999998</v>
      </c>
      <c r="W34" s="428">
        <v>205.746568</v>
      </c>
      <c r="X34" s="428">
        <v>215.87750200000002</v>
      </c>
      <c r="Y34" s="428">
        <v>212.85073300000002</v>
      </c>
      <c r="Z34" s="428">
        <v>213.589912</v>
      </c>
      <c r="AA34" s="428">
        <v>211.63165499999999</v>
      </c>
      <c r="AB34" s="428">
        <v>207.15529500000002</v>
      </c>
      <c r="AC34" s="428">
        <v>210.65902499999999</v>
      </c>
      <c r="AD34" s="428">
        <v>213.34342000000001</v>
      </c>
      <c r="AE34" s="428">
        <v>215.44133600000001</v>
      </c>
      <c r="AF34" s="428">
        <v>215.453226</v>
      </c>
      <c r="AG34" s="428">
        <v>213.14235099999999</v>
      </c>
      <c r="AH34" s="428">
        <v>205.01514799999998</v>
      </c>
      <c r="AI34" s="428">
        <v>213.86103299999999</v>
      </c>
      <c r="AJ34" s="222"/>
      <c r="AK34" s="222"/>
      <c r="AL34" s="222"/>
      <c r="AM34" s="222"/>
      <c r="AN34" s="222"/>
      <c r="AO34" s="222"/>
      <c r="AP34" s="222"/>
      <c r="AQ34" s="222"/>
      <c r="AR34" s="222"/>
      <c r="AS34" s="222"/>
      <c r="AT34" s="222"/>
      <c r="AU34" s="222"/>
      <c r="AV34" s="222"/>
      <c r="AW34" s="222"/>
      <c r="AX34" s="222"/>
      <c r="AY34" s="222"/>
      <c r="AZ34" s="222"/>
      <c r="BA34" s="222"/>
      <c r="BG34"/>
      <c r="BH34"/>
      <c r="BI34"/>
      <c r="BJ34"/>
      <c r="BK34"/>
      <c r="BL34"/>
      <c r="BM34"/>
      <c r="BN34"/>
      <c r="BO34"/>
      <c r="BP34"/>
      <c r="BQ34"/>
      <c r="BR34"/>
      <c r="BS34"/>
      <c r="BT34"/>
      <c r="BU34"/>
      <c r="BV34"/>
      <c r="BW34"/>
      <c r="BX34"/>
      <c r="BY34"/>
      <c r="BZ34"/>
      <c r="CA34"/>
      <c r="CB34"/>
    </row>
    <row r="35" spans="1:80" x14ac:dyDescent="0.35">
      <c r="A35" s="10"/>
      <c r="B35" s="220"/>
      <c r="C35" s="223" t="s">
        <v>250</v>
      </c>
      <c r="D35" s="428">
        <v>38.617298000000005</v>
      </c>
      <c r="E35" s="428">
        <v>40.208646999999999</v>
      </c>
      <c r="F35" s="428">
        <v>39.605471999999999</v>
      </c>
      <c r="G35" s="428">
        <v>42.564773000000002</v>
      </c>
      <c r="H35" s="428">
        <v>41.854279999999996</v>
      </c>
      <c r="I35" s="428">
        <v>43.620821999999997</v>
      </c>
      <c r="J35" s="428">
        <v>46.162981000000002</v>
      </c>
      <c r="K35" s="428">
        <v>48.194749999999999</v>
      </c>
      <c r="L35" s="428">
        <v>48.565649000000001</v>
      </c>
      <c r="M35" s="428">
        <v>47.693646999999999</v>
      </c>
      <c r="N35" s="428">
        <v>48.805602</v>
      </c>
      <c r="O35" s="428">
        <v>48.966466999999994</v>
      </c>
      <c r="P35" s="428">
        <v>50.121186999999999</v>
      </c>
      <c r="Q35" s="428">
        <v>55.567658999999999</v>
      </c>
      <c r="R35" s="428">
        <v>56.428800000000003</v>
      </c>
      <c r="S35" s="428">
        <v>60.683224000000003</v>
      </c>
      <c r="T35" s="428">
        <v>65.261747999999997</v>
      </c>
      <c r="U35" s="428">
        <v>71.517202999999995</v>
      </c>
      <c r="V35" s="428">
        <v>76.411878999999999</v>
      </c>
      <c r="W35" s="428">
        <v>79.052369000000013</v>
      </c>
      <c r="X35" s="428">
        <v>85.750097999999994</v>
      </c>
      <c r="Y35" s="428">
        <v>82.680085999999989</v>
      </c>
      <c r="Z35" s="428">
        <v>89.148210999999989</v>
      </c>
      <c r="AA35" s="428">
        <v>89.751770999999991</v>
      </c>
      <c r="AB35" s="428">
        <v>86.339013000000008</v>
      </c>
      <c r="AC35" s="428">
        <v>89.632295999999997</v>
      </c>
      <c r="AD35" s="428">
        <v>90.892452000000006</v>
      </c>
      <c r="AE35" s="428">
        <v>97.13512200000001</v>
      </c>
      <c r="AF35" s="428">
        <v>102.058612</v>
      </c>
      <c r="AG35" s="428">
        <v>104.096987</v>
      </c>
      <c r="AH35" s="428">
        <v>103.655535</v>
      </c>
      <c r="AI35" s="428">
        <v>110.442314</v>
      </c>
      <c r="AJ35" s="222"/>
      <c r="AK35" s="222"/>
      <c r="AL35" s="222"/>
      <c r="AM35" s="222"/>
      <c r="AN35" s="222"/>
      <c r="AO35" s="222"/>
      <c r="AP35" s="222"/>
      <c r="AQ35" s="222"/>
      <c r="AR35" s="222"/>
      <c r="AS35" s="222"/>
      <c r="AT35" s="222"/>
      <c r="AU35" s="222"/>
      <c r="AV35" s="222"/>
      <c r="AW35" s="222"/>
      <c r="AX35" s="222"/>
      <c r="AY35" s="222"/>
      <c r="AZ35" s="222"/>
      <c r="BA35" s="222"/>
      <c r="BG35"/>
      <c r="BH35"/>
      <c r="BI35"/>
      <c r="BJ35"/>
      <c r="BK35"/>
      <c r="BL35"/>
      <c r="BM35"/>
      <c r="BN35"/>
      <c r="BO35"/>
      <c r="BP35"/>
      <c r="BQ35"/>
      <c r="BR35"/>
      <c r="BS35"/>
      <c r="BT35"/>
      <c r="BU35"/>
      <c r="BV35"/>
      <c r="BW35"/>
      <c r="BX35"/>
      <c r="BY35"/>
      <c r="BZ35"/>
      <c r="CA35"/>
      <c r="CB35"/>
    </row>
    <row r="36" spans="1:80" x14ac:dyDescent="0.35">
      <c r="A36" s="10"/>
      <c r="B36" s="220"/>
      <c r="C36" s="223" t="s">
        <v>508</v>
      </c>
      <c r="D36" s="428">
        <v>55.959610999999995</v>
      </c>
      <c r="E36" s="428">
        <v>54.842170000000003</v>
      </c>
      <c r="F36" s="428">
        <v>56.027535999999998</v>
      </c>
      <c r="G36" s="428">
        <v>53.563579999999995</v>
      </c>
      <c r="H36" s="428">
        <v>49.766576000000001</v>
      </c>
      <c r="I36" s="428">
        <v>47.795762999999994</v>
      </c>
      <c r="J36" s="428">
        <v>51.730415000000001</v>
      </c>
      <c r="K36" s="428">
        <v>46.978691999999995</v>
      </c>
      <c r="L36" s="428">
        <v>46.209826</v>
      </c>
      <c r="M36" s="428">
        <v>44.037498999999997</v>
      </c>
      <c r="N36" s="428">
        <v>43.888491000000002</v>
      </c>
      <c r="O36" s="428">
        <v>46.830445000000005</v>
      </c>
      <c r="P36" s="428">
        <v>46.000005999999999</v>
      </c>
      <c r="Q36" s="428">
        <v>50.293638999999999</v>
      </c>
      <c r="R36" s="428">
        <v>53.001406000000003</v>
      </c>
      <c r="S36" s="428">
        <v>52.649620000000006</v>
      </c>
      <c r="T36" s="428">
        <v>51.804516000000007</v>
      </c>
      <c r="U36" s="428">
        <v>49.540724999999995</v>
      </c>
      <c r="V36" s="428">
        <v>50.393726999999998</v>
      </c>
      <c r="W36" s="428">
        <v>49.783560000000001</v>
      </c>
      <c r="X36" s="428">
        <v>54.367291999999999</v>
      </c>
      <c r="Y36" s="428">
        <v>50.348104999999997</v>
      </c>
      <c r="Z36" s="428">
        <v>51.534764000000003</v>
      </c>
      <c r="AA36" s="428">
        <v>51.841307000000008</v>
      </c>
      <c r="AB36" s="428">
        <v>48.158131999999995</v>
      </c>
      <c r="AC36" s="428">
        <v>48.815889000000006</v>
      </c>
      <c r="AD36" s="428">
        <v>51.064346000000008</v>
      </c>
      <c r="AE36" s="428">
        <v>51.303328999999998</v>
      </c>
      <c r="AF36" s="428">
        <v>50.668588000000007</v>
      </c>
      <c r="AG36" s="428">
        <v>50.692391999999998</v>
      </c>
      <c r="AH36" s="428">
        <v>48.852738000000002</v>
      </c>
      <c r="AI36" s="428">
        <v>52.265849000000003</v>
      </c>
      <c r="AJ36" s="222"/>
      <c r="AK36" s="222"/>
      <c r="AL36" s="222"/>
      <c r="AM36" s="222"/>
      <c r="AN36" s="222"/>
      <c r="AO36" s="222"/>
      <c r="AP36" s="222"/>
      <c r="AQ36" s="222"/>
      <c r="AR36" s="222"/>
      <c r="AS36" s="222"/>
      <c r="AT36" s="222"/>
      <c r="AU36" s="222"/>
      <c r="AV36" s="222"/>
      <c r="AW36" s="222"/>
      <c r="AX36" s="222"/>
      <c r="AY36" s="222"/>
      <c r="AZ36" s="222"/>
      <c r="BA36" s="222"/>
      <c r="BG36"/>
      <c r="BH36"/>
      <c r="BI36"/>
      <c r="BJ36"/>
      <c r="BK36"/>
      <c r="BL36"/>
      <c r="BM36"/>
      <c r="BN36"/>
      <c r="BO36"/>
      <c r="BP36"/>
      <c r="BQ36"/>
      <c r="BR36"/>
      <c r="BS36"/>
      <c r="BT36"/>
      <c r="BU36"/>
      <c r="BV36"/>
      <c r="BW36"/>
      <c r="BX36"/>
      <c r="BY36"/>
      <c r="BZ36"/>
      <c r="CA36"/>
      <c r="CB36"/>
    </row>
    <row r="37" spans="1:80" x14ac:dyDescent="0.35">
      <c r="A37" s="10"/>
      <c r="B37" s="220"/>
      <c r="C37" s="223" t="s">
        <v>252</v>
      </c>
      <c r="D37" s="428">
        <v>310.27060700000004</v>
      </c>
      <c r="E37" s="428">
        <v>291.742097</v>
      </c>
      <c r="F37" s="428">
        <v>273.44620199999997</v>
      </c>
      <c r="G37" s="428">
        <v>264.680679</v>
      </c>
      <c r="H37" s="428">
        <v>265.807298</v>
      </c>
      <c r="I37" s="428">
        <v>271.62473999999997</v>
      </c>
      <c r="J37" s="428">
        <v>273.59965999999997</v>
      </c>
      <c r="K37" s="428">
        <v>274.15166700000003</v>
      </c>
      <c r="L37" s="428">
        <v>268.84066200000001</v>
      </c>
      <c r="M37" s="428">
        <v>263.464384</v>
      </c>
      <c r="N37" s="428">
        <v>270.97967</v>
      </c>
      <c r="O37" s="428">
        <v>270.54663799999997</v>
      </c>
      <c r="P37" s="428">
        <v>269.41976500000004</v>
      </c>
      <c r="Q37" s="428">
        <v>275.65610100000004</v>
      </c>
      <c r="R37" s="428">
        <v>274.955309</v>
      </c>
      <c r="S37" s="428">
        <v>275.12525400000004</v>
      </c>
      <c r="T37" s="428">
        <v>269.57638299999996</v>
      </c>
      <c r="U37" s="428">
        <v>274.275846</v>
      </c>
      <c r="V37" s="428">
        <v>265.10807400000004</v>
      </c>
      <c r="W37" s="428">
        <v>229.18045999999998</v>
      </c>
      <c r="X37" s="428">
        <v>243.87311099999999</v>
      </c>
      <c r="Y37" s="428">
        <v>244.295556</v>
      </c>
      <c r="Z37" s="428">
        <v>239.70269500000001</v>
      </c>
      <c r="AA37" s="428">
        <v>236.748516</v>
      </c>
      <c r="AB37" s="428">
        <v>233.29776699999999</v>
      </c>
      <c r="AC37" s="428">
        <v>233.50766300000001</v>
      </c>
      <c r="AD37" s="428">
        <v>237.79920300000001</v>
      </c>
      <c r="AE37" s="428">
        <v>240.06350800000001</v>
      </c>
      <c r="AF37" s="428">
        <v>242.46632</v>
      </c>
      <c r="AG37" s="428">
        <v>239.23959500000001</v>
      </c>
      <c r="AH37" s="428">
        <v>230.92651599999999</v>
      </c>
      <c r="AI37" s="428">
        <v>240.37464199999999</v>
      </c>
      <c r="AJ37" s="222"/>
      <c r="AK37" s="222"/>
      <c r="AL37" s="222"/>
      <c r="AM37" s="222"/>
      <c r="AN37" s="222"/>
      <c r="AO37" s="222"/>
      <c r="AP37" s="222"/>
      <c r="AQ37" s="222"/>
      <c r="AR37" s="222"/>
      <c r="AS37" s="222"/>
      <c r="AT37" s="222"/>
      <c r="AU37" s="222"/>
      <c r="AV37" s="222"/>
      <c r="AW37" s="222"/>
      <c r="AX37" s="222"/>
      <c r="AY37" s="222"/>
      <c r="AZ37" s="222"/>
      <c r="BA37" s="222"/>
      <c r="BG37"/>
      <c r="BH37"/>
      <c r="BI37"/>
      <c r="BJ37"/>
      <c r="BK37"/>
      <c r="BL37"/>
      <c r="BM37"/>
      <c r="BN37"/>
      <c r="BO37"/>
      <c r="BP37"/>
      <c r="BQ37"/>
      <c r="BR37"/>
      <c r="BS37"/>
      <c r="BT37"/>
      <c r="BU37"/>
      <c r="BV37"/>
      <c r="BW37"/>
      <c r="BX37"/>
      <c r="BY37"/>
      <c r="BZ37"/>
      <c r="CA37"/>
      <c r="CB37"/>
    </row>
    <row r="38" spans="1:80" x14ac:dyDescent="0.35">
      <c r="A38" s="10"/>
      <c r="B38" s="220"/>
      <c r="C38" s="223" t="s">
        <v>514</v>
      </c>
      <c r="D38" s="428">
        <v>220.70872800000001</v>
      </c>
      <c r="E38" s="428">
        <v>223.47467</v>
      </c>
      <c r="F38" s="428">
        <v>229.47815900000001</v>
      </c>
      <c r="G38" s="428">
        <v>231.125449</v>
      </c>
      <c r="H38" s="428">
        <v>232.85156599999999</v>
      </c>
      <c r="I38" s="428">
        <v>235.85415499999999</v>
      </c>
      <c r="J38" s="428">
        <v>243.58211499999999</v>
      </c>
      <c r="K38" s="428">
        <v>247.393147</v>
      </c>
      <c r="L38" s="428">
        <v>256.92419599999999</v>
      </c>
      <c r="M38" s="428">
        <v>262.66088199999996</v>
      </c>
      <c r="N38" s="428">
        <v>262.892403</v>
      </c>
      <c r="O38" s="428">
        <v>267.75474699999995</v>
      </c>
      <c r="P38" s="428">
        <v>270.57243699999998</v>
      </c>
      <c r="Q38" s="428">
        <v>274.36328600000002</v>
      </c>
      <c r="R38" s="428">
        <v>281.14739899999995</v>
      </c>
      <c r="S38" s="428">
        <v>281.57876799999997</v>
      </c>
      <c r="T38" s="428">
        <v>287.221113</v>
      </c>
      <c r="U38" s="428">
        <v>291.83510999999999</v>
      </c>
      <c r="V38" s="428">
        <v>287.88620400000002</v>
      </c>
      <c r="W38" s="428">
        <v>280.64174300000002</v>
      </c>
      <c r="X38" s="428">
        <v>279.99244199999998</v>
      </c>
      <c r="Y38" s="428">
        <v>278.95101</v>
      </c>
      <c r="Z38" s="428">
        <v>269.18762400000003</v>
      </c>
      <c r="AA38" s="428">
        <v>265.44995499999999</v>
      </c>
      <c r="AB38" s="428">
        <v>268.80899300000004</v>
      </c>
      <c r="AC38" s="428">
        <v>272.46341699999999</v>
      </c>
      <c r="AD38" s="428">
        <v>278.73633699999999</v>
      </c>
      <c r="AE38" s="428">
        <v>284.509207</v>
      </c>
      <c r="AF38" s="428">
        <v>285.94466499999999</v>
      </c>
      <c r="AG38" s="428">
        <v>288.72280699999999</v>
      </c>
      <c r="AH38" s="428">
        <v>251.43958699999999</v>
      </c>
      <c r="AI38" s="428">
        <v>274.83456199999995</v>
      </c>
      <c r="AJ38" s="222"/>
      <c r="AK38" s="222"/>
      <c r="AL38" s="222"/>
      <c r="AM38" s="222"/>
      <c r="AN38" s="222"/>
      <c r="AO38" s="222"/>
      <c r="AP38" s="222"/>
      <c r="AQ38" s="222"/>
      <c r="AR38" s="222"/>
      <c r="AS38" s="222"/>
      <c r="AT38" s="222"/>
      <c r="AU38" s="222"/>
      <c r="AV38" s="222"/>
      <c r="AW38" s="222"/>
      <c r="AX38" s="222"/>
      <c r="AY38" s="222"/>
      <c r="AZ38" s="222"/>
      <c r="BA38" s="222"/>
      <c r="BG38"/>
      <c r="BH38"/>
      <c r="BI38"/>
      <c r="BJ38"/>
      <c r="BK38"/>
      <c r="BL38"/>
      <c r="BM38"/>
      <c r="BN38"/>
      <c r="BO38"/>
      <c r="BP38"/>
      <c r="BQ38"/>
      <c r="BR38"/>
      <c r="BS38"/>
      <c r="BT38"/>
      <c r="BU38"/>
      <c r="BV38"/>
      <c r="BW38"/>
      <c r="BX38"/>
      <c r="BY38"/>
      <c r="BZ38"/>
      <c r="CA38"/>
      <c r="CB38"/>
    </row>
    <row r="39" spans="1:80" x14ac:dyDescent="0.35">
      <c r="A39" s="10"/>
      <c r="B39" s="220"/>
      <c r="C39" s="224" t="s">
        <v>253</v>
      </c>
      <c r="D39" s="428">
        <v>7.4728539999999999</v>
      </c>
      <c r="E39" s="428">
        <v>7.4757569999999998</v>
      </c>
      <c r="F39" s="428">
        <v>7.4974959999999999</v>
      </c>
      <c r="G39" s="428">
        <v>7.5117430000000001</v>
      </c>
      <c r="H39" s="428">
        <v>7.3650609999999999</v>
      </c>
      <c r="I39" s="428">
        <v>7.4547280000000002</v>
      </c>
      <c r="J39" s="428">
        <v>7.598001</v>
      </c>
      <c r="K39" s="428">
        <v>7.7149869999999998</v>
      </c>
      <c r="L39" s="428">
        <v>7.5752839999999999</v>
      </c>
      <c r="M39" s="428">
        <v>7.2883089999999999</v>
      </c>
      <c r="N39" s="428">
        <v>7.384131</v>
      </c>
      <c r="O39" s="428">
        <v>7.0844820000000004</v>
      </c>
      <c r="P39" s="428">
        <v>7.143472</v>
      </c>
      <c r="Q39" s="428">
        <v>6.9167870000000002</v>
      </c>
      <c r="R39" s="428">
        <v>7.0030159999999997</v>
      </c>
      <c r="S39" s="428">
        <v>6.8105270000000004</v>
      </c>
      <c r="T39" s="428">
        <v>6.5357079999999996</v>
      </c>
      <c r="U39" s="428">
        <v>6.7378729999999996</v>
      </c>
      <c r="V39" s="428">
        <v>6.5624549999999999</v>
      </c>
      <c r="W39" s="428">
        <v>6.1984179999999993</v>
      </c>
      <c r="X39" s="428">
        <v>6.2983400000000005</v>
      </c>
      <c r="Y39" s="428">
        <v>6.1849150000000002</v>
      </c>
      <c r="Z39" s="428">
        <v>6.1908379999999994</v>
      </c>
      <c r="AA39" s="428">
        <v>5.6037509999999999</v>
      </c>
      <c r="AB39" s="428">
        <v>5.4012610000000008</v>
      </c>
      <c r="AC39" s="428">
        <v>5.39872</v>
      </c>
      <c r="AD39" s="428">
        <v>5.4396509999999996</v>
      </c>
      <c r="AE39" s="428">
        <v>5.4612209999999992</v>
      </c>
      <c r="AF39" s="428">
        <v>5.4235429999999996</v>
      </c>
      <c r="AG39" s="428">
        <v>5.3116520000000005</v>
      </c>
      <c r="AH39" s="428">
        <v>4.7482870000000004</v>
      </c>
      <c r="AI39" s="428">
        <v>5.2196800000000003</v>
      </c>
      <c r="AJ39" s="751"/>
      <c r="AK39" s="222"/>
      <c r="AL39" s="222"/>
      <c r="AM39" s="222"/>
      <c r="AN39" s="222"/>
      <c r="AO39" s="222"/>
      <c r="AP39" s="222"/>
      <c r="AQ39" s="222"/>
      <c r="AR39" s="222"/>
      <c r="AS39" s="222"/>
      <c r="AT39" s="222"/>
      <c r="AU39" s="222"/>
      <c r="AV39" s="222"/>
      <c r="AW39" s="222"/>
      <c r="AX39" s="222"/>
      <c r="AY39" s="222"/>
      <c r="AZ39" s="222"/>
      <c r="BA39" s="222"/>
      <c r="BG39"/>
      <c r="BH39"/>
      <c r="BI39"/>
      <c r="BJ39"/>
      <c r="BK39"/>
      <c r="BL39"/>
      <c r="BM39"/>
      <c r="BN39"/>
      <c r="BO39"/>
      <c r="BP39"/>
      <c r="BQ39"/>
      <c r="BR39"/>
      <c r="BS39"/>
      <c r="BT39"/>
      <c r="BU39"/>
      <c r="BV39"/>
      <c r="BW39"/>
      <c r="BX39"/>
      <c r="BY39"/>
      <c r="BZ39"/>
      <c r="CA39"/>
      <c r="CB39"/>
    </row>
    <row r="40" spans="1:80" x14ac:dyDescent="0.35">
      <c r="A40" s="10"/>
      <c r="B40" s="220"/>
      <c r="C40" s="224" t="s">
        <v>254</v>
      </c>
      <c r="D40" s="428">
        <v>201.64210600000001</v>
      </c>
      <c r="E40" s="428">
        <v>204.73104699999999</v>
      </c>
      <c r="F40" s="428">
        <v>210.61466300000001</v>
      </c>
      <c r="G40" s="428">
        <v>212.941371</v>
      </c>
      <c r="H40" s="428">
        <v>214.92739699999998</v>
      </c>
      <c r="I40" s="428">
        <v>218.00044800000001</v>
      </c>
      <c r="J40" s="428">
        <v>224.77591099999998</v>
      </c>
      <c r="K40" s="428">
        <v>228.375137</v>
      </c>
      <c r="L40" s="428">
        <v>237.52537599999999</v>
      </c>
      <c r="M40" s="428">
        <v>242.95973800000002</v>
      </c>
      <c r="N40" s="428">
        <v>243.15983499999999</v>
      </c>
      <c r="O40" s="428">
        <v>247.63005100000001</v>
      </c>
      <c r="P40" s="428">
        <v>250.96056400000001</v>
      </c>
      <c r="Q40" s="428">
        <v>253.66753700000001</v>
      </c>
      <c r="R40" s="428">
        <v>259.83455100000003</v>
      </c>
      <c r="S40" s="428">
        <v>260.16157699999997</v>
      </c>
      <c r="T40" s="428">
        <v>266.059664</v>
      </c>
      <c r="U40" s="428">
        <v>270.41964100000001</v>
      </c>
      <c r="V40" s="428">
        <v>266.851314</v>
      </c>
      <c r="W40" s="428">
        <v>261.220327</v>
      </c>
      <c r="X40" s="428">
        <v>260.63545699999997</v>
      </c>
      <c r="Y40" s="428">
        <v>259.47548</v>
      </c>
      <c r="Z40" s="428">
        <v>249.81955300000001</v>
      </c>
      <c r="AA40" s="428">
        <v>247.77094600000001</v>
      </c>
      <c r="AB40" s="428">
        <v>251.85479899999999</v>
      </c>
      <c r="AC40" s="428">
        <v>255.21622299999999</v>
      </c>
      <c r="AD40" s="428">
        <v>260.80718000000002</v>
      </c>
      <c r="AE40" s="428">
        <v>265.92556000000002</v>
      </c>
      <c r="AF40" s="428">
        <v>267.11207299999995</v>
      </c>
      <c r="AG40" s="428">
        <v>269.75742700000001</v>
      </c>
      <c r="AH40" s="428">
        <v>237.787621</v>
      </c>
      <c r="AI40" s="428">
        <v>258.974695</v>
      </c>
      <c r="AJ40" s="751"/>
      <c r="AK40" s="222"/>
      <c r="AL40" s="222"/>
      <c r="AM40" s="222"/>
      <c r="AN40" s="222"/>
      <c r="AO40" s="222"/>
      <c r="AP40" s="222"/>
      <c r="AQ40" s="222"/>
      <c r="AR40" s="222"/>
      <c r="AS40" s="222"/>
      <c r="AT40" s="222"/>
      <c r="AU40" s="222"/>
      <c r="AV40" s="222"/>
      <c r="AW40" s="222"/>
      <c r="AX40" s="222"/>
      <c r="AY40" s="222"/>
      <c r="AZ40" s="222"/>
      <c r="BA40" s="222"/>
      <c r="BG40"/>
      <c r="BH40"/>
      <c r="BI40"/>
      <c r="BJ40"/>
      <c r="BK40"/>
      <c r="BL40"/>
      <c r="BM40"/>
      <c r="BN40"/>
      <c r="BO40"/>
      <c r="BP40"/>
      <c r="BQ40"/>
      <c r="BR40"/>
      <c r="BS40"/>
      <c r="BT40"/>
      <c r="BU40"/>
      <c r="BV40"/>
      <c r="BW40"/>
      <c r="BX40"/>
      <c r="BY40"/>
      <c r="BZ40"/>
      <c r="CA40"/>
      <c r="CB40"/>
    </row>
    <row r="41" spans="1:80" x14ac:dyDescent="0.35">
      <c r="A41" s="10"/>
      <c r="B41" s="220"/>
      <c r="C41" s="224" t="s">
        <v>255</v>
      </c>
      <c r="D41" s="428">
        <v>4.9970349999999994</v>
      </c>
      <c r="E41" s="428">
        <v>4.6841940000000006</v>
      </c>
      <c r="F41" s="428">
        <v>4.6604369999999999</v>
      </c>
      <c r="G41" s="428">
        <v>4.482513</v>
      </c>
      <c r="H41" s="428">
        <v>4.2200479999999994</v>
      </c>
      <c r="I41" s="428">
        <v>4.2640020000000005</v>
      </c>
      <c r="J41" s="428">
        <v>4.5681989999999999</v>
      </c>
      <c r="K41" s="428">
        <v>4.8558370000000002</v>
      </c>
      <c r="L41" s="428">
        <v>5.1747459999999998</v>
      </c>
      <c r="M41" s="428">
        <v>5.4017330000000001</v>
      </c>
      <c r="N41" s="428">
        <v>5.7148560000000002</v>
      </c>
      <c r="O41" s="428">
        <v>5.574465</v>
      </c>
      <c r="P41" s="428">
        <v>5.2269519999999998</v>
      </c>
      <c r="Q41" s="428">
        <v>5.2683429999999998</v>
      </c>
      <c r="R41" s="428">
        <v>5.4579570000000004</v>
      </c>
      <c r="S41" s="428">
        <v>5.8432969999999997</v>
      </c>
      <c r="T41" s="428">
        <v>5.966926</v>
      </c>
      <c r="U41" s="428">
        <v>6.2471099999999993</v>
      </c>
      <c r="V41" s="428">
        <v>6.0532790000000007</v>
      </c>
      <c r="W41" s="428">
        <v>5.4860910000000001</v>
      </c>
      <c r="X41" s="428">
        <v>5.6443549999999991</v>
      </c>
      <c r="Y41" s="428">
        <v>5.9985520000000001</v>
      </c>
      <c r="Z41" s="428">
        <v>5.5564970000000002</v>
      </c>
      <c r="AA41" s="428">
        <v>5.1924210000000004</v>
      </c>
      <c r="AB41" s="428">
        <v>5.2138879999999999</v>
      </c>
      <c r="AC41" s="428">
        <v>5.4155190000000006</v>
      </c>
      <c r="AD41" s="428">
        <v>5.7370649999999994</v>
      </c>
      <c r="AE41" s="428">
        <v>5.9991560000000002</v>
      </c>
      <c r="AF41" s="428">
        <v>6.2635249999999996</v>
      </c>
      <c r="AG41" s="428">
        <v>6.5022000000000002</v>
      </c>
      <c r="AH41" s="428">
        <v>3.026634</v>
      </c>
      <c r="AI41" s="428">
        <v>4.3224320000000001</v>
      </c>
      <c r="AJ41" s="222"/>
      <c r="AK41" s="222"/>
      <c r="AL41" s="222"/>
      <c r="AM41" s="222"/>
      <c r="AN41" s="222"/>
      <c r="AO41" s="222"/>
      <c r="AP41" s="222"/>
      <c r="AQ41" s="222"/>
      <c r="AR41" s="222"/>
      <c r="AS41" s="222"/>
      <c r="AT41" s="222"/>
      <c r="AU41" s="222"/>
      <c r="AV41" s="222"/>
      <c r="AW41" s="222"/>
      <c r="AX41" s="222"/>
      <c r="AY41" s="222"/>
      <c r="AZ41" s="222"/>
      <c r="BA41" s="222"/>
      <c r="BG41"/>
      <c r="BH41"/>
      <c r="BI41"/>
      <c r="BJ41"/>
      <c r="BK41"/>
      <c r="BL41"/>
      <c r="BM41"/>
      <c r="BN41"/>
      <c r="BO41"/>
      <c r="BP41"/>
      <c r="BQ41"/>
      <c r="BR41"/>
      <c r="BS41"/>
      <c r="BT41"/>
      <c r="BU41"/>
      <c r="BV41"/>
      <c r="BW41"/>
      <c r="BX41"/>
      <c r="BY41"/>
      <c r="BZ41"/>
      <c r="CA41"/>
      <c r="CB41"/>
    </row>
    <row r="42" spans="1:80" x14ac:dyDescent="0.35">
      <c r="A42" s="10"/>
      <c r="B42" s="220"/>
      <c r="C42" s="224" t="s">
        <v>272</v>
      </c>
      <c r="D42" s="428">
        <v>5.1958419999999998</v>
      </c>
      <c r="E42" s="428">
        <v>5.3619970000000006</v>
      </c>
      <c r="F42" s="428">
        <v>5.388541</v>
      </c>
      <c r="G42" s="428">
        <v>5.1599759999999995</v>
      </c>
      <c r="H42" s="428">
        <v>5.2826409999999999</v>
      </c>
      <c r="I42" s="428">
        <v>5.0854080000000002</v>
      </c>
      <c r="J42" s="428">
        <v>5.5614530000000002</v>
      </c>
      <c r="K42" s="428">
        <v>5.368201</v>
      </c>
      <c r="L42" s="428">
        <v>5.4110230000000001</v>
      </c>
      <c r="M42" s="428">
        <v>5.8552759999999999</v>
      </c>
      <c r="N42" s="428">
        <v>5.2145770000000002</v>
      </c>
      <c r="O42" s="428">
        <v>5.3732619999999995</v>
      </c>
      <c r="P42" s="428">
        <v>5.3265099999999999</v>
      </c>
      <c r="Q42" s="428">
        <v>5.6114649999999999</v>
      </c>
      <c r="R42" s="428">
        <v>5.6971559999999997</v>
      </c>
      <c r="S42" s="428">
        <v>5.5911729999999995</v>
      </c>
      <c r="T42" s="428">
        <v>5.7277389999999997</v>
      </c>
      <c r="U42" s="428">
        <v>5.5792000000000002</v>
      </c>
      <c r="V42" s="428">
        <v>5.4750930000000002</v>
      </c>
      <c r="W42" s="428">
        <v>5.3096450000000006</v>
      </c>
      <c r="X42" s="428">
        <v>5.0345770000000005</v>
      </c>
      <c r="Y42" s="428">
        <v>4.4981599999999995</v>
      </c>
      <c r="Z42" s="428">
        <v>4.3564999999999996</v>
      </c>
      <c r="AA42" s="428">
        <v>3.9522759999999999</v>
      </c>
      <c r="AB42" s="428">
        <v>3.6597339999999998</v>
      </c>
      <c r="AC42" s="428">
        <v>3.886263</v>
      </c>
      <c r="AD42" s="428">
        <v>4.0554949999999996</v>
      </c>
      <c r="AE42" s="428">
        <v>4.2611559999999997</v>
      </c>
      <c r="AF42" s="428">
        <v>4.1340320000000004</v>
      </c>
      <c r="AG42" s="428">
        <v>4.2010069999999997</v>
      </c>
      <c r="AH42" s="428">
        <v>3.5649360000000003</v>
      </c>
      <c r="AI42" s="428">
        <v>3.972445</v>
      </c>
      <c r="AJ42" s="222"/>
      <c r="AK42" s="222"/>
      <c r="AL42" s="222"/>
      <c r="AM42" s="222"/>
      <c r="AN42" s="222"/>
      <c r="AO42" s="222"/>
      <c r="AP42" s="222"/>
      <c r="AQ42" s="222"/>
      <c r="AR42" s="222"/>
      <c r="AS42" s="222"/>
      <c r="AT42" s="222"/>
      <c r="AU42" s="222"/>
      <c r="AV42" s="222"/>
      <c r="AW42" s="222"/>
      <c r="AX42" s="222"/>
      <c r="AY42" s="222"/>
      <c r="AZ42" s="222"/>
      <c r="BA42" s="222"/>
      <c r="BG42"/>
      <c r="BH42"/>
      <c r="BI42"/>
      <c r="BJ42"/>
      <c r="BK42"/>
      <c r="BL42"/>
      <c r="BM42"/>
      <c r="BN42"/>
      <c r="BO42"/>
      <c r="BP42"/>
      <c r="BQ42"/>
      <c r="BR42"/>
      <c r="BS42"/>
      <c r="BT42"/>
      <c r="BU42"/>
      <c r="BV42"/>
      <c r="BW42"/>
      <c r="BX42"/>
      <c r="BY42"/>
      <c r="BZ42"/>
      <c r="CA42"/>
      <c r="CB42"/>
    </row>
    <row r="43" spans="1:80" x14ac:dyDescent="0.35">
      <c r="A43" s="10"/>
      <c r="B43" s="220"/>
      <c r="C43" s="224" t="s">
        <v>273</v>
      </c>
      <c r="D43" s="428">
        <v>1.40089</v>
      </c>
      <c r="E43" s="428">
        <v>1.2216699999999998</v>
      </c>
      <c r="F43" s="428">
        <v>1.3170190000000002</v>
      </c>
      <c r="G43" s="428">
        <v>1.029846</v>
      </c>
      <c r="H43" s="428">
        <v>1.056416</v>
      </c>
      <c r="I43" s="428">
        <v>1.049561</v>
      </c>
      <c r="J43" s="428">
        <v>1.078552</v>
      </c>
      <c r="K43" s="428">
        <v>1.0789879999999998</v>
      </c>
      <c r="L43" s="428">
        <v>1.2377630000000002</v>
      </c>
      <c r="M43" s="428">
        <v>1.155826</v>
      </c>
      <c r="N43" s="428">
        <v>1.4189989999999999</v>
      </c>
      <c r="O43" s="428">
        <v>2.092482</v>
      </c>
      <c r="P43" s="428">
        <v>1.9149419999999999</v>
      </c>
      <c r="Q43" s="428">
        <v>2.8991579999999999</v>
      </c>
      <c r="R43" s="428">
        <v>3.1547229999999997</v>
      </c>
      <c r="S43" s="428">
        <v>3.1721949999999999</v>
      </c>
      <c r="T43" s="428">
        <v>2.931076</v>
      </c>
      <c r="U43" s="428">
        <v>2.8512910000000002</v>
      </c>
      <c r="V43" s="428">
        <v>2.9440629999999999</v>
      </c>
      <c r="W43" s="428">
        <v>2.4272629999999999</v>
      </c>
      <c r="X43" s="428">
        <v>2.3797129999999997</v>
      </c>
      <c r="Y43" s="428">
        <v>2.7939039999999999</v>
      </c>
      <c r="Z43" s="428">
        <v>3.2642349999999998</v>
      </c>
      <c r="AA43" s="428">
        <v>2.9305630000000003</v>
      </c>
      <c r="AB43" s="428">
        <v>2.6793110000000002</v>
      </c>
      <c r="AC43" s="428">
        <v>2.5466959999999998</v>
      </c>
      <c r="AD43" s="428">
        <v>2.6969469999999998</v>
      </c>
      <c r="AE43" s="428">
        <v>2.8621109999999996</v>
      </c>
      <c r="AF43" s="428">
        <v>3.0114879999999999</v>
      </c>
      <c r="AG43" s="428">
        <v>2.95052</v>
      </c>
      <c r="AH43" s="428">
        <v>2.3121139999999998</v>
      </c>
      <c r="AI43" s="428">
        <v>2.3453059999999999</v>
      </c>
      <c r="AJ43" s="222"/>
      <c r="AK43" s="222"/>
      <c r="AL43" s="222"/>
      <c r="AM43" s="222"/>
      <c r="AN43" s="222"/>
      <c r="AO43" s="222"/>
      <c r="AP43" s="222"/>
      <c r="AQ43" s="222"/>
      <c r="AR43" s="222"/>
      <c r="AS43" s="222"/>
      <c r="AT43" s="222"/>
      <c r="AU43" s="222"/>
      <c r="AV43" s="222"/>
      <c r="AW43" s="222"/>
      <c r="AX43" s="222"/>
      <c r="AY43" s="222"/>
      <c r="AZ43" s="222"/>
      <c r="BA43" s="222"/>
      <c r="BG43"/>
      <c r="BH43"/>
      <c r="BI43"/>
      <c r="BJ43"/>
      <c r="BK43"/>
      <c r="BL43"/>
      <c r="BM43"/>
      <c r="BN43"/>
      <c r="BO43"/>
      <c r="BP43"/>
      <c r="BQ43"/>
      <c r="BR43"/>
      <c r="BS43"/>
      <c r="BT43"/>
      <c r="BU43"/>
      <c r="BV43"/>
      <c r="BW43"/>
      <c r="BX43"/>
      <c r="BY43"/>
      <c r="BZ43"/>
      <c r="CA43"/>
      <c r="CB43"/>
    </row>
    <row r="44" spans="1:80" x14ac:dyDescent="0.35">
      <c r="A44" s="10"/>
      <c r="B44" s="220"/>
      <c r="C44" s="223" t="s">
        <v>256</v>
      </c>
      <c r="D44" s="428">
        <v>239.75656499999999</v>
      </c>
      <c r="E44" s="428">
        <v>253.272988</v>
      </c>
      <c r="F44" s="428">
        <v>245.03765100000001</v>
      </c>
      <c r="G44" s="428">
        <v>253.75221500000001</v>
      </c>
      <c r="H44" s="428">
        <v>243.33342800000003</v>
      </c>
      <c r="I44" s="428">
        <v>249.71497299999999</v>
      </c>
      <c r="J44" s="428">
        <v>269.74531000000002</v>
      </c>
      <c r="K44" s="428">
        <v>260.11082800000003</v>
      </c>
      <c r="L44" s="428">
        <v>260.23346900000001</v>
      </c>
      <c r="M44" s="428">
        <v>255.448508</v>
      </c>
      <c r="N44" s="428">
        <v>248.55507699999998</v>
      </c>
      <c r="O44" s="428">
        <v>261.83136200000001</v>
      </c>
      <c r="P44" s="428">
        <v>256.34066200000001</v>
      </c>
      <c r="Q44" s="428">
        <v>265.22130300000003</v>
      </c>
      <c r="R44" s="428">
        <v>263.35093900000004</v>
      </c>
      <c r="S44" s="428">
        <v>266.31518800000003</v>
      </c>
      <c r="T44" s="428">
        <v>265.38918800000005</v>
      </c>
      <c r="U44" s="428">
        <v>249.23465299999998</v>
      </c>
      <c r="V44" s="428">
        <v>264.26322700000003</v>
      </c>
      <c r="W44" s="428">
        <v>262.38698299999999</v>
      </c>
      <c r="X44" s="428">
        <v>278.93221899999998</v>
      </c>
      <c r="Y44" s="428">
        <v>251.89910800000001</v>
      </c>
      <c r="Z44" s="428">
        <v>263.01747399999999</v>
      </c>
      <c r="AA44" s="428">
        <v>266.09420599999999</v>
      </c>
      <c r="AB44" s="428">
        <v>234.63995399999999</v>
      </c>
      <c r="AC44" s="428">
        <v>245.03222399999999</v>
      </c>
      <c r="AD44" s="428">
        <v>250.870576</v>
      </c>
      <c r="AE44" s="428">
        <v>251.70855300000002</v>
      </c>
      <c r="AF44" s="428">
        <v>249.743559</v>
      </c>
      <c r="AG44" s="428">
        <v>248.18206099999998</v>
      </c>
      <c r="AH44" s="428">
        <v>248.12238200000002</v>
      </c>
      <c r="AI44" s="428">
        <v>261.76900899999998</v>
      </c>
      <c r="AJ44" s="222"/>
      <c r="AK44" s="222"/>
      <c r="AL44" s="222"/>
      <c r="AM44" s="222"/>
      <c r="AN44" s="222"/>
      <c r="AO44" s="222"/>
      <c r="AP44" s="222"/>
      <c r="AQ44" s="222"/>
      <c r="AR44" s="222"/>
      <c r="AS44" s="222"/>
      <c r="AT44" s="222"/>
      <c r="AU44" s="222"/>
      <c r="AV44" s="222"/>
      <c r="AW44" s="222"/>
      <c r="AX44" s="222"/>
      <c r="AY44" s="222"/>
      <c r="AZ44" s="222"/>
      <c r="BA44" s="222"/>
      <c r="BG44"/>
      <c r="BH44"/>
      <c r="BI44"/>
      <c r="BJ44"/>
      <c r="BK44"/>
      <c r="BL44"/>
      <c r="BM44"/>
      <c r="BN44"/>
      <c r="BO44"/>
      <c r="BP44"/>
      <c r="BQ44"/>
      <c r="BR44"/>
      <c r="BS44"/>
      <c r="BT44"/>
      <c r="BU44"/>
      <c r="BV44"/>
      <c r="BW44"/>
      <c r="BX44"/>
      <c r="BY44"/>
      <c r="BZ44"/>
      <c r="CA44"/>
      <c r="CB44"/>
    </row>
    <row r="45" spans="1:80" x14ac:dyDescent="0.35">
      <c r="A45" s="10"/>
      <c r="B45" s="220"/>
      <c r="C45" s="223" t="s">
        <v>353</v>
      </c>
      <c r="D45" s="428">
        <v>33.362133</v>
      </c>
      <c r="E45" s="428">
        <v>33.637398999999995</v>
      </c>
      <c r="F45" s="428">
        <v>31.642439</v>
      </c>
      <c r="G45" s="428">
        <v>31.584761999999998</v>
      </c>
      <c r="H45" s="428">
        <v>31.116928999999999</v>
      </c>
      <c r="I45" s="428">
        <v>31.359863000000001</v>
      </c>
      <c r="J45" s="428">
        <v>31.808023000000002</v>
      </c>
      <c r="K45" s="428">
        <v>30.931978999999998</v>
      </c>
      <c r="L45" s="428">
        <v>30.340493000000002</v>
      </c>
      <c r="M45" s="428">
        <v>28.248068</v>
      </c>
      <c r="N45" s="428">
        <v>28.432592</v>
      </c>
      <c r="O45" s="428">
        <v>27.840587000000003</v>
      </c>
      <c r="P45" s="428">
        <v>26.898105999999999</v>
      </c>
      <c r="Q45" s="428">
        <v>27.378561000000001</v>
      </c>
      <c r="R45" s="428">
        <v>28.475830000000002</v>
      </c>
      <c r="S45" s="428">
        <v>28.447759999999999</v>
      </c>
      <c r="T45" s="428">
        <v>26.724572999999999</v>
      </c>
      <c r="U45" s="428">
        <v>26.158352999999998</v>
      </c>
      <c r="V45" s="428">
        <v>25.942124</v>
      </c>
      <c r="W45" s="428">
        <v>25.376798000000001</v>
      </c>
      <c r="X45" s="428">
        <v>26.733756</v>
      </c>
      <c r="Y45" s="428">
        <v>26.151486999999999</v>
      </c>
      <c r="Z45" s="428">
        <v>25.868742999999998</v>
      </c>
      <c r="AA45" s="428">
        <v>26.288974999999997</v>
      </c>
      <c r="AB45" s="428">
        <v>25.760618999999998</v>
      </c>
      <c r="AC45" s="428">
        <v>25.850246000000002</v>
      </c>
      <c r="AD45" s="428">
        <v>26.298072999999999</v>
      </c>
      <c r="AE45" s="428">
        <v>26.60078</v>
      </c>
      <c r="AF45" s="428">
        <v>29.005907999999998</v>
      </c>
      <c r="AG45" s="428">
        <v>29.413294</v>
      </c>
      <c r="AH45" s="428">
        <v>29.772537</v>
      </c>
      <c r="AI45" s="428">
        <v>29.775355000000001</v>
      </c>
      <c r="AJ45" s="222"/>
      <c r="AK45" s="222"/>
      <c r="AL45" s="222"/>
      <c r="AM45" s="222"/>
      <c r="AN45" s="222"/>
      <c r="AO45" s="222"/>
      <c r="AP45" s="222"/>
      <c r="AQ45" s="222"/>
      <c r="AR45" s="222"/>
      <c r="AS45" s="222"/>
      <c r="AT45" s="222"/>
      <c r="AU45" s="222"/>
      <c r="AV45" s="222"/>
      <c r="AW45" s="222"/>
      <c r="AX45" s="222"/>
      <c r="AY45" s="222"/>
      <c r="AZ45" s="222"/>
      <c r="BA45" s="222"/>
      <c r="BG45"/>
      <c r="BH45"/>
      <c r="BI45"/>
      <c r="BJ45"/>
      <c r="BK45"/>
      <c r="BL45"/>
      <c r="BM45"/>
      <c r="BN45"/>
      <c r="BO45"/>
      <c r="BP45"/>
      <c r="BQ45"/>
      <c r="BR45"/>
      <c r="BS45"/>
      <c r="BT45"/>
      <c r="BU45"/>
      <c r="BV45"/>
      <c r="BW45"/>
      <c r="BX45"/>
      <c r="BY45"/>
      <c r="BZ45"/>
      <c r="CA45"/>
      <c r="CB45"/>
    </row>
    <row r="46" spans="1:80" x14ac:dyDescent="0.35">
      <c r="A46" s="10"/>
      <c r="B46" s="220"/>
      <c r="C46" s="223" t="s">
        <v>257</v>
      </c>
      <c r="D46" s="428">
        <v>102.378213</v>
      </c>
      <c r="E46" s="428">
        <v>106.938131</v>
      </c>
      <c r="F46" s="428">
        <v>103.21500400000001</v>
      </c>
      <c r="G46" s="428">
        <v>102.81003499999998</v>
      </c>
      <c r="H46" s="428">
        <v>101.46443099999999</v>
      </c>
      <c r="I46" s="428">
        <v>103.98045699999999</v>
      </c>
      <c r="J46" s="428">
        <v>114.21047999999999</v>
      </c>
      <c r="K46" s="428">
        <v>109.10728699999999</v>
      </c>
      <c r="L46" s="428">
        <v>110.410405</v>
      </c>
      <c r="M46" s="428">
        <v>113.760473</v>
      </c>
      <c r="N46" s="428">
        <v>115.229029</v>
      </c>
      <c r="O46" s="428">
        <v>122.505734</v>
      </c>
      <c r="P46" s="428">
        <v>121.43800899999999</v>
      </c>
      <c r="Q46" s="428">
        <v>130.440561</v>
      </c>
      <c r="R46" s="428">
        <v>133.53555500000002</v>
      </c>
      <c r="S46" s="428">
        <v>135.19828999999999</v>
      </c>
      <c r="T46" s="428">
        <v>141.04011200000002</v>
      </c>
      <c r="U46" s="428">
        <v>129.81484599999999</v>
      </c>
      <c r="V46" s="428">
        <v>137.465643</v>
      </c>
      <c r="W46" s="428">
        <v>137.610918</v>
      </c>
      <c r="X46" s="428">
        <v>143.70691400000001</v>
      </c>
      <c r="Y46" s="428">
        <v>132.50272899999999</v>
      </c>
      <c r="Z46" s="428">
        <v>135.39245199999999</v>
      </c>
      <c r="AA46" s="428">
        <v>136.810326</v>
      </c>
      <c r="AB46" s="428">
        <v>127.516543</v>
      </c>
      <c r="AC46" s="428">
        <v>132.13059699999997</v>
      </c>
      <c r="AD46" s="428">
        <v>133.561746</v>
      </c>
      <c r="AE46" s="428">
        <v>137.28590399999999</v>
      </c>
      <c r="AF46" s="428">
        <v>135.01888400000001</v>
      </c>
      <c r="AG46" s="428">
        <v>131.94869</v>
      </c>
      <c r="AH46" s="428">
        <v>124.82784699999999</v>
      </c>
      <c r="AI46" s="428">
        <v>133.154077</v>
      </c>
      <c r="AJ46" s="222"/>
      <c r="AK46" s="222"/>
      <c r="AL46" s="222"/>
      <c r="AM46" s="222"/>
      <c r="AN46" s="222"/>
      <c r="AO46" s="222"/>
      <c r="AP46" s="222"/>
      <c r="AQ46" s="222"/>
      <c r="AR46" s="222"/>
      <c r="AS46" s="222"/>
      <c r="AT46" s="222"/>
      <c r="AU46" s="222"/>
      <c r="AV46" s="222"/>
      <c r="AW46" s="222"/>
      <c r="AX46" s="222"/>
      <c r="AY46" s="222"/>
      <c r="AZ46" s="222"/>
      <c r="BA46" s="222"/>
      <c r="BG46"/>
      <c r="BH46"/>
      <c r="BI46"/>
      <c r="BJ46"/>
      <c r="BK46"/>
      <c r="BL46"/>
      <c r="BM46"/>
      <c r="BN46"/>
      <c r="BO46"/>
      <c r="BP46"/>
      <c r="BQ46"/>
      <c r="BR46"/>
      <c r="BS46"/>
      <c r="BT46"/>
      <c r="BU46"/>
      <c r="BV46"/>
      <c r="BW46"/>
      <c r="BX46"/>
      <c r="BY46"/>
      <c r="BZ46"/>
      <c r="CA46"/>
      <c r="CB46"/>
    </row>
    <row r="47" spans="1:80" x14ac:dyDescent="0.35">
      <c r="A47" s="10"/>
      <c r="B47" s="220"/>
      <c r="C47" s="225" t="s">
        <v>510</v>
      </c>
      <c r="D47" s="427">
        <f>'3.2.12 CO2 Emiss-Trans, EU27'!$M$7-'3.2.12 CO2 Emiss-Trans, EU27'!$J$7</f>
        <v>3933.6921673100001</v>
      </c>
      <c r="E47" s="427">
        <f>'3.2.12 CO2 Emiss-Trans, EU27'!$M$8-'3.2.12 CO2 Emiss-Trans, EU27'!$J$8</f>
        <v>3867.1721723199998</v>
      </c>
      <c r="F47" s="427">
        <f>'3.2.12 CO2 Emiss-Trans, EU27'!$M$9-'3.2.12 CO2 Emiss-Trans, EU27'!$J$9</f>
        <v>3745.0292318100005</v>
      </c>
      <c r="G47" s="427">
        <f>'3.2.12 CO2 Emiss-Trans, EU27'!$M$10-'3.2.12 CO2 Emiss-Trans, EU27'!$J$10</f>
        <v>3679.31431621</v>
      </c>
      <c r="H47" s="427">
        <f>'3.2.12 CO2 Emiss-Trans, EU27'!$M$11-'3.2.12 CO2 Emiss-Trans, EU27'!$J$11</f>
        <v>3663.0614045800003</v>
      </c>
      <c r="I47" s="427">
        <f>'3.2.12 CO2 Emiss-Trans, EU27'!$M$12-'3.2.12 CO2 Emiss-Trans, EU27'!$J$12</f>
        <v>3712.8884391199999</v>
      </c>
      <c r="J47" s="427">
        <f>'3.2.12 CO2 Emiss-Trans, EU27'!$M$13-'3.2.12 CO2 Emiss-Trans, EU27'!$J$13</f>
        <v>3800.7763397200001</v>
      </c>
      <c r="K47" s="427">
        <f>'3.2.12 CO2 Emiss-Trans, EU27'!$M$14-'3.2.12 CO2 Emiss-Trans, EU27'!$J$14</f>
        <v>3737.3139584799997</v>
      </c>
      <c r="L47" s="427">
        <f>'3.2.12 CO2 Emiss-Trans, EU27'!$M$15-'3.2.12 CO2 Emiss-Trans, EU27'!$J$15</f>
        <v>3731.8152212</v>
      </c>
      <c r="M47" s="427">
        <f>'3.2.12 CO2 Emiss-Trans, EU27'!$M$16-'3.2.12 CO2 Emiss-Trans, EU27'!$J$16</f>
        <v>3682.8921201500002</v>
      </c>
      <c r="N47" s="427">
        <f>'3.2.12 CO2 Emiss-Trans, EU27'!$M$17-'3.2.12 CO2 Emiss-Trans, EU27'!$J$17</f>
        <v>3697.31698916</v>
      </c>
      <c r="O47" s="427">
        <f>'3.2.12 CO2 Emiss-Trans, EU27'!$M$18-'3.2.12 CO2 Emiss-Trans, EU27'!$J$18</f>
        <v>3753.5251033</v>
      </c>
      <c r="P47" s="427">
        <f>'3.2.12 CO2 Emiss-Trans, EU27'!$M$19-'3.2.12 CO2 Emiss-Trans, EU27'!$J$19</f>
        <v>3751.78870568</v>
      </c>
      <c r="Q47" s="427">
        <f>'3.2.12 CO2 Emiss-Trans, EU27'!$M$20-'3.2.12 CO2 Emiss-Trans, EU27'!$J$20</f>
        <v>3839.6175670799998</v>
      </c>
      <c r="R47" s="427">
        <f>'3.2.12 CO2 Emiss-Trans, EU27'!$M$21-'3.2.12 CO2 Emiss-Trans, EU27'!$J$21</f>
        <v>3855.9494239699998</v>
      </c>
      <c r="S47" s="427">
        <f>'3.2.12 CO2 Emiss-Trans, EU27'!$M$22-'3.2.12 CO2 Emiss-Trans, EU27'!$J$22</f>
        <v>3842.7696508099998</v>
      </c>
      <c r="T47" s="427">
        <f>'3.2.12 CO2 Emiss-Trans, EU27'!$M$23-'3.2.12 CO2 Emiss-Trans, EU27'!$J$23</f>
        <v>3857.6200339500001</v>
      </c>
      <c r="U47" s="427">
        <f>'3.2.12 CO2 Emiss-Trans, EU27'!$M$24-'3.2.12 CO2 Emiss-Trans, EU27'!$J$24</f>
        <v>3826.1350214799995</v>
      </c>
      <c r="V47" s="427">
        <f>'3.2.12 CO2 Emiss-Trans, EU27'!$M$25-'3.2.12 CO2 Emiss-Trans, EU27'!$J$25</f>
        <v>3743.9183872400004</v>
      </c>
      <c r="W47" s="427">
        <f>'3.2.12 CO2 Emiss-Trans, EU27'!$M$26-'3.2.12 CO2 Emiss-Trans, EU27'!$J$26</f>
        <v>3441.5330286100002</v>
      </c>
      <c r="X47" s="427">
        <f>'3.2.12 CO2 Emiss-Trans, EU27'!$M$27-'3.2.12 CO2 Emiss-Trans, EU27'!$J$27</f>
        <v>3544.2323926399995</v>
      </c>
      <c r="Y47" s="427">
        <f>'3.2.12 CO2 Emiss-Trans, EU27'!$M$28-'3.2.12 CO2 Emiss-Trans, EU27'!$J$28</f>
        <v>3446.0792818999998</v>
      </c>
      <c r="Z47" s="427">
        <f>'3.2.12 CO2 Emiss-Trans, EU27'!$M$29-'3.2.12 CO2 Emiss-Trans, EU27'!$J$29</f>
        <v>3372.2465405899998</v>
      </c>
      <c r="AA47" s="427">
        <f>'3.2.12 CO2 Emiss-Trans, EU27'!$M$30-'3.2.12 CO2 Emiss-Trans, EU27'!$J$30</f>
        <v>3292.89042827</v>
      </c>
      <c r="AB47" s="427">
        <f>'3.2.12 CO2 Emiss-Trans, EU27'!$M$31-'3.2.12 CO2 Emiss-Trans, EU27'!$J$31</f>
        <v>3157.90161936</v>
      </c>
      <c r="AC47" s="427">
        <f>'3.2.12 CO2 Emiss-Trans, EU27'!$M$32-'3.2.12 CO2 Emiss-Trans, EU27'!$J$32</f>
        <v>3213.1048476799997</v>
      </c>
      <c r="AD47" s="427">
        <f>'3.2.12 CO2 Emiss-Trans, EU27'!$M$33-'3.2.12 CO2 Emiss-Trans, EU27'!$J$33</f>
        <v>3225.0210687300005</v>
      </c>
      <c r="AE47" s="427">
        <f>'3.2.12 CO2 Emiss-Trans, EU27'!$M$34-'3.2.12 CO2 Emiss-Trans, EU27'!$J$34</f>
        <v>3255.6597790200003</v>
      </c>
      <c r="AF47" s="427">
        <f>'3.2.12 CO2 Emiss-Trans, EU27'!$M$35-'3.2.12 CO2 Emiss-Trans, EU27'!$J$35</f>
        <v>3188.0890792600003</v>
      </c>
      <c r="AG47" s="427">
        <f>'3.2.12 CO2 Emiss-Trans, EU27'!$M$36-'3.2.12 CO2 Emiss-Trans, EU27'!$J$36</f>
        <v>3048.7981612400004</v>
      </c>
      <c r="AH47" s="427">
        <f>'3.2.12 CO2 Emiss-Trans, EU27'!$M$37-'3.2.12 CO2 Emiss-Trans, EU27'!$J$37</f>
        <v>2697.3520494199997</v>
      </c>
      <c r="AI47" s="427">
        <f>'3.2.12 CO2 Emiss-Trans, EU27'!$M$38-'3.2.12 CO2 Emiss-Trans, EU27'!$J$38</f>
        <v>2886.2615597299996</v>
      </c>
      <c r="AJ47" s="222"/>
      <c r="AK47" s="222"/>
      <c r="AL47" s="222"/>
      <c r="AM47" s="222"/>
      <c r="AN47" s="222"/>
      <c r="AO47" s="222"/>
      <c r="AP47" s="222"/>
      <c r="AQ47" s="222"/>
      <c r="AR47" s="222"/>
      <c r="AS47" s="222"/>
      <c r="AT47" s="222"/>
      <c r="AU47" s="222"/>
      <c r="AV47" s="222"/>
      <c r="AW47" s="222"/>
      <c r="AX47" s="222"/>
      <c r="AY47" s="222"/>
      <c r="AZ47" s="222"/>
      <c r="BA47" s="222"/>
      <c r="BG47"/>
      <c r="BH47"/>
      <c r="BI47"/>
      <c r="BJ47"/>
      <c r="BK47"/>
      <c r="BL47"/>
      <c r="BM47"/>
      <c r="BN47"/>
      <c r="BO47"/>
      <c r="BP47"/>
      <c r="BQ47"/>
      <c r="BR47"/>
      <c r="BS47"/>
      <c r="BT47"/>
      <c r="BU47"/>
      <c r="BV47"/>
      <c r="BW47"/>
      <c r="BX47"/>
      <c r="BY47"/>
      <c r="BZ47"/>
      <c r="CA47"/>
      <c r="CB47"/>
    </row>
    <row r="48" spans="1:80" x14ac:dyDescent="0.35">
      <c r="A48" s="10"/>
      <c r="B48" s="220"/>
      <c r="C48" s="226" t="s">
        <v>423</v>
      </c>
      <c r="D48" s="791">
        <v>166.48718225002193</v>
      </c>
      <c r="E48" s="791">
        <v>163.69477105961258</v>
      </c>
      <c r="F48" s="791">
        <v>157.29742674391181</v>
      </c>
      <c r="G48" s="791">
        <v>158.84467140973919</v>
      </c>
      <c r="H48" s="791">
        <v>153.01121813984778</v>
      </c>
      <c r="I48" s="791">
        <v>153.17120510520189</v>
      </c>
      <c r="J48" s="791">
        <v>156.03085702573239</v>
      </c>
      <c r="K48" s="791">
        <v>150.40597344102196</v>
      </c>
      <c r="L48" s="791">
        <v>146.75224897346652</v>
      </c>
      <c r="M48" s="791">
        <v>141.48768708461682</v>
      </c>
      <c r="N48" s="791">
        <v>137.02190356052841</v>
      </c>
      <c r="O48" s="791">
        <v>137.7989588646837</v>
      </c>
      <c r="P48" s="791">
        <v>136.57545983135296</v>
      </c>
      <c r="Q48" s="791">
        <v>139.02365873728002</v>
      </c>
      <c r="R48" s="791">
        <v>137.3199451341182</v>
      </c>
      <c r="S48" s="791">
        <v>135.16486769359818</v>
      </c>
      <c r="T48" s="791">
        <v>131.79980820964229</v>
      </c>
      <c r="U48" s="791">
        <v>126.03322849206181</v>
      </c>
      <c r="V48" s="791">
        <v>125.11455555224069</v>
      </c>
      <c r="W48" s="791">
        <v>123.22479096708932</v>
      </c>
      <c r="X48" s="791">
        <v>125.27132462654112</v>
      </c>
      <c r="Y48" s="791">
        <v>119.14164199977162</v>
      </c>
      <c r="Z48" s="791">
        <v>118.65844244586836</v>
      </c>
      <c r="AA48" s="791">
        <v>117.74316446367767</v>
      </c>
      <c r="AB48" s="791">
        <v>111.40566870692946</v>
      </c>
      <c r="AC48" s="791">
        <v>110.73998314453193</v>
      </c>
      <c r="AD48" s="791">
        <v>109.50524017436751</v>
      </c>
      <c r="AE48" s="791">
        <v>108.02663376182446</v>
      </c>
      <c r="AF48" s="791">
        <v>105.34673958741186</v>
      </c>
      <c r="AG48" s="791">
        <v>101.727835444438</v>
      </c>
      <c r="AH48" s="791">
        <v>98.399711564420244</v>
      </c>
      <c r="AI48" s="791">
        <v>99.019678282735399</v>
      </c>
      <c r="AJ48" s="222"/>
      <c r="AK48" s="222"/>
      <c r="AL48" s="222"/>
      <c r="AM48" s="222"/>
      <c r="AN48" s="222"/>
      <c r="AO48" s="222"/>
      <c r="AP48" s="222"/>
      <c r="AQ48" s="222"/>
      <c r="AR48" s="222"/>
      <c r="AS48" s="222"/>
      <c r="AT48" s="222"/>
      <c r="AU48" s="222"/>
      <c r="AV48" s="222"/>
      <c r="AW48" s="222"/>
      <c r="AX48" s="222"/>
      <c r="AY48" s="222"/>
      <c r="AZ48" s="222"/>
      <c r="BA48" s="222"/>
      <c r="BB48" s="222"/>
      <c r="BC48" s="222"/>
      <c r="BD48" s="222"/>
      <c r="BJ48"/>
      <c r="BK48"/>
      <c r="BL48"/>
      <c r="BM48"/>
      <c r="BN48"/>
      <c r="BO48"/>
      <c r="BP48"/>
      <c r="BQ48"/>
      <c r="BR48"/>
      <c r="BS48"/>
      <c r="BT48"/>
      <c r="BU48"/>
      <c r="BV48"/>
      <c r="BW48"/>
      <c r="BX48"/>
      <c r="BY48"/>
      <c r="BZ48"/>
      <c r="CA48"/>
      <c r="CB48"/>
    </row>
    <row r="49" spans="1:261" x14ac:dyDescent="0.35">
      <c r="A49" s="10"/>
      <c r="B49" s="220"/>
      <c r="C49" s="225" t="s">
        <v>258</v>
      </c>
      <c r="D49" s="642">
        <f>D47/D20</f>
        <v>2.7004670088697509</v>
      </c>
      <c r="E49" s="642">
        <f>E47/E20</f>
        <v>2.6650760146903885</v>
      </c>
      <c r="F49" s="642">
        <f>F47/F20</f>
        <v>2.6543974309526042</v>
      </c>
      <c r="G49" s="642">
        <f>G47/G20</f>
        <v>2.6104490389086372</v>
      </c>
      <c r="H49" s="642">
        <f>H47/H20</f>
        <v>2.612449267435148</v>
      </c>
      <c r="I49" s="642">
        <f>I47/I20</f>
        <v>2.5578229714441783</v>
      </c>
      <c r="J49" s="642">
        <f>J47/J20</f>
        <v>2.5333273405185111</v>
      </c>
      <c r="K49" s="642">
        <f>K47/K20</f>
        <v>2.5058910083817616</v>
      </c>
      <c r="L49" s="642">
        <f>L47/L20</f>
        <v>2.4882990287125253</v>
      </c>
      <c r="M49" s="642">
        <f>M47/M20</f>
        <v>2.4764716235316979</v>
      </c>
      <c r="N49" s="642">
        <f>N47/N20</f>
        <v>2.4679082847074154</v>
      </c>
      <c r="O49" s="642">
        <f>O47/O20</f>
        <v>2.4435379388870921</v>
      </c>
      <c r="P49" s="642">
        <f>P47/P20</f>
        <v>2.4391973207439981</v>
      </c>
      <c r="Q49" s="642">
        <f>Q47/Q20</f>
        <v>2.4364835235627416</v>
      </c>
      <c r="R49" s="642">
        <f>R47/R20</f>
        <v>2.414629379254893</v>
      </c>
      <c r="S49" s="642">
        <f>S47/S20</f>
        <v>2.3960529971465268</v>
      </c>
      <c r="T49" s="642">
        <f>T47/T20</f>
        <v>2.3852742949694994</v>
      </c>
      <c r="U49" s="642">
        <f>U47/U20</f>
        <v>2.3962404796383669</v>
      </c>
      <c r="V49" s="642">
        <f>V47/V20</f>
        <v>2.3505291999360756</v>
      </c>
      <c r="W49" s="642">
        <f>W47/W20</f>
        <v>2.2962912667837632</v>
      </c>
      <c r="X49" s="642">
        <f>X47/X20</f>
        <v>2.2734513918286092</v>
      </c>
      <c r="Y49" s="642">
        <f>Y47/Y20</f>
        <v>2.2774994815206</v>
      </c>
      <c r="Z49" s="642">
        <f>Z47/Z20</f>
        <v>2.2575812192965627</v>
      </c>
      <c r="AA49" s="642">
        <f>AA47/AA20</f>
        <v>2.2264979523343422</v>
      </c>
      <c r="AB49" s="642">
        <f>AB47/AB20</f>
        <v>2.2110824751481832</v>
      </c>
      <c r="AC49" s="642">
        <f>AC47/AC20</f>
        <v>2.2187338567381971</v>
      </c>
      <c r="AD49" s="642">
        <f>AD47/AD20</f>
        <v>2.208659251193839</v>
      </c>
      <c r="AE49" s="642">
        <f>AE47/AE20</f>
        <v>2.1838205155221777</v>
      </c>
      <c r="AF49" s="642">
        <f>AF47/AF20</f>
        <v>2.1522215398575915</v>
      </c>
      <c r="AG49" s="642">
        <f>AG47/AG20</f>
        <v>2.0907943443819774</v>
      </c>
      <c r="AH49" s="642">
        <f>AH47/AH20</f>
        <v>2.0129362816356724</v>
      </c>
      <c r="AI49" s="642">
        <f>AI47/AI20</f>
        <v>2.0302266899732544</v>
      </c>
      <c r="AJ49" s="222"/>
      <c r="AK49" s="222"/>
      <c r="AL49" s="222"/>
      <c r="AM49" s="222"/>
      <c r="AN49" s="222"/>
      <c r="AO49" s="222"/>
      <c r="AP49" s="222"/>
      <c r="AQ49" s="222"/>
      <c r="AR49" s="222"/>
      <c r="AS49" s="222"/>
      <c r="AT49" s="222"/>
      <c r="AU49" s="222"/>
      <c r="AV49" s="222"/>
      <c r="AW49" s="222"/>
      <c r="AX49" s="222"/>
      <c r="AY49" s="222"/>
      <c r="AZ49" s="222"/>
      <c r="BA49" s="222"/>
      <c r="BB49" s="222"/>
      <c r="BC49" s="222"/>
      <c r="BD49" s="222"/>
      <c r="BJ49"/>
      <c r="BK49"/>
      <c r="BL49"/>
      <c r="BM49"/>
      <c r="BN49"/>
      <c r="BO49"/>
      <c r="BP49"/>
      <c r="BQ49"/>
      <c r="BR49"/>
      <c r="BS49"/>
      <c r="BT49"/>
      <c r="BU49"/>
      <c r="BV49"/>
      <c r="BW49"/>
      <c r="BX49"/>
      <c r="BY49"/>
      <c r="BZ49"/>
      <c r="CA49"/>
      <c r="CB49"/>
    </row>
    <row r="50" spans="1:261" x14ac:dyDescent="0.35">
      <c r="A50" s="10"/>
      <c r="B50" s="220"/>
      <c r="C50" s="226" t="s">
        <v>424</v>
      </c>
      <c r="D50" s="429">
        <v>49.993803289395494</v>
      </c>
      <c r="E50" s="429">
        <v>50.425306003046835</v>
      </c>
      <c r="F50" s="429">
        <v>51.71417837145691</v>
      </c>
      <c r="G50" s="429">
        <v>50.253079132747033</v>
      </c>
      <c r="H50" s="429">
        <v>51.293277714426999</v>
      </c>
      <c r="I50" s="429">
        <v>52.130284023253104</v>
      </c>
      <c r="J50" s="429">
        <v>52.678790430162067</v>
      </c>
      <c r="K50" s="429">
        <v>53.538911216667273</v>
      </c>
      <c r="L50" s="429">
        <v>55.363466008551633</v>
      </c>
      <c r="M50" s="429">
        <v>55.009633381146941</v>
      </c>
      <c r="N50" s="429">
        <v>56.268939233466</v>
      </c>
      <c r="O50" s="429">
        <v>55.7564935335093</v>
      </c>
      <c r="P50" s="429">
        <v>56.248203294896811</v>
      </c>
      <c r="Q50" s="429">
        <v>56.864705086020138</v>
      </c>
      <c r="R50" s="429">
        <v>56.837094680343306</v>
      </c>
      <c r="S50" s="429">
        <v>57.814752798802083</v>
      </c>
      <c r="T50" s="429">
        <v>58.256429545509761</v>
      </c>
      <c r="U50" s="429">
        <v>57.215355320192707</v>
      </c>
      <c r="V50" s="429">
        <v>58.3625188237651</v>
      </c>
      <c r="W50" s="429">
        <v>57.165499127323194</v>
      </c>
      <c r="X50" s="429">
        <v>55.76193566780664</v>
      </c>
      <c r="Y50" s="429">
        <v>56.351306990875258</v>
      </c>
      <c r="Z50" s="429">
        <v>54.910757446880091</v>
      </c>
      <c r="AA50" s="429">
        <v>53.935318002273746</v>
      </c>
      <c r="AB50" s="429">
        <v>54.417817652938552</v>
      </c>
      <c r="AC50" s="429">
        <v>56.06087234985835</v>
      </c>
      <c r="AD50" s="429">
        <v>56.157548913503575</v>
      </c>
      <c r="AE50" s="429">
        <v>57.545648379147792</v>
      </c>
      <c r="AF50" s="429">
        <v>58.133065669655849</v>
      </c>
      <c r="AG50" s="429">
        <v>60.477306378141016</v>
      </c>
      <c r="AH50" s="429">
        <v>57.45560537891695</v>
      </c>
      <c r="AI50" s="429">
        <v>55.529909208497806</v>
      </c>
      <c r="AJ50" s="227"/>
      <c r="AK50" s="227"/>
      <c r="AL50" s="227"/>
      <c r="AM50" s="227"/>
      <c r="AN50" s="227"/>
      <c r="AO50" s="227"/>
      <c r="AP50" s="227"/>
      <c r="AQ50" s="227"/>
      <c r="AR50" s="227"/>
      <c r="AS50" s="227"/>
      <c r="AT50" s="227"/>
      <c r="AU50" s="227"/>
      <c r="AV50" s="227"/>
      <c r="AW50" s="227"/>
      <c r="AX50" s="227"/>
      <c r="AY50" s="227"/>
      <c r="AZ50" s="227"/>
      <c r="BA50" s="227"/>
      <c r="BB50" s="227"/>
      <c r="BC50" s="227"/>
      <c r="BD50" s="227"/>
      <c r="BJ50"/>
      <c r="BK50"/>
      <c r="BL50"/>
      <c r="BM50"/>
      <c r="BN50"/>
      <c r="BO50"/>
      <c r="BP50"/>
      <c r="BQ50"/>
      <c r="BR50"/>
      <c r="BS50"/>
      <c r="BT50"/>
      <c r="BU50"/>
      <c r="BV50"/>
      <c r="BW50"/>
      <c r="BX50"/>
      <c r="BY50"/>
      <c r="BZ50"/>
      <c r="CA50"/>
      <c r="CB50"/>
    </row>
    <row r="51" spans="1:261" x14ac:dyDescent="0.35">
      <c r="A51" s="10"/>
      <c r="B51" s="752"/>
      <c r="C51" s="228" t="s">
        <v>511</v>
      </c>
      <c r="D51" s="430">
        <v>0</v>
      </c>
      <c r="E51" s="430">
        <v>0</v>
      </c>
      <c r="F51" s="430">
        <v>0</v>
      </c>
      <c r="G51" s="430">
        <v>0</v>
      </c>
      <c r="H51" s="430">
        <v>0</v>
      </c>
      <c r="I51" s="430">
        <v>0</v>
      </c>
      <c r="J51" s="430">
        <v>0</v>
      </c>
      <c r="K51" s="430">
        <v>0</v>
      </c>
      <c r="L51" s="430">
        <v>0</v>
      </c>
      <c r="M51" s="430">
        <v>0</v>
      </c>
      <c r="N51" s="430">
        <v>0</v>
      </c>
      <c r="O51" s="430">
        <v>0</v>
      </c>
      <c r="P51" s="430">
        <v>0</v>
      </c>
      <c r="Q51" s="430">
        <v>0</v>
      </c>
      <c r="R51" s="430">
        <v>1.4320119311837443</v>
      </c>
      <c r="S51" s="430">
        <v>1.818865014905888</v>
      </c>
      <c r="T51" s="430">
        <v>2.4722441483801827</v>
      </c>
      <c r="U51" s="430">
        <v>2.8867378323280497</v>
      </c>
      <c r="V51" s="430">
        <v>4.1325583637108139</v>
      </c>
      <c r="W51" s="430">
        <v>4.8907166879370401</v>
      </c>
      <c r="X51" s="430">
        <v>5.4995130153158271</v>
      </c>
      <c r="Y51" s="430">
        <v>4.1154844542108933</v>
      </c>
      <c r="Z51" s="430">
        <v>5.7666028020486957</v>
      </c>
      <c r="AA51" s="430">
        <v>6.0704404870060964</v>
      </c>
      <c r="AB51" s="430">
        <v>6.552085232811117</v>
      </c>
      <c r="AC51" s="430">
        <v>6.7533711777006111</v>
      </c>
      <c r="AD51" s="430">
        <v>7.1652304930393109</v>
      </c>
      <c r="AE51" s="430">
        <v>7.4714102654657362</v>
      </c>
      <c r="AF51" s="430">
        <v>8.2647390516477532</v>
      </c>
      <c r="AG51" s="430">
        <v>8.8036727699671147</v>
      </c>
      <c r="AH51" s="941">
        <v>10.252922484431863</v>
      </c>
      <c r="AI51" s="430">
        <v>9.094107168266568</v>
      </c>
      <c r="AJ51" s="227"/>
      <c r="AK51" s="227"/>
      <c r="AL51" s="227"/>
      <c r="AM51" s="227"/>
      <c r="AN51" s="227"/>
      <c r="AO51" s="227"/>
      <c r="AP51" s="227"/>
      <c r="AQ51" s="227"/>
      <c r="AR51" s="227"/>
      <c r="AS51" s="227"/>
      <c r="AT51" s="227"/>
      <c r="AU51" s="227"/>
      <c r="AV51" s="227"/>
      <c r="AW51" s="227"/>
      <c r="AX51" s="227"/>
      <c r="AY51" s="227"/>
      <c r="AZ51" s="227"/>
      <c r="BA51" s="227"/>
      <c r="BB51" s="227"/>
      <c r="BC51" s="227"/>
      <c r="BD51" s="227"/>
      <c r="BJ51"/>
      <c r="BK51"/>
      <c r="BL51"/>
      <c r="BM51"/>
      <c r="BN51"/>
      <c r="BO51"/>
      <c r="BP51"/>
      <c r="BQ51"/>
      <c r="BR51"/>
      <c r="BS51"/>
      <c r="BT51"/>
      <c r="BU51"/>
      <c r="BV51"/>
      <c r="BW51"/>
      <c r="BX51"/>
      <c r="BY51"/>
      <c r="BZ51"/>
      <c r="CA51"/>
      <c r="CB51"/>
    </row>
    <row r="52" spans="1:261" x14ac:dyDescent="0.35">
      <c r="A52" s="10"/>
      <c r="B52" s="10"/>
      <c r="C52" s="10"/>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BJ52"/>
      <c r="BK52"/>
      <c r="BL52"/>
      <c r="BM52"/>
      <c r="BN52"/>
      <c r="BO52"/>
      <c r="BP52"/>
      <c r="BQ52"/>
      <c r="BR52"/>
      <c r="BS52"/>
      <c r="BT52"/>
      <c r="BU52"/>
      <c r="BV52"/>
      <c r="BW52"/>
      <c r="BX52"/>
      <c r="BY52"/>
      <c r="BZ52"/>
      <c r="CA52"/>
      <c r="CB52"/>
    </row>
    <row r="53" spans="1:261" x14ac:dyDescent="0.35">
      <c r="A53" s="10"/>
      <c r="B53" s="10"/>
      <c r="C53" s="10"/>
      <c r="D53" s="968"/>
      <c r="E53" s="968"/>
      <c r="F53" s="968"/>
      <c r="G53" s="968"/>
      <c r="H53" s="968"/>
      <c r="I53" s="968"/>
      <c r="J53" s="968"/>
      <c r="K53" s="968"/>
      <c r="L53" s="968"/>
      <c r="M53" s="968"/>
      <c r="N53" s="968"/>
      <c r="O53" s="968"/>
      <c r="P53" s="968"/>
      <c r="Q53" s="968"/>
      <c r="R53" s="968"/>
      <c r="S53" s="968"/>
      <c r="T53" s="968"/>
      <c r="U53" s="968"/>
      <c r="V53" s="968"/>
      <c r="W53" s="968"/>
      <c r="X53" s="968"/>
      <c r="Y53" s="968"/>
      <c r="Z53" s="968"/>
      <c r="AA53" s="968"/>
      <c r="AB53" s="968"/>
      <c r="AC53" s="968"/>
      <c r="AD53" s="968"/>
      <c r="AE53" s="968"/>
      <c r="AF53" s="968"/>
      <c r="AG53" s="968"/>
      <c r="AH53" s="968"/>
      <c r="AI53" s="968"/>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row>
    <row r="54" spans="1:261" x14ac:dyDescent="0.35">
      <c r="A54" s="10"/>
      <c r="B54" s="10"/>
      <c r="C54" s="10"/>
      <c r="D54" s="732"/>
      <c r="E54" s="732"/>
      <c r="F54" s="732"/>
      <c r="G54" s="732"/>
      <c r="H54" s="732"/>
      <c r="I54" s="732"/>
      <c r="J54" s="732"/>
      <c r="K54" s="732"/>
      <c r="L54" s="732"/>
      <c r="M54" s="732"/>
      <c r="N54" s="732"/>
      <c r="O54" s="732"/>
      <c r="P54" s="732"/>
      <c r="Q54" s="732"/>
      <c r="R54" s="732"/>
      <c r="S54" s="732"/>
      <c r="T54" s="732"/>
      <c r="U54" s="732"/>
      <c r="V54" s="732"/>
      <c r="W54" s="732"/>
      <c r="X54" s="732"/>
      <c r="Y54" s="732"/>
      <c r="Z54" s="732"/>
      <c r="AA54" s="732"/>
      <c r="AB54" s="732"/>
      <c r="AC54" s="732"/>
      <c r="AD54" s="732"/>
      <c r="AE54" s="732"/>
      <c r="AF54" s="732"/>
      <c r="AG54" s="732"/>
      <c r="AH54" s="732"/>
      <c r="AI54" s="732"/>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c r="IS54" s="10"/>
      <c r="IT54" s="10"/>
      <c r="IU54" s="10"/>
      <c r="IV54" s="10"/>
      <c r="IW54" s="10"/>
      <c r="IX54" s="10"/>
      <c r="IY54" s="10"/>
      <c r="IZ54" s="10"/>
      <c r="JA54" s="10"/>
    </row>
    <row r="55" spans="1:261" x14ac:dyDescent="0.35">
      <c r="A55" s="10"/>
      <c r="B55" s="10"/>
      <c r="C55" s="10"/>
      <c r="D55" s="732"/>
      <c r="E55" s="732"/>
      <c r="F55" s="732"/>
      <c r="G55" s="732"/>
      <c r="H55" s="732"/>
      <c r="I55" s="732"/>
      <c r="J55" s="732"/>
      <c r="K55" s="732"/>
      <c r="L55" s="732"/>
      <c r="M55" s="732"/>
      <c r="N55" s="732"/>
      <c r="O55" s="732"/>
      <c r="P55" s="732"/>
      <c r="Q55" s="732"/>
      <c r="R55" s="732"/>
      <c r="S55" s="732"/>
      <c r="T55" s="732"/>
      <c r="U55" s="732"/>
      <c r="V55" s="732"/>
      <c r="W55" s="732"/>
      <c r="X55" s="732"/>
      <c r="Y55" s="732"/>
      <c r="Z55" s="732"/>
      <c r="AA55" s="732"/>
      <c r="AB55" s="732"/>
      <c r="AC55" s="732"/>
      <c r="AD55" s="732"/>
      <c r="AE55" s="732"/>
      <c r="AF55" s="732"/>
      <c r="AG55" s="732"/>
      <c r="AH55" s="732"/>
      <c r="AI55" s="732"/>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c r="IS55" s="10"/>
      <c r="IT55" s="10"/>
      <c r="IU55" s="10"/>
      <c r="IV55" s="10"/>
      <c r="IW55" s="10"/>
      <c r="IX55" s="10"/>
      <c r="IY55" s="10"/>
      <c r="IZ55" s="10"/>
      <c r="JA55" s="10"/>
    </row>
    <row r="56" spans="1:261" x14ac:dyDescent="0.35">
      <c r="A56" s="10"/>
      <c r="B56" s="10"/>
      <c r="C56" s="10"/>
      <c r="D56" s="732"/>
      <c r="E56" s="732"/>
      <c r="F56" s="732"/>
      <c r="G56" s="732"/>
      <c r="H56" s="732"/>
      <c r="I56" s="732"/>
      <c r="J56" s="732"/>
      <c r="K56" s="732"/>
      <c r="L56" s="732"/>
      <c r="M56" s="732"/>
      <c r="N56" s="732"/>
      <c r="O56" s="732"/>
      <c r="P56" s="732"/>
      <c r="Q56" s="732"/>
      <c r="R56" s="732"/>
      <c r="S56" s="732"/>
      <c r="T56" s="732"/>
      <c r="U56" s="732"/>
      <c r="V56" s="732"/>
      <c r="W56" s="732"/>
      <c r="X56" s="732"/>
      <c r="Y56" s="732"/>
      <c r="Z56" s="732"/>
      <c r="AA56" s="732"/>
      <c r="AB56" s="732"/>
      <c r="AC56" s="732"/>
      <c r="AD56" s="732"/>
      <c r="AE56" s="732"/>
      <c r="AF56" s="732"/>
      <c r="AG56" s="732"/>
      <c r="AH56" s="732"/>
      <c r="AI56" s="732"/>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c r="IS56" s="10"/>
      <c r="IT56" s="10"/>
      <c r="IU56" s="10"/>
      <c r="IV56" s="10"/>
      <c r="IW56" s="10"/>
      <c r="IX56" s="10"/>
      <c r="IY56" s="10"/>
      <c r="IZ56" s="10"/>
      <c r="JA56" s="10"/>
    </row>
    <row r="57" spans="1:261" x14ac:dyDescent="0.35">
      <c r="A57" s="10"/>
      <c r="B57" s="10"/>
      <c r="C57" s="10"/>
      <c r="D57" s="732"/>
      <c r="E57" s="732"/>
      <c r="F57" s="732"/>
      <c r="G57" s="732"/>
      <c r="H57" s="732"/>
      <c r="I57" s="732"/>
      <c r="J57" s="732"/>
      <c r="K57" s="732"/>
      <c r="L57" s="732"/>
      <c r="M57" s="732"/>
      <c r="N57" s="732"/>
      <c r="O57" s="732"/>
      <c r="P57" s="732"/>
      <c r="Q57" s="732"/>
      <c r="R57" s="732"/>
      <c r="S57" s="732"/>
      <c r="T57" s="732"/>
      <c r="U57" s="732"/>
      <c r="V57" s="732"/>
      <c r="W57" s="732"/>
      <c r="X57" s="732"/>
      <c r="Y57" s="732"/>
      <c r="Z57" s="732"/>
      <c r="AA57" s="732"/>
      <c r="AB57" s="732"/>
      <c r="AC57" s="732"/>
      <c r="AD57" s="732"/>
      <c r="AE57" s="732"/>
      <c r="AF57" s="732"/>
      <c r="AG57" s="732"/>
      <c r="AH57" s="732"/>
      <c r="AI57" s="732"/>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c r="IS57" s="10"/>
      <c r="IT57" s="10"/>
      <c r="IU57" s="10"/>
      <c r="IV57" s="10"/>
      <c r="IW57" s="10"/>
      <c r="IX57" s="10"/>
      <c r="IY57" s="10"/>
      <c r="IZ57" s="10"/>
      <c r="JA57" s="10"/>
    </row>
    <row r="58" spans="1:261" x14ac:dyDescent="0.3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c r="IS58" s="10"/>
      <c r="IT58" s="10"/>
      <c r="IU58" s="10"/>
      <c r="IV58" s="10"/>
      <c r="IW58" s="10"/>
      <c r="IX58" s="10"/>
      <c r="IY58" s="10"/>
      <c r="IZ58" s="10"/>
      <c r="JA58" s="10"/>
    </row>
    <row r="59" spans="1:261" x14ac:dyDescent="0.35">
      <c r="A59" s="10"/>
      <c r="B59" s="10"/>
      <c r="C59" s="10"/>
      <c r="D59" s="643"/>
      <c r="E59" s="643"/>
      <c r="F59" s="643"/>
      <c r="G59" s="643"/>
      <c r="H59" s="643"/>
      <c r="I59" s="643"/>
      <c r="J59" s="643"/>
      <c r="K59" s="643"/>
      <c r="L59" s="643"/>
      <c r="M59" s="643"/>
      <c r="N59" s="643"/>
      <c r="O59" s="643"/>
      <c r="P59" s="643"/>
      <c r="Q59" s="643"/>
      <c r="R59" s="643"/>
      <c r="S59" s="643"/>
      <c r="T59" s="643"/>
      <c r="U59" s="643"/>
      <c r="V59" s="643"/>
      <c r="W59" s="643"/>
      <c r="X59" s="643"/>
      <c r="Y59" s="643"/>
      <c r="Z59" s="643"/>
      <c r="AA59" s="643"/>
      <c r="AB59" s="643"/>
      <c r="AC59" s="643"/>
      <c r="AD59" s="643"/>
      <c r="AE59" s="643"/>
      <c r="AF59" s="643"/>
      <c r="AG59" s="643"/>
      <c r="AH59" s="643"/>
      <c r="AI59" s="643"/>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c r="IS59" s="10"/>
      <c r="IT59" s="10"/>
      <c r="IU59" s="10"/>
      <c r="IV59" s="10"/>
      <c r="IW59" s="10"/>
      <c r="IX59" s="10"/>
      <c r="IY59" s="10"/>
      <c r="IZ59" s="10"/>
      <c r="JA59" s="10"/>
    </row>
    <row r="60" spans="1:261" x14ac:dyDescent="0.35">
      <c r="A60" s="10"/>
      <c r="B60" s="10"/>
      <c r="C60" s="10"/>
      <c r="D60" s="656"/>
      <c r="E60" s="656"/>
      <c r="F60" s="656"/>
      <c r="G60" s="656"/>
      <c r="H60" s="656"/>
      <c r="I60" s="656"/>
      <c r="J60" s="656"/>
      <c r="K60" s="656"/>
      <c r="L60" s="656"/>
      <c r="M60" s="656"/>
      <c r="N60" s="656"/>
      <c r="O60" s="656"/>
      <c r="P60" s="656"/>
      <c r="Q60" s="656"/>
      <c r="R60" s="656"/>
      <c r="S60" s="656"/>
      <c r="T60" s="656"/>
      <c r="U60" s="656"/>
      <c r="V60" s="656"/>
      <c r="W60" s="656"/>
      <c r="X60" s="656"/>
      <c r="Y60" s="656"/>
      <c r="Z60" s="656"/>
      <c r="AA60" s="656"/>
      <c r="AB60" s="656"/>
      <c r="AC60" s="656"/>
      <c r="AD60" s="656"/>
      <c r="AE60" s="656"/>
      <c r="AF60" s="656"/>
      <c r="AG60" s="656"/>
      <c r="AH60" s="656"/>
      <c r="AI60" s="656"/>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c r="IS60" s="10"/>
      <c r="IT60" s="10"/>
      <c r="IU60" s="10"/>
      <c r="IV60" s="10"/>
      <c r="IW60" s="10"/>
      <c r="IX60" s="10"/>
      <c r="IY60" s="10"/>
      <c r="IZ60" s="10"/>
      <c r="JA60" s="10"/>
    </row>
    <row r="61" spans="1:261" x14ac:dyDescent="0.35">
      <c r="A61" s="10"/>
      <c r="B61" s="10"/>
      <c r="C61" s="10"/>
      <c r="D61" s="643"/>
      <c r="E61" s="643"/>
      <c r="F61" s="643"/>
      <c r="G61" s="643"/>
      <c r="H61" s="643"/>
      <c r="I61" s="643"/>
      <c r="J61" s="643"/>
      <c r="K61" s="643"/>
      <c r="L61" s="643"/>
      <c r="M61" s="643"/>
      <c r="N61" s="643"/>
      <c r="O61" s="643"/>
      <c r="P61" s="643"/>
      <c r="Q61" s="643"/>
      <c r="R61" s="643"/>
      <c r="S61" s="643"/>
      <c r="T61" s="643"/>
      <c r="U61" s="643"/>
      <c r="V61" s="643"/>
      <c r="W61" s="643"/>
      <c r="X61" s="643"/>
      <c r="Y61" s="643"/>
      <c r="Z61" s="643"/>
      <c r="AA61" s="643"/>
      <c r="AB61" s="643"/>
      <c r="AC61" s="643"/>
      <c r="AD61" s="643"/>
      <c r="AE61" s="643"/>
      <c r="AF61" s="643"/>
      <c r="AG61" s="643"/>
      <c r="AH61" s="643"/>
      <c r="AI61" s="643"/>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c r="IS61" s="10"/>
      <c r="IT61" s="10"/>
      <c r="IU61" s="10"/>
      <c r="IV61" s="10"/>
      <c r="IW61" s="10"/>
      <c r="IX61" s="10"/>
      <c r="IY61" s="10"/>
      <c r="IZ61" s="10"/>
      <c r="JA61" s="10"/>
    </row>
    <row r="62" spans="1:261" x14ac:dyDescent="0.35">
      <c r="A62" s="10"/>
      <c r="B62" s="10"/>
      <c r="C62" s="10"/>
      <c r="D62" s="643"/>
      <c r="E62" s="643"/>
      <c r="F62" s="643"/>
      <c r="G62" s="643"/>
      <c r="H62" s="643"/>
      <c r="I62" s="643"/>
      <c r="J62" s="643"/>
      <c r="K62" s="643"/>
      <c r="L62" s="643"/>
      <c r="M62" s="643"/>
      <c r="N62" s="643"/>
      <c r="O62" s="643"/>
      <c r="P62" s="643"/>
      <c r="Q62" s="643"/>
      <c r="R62" s="643"/>
      <c r="S62" s="643"/>
      <c r="T62" s="643"/>
      <c r="U62" s="643"/>
      <c r="V62" s="643"/>
      <c r="W62" s="643"/>
      <c r="X62" s="643"/>
      <c r="Y62" s="643"/>
      <c r="Z62" s="643"/>
      <c r="AA62" s="643"/>
      <c r="AB62" s="643"/>
      <c r="AC62" s="643"/>
      <c r="AD62" s="643"/>
      <c r="AE62" s="643"/>
      <c r="AF62" s="643"/>
      <c r="AG62" s="643"/>
      <c r="AH62" s="643"/>
      <c r="AI62" s="643"/>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c r="IS62" s="10"/>
      <c r="IT62" s="10"/>
      <c r="IU62" s="10"/>
      <c r="IV62" s="10"/>
      <c r="IW62" s="10"/>
      <c r="IX62" s="10"/>
      <c r="IY62" s="10"/>
      <c r="IZ62" s="10"/>
      <c r="JA62" s="10"/>
    </row>
    <row r="63" spans="1:261" x14ac:dyDescent="0.3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c r="IS63" s="10"/>
      <c r="IT63" s="10"/>
      <c r="IU63" s="10"/>
      <c r="IV63" s="10"/>
      <c r="IW63" s="10"/>
      <c r="IX63" s="10"/>
      <c r="IY63" s="10"/>
      <c r="IZ63" s="10"/>
      <c r="JA63" s="10"/>
    </row>
    <row r="64" spans="1:261" x14ac:dyDescent="0.3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c r="IS64" s="10"/>
      <c r="IT64" s="10"/>
      <c r="IU64" s="10"/>
      <c r="IV64" s="10"/>
      <c r="IW64" s="10"/>
      <c r="IX64" s="10"/>
      <c r="IY64" s="10"/>
      <c r="IZ64" s="10"/>
      <c r="JA64" s="10"/>
    </row>
    <row r="65" spans="1:261" x14ac:dyDescent="0.3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c r="IS65" s="10"/>
      <c r="IT65" s="10"/>
      <c r="IU65" s="10"/>
      <c r="IV65" s="10"/>
      <c r="IW65" s="10"/>
      <c r="IX65" s="10"/>
      <c r="IY65" s="10"/>
      <c r="IZ65" s="10"/>
      <c r="JA65" s="10"/>
    </row>
    <row r="66" spans="1:261" x14ac:dyDescent="0.3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c r="IS66" s="10"/>
      <c r="IT66" s="10"/>
      <c r="IU66" s="10"/>
      <c r="IV66" s="10"/>
      <c r="IW66" s="10"/>
      <c r="IX66" s="10"/>
      <c r="IY66" s="10"/>
      <c r="IZ66" s="10"/>
      <c r="JA66" s="10"/>
    </row>
    <row r="67" spans="1:261" x14ac:dyDescent="0.3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c r="IS67" s="10"/>
      <c r="IT67" s="10"/>
      <c r="IU67" s="10"/>
      <c r="IV67" s="10"/>
      <c r="IW67" s="10"/>
      <c r="IX67" s="10"/>
      <c r="IY67" s="10"/>
      <c r="IZ67" s="10"/>
      <c r="JA67" s="10"/>
    </row>
    <row r="68" spans="1:261" x14ac:dyDescent="0.3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c r="IS68" s="10"/>
      <c r="IT68" s="10"/>
      <c r="IU68" s="10"/>
      <c r="IV68" s="10"/>
      <c r="IW68" s="10"/>
      <c r="IX68" s="10"/>
      <c r="IY68" s="10"/>
      <c r="IZ68" s="10"/>
      <c r="JA68" s="10"/>
    </row>
    <row r="69" spans="1:261" x14ac:dyDescent="0.3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c r="IS69" s="10"/>
      <c r="IT69" s="10"/>
      <c r="IU69" s="10"/>
      <c r="IV69" s="10"/>
      <c r="IW69" s="10"/>
      <c r="IX69" s="10"/>
      <c r="IY69" s="10"/>
      <c r="IZ69" s="10"/>
      <c r="JA69" s="10"/>
    </row>
    <row r="70" spans="1:261" x14ac:dyDescent="0.3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c r="IS70" s="10"/>
      <c r="IT70" s="10"/>
      <c r="IU70" s="10"/>
      <c r="IV70" s="10"/>
      <c r="IW70" s="10"/>
      <c r="IX70" s="10"/>
      <c r="IY70" s="10"/>
      <c r="IZ70" s="10"/>
      <c r="JA70" s="10"/>
    </row>
    <row r="71" spans="1:261" x14ac:dyDescent="0.3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c r="IS71" s="10"/>
      <c r="IT71" s="10"/>
      <c r="IU71" s="10"/>
      <c r="IV71" s="10"/>
      <c r="IW71" s="10"/>
      <c r="IX71" s="10"/>
      <c r="IY71" s="10"/>
      <c r="IZ71" s="10"/>
      <c r="JA71" s="10"/>
    </row>
    <row r="72" spans="1:261" x14ac:dyDescent="0.3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c r="IS72" s="10"/>
      <c r="IT72" s="10"/>
      <c r="IU72" s="10"/>
      <c r="IV72" s="10"/>
      <c r="IW72" s="10"/>
      <c r="IX72" s="10"/>
      <c r="IY72" s="10"/>
      <c r="IZ72" s="10"/>
      <c r="JA72" s="10"/>
    </row>
    <row r="73" spans="1:261" x14ac:dyDescent="0.3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c r="IS73" s="10"/>
      <c r="IT73" s="10"/>
      <c r="IU73" s="10"/>
      <c r="IV73" s="10"/>
      <c r="IW73" s="10"/>
      <c r="IX73" s="10"/>
      <c r="IY73" s="10"/>
      <c r="IZ73" s="10"/>
      <c r="JA73" s="10"/>
    </row>
    <row r="74" spans="1:261" x14ac:dyDescent="0.3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c r="IS74" s="10"/>
      <c r="IT74" s="10"/>
      <c r="IU74" s="10"/>
      <c r="IV74" s="10"/>
      <c r="IW74" s="10"/>
      <c r="IX74" s="10"/>
      <c r="IY74" s="10"/>
      <c r="IZ74" s="10"/>
      <c r="JA74" s="10"/>
    </row>
    <row r="75" spans="1:261" x14ac:dyDescent="0.3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c r="IS75" s="10"/>
      <c r="IT75" s="10"/>
      <c r="IU75" s="10"/>
      <c r="IV75" s="10"/>
      <c r="IW75" s="10"/>
      <c r="IX75" s="10"/>
      <c r="IY75" s="10"/>
      <c r="IZ75" s="10"/>
      <c r="JA75" s="10"/>
    </row>
    <row r="76" spans="1:261" x14ac:dyDescent="0.3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c r="IS76" s="10"/>
      <c r="IT76" s="10"/>
      <c r="IU76" s="10"/>
      <c r="IV76" s="10"/>
      <c r="IW76" s="10"/>
      <c r="IX76" s="10"/>
      <c r="IY76" s="10"/>
      <c r="IZ76" s="10"/>
      <c r="JA76" s="10"/>
    </row>
    <row r="77" spans="1:261" x14ac:dyDescent="0.3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c r="IS77" s="10"/>
      <c r="IT77" s="10"/>
      <c r="IU77" s="10"/>
      <c r="IV77" s="10"/>
      <c r="IW77" s="10"/>
      <c r="IX77" s="10"/>
      <c r="IY77" s="10"/>
      <c r="IZ77" s="10"/>
      <c r="JA77" s="10"/>
    </row>
    <row r="78" spans="1:261" x14ac:dyDescent="0.3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c r="IS78" s="10"/>
      <c r="IT78" s="10"/>
      <c r="IU78" s="10"/>
      <c r="IV78" s="10"/>
      <c r="IW78" s="10"/>
      <c r="IX78" s="10"/>
      <c r="IY78" s="10"/>
      <c r="IZ78" s="10"/>
      <c r="JA78" s="10"/>
    </row>
    <row r="79" spans="1:261" x14ac:dyDescent="0.3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c r="IS79" s="10"/>
      <c r="IT79" s="10"/>
      <c r="IU79" s="10"/>
      <c r="IV79" s="10"/>
      <c r="IW79" s="10"/>
      <c r="IX79" s="10"/>
      <c r="IY79" s="10"/>
      <c r="IZ79" s="10"/>
      <c r="JA79" s="10"/>
    </row>
    <row r="80" spans="1:261" x14ac:dyDescent="0.3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c r="IS80" s="10"/>
      <c r="IT80" s="10"/>
      <c r="IU80" s="10"/>
      <c r="IV80" s="10"/>
      <c r="IW80" s="10"/>
      <c r="IX80" s="10"/>
      <c r="IY80" s="10"/>
      <c r="IZ80" s="10"/>
      <c r="JA80" s="10"/>
    </row>
    <row r="81" spans="1:261" x14ac:dyDescent="0.3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c r="IS81" s="10"/>
      <c r="IT81" s="10"/>
      <c r="IU81" s="10"/>
      <c r="IV81" s="10"/>
      <c r="IW81" s="10"/>
      <c r="IX81" s="10"/>
      <c r="IY81" s="10"/>
      <c r="IZ81" s="10"/>
      <c r="JA81" s="10"/>
    </row>
    <row r="82" spans="1:261" x14ac:dyDescent="0.3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c r="IS82" s="10"/>
      <c r="IT82" s="10"/>
      <c r="IU82" s="10"/>
      <c r="IV82" s="10"/>
      <c r="IW82" s="10"/>
      <c r="IX82" s="10"/>
      <c r="IY82" s="10"/>
      <c r="IZ82" s="10"/>
      <c r="JA82" s="10"/>
    </row>
    <row r="83" spans="1:261" x14ac:dyDescent="0.3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c r="IS83" s="10"/>
      <c r="IT83" s="10"/>
      <c r="IU83" s="10"/>
      <c r="IV83" s="10"/>
      <c r="IW83" s="10"/>
      <c r="IX83" s="10"/>
      <c r="IY83" s="10"/>
      <c r="IZ83" s="10"/>
      <c r="JA83" s="10"/>
    </row>
    <row r="84" spans="1:261" x14ac:dyDescent="0.3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c r="IS84" s="10"/>
      <c r="IT84" s="10"/>
      <c r="IU84" s="10"/>
      <c r="IV84" s="10"/>
      <c r="IW84" s="10"/>
      <c r="IX84" s="10"/>
      <c r="IY84" s="10"/>
      <c r="IZ84" s="10"/>
      <c r="JA84" s="10"/>
    </row>
    <row r="85" spans="1:261" x14ac:dyDescent="0.3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c r="IS85" s="10"/>
      <c r="IT85" s="10"/>
      <c r="IU85" s="10"/>
      <c r="IV85" s="10"/>
      <c r="IW85" s="10"/>
      <c r="IX85" s="10"/>
      <c r="IY85" s="10"/>
      <c r="IZ85" s="10"/>
      <c r="JA85" s="10"/>
    </row>
    <row r="86" spans="1:261" x14ac:dyDescent="0.3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c r="IS86" s="10"/>
      <c r="IT86" s="10"/>
      <c r="IU86" s="10"/>
      <c r="IV86" s="10"/>
      <c r="IW86" s="10"/>
      <c r="IX86" s="10"/>
      <c r="IY86" s="10"/>
      <c r="IZ86" s="10"/>
      <c r="JA86" s="10"/>
    </row>
    <row r="87" spans="1:261" x14ac:dyDescent="0.3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c r="IS87" s="10"/>
      <c r="IT87" s="10"/>
      <c r="IU87" s="10"/>
      <c r="IV87" s="10"/>
      <c r="IW87" s="10"/>
      <c r="IX87" s="10"/>
      <c r="IY87" s="10"/>
      <c r="IZ87" s="10"/>
      <c r="JA87" s="10"/>
    </row>
    <row r="88" spans="1:261" x14ac:dyDescent="0.3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c r="IS88" s="10"/>
      <c r="IT88" s="10"/>
      <c r="IU88" s="10"/>
      <c r="IV88" s="10"/>
      <c r="IW88" s="10"/>
      <c r="IX88" s="10"/>
      <c r="IY88" s="10"/>
      <c r="IZ88" s="10"/>
      <c r="JA88" s="10"/>
    </row>
    <row r="89" spans="1:261" x14ac:dyDescent="0.3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c r="IS89" s="10"/>
      <c r="IT89" s="10"/>
      <c r="IU89" s="10"/>
      <c r="IV89" s="10"/>
      <c r="IW89" s="10"/>
      <c r="IX89" s="10"/>
      <c r="IY89" s="10"/>
      <c r="IZ89" s="10"/>
      <c r="JA89" s="10"/>
    </row>
    <row r="90" spans="1:261" x14ac:dyDescent="0.3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c r="IS90" s="10"/>
      <c r="IT90" s="10"/>
      <c r="IU90" s="10"/>
      <c r="IV90" s="10"/>
      <c r="IW90" s="10"/>
      <c r="IX90" s="10"/>
      <c r="IY90" s="10"/>
      <c r="IZ90" s="10"/>
      <c r="JA90" s="10"/>
    </row>
    <row r="91" spans="1:261" x14ac:dyDescent="0.3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c r="IS91" s="10"/>
      <c r="IT91" s="10"/>
      <c r="IU91" s="10"/>
      <c r="IV91" s="10"/>
      <c r="IW91" s="10"/>
      <c r="IX91" s="10"/>
      <c r="IY91" s="10"/>
      <c r="IZ91" s="10"/>
      <c r="JA91" s="10"/>
    </row>
    <row r="92" spans="1:261" x14ac:dyDescent="0.3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c r="IS92" s="10"/>
      <c r="IT92" s="10"/>
      <c r="IU92" s="10"/>
      <c r="IV92" s="10"/>
      <c r="IW92" s="10"/>
      <c r="IX92" s="10"/>
      <c r="IY92" s="10"/>
      <c r="IZ92" s="10"/>
      <c r="JA92" s="10"/>
    </row>
    <row r="93" spans="1:261" x14ac:dyDescent="0.3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c r="IS93" s="10"/>
      <c r="IT93" s="10"/>
      <c r="IU93" s="10"/>
      <c r="IV93" s="10"/>
      <c r="IW93" s="10"/>
      <c r="IX93" s="10"/>
      <c r="IY93" s="10"/>
      <c r="IZ93" s="10"/>
      <c r="JA93" s="10"/>
    </row>
    <row r="94" spans="1:261" x14ac:dyDescent="0.3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c r="IS94" s="10"/>
      <c r="IT94" s="10"/>
      <c r="IU94" s="10"/>
      <c r="IV94" s="10"/>
      <c r="IW94" s="10"/>
      <c r="IX94" s="10"/>
      <c r="IY94" s="10"/>
      <c r="IZ94" s="10"/>
      <c r="JA94" s="10"/>
    </row>
    <row r="95" spans="1:261" x14ac:dyDescent="0.3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c r="IS95" s="10"/>
      <c r="IT95" s="10"/>
      <c r="IU95" s="10"/>
      <c r="IV95" s="10"/>
      <c r="IW95" s="10"/>
      <c r="IX95" s="10"/>
      <c r="IY95" s="10"/>
      <c r="IZ95" s="10"/>
      <c r="JA95" s="10"/>
    </row>
    <row r="96" spans="1:261" x14ac:dyDescent="0.3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c r="IS96" s="10"/>
      <c r="IT96" s="10"/>
      <c r="IU96" s="10"/>
      <c r="IV96" s="10"/>
      <c r="IW96" s="10"/>
      <c r="IX96" s="10"/>
      <c r="IY96" s="10"/>
      <c r="IZ96" s="10"/>
      <c r="JA96" s="10"/>
    </row>
    <row r="97" spans="1:261" x14ac:dyDescent="0.3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c r="IS97" s="10"/>
      <c r="IT97" s="10"/>
      <c r="IU97" s="10"/>
      <c r="IV97" s="10"/>
      <c r="IW97" s="10"/>
      <c r="IX97" s="10"/>
      <c r="IY97" s="10"/>
      <c r="IZ97" s="10"/>
      <c r="JA97" s="10"/>
    </row>
    <row r="98" spans="1:261" x14ac:dyDescent="0.3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c r="IS98" s="10"/>
      <c r="IT98" s="10"/>
      <c r="IU98" s="10"/>
      <c r="IV98" s="10"/>
      <c r="IW98" s="10"/>
      <c r="IX98" s="10"/>
      <c r="IY98" s="10"/>
      <c r="IZ98" s="10"/>
      <c r="JA98" s="10"/>
    </row>
    <row r="99" spans="1:261" x14ac:dyDescent="0.3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c r="IS99" s="10"/>
      <c r="IT99" s="10"/>
      <c r="IU99" s="10"/>
      <c r="IV99" s="10"/>
      <c r="IW99" s="10"/>
      <c r="IX99" s="10"/>
      <c r="IY99" s="10"/>
      <c r="IZ99" s="10"/>
      <c r="JA99" s="10"/>
    </row>
    <row r="100" spans="1:261" x14ac:dyDescent="0.3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c r="IS100" s="10"/>
      <c r="IT100" s="10"/>
      <c r="IU100" s="10"/>
      <c r="IV100" s="10"/>
      <c r="IW100" s="10"/>
      <c r="IX100" s="10"/>
      <c r="IY100" s="10"/>
      <c r="IZ100" s="10"/>
      <c r="JA100" s="10"/>
    </row>
    <row r="101" spans="1:261" x14ac:dyDescent="0.3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c r="IS101" s="10"/>
      <c r="IT101" s="10"/>
      <c r="IU101" s="10"/>
      <c r="IV101" s="10"/>
      <c r="IW101" s="10"/>
      <c r="IX101" s="10"/>
      <c r="IY101" s="10"/>
      <c r="IZ101" s="10"/>
      <c r="JA101" s="10"/>
    </row>
    <row r="102" spans="1:261" x14ac:dyDescent="0.3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c r="IS102" s="10"/>
      <c r="IT102" s="10"/>
      <c r="IU102" s="10"/>
      <c r="IV102" s="10"/>
      <c r="IW102" s="10"/>
      <c r="IX102" s="10"/>
      <c r="IY102" s="10"/>
      <c r="IZ102" s="10"/>
      <c r="JA102" s="10"/>
    </row>
    <row r="103" spans="1:261" x14ac:dyDescent="0.3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c r="IS103" s="10"/>
      <c r="IT103" s="10"/>
      <c r="IU103" s="10"/>
      <c r="IV103" s="10"/>
      <c r="IW103" s="10"/>
      <c r="IX103" s="10"/>
      <c r="IY103" s="10"/>
      <c r="IZ103" s="10"/>
      <c r="JA103" s="10"/>
    </row>
    <row r="104" spans="1:261" x14ac:dyDescent="0.3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c r="IS104" s="10"/>
      <c r="IT104" s="10"/>
      <c r="IU104" s="10"/>
      <c r="IV104" s="10"/>
      <c r="IW104" s="10"/>
      <c r="IX104" s="10"/>
      <c r="IY104" s="10"/>
      <c r="IZ104" s="10"/>
      <c r="JA104" s="10"/>
    </row>
    <row r="105" spans="1:261" x14ac:dyDescent="0.3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c r="IS105" s="10"/>
      <c r="IT105" s="10"/>
      <c r="IU105" s="10"/>
      <c r="IV105" s="10"/>
      <c r="IW105" s="10"/>
      <c r="IX105" s="10"/>
      <c r="IY105" s="10"/>
      <c r="IZ105" s="10"/>
      <c r="JA105" s="10"/>
    </row>
    <row r="106" spans="1:261" x14ac:dyDescent="0.3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c r="IS106" s="10"/>
      <c r="IT106" s="10"/>
      <c r="IU106" s="10"/>
      <c r="IV106" s="10"/>
      <c r="IW106" s="10"/>
      <c r="IX106" s="10"/>
      <c r="IY106" s="10"/>
      <c r="IZ106" s="10"/>
      <c r="JA106" s="10"/>
    </row>
    <row r="107" spans="1:261" x14ac:dyDescent="0.3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c r="IS107" s="10"/>
      <c r="IT107" s="10"/>
      <c r="IU107" s="10"/>
      <c r="IV107" s="10"/>
      <c r="IW107" s="10"/>
      <c r="IX107" s="10"/>
      <c r="IY107" s="10"/>
      <c r="IZ107" s="10"/>
      <c r="JA107" s="10"/>
    </row>
    <row r="108" spans="1:261" x14ac:dyDescent="0.3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c r="IS108" s="10"/>
      <c r="IT108" s="10"/>
      <c r="IU108" s="10"/>
      <c r="IV108" s="10"/>
      <c r="IW108" s="10"/>
      <c r="IX108" s="10"/>
      <c r="IY108" s="10"/>
      <c r="IZ108" s="10"/>
      <c r="JA108" s="10"/>
    </row>
    <row r="109" spans="1:261" x14ac:dyDescent="0.3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c r="IS109" s="10"/>
      <c r="IT109" s="10"/>
      <c r="IU109" s="10"/>
      <c r="IV109" s="10"/>
      <c r="IW109" s="10"/>
      <c r="IX109" s="10"/>
      <c r="IY109" s="10"/>
      <c r="IZ109" s="10"/>
      <c r="JA109" s="10"/>
    </row>
    <row r="110" spans="1:261" x14ac:dyDescent="0.3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c r="IS110" s="10"/>
      <c r="IT110" s="10"/>
      <c r="IU110" s="10"/>
      <c r="IV110" s="10"/>
      <c r="IW110" s="10"/>
      <c r="IX110" s="10"/>
      <c r="IY110" s="10"/>
      <c r="IZ110" s="10"/>
      <c r="JA110" s="10"/>
    </row>
    <row r="111" spans="1:261" x14ac:dyDescent="0.3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c r="IS111" s="10"/>
      <c r="IT111" s="10"/>
      <c r="IU111" s="10"/>
      <c r="IV111" s="10"/>
      <c r="IW111" s="10"/>
      <c r="IX111" s="10"/>
      <c r="IY111" s="10"/>
      <c r="IZ111" s="10"/>
      <c r="JA111" s="10"/>
    </row>
    <row r="112" spans="1:261" x14ac:dyDescent="0.3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c r="IS112" s="10"/>
      <c r="IT112" s="10"/>
      <c r="IU112" s="10"/>
      <c r="IV112" s="10"/>
      <c r="IW112" s="10"/>
      <c r="IX112" s="10"/>
      <c r="IY112" s="10"/>
      <c r="IZ112" s="10"/>
      <c r="JA112" s="10"/>
    </row>
    <row r="113" spans="1:261" x14ac:dyDescent="0.3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c r="IS113" s="10"/>
      <c r="IT113" s="10"/>
      <c r="IU113" s="10"/>
      <c r="IV113" s="10"/>
      <c r="IW113" s="10"/>
      <c r="IX113" s="10"/>
      <c r="IY113" s="10"/>
      <c r="IZ113" s="10"/>
      <c r="JA113" s="10"/>
    </row>
    <row r="114" spans="1:261" x14ac:dyDescent="0.3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c r="IS114" s="10"/>
      <c r="IT114" s="10"/>
      <c r="IU114" s="10"/>
      <c r="IV114" s="10"/>
      <c r="IW114" s="10"/>
      <c r="IX114" s="10"/>
      <c r="IY114" s="10"/>
      <c r="IZ114" s="10"/>
      <c r="JA114" s="10"/>
    </row>
    <row r="115" spans="1:261" x14ac:dyDescent="0.3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row>
    <row r="116" spans="1:261" x14ac:dyDescent="0.3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row>
    <row r="117" spans="1:261" x14ac:dyDescent="0.3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c r="IW117" s="10"/>
      <c r="IX117" s="10"/>
      <c r="IY117" s="10"/>
      <c r="IZ117" s="10"/>
      <c r="JA117" s="10"/>
    </row>
    <row r="118" spans="1:261" x14ac:dyDescent="0.3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c r="IS118" s="10"/>
      <c r="IT118" s="10"/>
      <c r="IU118" s="10"/>
      <c r="IV118" s="10"/>
      <c r="IW118" s="10"/>
      <c r="IX118" s="10"/>
      <c r="IY118" s="10"/>
      <c r="IZ118" s="10"/>
      <c r="JA118" s="10"/>
    </row>
    <row r="119" spans="1:261" x14ac:dyDescent="0.3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row>
    <row r="120" spans="1:261" x14ac:dyDescent="0.3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row>
    <row r="121" spans="1:261" x14ac:dyDescent="0.3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row>
    <row r="122" spans="1:261" x14ac:dyDescent="0.3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c r="JA122" s="10"/>
    </row>
    <row r="123" spans="1:261" x14ac:dyDescent="0.3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row>
    <row r="124" spans="1:261" x14ac:dyDescent="0.3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row>
    <row r="125" spans="1:261" x14ac:dyDescent="0.3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c r="IX125" s="10"/>
      <c r="IY125" s="10"/>
      <c r="IZ125" s="10"/>
      <c r="JA125" s="10"/>
    </row>
    <row r="126" spans="1:261" x14ac:dyDescent="0.3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row>
    <row r="127" spans="1:261" x14ac:dyDescent="0.3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c r="IS127" s="10"/>
      <c r="IT127" s="10"/>
      <c r="IU127" s="10"/>
      <c r="IV127" s="10"/>
      <c r="IW127" s="10"/>
      <c r="IX127" s="10"/>
      <c r="IY127" s="10"/>
      <c r="IZ127" s="10"/>
      <c r="JA127" s="10"/>
    </row>
    <row r="128" spans="1:261" x14ac:dyDescent="0.3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c r="IS128" s="10"/>
      <c r="IT128" s="10"/>
      <c r="IU128" s="10"/>
      <c r="IV128" s="10"/>
      <c r="IW128" s="10"/>
      <c r="IX128" s="10"/>
      <c r="IY128" s="10"/>
      <c r="IZ128" s="10"/>
      <c r="JA128" s="10"/>
    </row>
    <row r="129" spans="1:261" x14ac:dyDescent="0.3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c r="IS129" s="10"/>
      <c r="IT129" s="10"/>
      <c r="IU129" s="10"/>
      <c r="IV129" s="10"/>
      <c r="IW129" s="10"/>
      <c r="IX129" s="10"/>
      <c r="IY129" s="10"/>
      <c r="IZ129" s="10"/>
      <c r="JA129" s="10"/>
    </row>
    <row r="130" spans="1:261" x14ac:dyDescent="0.3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c r="IS130" s="10"/>
      <c r="IT130" s="10"/>
      <c r="IU130" s="10"/>
      <c r="IV130" s="10"/>
      <c r="IW130" s="10"/>
      <c r="IX130" s="10"/>
      <c r="IY130" s="10"/>
      <c r="IZ130" s="10"/>
      <c r="JA130" s="10"/>
    </row>
    <row r="131" spans="1:261" x14ac:dyDescent="0.3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c r="IS131" s="10"/>
      <c r="IT131" s="10"/>
      <c r="IU131" s="10"/>
      <c r="IV131" s="10"/>
      <c r="IW131" s="10"/>
      <c r="IX131" s="10"/>
      <c r="IY131" s="10"/>
      <c r="IZ131" s="10"/>
      <c r="JA131" s="10"/>
    </row>
    <row r="132" spans="1:261" x14ac:dyDescent="0.3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c r="IS132" s="10"/>
      <c r="IT132" s="10"/>
      <c r="IU132" s="10"/>
      <c r="IV132" s="10"/>
      <c r="IW132" s="10"/>
      <c r="IX132" s="10"/>
      <c r="IY132" s="10"/>
      <c r="IZ132" s="10"/>
      <c r="JA132" s="10"/>
    </row>
    <row r="133" spans="1:261" x14ac:dyDescent="0.3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c r="IS133" s="10"/>
      <c r="IT133" s="10"/>
      <c r="IU133" s="10"/>
      <c r="IV133" s="10"/>
      <c r="IW133" s="10"/>
      <c r="IX133" s="10"/>
      <c r="IY133" s="10"/>
      <c r="IZ133" s="10"/>
      <c r="JA133" s="10"/>
    </row>
    <row r="134" spans="1:261" x14ac:dyDescent="0.3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c r="IS134" s="10"/>
      <c r="IT134" s="10"/>
      <c r="IU134" s="10"/>
      <c r="IV134" s="10"/>
      <c r="IW134" s="10"/>
      <c r="IX134" s="10"/>
      <c r="IY134" s="10"/>
      <c r="IZ134" s="10"/>
      <c r="JA134" s="10"/>
    </row>
    <row r="135" spans="1:261" x14ac:dyDescent="0.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c r="IS135" s="10"/>
      <c r="IT135" s="10"/>
      <c r="IU135" s="10"/>
      <c r="IV135" s="10"/>
      <c r="IW135" s="10"/>
      <c r="IX135" s="10"/>
      <c r="IY135" s="10"/>
      <c r="IZ135" s="10"/>
      <c r="JA135" s="10"/>
    </row>
    <row r="136" spans="1:261" x14ac:dyDescent="0.3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c r="IS136" s="10"/>
      <c r="IT136" s="10"/>
      <c r="IU136" s="10"/>
      <c r="IV136" s="10"/>
      <c r="IW136" s="10"/>
      <c r="IX136" s="10"/>
      <c r="IY136" s="10"/>
      <c r="IZ136" s="10"/>
      <c r="JA136" s="10"/>
    </row>
    <row r="137" spans="1:261" x14ac:dyDescent="0.3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c r="IS137" s="10"/>
      <c r="IT137" s="10"/>
      <c r="IU137" s="10"/>
      <c r="IV137" s="10"/>
      <c r="IW137" s="10"/>
      <c r="IX137" s="10"/>
      <c r="IY137" s="10"/>
      <c r="IZ137" s="10"/>
      <c r="JA137" s="10"/>
    </row>
    <row r="138" spans="1:261" x14ac:dyDescent="0.3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c r="IS138" s="10"/>
      <c r="IT138" s="10"/>
      <c r="IU138" s="10"/>
      <c r="IV138" s="10"/>
      <c r="IW138" s="10"/>
      <c r="IX138" s="10"/>
      <c r="IY138" s="10"/>
      <c r="IZ138" s="10"/>
      <c r="JA138" s="10"/>
    </row>
    <row r="139" spans="1:261" x14ac:dyDescent="0.3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c r="IS139" s="10"/>
      <c r="IT139" s="10"/>
      <c r="IU139" s="10"/>
      <c r="IV139" s="10"/>
      <c r="IW139" s="10"/>
      <c r="IX139" s="10"/>
      <c r="IY139" s="10"/>
      <c r="IZ139" s="10"/>
      <c r="JA139" s="10"/>
    </row>
    <row r="140" spans="1:261" x14ac:dyDescent="0.3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c r="IS140" s="10"/>
      <c r="IT140" s="10"/>
      <c r="IU140" s="10"/>
      <c r="IV140" s="10"/>
      <c r="IW140" s="10"/>
      <c r="IX140" s="10"/>
      <c r="IY140" s="10"/>
      <c r="IZ140" s="10"/>
      <c r="JA140" s="10"/>
    </row>
    <row r="141" spans="1:261" x14ac:dyDescent="0.3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0"/>
      <c r="EX141" s="10"/>
      <c r="EY141" s="10"/>
      <c r="EZ141" s="10"/>
      <c r="FA141" s="10"/>
      <c r="FB141" s="10"/>
      <c r="FC141" s="10"/>
      <c r="FD141" s="10"/>
      <c r="FE141" s="10"/>
      <c r="FF141" s="10"/>
      <c r="FG141" s="10"/>
      <c r="FH141" s="10"/>
      <c r="FI141" s="10"/>
      <c r="FJ141" s="10"/>
      <c r="FK141" s="10"/>
      <c r="FL141" s="10"/>
      <c r="FM141" s="10"/>
      <c r="FN141" s="10"/>
      <c r="FO141" s="10"/>
      <c r="FP141" s="10"/>
      <c r="FQ141" s="10"/>
      <c r="FR141" s="10"/>
      <c r="FS141" s="10"/>
      <c r="FT141" s="10"/>
      <c r="FU141" s="10"/>
      <c r="FV141" s="10"/>
      <c r="FW141" s="10"/>
      <c r="FX141" s="10"/>
      <c r="FY141" s="10"/>
      <c r="FZ141" s="10"/>
      <c r="GA141" s="10"/>
      <c r="GB141" s="10"/>
      <c r="GC141" s="10"/>
      <c r="GD141" s="10"/>
      <c r="GE141" s="10"/>
      <c r="GF141" s="10"/>
      <c r="GG141" s="10"/>
      <c r="GH141" s="10"/>
      <c r="GI141" s="10"/>
      <c r="GJ141" s="10"/>
      <c r="GK141" s="10"/>
      <c r="GL141" s="10"/>
      <c r="GM141" s="10"/>
      <c r="GN141" s="10"/>
      <c r="GO141" s="10"/>
      <c r="GP141" s="10"/>
      <c r="GQ141" s="10"/>
      <c r="GR141" s="10"/>
      <c r="GS141" s="10"/>
      <c r="GT141" s="10"/>
      <c r="GU141" s="10"/>
      <c r="GV141" s="10"/>
      <c r="GW141" s="10"/>
      <c r="GX141" s="10"/>
      <c r="GY141" s="10"/>
      <c r="GZ141" s="10"/>
      <c r="HA141" s="10"/>
      <c r="HB141" s="10"/>
      <c r="HC141" s="10"/>
      <c r="HD141" s="10"/>
      <c r="HE141" s="10"/>
      <c r="HF141" s="10"/>
      <c r="HG141" s="10"/>
      <c r="HH141" s="10"/>
      <c r="HI141" s="10"/>
      <c r="HJ141" s="10"/>
      <c r="HK141" s="10"/>
      <c r="HL141" s="10"/>
      <c r="HM141" s="10"/>
      <c r="HN141" s="10"/>
      <c r="HO141" s="10"/>
      <c r="HP141" s="10"/>
      <c r="HQ141" s="10"/>
      <c r="HR141" s="10"/>
      <c r="HS141" s="10"/>
      <c r="HT141" s="10"/>
      <c r="HU141" s="10"/>
      <c r="HV141" s="10"/>
      <c r="HW141" s="10"/>
      <c r="HX141" s="10"/>
      <c r="HY141" s="10"/>
      <c r="HZ141" s="10"/>
      <c r="IA141" s="10"/>
      <c r="IB141" s="10"/>
      <c r="IC141" s="10"/>
      <c r="ID141" s="10"/>
      <c r="IE141" s="10"/>
      <c r="IF141" s="10"/>
      <c r="IG141" s="10"/>
      <c r="IH141" s="10"/>
      <c r="II141" s="10"/>
      <c r="IJ141" s="10"/>
      <c r="IK141" s="10"/>
      <c r="IL141" s="10"/>
      <c r="IM141" s="10"/>
      <c r="IN141" s="10"/>
      <c r="IO141" s="10"/>
      <c r="IP141" s="10"/>
      <c r="IQ141" s="10"/>
      <c r="IR141" s="10"/>
      <c r="IS141" s="10"/>
      <c r="IT141" s="10"/>
      <c r="IU141" s="10"/>
      <c r="IV141" s="10"/>
      <c r="IW141" s="10"/>
      <c r="IX141" s="10"/>
      <c r="IY141" s="10"/>
      <c r="IZ141" s="10"/>
      <c r="JA141" s="10"/>
    </row>
    <row r="142" spans="1:261" x14ac:dyDescent="0.3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c r="DG142" s="10"/>
      <c r="DH142" s="10"/>
      <c r="DI142" s="10"/>
      <c r="DJ142" s="10"/>
      <c r="DK142" s="10"/>
      <c r="DL142" s="10"/>
      <c r="DM142" s="10"/>
      <c r="DN142" s="10"/>
      <c r="DO142" s="10"/>
      <c r="DP142" s="10"/>
      <c r="DQ142" s="10"/>
      <c r="DR142" s="10"/>
      <c r="DS142" s="10"/>
      <c r="DT142" s="10"/>
      <c r="DU142" s="10"/>
      <c r="DV142" s="10"/>
      <c r="DW142" s="10"/>
      <c r="DX142" s="10"/>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0"/>
      <c r="EX142" s="10"/>
      <c r="EY142" s="10"/>
      <c r="EZ142" s="10"/>
      <c r="FA142" s="10"/>
      <c r="FB142" s="10"/>
      <c r="FC142" s="10"/>
      <c r="FD142" s="10"/>
      <c r="FE142" s="10"/>
      <c r="FF142" s="10"/>
      <c r="FG142" s="10"/>
      <c r="FH142" s="10"/>
      <c r="FI142" s="10"/>
      <c r="FJ142" s="10"/>
      <c r="FK142" s="10"/>
      <c r="FL142" s="10"/>
      <c r="FM142" s="10"/>
      <c r="FN142" s="10"/>
      <c r="FO142" s="10"/>
      <c r="FP142" s="10"/>
      <c r="FQ142" s="10"/>
      <c r="FR142" s="10"/>
      <c r="FS142" s="10"/>
      <c r="FT142" s="10"/>
      <c r="FU142" s="10"/>
      <c r="FV142" s="10"/>
      <c r="FW142" s="10"/>
      <c r="FX142" s="10"/>
      <c r="FY142" s="10"/>
      <c r="FZ142" s="10"/>
      <c r="GA142" s="10"/>
      <c r="GB142" s="10"/>
      <c r="GC142" s="10"/>
      <c r="GD142" s="10"/>
      <c r="GE142" s="10"/>
      <c r="GF142" s="10"/>
      <c r="GG142" s="10"/>
      <c r="GH142" s="10"/>
      <c r="GI142" s="10"/>
      <c r="GJ142" s="10"/>
      <c r="GK142" s="10"/>
      <c r="GL142" s="10"/>
      <c r="GM142" s="10"/>
      <c r="GN142" s="10"/>
      <c r="GO142" s="10"/>
      <c r="GP142" s="10"/>
      <c r="GQ142" s="10"/>
      <c r="GR142" s="10"/>
      <c r="GS142" s="10"/>
      <c r="GT142" s="10"/>
      <c r="GU142" s="10"/>
      <c r="GV142" s="10"/>
      <c r="GW142" s="10"/>
      <c r="GX142" s="10"/>
      <c r="GY142" s="10"/>
      <c r="GZ142" s="10"/>
      <c r="HA142" s="10"/>
      <c r="HB142" s="10"/>
      <c r="HC142" s="10"/>
      <c r="HD142" s="10"/>
      <c r="HE142" s="10"/>
      <c r="HF142" s="10"/>
      <c r="HG142" s="10"/>
      <c r="HH142" s="10"/>
      <c r="HI142" s="10"/>
      <c r="HJ142" s="10"/>
      <c r="HK142" s="10"/>
      <c r="HL142" s="10"/>
      <c r="HM142" s="10"/>
      <c r="HN142" s="10"/>
      <c r="HO142" s="10"/>
      <c r="HP142" s="10"/>
      <c r="HQ142" s="10"/>
      <c r="HR142" s="10"/>
      <c r="HS142" s="10"/>
      <c r="HT142" s="10"/>
      <c r="HU142" s="10"/>
      <c r="HV142" s="10"/>
      <c r="HW142" s="10"/>
      <c r="HX142" s="10"/>
      <c r="HY142" s="10"/>
      <c r="HZ142" s="10"/>
      <c r="IA142" s="10"/>
      <c r="IB142" s="10"/>
      <c r="IC142" s="10"/>
      <c r="ID142" s="10"/>
      <c r="IE142" s="10"/>
      <c r="IF142" s="10"/>
      <c r="IG142" s="10"/>
      <c r="IH142" s="10"/>
      <c r="II142" s="10"/>
      <c r="IJ142" s="10"/>
      <c r="IK142" s="10"/>
      <c r="IL142" s="10"/>
      <c r="IM142" s="10"/>
      <c r="IN142" s="10"/>
      <c r="IO142" s="10"/>
      <c r="IP142" s="10"/>
      <c r="IQ142" s="10"/>
      <c r="IR142" s="10"/>
      <c r="IS142" s="10"/>
      <c r="IT142" s="10"/>
      <c r="IU142" s="10"/>
      <c r="IV142" s="10"/>
      <c r="IW142" s="10"/>
      <c r="IX142" s="10"/>
      <c r="IY142" s="10"/>
      <c r="IZ142" s="10"/>
      <c r="JA142" s="10"/>
    </row>
    <row r="143" spans="1:261" x14ac:dyDescent="0.3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0"/>
      <c r="EX143" s="10"/>
      <c r="EY143" s="10"/>
      <c r="EZ143" s="10"/>
      <c r="FA143" s="10"/>
      <c r="FB143" s="10"/>
      <c r="FC143" s="10"/>
      <c r="FD143" s="10"/>
      <c r="FE143" s="10"/>
      <c r="FF143" s="10"/>
      <c r="FG143" s="10"/>
      <c r="FH143" s="10"/>
      <c r="FI143" s="10"/>
      <c r="FJ143" s="10"/>
      <c r="FK143" s="10"/>
      <c r="FL143" s="10"/>
      <c r="FM143" s="10"/>
      <c r="FN143" s="10"/>
      <c r="FO143" s="10"/>
      <c r="FP143" s="10"/>
      <c r="FQ143" s="10"/>
      <c r="FR143" s="10"/>
      <c r="FS143" s="10"/>
      <c r="FT143" s="10"/>
      <c r="FU143" s="10"/>
      <c r="FV143" s="10"/>
      <c r="FW143" s="10"/>
      <c r="FX143" s="10"/>
      <c r="FY143" s="10"/>
      <c r="FZ143" s="10"/>
      <c r="GA143" s="10"/>
      <c r="GB143" s="10"/>
      <c r="GC143" s="10"/>
      <c r="GD143" s="10"/>
      <c r="GE143" s="10"/>
      <c r="GF143" s="10"/>
      <c r="GG143" s="10"/>
      <c r="GH143" s="10"/>
      <c r="GI143" s="10"/>
      <c r="GJ143" s="10"/>
      <c r="GK143" s="10"/>
      <c r="GL143" s="10"/>
      <c r="GM143" s="10"/>
      <c r="GN143" s="10"/>
      <c r="GO143" s="10"/>
      <c r="GP143" s="10"/>
      <c r="GQ143" s="10"/>
      <c r="GR143" s="10"/>
      <c r="GS143" s="10"/>
      <c r="GT143" s="10"/>
      <c r="GU143" s="10"/>
      <c r="GV143" s="10"/>
      <c r="GW143" s="10"/>
      <c r="GX143" s="10"/>
      <c r="GY143" s="10"/>
      <c r="GZ143" s="10"/>
      <c r="HA143" s="10"/>
      <c r="HB143" s="10"/>
      <c r="HC143" s="10"/>
      <c r="HD143" s="10"/>
      <c r="HE143" s="10"/>
      <c r="HF143" s="10"/>
      <c r="HG143" s="10"/>
      <c r="HH143" s="10"/>
      <c r="HI143" s="10"/>
      <c r="HJ143" s="10"/>
      <c r="HK143" s="10"/>
      <c r="HL143" s="10"/>
      <c r="HM143" s="10"/>
      <c r="HN143" s="10"/>
      <c r="HO143" s="10"/>
      <c r="HP143" s="10"/>
      <c r="HQ143" s="10"/>
      <c r="HR143" s="10"/>
      <c r="HS143" s="10"/>
      <c r="HT143" s="10"/>
      <c r="HU143" s="10"/>
      <c r="HV143" s="10"/>
      <c r="HW143" s="10"/>
      <c r="HX143" s="10"/>
      <c r="HY143" s="10"/>
      <c r="HZ143" s="10"/>
      <c r="IA143" s="10"/>
      <c r="IB143" s="10"/>
      <c r="IC143" s="10"/>
      <c r="ID143" s="10"/>
      <c r="IE143" s="10"/>
      <c r="IF143" s="10"/>
      <c r="IG143" s="10"/>
      <c r="IH143" s="10"/>
      <c r="II143" s="10"/>
      <c r="IJ143" s="10"/>
      <c r="IK143" s="10"/>
      <c r="IL143" s="10"/>
      <c r="IM143" s="10"/>
      <c r="IN143" s="10"/>
      <c r="IO143" s="10"/>
      <c r="IP143" s="10"/>
      <c r="IQ143" s="10"/>
      <c r="IR143" s="10"/>
      <c r="IS143" s="10"/>
      <c r="IT143" s="10"/>
      <c r="IU143" s="10"/>
      <c r="IV143" s="10"/>
      <c r="IW143" s="10"/>
      <c r="IX143" s="10"/>
      <c r="IY143" s="10"/>
      <c r="IZ143" s="10"/>
      <c r="JA143" s="10"/>
    </row>
    <row r="144" spans="1:261" x14ac:dyDescent="0.3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0"/>
      <c r="EX144" s="10"/>
      <c r="EY144" s="10"/>
      <c r="EZ144" s="10"/>
      <c r="FA144" s="10"/>
      <c r="FB144" s="10"/>
      <c r="FC144" s="10"/>
      <c r="FD144" s="10"/>
      <c r="FE144" s="10"/>
      <c r="FF144" s="10"/>
      <c r="FG144" s="10"/>
      <c r="FH144" s="10"/>
      <c r="FI144" s="10"/>
      <c r="FJ144" s="10"/>
      <c r="FK144" s="10"/>
      <c r="FL144" s="10"/>
      <c r="FM144" s="10"/>
      <c r="FN144" s="10"/>
      <c r="FO144" s="10"/>
      <c r="FP144" s="10"/>
      <c r="FQ144" s="10"/>
      <c r="FR144" s="10"/>
      <c r="FS144" s="10"/>
      <c r="FT144" s="10"/>
      <c r="FU144" s="10"/>
      <c r="FV144" s="10"/>
      <c r="FW144" s="10"/>
      <c r="FX144" s="10"/>
      <c r="FY144" s="10"/>
      <c r="FZ144" s="10"/>
      <c r="GA144" s="10"/>
      <c r="GB144" s="10"/>
      <c r="GC144" s="10"/>
      <c r="GD144" s="10"/>
      <c r="GE144" s="10"/>
      <c r="GF144" s="10"/>
      <c r="GG144" s="10"/>
      <c r="GH144" s="10"/>
      <c r="GI144" s="10"/>
      <c r="GJ144" s="10"/>
      <c r="GK144" s="10"/>
      <c r="GL144" s="10"/>
      <c r="GM144" s="10"/>
      <c r="GN144" s="10"/>
      <c r="GO144" s="10"/>
      <c r="GP144" s="10"/>
      <c r="GQ144" s="10"/>
      <c r="GR144" s="10"/>
      <c r="GS144" s="10"/>
      <c r="GT144" s="10"/>
      <c r="GU144" s="10"/>
      <c r="GV144" s="10"/>
      <c r="GW144" s="10"/>
      <c r="GX144" s="10"/>
      <c r="GY144" s="10"/>
      <c r="GZ144" s="10"/>
      <c r="HA144" s="10"/>
      <c r="HB144" s="10"/>
      <c r="HC144" s="10"/>
      <c r="HD144" s="10"/>
      <c r="HE144" s="10"/>
      <c r="HF144" s="10"/>
      <c r="HG144" s="10"/>
      <c r="HH144" s="10"/>
      <c r="HI144" s="10"/>
      <c r="HJ144" s="10"/>
      <c r="HK144" s="10"/>
      <c r="HL144" s="10"/>
      <c r="HM144" s="10"/>
      <c r="HN144" s="10"/>
      <c r="HO144" s="10"/>
      <c r="HP144" s="10"/>
      <c r="HQ144" s="10"/>
      <c r="HR144" s="10"/>
      <c r="HS144" s="10"/>
      <c r="HT144" s="10"/>
      <c r="HU144" s="10"/>
      <c r="HV144" s="10"/>
      <c r="HW144" s="10"/>
      <c r="HX144" s="10"/>
      <c r="HY144" s="10"/>
      <c r="HZ144" s="10"/>
      <c r="IA144" s="10"/>
      <c r="IB144" s="10"/>
      <c r="IC144" s="10"/>
      <c r="ID144" s="10"/>
      <c r="IE144" s="10"/>
      <c r="IF144" s="10"/>
      <c r="IG144" s="10"/>
      <c r="IH144" s="10"/>
      <c r="II144" s="10"/>
      <c r="IJ144" s="10"/>
      <c r="IK144" s="10"/>
      <c r="IL144" s="10"/>
      <c r="IM144" s="10"/>
      <c r="IN144" s="10"/>
      <c r="IO144" s="10"/>
      <c r="IP144" s="10"/>
      <c r="IQ144" s="10"/>
      <c r="IR144" s="10"/>
      <c r="IS144" s="10"/>
      <c r="IT144" s="10"/>
      <c r="IU144" s="10"/>
      <c r="IV144" s="10"/>
      <c r="IW144" s="10"/>
      <c r="IX144" s="10"/>
      <c r="IY144" s="10"/>
      <c r="IZ144" s="10"/>
      <c r="JA144" s="10"/>
    </row>
    <row r="145" spans="1:261" x14ac:dyDescent="0.3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0"/>
      <c r="EX145" s="10"/>
      <c r="EY145" s="10"/>
      <c r="EZ145" s="10"/>
      <c r="FA145" s="10"/>
      <c r="FB145" s="10"/>
      <c r="FC145" s="10"/>
      <c r="FD145" s="10"/>
      <c r="FE145" s="10"/>
      <c r="FF145" s="10"/>
      <c r="FG145" s="10"/>
      <c r="FH145" s="10"/>
      <c r="FI145" s="10"/>
      <c r="FJ145" s="10"/>
      <c r="FK145" s="10"/>
      <c r="FL145" s="10"/>
      <c r="FM145" s="10"/>
      <c r="FN145" s="10"/>
      <c r="FO145" s="10"/>
      <c r="FP145" s="10"/>
      <c r="FQ145" s="10"/>
      <c r="FR145" s="10"/>
      <c r="FS145" s="10"/>
      <c r="FT145" s="10"/>
      <c r="FU145" s="10"/>
      <c r="FV145" s="10"/>
      <c r="FW145" s="10"/>
      <c r="FX145" s="10"/>
      <c r="FY145" s="10"/>
      <c r="FZ145" s="10"/>
      <c r="GA145" s="10"/>
      <c r="GB145" s="10"/>
      <c r="GC145" s="10"/>
      <c r="GD145" s="10"/>
      <c r="GE145" s="10"/>
      <c r="GF145" s="10"/>
      <c r="GG145" s="10"/>
      <c r="GH145" s="10"/>
      <c r="GI145" s="10"/>
      <c r="GJ145" s="10"/>
      <c r="GK145" s="10"/>
      <c r="GL145" s="10"/>
      <c r="GM145" s="10"/>
      <c r="GN145" s="10"/>
      <c r="GO145" s="10"/>
      <c r="GP145" s="10"/>
      <c r="GQ145" s="10"/>
      <c r="GR145" s="10"/>
      <c r="GS145" s="10"/>
      <c r="GT145" s="10"/>
      <c r="GU145" s="10"/>
      <c r="GV145" s="10"/>
      <c r="GW145" s="10"/>
      <c r="GX145" s="10"/>
      <c r="GY145" s="10"/>
      <c r="GZ145" s="10"/>
      <c r="HA145" s="10"/>
      <c r="HB145" s="10"/>
      <c r="HC145" s="10"/>
      <c r="HD145" s="10"/>
      <c r="HE145" s="10"/>
      <c r="HF145" s="10"/>
      <c r="HG145" s="10"/>
      <c r="HH145" s="10"/>
      <c r="HI145" s="10"/>
      <c r="HJ145" s="10"/>
      <c r="HK145" s="10"/>
      <c r="HL145" s="10"/>
      <c r="HM145" s="10"/>
      <c r="HN145" s="10"/>
      <c r="HO145" s="10"/>
      <c r="HP145" s="10"/>
      <c r="HQ145" s="10"/>
      <c r="HR145" s="10"/>
      <c r="HS145" s="10"/>
      <c r="HT145" s="10"/>
      <c r="HU145" s="10"/>
      <c r="HV145" s="10"/>
      <c r="HW145" s="10"/>
      <c r="HX145" s="10"/>
      <c r="HY145" s="10"/>
      <c r="HZ145" s="10"/>
      <c r="IA145" s="10"/>
      <c r="IB145" s="10"/>
      <c r="IC145" s="10"/>
      <c r="ID145" s="10"/>
      <c r="IE145" s="10"/>
      <c r="IF145" s="10"/>
      <c r="IG145" s="10"/>
      <c r="IH145" s="10"/>
      <c r="II145" s="10"/>
      <c r="IJ145" s="10"/>
      <c r="IK145" s="10"/>
      <c r="IL145" s="10"/>
      <c r="IM145" s="10"/>
      <c r="IN145" s="10"/>
      <c r="IO145" s="10"/>
      <c r="IP145" s="10"/>
      <c r="IQ145" s="10"/>
      <c r="IR145" s="10"/>
      <c r="IS145" s="10"/>
      <c r="IT145" s="10"/>
      <c r="IU145" s="10"/>
      <c r="IV145" s="10"/>
      <c r="IW145" s="10"/>
      <c r="IX145" s="10"/>
      <c r="IY145" s="10"/>
      <c r="IZ145" s="10"/>
      <c r="JA145" s="10"/>
    </row>
    <row r="146" spans="1:261" x14ac:dyDescent="0.3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0"/>
      <c r="EX146" s="10"/>
      <c r="EY146" s="10"/>
      <c r="EZ146" s="10"/>
      <c r="FA146" s="10"/>
      <c r="FB146" s="10"/>
      <c r="FC146" s="10"/>
      <c r="FD146" s="10"/>
      <c r="FE146" s="10"/>
      <c r="FF146" s="10"/>
      <c r="FG146" s="10"/>
      <c r="FH146" s="10"/>
      <c r="FI146" s="10"/>
      <c r="FJ146" s="10"/>
      <c r="FK146" s="10"/>
      <c r="FL146" s="10"/>
      <c r="FM146" s="10"/>
      <c r="FN146" s="10"/>
      <c r="FO146" s="10"/>
      <c r="FP146" s="10"/>
      <c r="FQ146" s="10"/>
      <c r="FR146" s="10"/>
      <c r="FS146" s="10"/>
      <c r="FT146" s="10"/>
      <c r="FU146" s="10"/>
      <c r="FV146" s="10"/>
      <c r="FW146" s="10"/>
      <c r="FX146" s="10"/>
      <c r="FY146" s="10"/>
      <c r="FZ146" s="10"/>
      <c r="GA146" s="10"/>
      <c r="GB146" s="10"/>
      <c r="GC146" s="10"/>
      <c r="GD146" s="10"/>
      <c r="GE146" s="10"/>
      <c r="GF146" s="10"/>
      <c r="GG146" s="10"/>
      <c r="GH146" s="10"/>
      <c r="GI146" s="10"/>
      <c r="GJ146" s="10"/>
      <c r="GK146" s="10"/>
      <c r="GL146" s="10"/>
      <c r="GM146" s="10"/>
      <c r="GN146" s="10"/>
      <c r="GO146" s="10"/>
      <c r="GP146" s="10"/>
      <c r="GQ146" s="10"/>
      <c r="GR146" s="10"/>
      <c r="GS146" s="10"/>
      <c r="GT146" s="10"/>
      <c r="GU146" s="10"/>
      <c r="GV146" s="10"/>
      <c r="GW146" s="10"/>
      <c r="GX146" s="10"/>
      <c r="GY146" s="10"/>
      <c r="GZ146" s="10"/>
      <c r="HA146" s="10"/>
      <c r="HB146" s="10"/>
      <c r="HC146" s="10"/>
      <c r="HD146" s="10"/>
      <c r="HE146" s="10"/>
      <c r="HF146" s="10"/>
      <c r="HG146" s="10"/>
      <c r="HH146" s="10"/>
      <c r="HI146" s="10"/>
      <c r="HJ146" s="10"/>
      <c r="HK146" s="10"/>
      <c r="HL146" s="10"/>
      <c r="HM146" s="10"/>
      <c r="HN146" s="10"/>
      <c r="HO146" s="10"/>
      <c r="HP146" s="10"/>
      <c r="HQ146" s="10"/>
      <c r="HR146" s="10"/>
      <c r="HS146" s="10"/>
      <c r="HT146" s="10"/>
      <c r="HU146" s="10"/>
      <c r="HV146" s="10"/>
      <c r="HW146" s="10"/>
      <c r="HX146" s="10"/>
      <c r="HY146" s="10"/>
      <c r="HZ146" s="10"/>
      <c r="IA146" s="10"/>
      <c r="IB146" s="10"/>
      <c r="IC146" s="10"/>
      <c r="ID146" s="10"/>
      <c r="IE146" s="10"/>
      <c r="IF146" s="10"/>
      <c r="IG146" s="10"/>
      <c r="IH146" s="10"/>
      <c r="II146" s="10"/>
      <c r="IJ146" s="10"/>
      <c r="IK146" s="10"/>
      <c r="IL146" s="10"/>
      <c r="IM146" s="10"/>
      <c r="IN146" s="10"/>
      <c r="IO146" s="10"/>
      <c r="IP146" s="10"/>
      <c r="IQ146" s="10"/>
      <c r="IR146" s="10"/>
      <c r="IS146" s="10"/>
      <c r="IT146" s="10"/>
      <c r="IU146" s="10"/>
      <c r="IV146" s="10"/>
      <c r="IW146" s="10"/>
      <c r="IX146" s="10"/>
      <c r="IY146" s="10"/>
      <c r="IZ146" s="10"/>
      <c r="JA146" s="10"/>
    </row>
    <row r="147" spans="1:261" x14ac:dyDescent="0.3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0"/>
      <c r="EX147" s="10"/>
      <c r="EY147" s="10"/>
      <c r="EZ147" s="10"/>
      <c r="FA147" s="10"/>
      <c r="FB147" s="10"/>
      <c r="FC147" s="10"/>
      <c r="FD147" s="10"/>
      <c r="FE147" s="10"/>
      <c r="FF147" s="10"/>
      <c r="FG147" s="10"/>
      <c r="FH147" s="10"/>
      <c r="FI147" s="10"/>
      <c r="FJ147" s="10"/>
      <c r="FK147" s="10"/>
      <c r="FL147" s="10"/>
      <c r="FM147" s="10"/>
      <c r="FN147" s="10"/>
      <c r="FO147" s="10"/>
      <c r="FP147" s="10"/>
      <c r="FQ147" s="10"/>
      <c r="FR147" s="10"/>
      <c r="FS147" s="10"/>
      <c r="FT147" s="10"/>
      <c r="FU147" s="10"/>
      <c r="FV147" s="10"/>
      <c r="FW147" s="10"/>
      <c r="FX147" s="10"/>
      <c r="FY147" s="10"/>
      <c r="FZ147" s="10"/>
      <c r="GA147" s="10"/>
      <c r="GB147" s="10"/>
      <c r="GC147" s="10"/>
      <c r="GD147" s="10"/>
      <c r="GE147" s="10"/>
      <c r="GF147" s="10"/>
      <c r="GG147" s="10"/>
      <c r="GH147" s="10"/>
      <c r="GI147" s="10"/>
      <c r="GJ147" s="10"/>
      <c r="GK147" s="10"/>
      <c r="GL147" s="10"/>
      <c r="GM147" s="10"/>
      <c r="GN147" s="10"/>
      <c r="GO147" s="10"/>
      <c r="GP147" s="10"/>
      <c r="GQ147" s="10"/>
      <c r="GR147" s="10"/>
      <c r="GS147" s="10"/>
      <c r="GT147" s="10"/>
      <c r="GU147" s="10"/>
      <c r="GV147" s="10"/>
      <c r="GW147" s="10"/>
      <c r="GX147" s="10"/>
      <c r="GY147" s="10"/>
      <c r="GZ147" s="10"/>
      <c r="HA147" s="10"/>
      <c r="HB147" s="10"/>
      <c r="HC147" s="10"/>
      <c r="HD147" s="10"/>
      <c r="HE147" s="10"/>
      <c r="HF147" s="10"/>
      <c r="HG147" s="10"/>
      <c r="HH147" s="10"/>
      <c r="HI147" s="10"/>
      <c r="HJ147" s="10"/>
      <c r="HK147" s="10"/>
      <c r="HL147" s="10"/>
      <c r="HM147" s="10"/>
      <c r="HN147" s="10"/>
      <c r="HO147" s="10"/>
      <c r="HP147" s="10"/>
      <c r="HQ147" s="10"/>
      <c r="HR147" s="10"/>
      <c r="HS147" s="10"/>
      <c r="HT147" s="10"/>
      <c r="HU147" s="10"/>
      <c r="HV147" s="10"/>
      <c r="HW147" s="10"/>
      <c r="HX147" s="10"/>
      <c r="HY147" s="10"/>
      <c r="HZ147" s="10"/>
      <c r="IA147" s="10"/>
      <c r="IB147" s="10"/>
      <c r="IC147" s="10"/>
      <c r="ID147" s="10"/>
      <c r="IE147" s="10"/>
      <c r="IF147" s="10"/>
      <c r="IG147" s="10"/>
      <c r="IH147" s="10"/>
      <c r="II147" s="10"/>
      <c r="IJ147" s="10"/>
      <c r="IK147" s="10"/>
      <c r="IL147" s="10"/>
      <c r="IM147" s="10"/>
      <c r="IN147" s="10"/>
      <c r="IO147" s="10"/>
      <c r="IP147" s="10"/>
      <c r="IQ147" s="10"/>
      <c r="IR147" s="10"/>
      <c r="IS147" s="10"/>
      <c r="IT147" s="10"/>
      <c r="IU147" s="10"/>
      <c r="IV147" s="10"/>
      <c r="IW147" s="10"/>
      <c r="IX147" s="10"/>
      <c r="IY147" s="10"/>
      <c r="IZ147" s="10"/>
      <c r="JA147" s="10"/>
    </row>
    <row r="148" spans="1:261" x14ac:dyDescent="0.3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0"/>
      <c r="EX148" s="10"/>
      <c r="EY148" s="10"/>
      <c r="EZ148" s="10"/>
      <c r="FA148" s="10"/>
      <c r="FB148" s="10"/>
      <c r="FC148" s="10"/>
      <c r="FD148" s="10"/>
      <c r="FE148" s="10"/>
      <c r="FF148" s="10"/>
      <c r="FG148" s="10"/>
      <c r="FH148" s="10"/>
      <c r="FI148" s="10"/>
      <c r="FJ148" s="10"/>
      <c r="FK148" s="10"/>
      <c r="FL148" s="10"/>
      <c r="FM148" s="10"/>
      <c r="FN148" s="10"/>
      <c r="FO148" s="10"/>
      <c r="FP148" s="10"/>
      <c r="FQ148" s="10"/>
      <c r="FR148" s="10"/>
      <c r="FS148" s="10"/>
      <c r="FT148" s="10"/>
      <c r="FU148" s="10"/>
      <c r="FV148" s="10"/>
      <c r="FW148" s="10"/>
      <c r="FX148" s="10"/>
      <c r="FY148" s="10"/>
      <c r="FZ148" s="10"/>
      <c r="GA148" s="10"/>
      <c r="GB148" s="10"/>
      <c r="GC148" s="10"/>
      <c r="GD148" s="10"/>
      <c r="GE148" s="10"/>
      <c r="GF148" s="10"/>
      <c r="GG148" s="10"/>
      <c r="GH148" s="10"/>
      <c r="GI148" s="10"/>
      <c r="GJ148" s="10"/>
      <c r="GK148" s="10"/>
      <c r="GL148" s="10"/>
      <c r="GM148" s="10"/>
      <c r="GN148" s="10"/>
      <c r="GO148" s="10"/>
      <c r="GP148" s="10"/>
      <c r="GQ148" s="10"/>
      <c r="GR148" s="10"/>
      <c r="GS148" s="10"/>
      <c r="GT148" s="10"/>
      <c r="GU148" s="10"/>
      <c r="GV148" s="10"/>
      <c r="GW148" s="10"/>
      <c r="GX148" s="10"/>
      <c r="GY148" s="10"/>
      <c r="GZ148" s="10"/>
      <c r="HA148" s="10"/>
      <c r="HB148" s="10"/>
      <c r="HC148" s="10"/>
      <c r="HD148" s="10"/>
      <c r="HE148" s="10"/>
      <c r="HF148" s="10"/>
      <c r="HG148" s="10"/>
      <c r="HH148" s="10"/>
      <c r="HI148" s="10"/>
      <c r="HJ148" s="10"/>
      <c r="HK148" s="10"/>
      <c r="HL148" s="10"/>
      <c r="HM148" s="10"/>
      <c r="HN148" s="10"/>
      <c r="HO148" s="10"/>
      <c r="HP148" s="10"/>
      <c r="HQ148" s="10"/>
      <c r="HR148" s="10"/>
      <c r="HS148" s="10"/>
      <c r="HT148" s="10"/>
      <c r="HU148" s="10"/>
      <c r="HV148" s="10"/>
      <c r="HW148" s="10"/>
      <c r="HX148" s="10"/>
      <c r="HY148" s="10"/>
      <c r="HZ148" s="10"/>
      <c r="IA148" s="10"/>
      <c r="IB148" s="10"/>
      <c r="IC148" s="10"/>
      <c r="ID148" s="10"/>
      <c r="IE148" s="10"/>
      <c r="IF148" s="10"/>
      <c r="IG148" s="10"/>
      <c r="IH148" s="10"/>
      <c r="II148" s="10"/>
      <c r="IJ148" s="10"/>
      <c r="IK148" s="10"/>
      <c r="IL148" s="10"/>
      <c r="IM148" s="10"/>
      <c r="IN148" s="10"/>
      <c r="IO148" s="10"/>
      <c r="IP148" s="10"/>
      <c r="IQ148" s="10"/>
      <c r="IR148" s="10"/>
      <c r="IS148" s="10"/>
      <c r="IT148" s="10"/>
      <c r="IU148" s="10"/>
      <c r="IV148" s="10"/>
      <c r="IW148" s="10"/>
      <c r="IX148" s="10"/>
      <c r="IY148" s="10"/>
      <c r="IZ148" s="10"/>
      <c r="JA148" s="10"/>
    </row>
    <row r="149" spans="1:261" x14ac:dyDescent="0.3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c r="FH149" s="10"/>
      <c r="FI149" s="10"/>
      <c r="FJ149" s="10"/>
      <c r="FK149" s="10"/>
      <c r="FL149" s="10"/>
      <c r="FM149" s="10"/>
      <c r="FN149" s="10"/>
      <c r="FO149" s="10"/>
      <c r="FP149" s="10"/>
      <c r="FQ149" s="10"/>
      <c r="FR149" s="10"/>
      <c r="FS149" s="10"/>
      <c r="FT149" s="10"/>
      <c r="FU149" s="10"/>
      <c r="FV149" s="10"/>
      <c r="FW149" s="10"/>
      <c r="FX149" s="10"/>
      <c r="FY149" s="10"/>
      <c r="FZ149" s="10"/>
      <c r="GA149" s="10"/>
      <c r="GB149" s="10"/>
      <c r="GC149" s="10"/>
      <c r="GD149" s="10"/>
      <c r="GE149" s="10"/>
      <c r="GF149" s="10"/>
      <c r="GG149" s="10"/>
      <c r="GH149" s="10"/>
      <c r="GI149" s="10"/>
      <c r="GJ149" s="10"/>
      <c r="GK149" s="10"/>
      <c r="GL149" s="10"/>
      <c r="GM149" s="10"/>
      <c r="GN149" s="10"/>
      <c r="GO149" s="10"/>
      <c r="GP149" s="10"/>
      <c r="GQ149" s="10"/>
      <c r="GR149" s="10"/>
      <c r="GS149" s="10"/>
      <c r="GT149" s="10"/>
      <c r="GU149" s="10"/>
      <c r="GV149" s="10"/>
      <c r="GW149" s="10"/>
      <c r="GX149" s="10"/>
      <c r="GY149" s="10"/>
      <c r="GZ149" s="10"/>
      <c r="HA149" s="10"/>
      <c r="HB149" s="10"/>
      <c r="HC149" s="10"/>
      <c r="HD149" s="10"/>
      <c r="HE149" s="10"/>
      <c r="HF149" s="10"/>
      <c r="HG149" s="10"/>
      <c r="HH149" s="10"/>
      <c r="HI149" s="10"/>
      <c r="HJ149" s="10"/>
      <c r="HK149" s="10"/>
      <c r="HL149" s="10"/>
      <c r="HM149" s="10"/>
      <c r="HN149" s="10"/>
      <c r="HO149" s="10"/>
      <c r="HP149" s="10"/>
      <c r="HQ149" s="10"/>
      <c r="HR149" s="10"/>
      <c r="HS149" s="10"/>
      <c r="HT149" s="10"/>
      <c r="HU149" s="10"/>
      <c r="HV149" s="10"/>
      <c r="HW149" s="10"/>
      <c r="HX149" s="10"/>
      <c r="HY149" s="10"/>
      <c r="HZ149" s="10"/>
      <c r="IA149" s="10"/>
      <c r="IB149" s="10"/>
      <c r="IC149" s="10"/>
      <c r="ID149" s="10"/>
      <c r="IE149" s="10"/>
      <c r="IF149" s="10"/>
      <c r="IG149" s="10"/>
      <c r="IH149" s="10"/>
      <c r="II149" s="10"/>
      <c r="IJ149" s="10"/>
      <c r="IK149" s="10"/>
      <c r="IL149" s="10"/>
      <c r="IM149" s="10"/>
      <c r="IN149" s="10"/>
      <c r="IO149" s="10"/>
      <c r="IP149" s="10"/>
      <c r="IQ149" s="10"/>
      <c r="IR149" s="10"/>
      <c r="IS149" s="10"/>
      <c r="IT149" s="10"/>
      <c r="IU149" s="10"/>
      <c r="IV149" s="10"/>
      <c r="IW149" s="10"/>
      <c r="IX149" s="10"/>
      <c r="IY149" s="10"/>
      <c r="IZ149" s="10"/>
      <c r="JA149" s="10"/>
    </row>
    <row r="150" spans="1:261" x14ac:dyDescent="0.3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c r="DG150" s="10"/>
      <c r="DH150" s="10"/>
      <c r="DI150" s="10"/>
      <c r="DJ150" s="10"/>
      <c r="DK150" s="10"/>
      <c r="DL150" s="10"/>
      <c r="DM150" s="10"/>
      <c r="DN150" s="10"/>
      <c r="DO150" s="10"/>
      <c r="DP150" s="10"/>
      <c r="DQ150" s="10"/>
      <c r="DR150" s="10"/>
      <c r="DS150" s="10"/>
      <c r="DT150" s="10"/>
      <c r="DU150" s="10"/>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0"/>
      <c r="EX150" s="10"/>
      <c r="EY150" s="10"/>
      <c r="EZ150" s="10"/>
      <c r="FA150" s="10"/>
      <c r="FB150" s="10"/>
      <c r="FC150" s="10"/>
      <c r="FD150" s="10"/>
      <c r="FE150" s="10"/>
      <c r="FF150" s="10"/>
      <c r="FG150" s="10"/>
      <c r="FH150" s="10"/>
      <c r="FI150" s="10"/>
      <c r="FJ150" s="10"/>
      <c r="FK150" s="10"/>
      <c r="FL150" s="10"/>
      <c r="FM150" s="10"/>
      <c r="FN150" s="10"/>
      <c r="FO150" s="10"/>
      <c r="FP150" s="10"/>
      <c r="FQ150" s="10"/>
      <c r="FR150" s="10"/>
      <c r="FS150" s="10"/>
      <c r="FT150" s="10"/>
      <c r="FU150" s="10"/>
      <c r="FV150" s="10"/>
      <c r="FW150" s="10"/>
      <c r="FX150" s="10"/>
      <c r="FY150" s="10"/>
      <c r="FZ150" s="10"/>
      <c r="GA150" s="10"/>
      <c r="GB150" s="10"/>
      <c r="GC150" s="10"/>
      <c r="GD150" s="10"/>
      <c r="GE150" s="10"/>
      <c r="GF150" s="10"/>
      <c r="GG150" s="10"/>
      <c r="GH150" s="10"/>
      <c r="GI150" s="10"/>
      <c r="GJ150" s="10"/>
      <c r="GK150" s="10"/>
      <c r="GL150" s="10"/>
      <c r="GM150" s="10"/>
      <c r="GN150" s="10"/>
      <c r="GO150" s="10"/>
      <c r="GP150" s="10"/>
      <c r="GQ150" s="10"/>
      <c r="GR150" s="10"/>
      <c r="GS150" s="10"/>
      <c r="GT150" s="10"/>
      <c r="GU150" s="10"/>
      <c r="GV150" s="10"/>
      <c r="GW150" s="10"/>
      <c r="GX150" s="10"/>
      <c r="GY150" s="10"/>
      <c r="GZ150" s="10"/>
      <c r="HA150" s="10"/>
      <c r="HB150" s="10"/>
      <c r="HC150" s="10"/>
      <c r="HD150" s="10"/>
      <c r="HE150" s="10"/>
      <c r="HF150" s="10"/>
      <c r="HG150" s="10"/>
      <c r="HH150" s="10"/>
      <c r="HI150" s="10"/>
      <c r="HJ150" s="10"/>
      <c r="HK150" s="10"/>
      <c r="HL150" s="10"/>
      <c r="HM150" s="10"/>
      <c r="HN150" s="10"/>
      <c r="HO150" s="10"/>
      <c r="HP150" s="10"/>
      <c r="HQ150" s="10"/>
      <c r="HR150" s="10"/>
      <c r="HS150" s="10"/>
      <c r="HT150" s="10"/>
      <c r="HU150" s="10"/>
      <c r="HV150" s="10"/>
      <c r="HW150" s="10"/>
      <c r="HX150" s="10"/>
      <c r="HY150" s="10"/>
      <c r="HZ150" s="10"/>
      <c r="IA150" s="10"/>
      <c r="IB150" s="10"/>
      <c r="IC150" s="10"/>
      <c r="ID150" s="10"/>
      <c r="IE150" s="10"/>
      <c r="IF150" s="10"/>
      <c r="IG150" s="10"/>
      <c r="IH150" s="10"/>
      <c r="II150" s="10"/>
      <c r="IJ150" s="10"/>
      <c r="IK150" s="10"/>
      <c r="IL150" s="10"/>
      <c r="IM150" s="10"/>
      <c r="IN150" s="10"/>
      <c r="IO150" s="10"/>
      <c r="IP150" s="10"/>
      <c r="IQ150" s="10"/>
      <c r="IR150" s="10"/>
      <c r="IS150" s="10"/>
      <c r="IT150" s="10"/>
      <c r="IU150" s="10"/>
      <c r="IV150" s="10"/>
      <c r="IW150" s="10"/>
      <c r="IX150" s="10"/>
      <c r="IY150" s="10"/>
      <c r="IZ150" s="10"/>
      <c r="JA150" s="10"/>
    </row>
    <row r="151" spans="1:261" x14ac:dyDescent="0.3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0"/>
      <c r="EX151" s="10"/>
      <c r="EY151" s="10"/>
      <c r="EZ151" s="10"/>
      <c r="FA151" s="10"/>
      <c r="FB151" s="10"/>
      <c r="FC151" s="10"/>
      <c r="FD151" s="10"/>
      <c r="FE151" s="10"/>
      <c r="FF151" s="10"/>
      <c r="FG151" s="10"/>
      <c r="FH151" s="10"/>
      <c r="FI151" s="10"/>
      <c r="FJ151" s="10"/>
      <c r="FK151" s="10"/>
      <c r="FL151" s="10"/>
      <c r="FM151" s="10"/>
      <c r="FN151" s="10"/>
      <c r="FO151" s="10"/>
      <c r="FP151" s="10"/>
      <c r="FQ151" s="10"/>
      <c r="FR151" s="10"/>
      <c r="FS151" s="10"/>
      <c r="FT151" s="10"/>
      <c r="FU151" s="10"/>
      <c r="FV151" s="10"/>
      <c r="FW151" s="10"/>
      <c r="FX151" s="10"/>
      <c r="FY151" s="10"/>
      <c r="FZ151" s="10"/>
      <c r="GA151" s="10"/>
      <c r="GB151" s="10"/>
      <c r="GC151" s="10"/>
      <c r="GD151" s="10"/>
      <c r="GE151" s="10"/>
      <c r="GF151" s="10"/>
      <c r="GG151" s="10"/>
      <c r="GH151" s="10"/>
      <c r="GI151" s="10"/>
      <c r="GJ151" s="10"/>
      <c r="GK151" s="10"/>
      <c r="GL151" s="10"/>
      <c r="GM151" s="10"/>
      <c r="GN151" s="10"/>
      <c r="GO151" s="10"/>
      <c r="GP151" s="10"/>
      <c r="GQ151" s="10"/>
      <c r="GR151" s="10"/>
      <c r="GS151" s="10"/>
      <c r="GT151" s="10"/>
      <c r="GU151" s="10"/>
      <c r="GV151" s="10"/>
      <c r="GW151" s="10"/>
      <c r="GX151" s="10"/>
      <c r="GY151" s="10"/>
      <c r="GZ151" s="10"/>
      <c r="HA151" s="10"/>
      <c r="HB151" s="10"/>
      <c r="HC151" s="10"/>
      <c r="HD151" s="10"/>
      <c r="HE151" s="10"/>
      <c r="HF151" s="10"/>
      <c r="HG151" s="10"/>
      <c r="HH151" s="10"/>
      <c r="HI151" s="10"/>
      <c r="HJ151" s="10"/>
      <c r="HK151" s="10"/>
      <c r="HL151" s="10"/>
      <c r="HM151" s="10"/>
      <c r="HN151" s="10"/>
      <c r="HO151" s="10"/>
      <c r="HP151" s="10"/>
      <c r="HQ151" s="10"/>
      <c r="HR151" s="10"/>
      <c r="HS151" s="10"/>
      <c r="HT151" s="10"/>
      <c r="HU151" s="10"/>
      <c r="HV151" s="10"/>
      <c r="HW151" s="10"/>
      <c r="HX151" s="10"/>
      <c r="HY151" s="10"/>
      <c r="HZ151" s="10"/>
      <c r="IA151" s="10"/>
      <c r="IB151" s="10"/>
      <c r="IC151" s="10"/>
      <c r="ID151" s="10"/>
      <c r="IE151" s="10"/>
      <c r="IF151" s="10"/>
      <c r="IG151" s="10"/>
      <c r="IH151" s="10"/>
      <c r="II151" s="10"/>
      <c r="IJ151" s="10"/>
      <c r="IK151" s="10"/>
      <c r="IL151" s="10"/>
      <c r="IM151" s="10"/>
      <c r="IN151" s="10"/>
      <c r="IO151" s="10"/>
      <c r="IP151" s="10"/>
      <c r="IQ151" s="10"/>
      <c r="IR151" s="10"/>
      <c r="IS151" s="10"/>
      <c r="IT151" s="10"/>
      <c r="IU151" s="10"/>
      <c r="IV151" s="10"/>
      <c r="IW151" s="10"/>
      <c r="IX151" s="10"/>
      <c r="IY151" s="10"/>
      <c r="IZ151" s="10"/>
      <c r="JA151" s="10"/>
    </row>
    <row r="152" spans="1:261" x14ac:dyDescent="0.3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c r="DJ152" s="10"/>
      <c r="DK152" s="10"/>
      <c r="DL152" s="10"/>
      <c r="DM152" s="10"/>
      <c r="DN152" s="10"/>
      <c r="DO152" s="10"/>
      <c r="DP152" s="10"/>
      <c r="DQ152" s="10"/>
      <c r="DR152" s="10"/>
      <c r="DS152" s="10"/>
      <c r="DT152" s="10"/>
      <c r="DU152" s="10"/>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0"/>
      <c r="EX152" s="10"/>
      <c r="EY152" s="10"/>
      <c r="EZ152" s="10"/>
      <c r="FA152" s="10"/>
      <c r="FB152" s="10"/>
      <c r="FC152" s="10"/>
      <c r="FD152" s="10"/>
      <c r="FE152" s="10"/>
      <c r="FF152" s="10"/>
      <c r="FG152" s="10"/>
      <c r="FH152" s="10"/>
      <c r="FI152" s="10"/>
      <c r="FJ152" s="10"/>
      <c r="FK152" s="10"/>
      <c r="FL152" s="10"/>
      <c r="FM152" s="10"/>
      <c r="FN152" s="10"/>
      <c r="FO152" s="10"/>
      <c r="FP152" s="10"/>
      <c r="FQ152" s="10"/>
      <c r="FR152" s="10"/>
      <c r="FS152" s="10"/>
      <c r="FT152" s="10"/>
      <c r="FU152" s="10"/>
      <c r="FV152" s="10"/>
      <c r="FW152" s="10"/>
      <c r="FX152" s="10"/>
      <c r="FY152" s="10"/>
      <c r="FZ152" s="10"/>
      <c r="GA152" s="10"/>
      <c r="GB152" s="10"/>
      <c r="GC152" s="10"/>
      <c r="GD152" s="10"/>
      <c r="GE152" s="10"/>
      <c r="GF152" s="10"/>
      <c r="GG152" s="10"/>
      <c r="GH152" s="10"/>
      <c r="GI152" s="10"/>
      <c r="GJ152" s="10"/>
      <c r="GK152" s="10"/>
      <c r="GL152" s="10"/>
      <c r="GM152" s="10"/>
      <c r="GN152" s="10"/>
      <c r="GO152" s="10"/>
      <c r="GP152" s="10"/>
      <c r="GQ152" s="10"/>
      <c r="GR152" s="10"/>
      <c r="GS152" s="10"/>
      <c r="GT152" s="10"/>
      <c r="GU152" s="10"/>
      <c r="GV152" s="10"/>
      <c r="GW152" s="10"/>
      <c r="GX152" s="10"/>
      <c r="GY152" s="10"/>
      <c r="GZ152" s="10"/>
      <c r="HA152" s="10"/>
      <c r="HB152" s="10"/>
      <c r="HC152" s="10"/>
      <c r="HD152" s="10"/>
      <c r="HE152" s="10"/>
      <c r="HF152" s="10"/>
      <c r="HG152" s="10"/>
      <c r="HH152" s="10"/>
      <c r="HI152" s="10"/>
      <c r="HJ152" s="10"/>
      <c r="HK152" s="10"/>
      <c r="HL152" s="10"/>
      <c r="HM152" s="10"/>
      <c r="HN152" s="10"/>
      <c r="HO152" s="10"/>
      <c r="HP152" s="10"/>
      <c r="HQ152" s="10"/>
      <c r="HR152" s="10"/>
      <c r="HS152" s="10"/>
      <c r="HT152" s="10"/>
      <c r="HU152" s="10"/>
      <c r="HV152" s="10"/>
      <c r="HW152" s="10"/>
      <c r="HX152" s="10"/>
      <c r="HY152" s="10"/>
      <c r="HZ152" s="10"/>
      <c r="IA152" s="10"/>
      <c r="IB152" s="10"/>
      <c r="IC152" s="10"/>
      <c r="ID152" s="10"/>
      <c r="IE152" s="10"/>
      <c r="IF152" s="10"/>
      <c r="IG152" s="10"/>
      <c r="IH152" s="10"/>
      <c r="II152" s="10"/>
      <c r="IJ152" s="10"/>
      <c r="IK152" s="10"/>
      <c r="IL152" s="10"/>
      <c r="IM152" s="10"/>
      <c r="IN152" s="10"/>
      <c r="IO152" s="10"/>
      <c r="IP152" s="10"/>
      <c r="IQ152" s="10"/>
      <c r="IR152" s="10"/>
      <c r="IS152" s="10"/>
      <c r="IT152" s="10"/>
      <c r="IU152" s="10"/>
      <c r="IV152" s="10"/>
      <c r="IW152" s="10"/>
      <c r="IX152" s="10"/>
      <c r="IY152" s="10"/>
      <c r="IZ152" s="10"/>
      <c r="JA152" s="10"/>
    </row>
    <row r="153" spans="1:261" x14ac:dyDescent="0.3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0"/>
      <c r="EX153" s="10"/>
      <c r="EY153" s="10"/>
      <c r="EZ153" s="10"/>
      <c r="FA153" s="10"/>
      <c r="FB153" s="10"/>
      <c r="FC153" s="10"/>
      <c r="FD153" s="10"/>
      <c r="FE153" s="10"/>
      <c r="FF153" s="10"/>
      <c r="FG153" s="10"/>
      <c r="FH153" s="10"/>
      <c r="FI153" s="10"/>
      <c r="FJ153" s="10"/>
      <c r="FK153" s="10"/>
      <c r="FL153" s="10"/>
      <c r="FM153" s="10"/>
      <c r="FN153" s="10"/>
      <c r="FO153" s="10"/>
      <c r="FP153" s="10"/>
      <c r="FQ153" s="10"/>
      <c r="FR153" s="10"/>
      <c r="FS153" s="10"/>
      <c r="FT153" s="10"/>
      <c r="FU153" s="10"/>
      <c r="FV153" s="10"/>
      <c r="FW153" s="10"/>
      <c r="FX153" s="10"/>
      <c r="FY153" s="10"/>
      <c r="FZ153" s="10"/>
      <c r="GA153" s="10"/>
      <c r="GB153" s="10"/>
      <c r="GC153" s="10"/>
      <c r="GD153" s="10"/>
      <c r="GE153" s="10"/>
      <c r="GF153" s="10"/>
      <c r="GG153" s="10"/>
      <c r="GH153" s="10"/>
      <c r="GI153" s="10"/>
      <c r="GJ153" s="10"/>
      <c r="GK153" s="10"/>
      <c r="GL153" s="10"/>
      <c r="GM153" s="10"/>
      <c r="GN153" s="10"/>
      <c r="GO153" s="10"/>
      <c r="GP153" s="10"/>
      <c r="GQ153" s="10"/>
      <c r="GR153" s="10"/>
      <c r="GS153" s="10"/>
      <c r="GT153" s="10"/>
      <c r="GU153" s="10"/>
      <c r="GV153" s="10"/>
      <c r="GW153" s="10"/>
      <c r="GX153" s="10"/>
      <c r="GY153" s="10"/>
      <c r="GZ153" s="10"/>
      <c r="HA153" s="10"/>
      <c r="HB153" s="10"/>
      <c r="HC153" s="10"/>
      <c r="HD153" s="10"/>
      <c r="HE153" s="10"/>
      <c r="HF153" s="10"/>
      <c r="HG153" s="10"/>
      <c r="HH153" s="10"/>
      <c r="HI153" s="10"/>
      <c r="HJ153" s="10"/>
      <c r="HK153" s="10"/>
      <c r="HL153" s="10"/>
      <c r="HM153" s="10"/>
      <c r="HN153" s="10"/>
      <c r="HO153" s="10"/>
      <c r="HP153" s="10"/>
      <c r="HQ153" s="10"/>
      <c r="HR153" s="10"/>
      <c r="HS153" s="10"/>
      <c r="HT153" s="10"/>
      <c r="HU153" s="10"/>
      <c r="HV153" s="10"/>
      <c r="HW153" s="10"/>
      <c r="HX153" s="10"/>
      <c r="HY153" s="10"/>
      <c r="HZ153" s="10"/>
      <c r="IA153" s="10"/>
      <c r="IB153" s="10"/>
      <c r="IC153" s="10"/>
      <c r="ID153" s="10"/>
      <c r="IE153" s="10"/>
      <c r="IF153" s="10"/>
      <c r="IG153" s="10"/>
      <c r="IH153" s="10"/>
      <c r="II153" s="10"/>
      <c r="IJ153" s="10"/>
      <c r="IK153" s="10"/>
      <c r="IL153" s="10"/>
      <c r="IM153" s="10"/>
      <c r="IN153" s="10"/>
      <c r="IO153" s="10"/>
      <c r="IP153" s="10"/>
      <c r="IQ153" s="10"/>
      <c r="IR153" s="10"/>
      <c r="IS153" s="10"/>
      <c r="IT153" s="10"/>
      <c r="IU153" s="10"/>
      <c r="IV153" s="10"/>
      <c r="IW153" s="10"/>
      <c r="IX153" s="10"/>
      <c r="IY153" s="10"/>
      <c r="IZ153" s="10"/>
      <c r="JA153" s="10"/>
    </row>
    <row r="154" spans="1:261" x14ac:dyDescent="0.3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c r="DD154" s="10"/>
      <c r="DE154" s="10"/>
      <c r="DF154" s="10"/>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0"/>
      <c r="EX154" s="10"/>
      <c r="EY154" s="10"/>
      <c r="EZ154" s="10"/>
      <c r="FA154" s="10"/>
      <c r="FB154" s="10"/>
      <c r="FC154" s="10"/>
      <c r="FD154" s="10"/>
      <c r="FE154" s="10"/>
      <c r="FF154" s="10"/>
      <c r="FG154" s="10"/>
      <c r="FH154" s="10"/>
      <c r="FI154" s="10"/>
      <c r="FJ154" s="10"/>
      <c r="FK154" s="10"/>
      <c r="FL154" s="10"/>
      <c r="FM154" s="10"/>
      <c r="FN154" s="10"/>
      <c r="FO154" s="10"/>
      <c r="FP154" s="10"/>
      <c r="FQ154" s="10"/>
      <c r="FR154" s="10"/>
      <c r="FS154" s="10"/>
      <c r="FT154" s="10"/>
      <c r="FU154" s="10"/>
      <c r="FV154" s="10"/>
      <c r="FW154" s="10"/>
      <c r="FX154" s="10"/>
      <c r="FY154" s="10"/>
      <c r="FZ154" s="10"/>
      <c r="GA154" s="10"/>
      <c r="GB154" s="10"/>
      <c r="GC154" s="10"/>
      <c r="GD154" s="10"/>
      <c r="GE154" s="10"/>
      <c r="GF154" s="10"/>
      <c r="GG154" s="10"/>
      <c r="GH154" s="10"/>
      <c r="GI154" s="10"/>
      <c r="GJ154" s="10"/>
      <c r="GK154" s="10"/>
      <c r="GL154" s="10"/>
      <c r="GM154" s="10"/>
      <c r="GN154" s="10"/>
      <c r="GO154" s="10"/>
      <c r="GP154" s="10"/>
      <c r="GQ154" s="10"/>
      <c r="GR154" s="10"/>
      <c r="GS154" s="10"/>
      <c r="GT154" s="10"/>
      <c r="GU154" s="10"/>
      <c r="GV154" s="10"/>
      <c r="GW154" s="10"/>
      <c r="GX154" s="10"/>
      <c r="GY154" s="10"/>
      <c r="GZ154" s="10"/>
      <c r="HA154" s="10"/>
      <c r="HB154" s="10"/>
      <c r="HC154" s="10"/>
      <c r="HD154" s="10"/>
      <c r="HE154" s="10"/>
      <c r="HF154" s="10"/>
      <c r="HG154" s="10"/>
      <c r="HH154" s="10"/>
      <c r="HI154" s="10"/>
      <c r="HJ154" s="10"/>
      <c r="HK154" s="10"/>
      <c r="HL154" s="10"/>
      <c r="HM154" s="10"/>
      <c r="HN154" s="10"/>
      <c r="HO154" s="10"/>
      <c r="HP154" s="10"/>
      <c r="HQ154" s="10"/>
      <c r="HR154" s="10"/>
      <c r="HS154" s="10"/>
      <c r="HT154" s="10"/>
      <c r="HU154" s="10"/>
      <c r="HV154" s="10"/>
      <c r="HW154" s="10"/>
      <c r="HX154" s="10"/>
      <c r="HY154" s="10"/>
      <c r="HZ154" s="10"/>
      <c r="IA154" s="10"/>
      <c r="IB154" s="10"/>
      <c r="IC154" s="10"/>
      <c r="ID154" s="10"/>
      <c r="IE154" s="10"/>
      <c r="IF154" s="10"/>
      <c r="IG154" s="10"/>
      <c r="IH154" s="10"/>
      <c r="II154" s="10"/>
      <c r="IJ154" s="10"/>
      <c r="IK154" s="10"/>
      <c r="IL154" s="10"/>
      <c r="IM154" s="10"/>
      <c r="IN154" s="10"/>
      <c r="IO154" s="10"/>
      <c r="IP154" s="10"/>
      <c r="IQ154" s="10"/>
      <c r="IR154" s="10"/>
      <c r="IS154" s="10"/>
      <c r="IT154" s="10"/>
      <c r="IU154" s="10"/>
      <c r="IV154" s="10"/>
      <c r="IW154" s="10"/>
      <c r="IX154" s="10"/>
      <c r="IY154" s="10"/>
      <c r="IZ154" s="10"/>
      <c r="JA154" s="10"/>
    </row>
    <row r="155" spans="1:261" x14ac:dyDescent="0.3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0"/>
      <c r="EX155" s="10"/>
      <c r="EY155" s="10"/>
      <c r="EZ155" s="10"/>
      <c r="FA155" s="10"/>
      <c r="FB155" s="10"/>
      <c r="FC155" s="10"/>
      <c r="FD155" s="10"/>
      <c r="FE155" s="10"/>
      <c r="FF155" s="10"/>
      <c r="FG155" s="10"/>
      <c r="FH155" s="10"/>
      <c r="FI155" s="10"/>
      <c r="FJ155" s="10"/>
      <c r="FK155" s="10"/>
      <c r="FL155" s="10"/>
      <c r="FM155" s="10"/>
      <c r="FN155" s="10"/>
      <c r="FO155" s="10"/>
      <c r="FP155" s="10"/>
      <c r="FQ155" s="10"/>
      <c r="FR155" s="10"/>
      <c r="FS155" s="10"/>
      <c r="FT155" s="10"/>
      <c r="FU155" s="10"/>
      <c r="FV155" s="10"/>
      <c r="FW155" s="10"/>
      <c r="FX155" s="10"/>
      <c r="FY155" s="10"/>
      <c r="FZ155" s="10"/>
      <c r="GA155" s="10"/>
      <c r="GB155" s="10"/>
      <c r="GC155" s="10"/>
      <c r="GD155" s="10"/>
      <c r="GE155" s="10"/>
      <c r="GF155" s="10"/>
      <c r="GG155" s="10"/>
      <c r="GH155" s="10"/>
      <c r="GI155" s="10"/>
      <c r="GJ155" s="10"/>
      <c r="GK155" s="10"/>
      <c r="GL155" s="10"/>
      <c r="GM155" s="10"/>
      <c r="GN155" s="10"/>
      <c r="GO155" s="10"/>
      <c r="GP155" s="10"/>
      <c r="GQ155" s="10"/>
      <c r="GR155" s="10"/>
      <c r="GS155" s="10"/>
      <c r="GT155" s="10"/>
      <c r="GU155" s="10"/>
      <c r="GV155" s="10"/>
      <c r="GW155" s="10"/>
      <c r="GX155" s="10"/>
      <c r="GY155" s="10"/>
      <c r="GZ155" s="10"/>
      <c r="HA155" s="10"/>
      <c r="HB155" s="10"/>
      <c r="HC155" s="10"/>
      <c r="HD155" s="10"/>
      <c r="HE155" s="10"/>
      <c r="HF155" s="10"/>
      <c r="HG155" s="10"/>
      <c r="HH155" s="10"/>
      <c r="HI155" s="10"/>
      <c r="HJ155" s="10"/>
      <c r="HK155" s="10"/>
      <c r="HL155" s="10"/>
      <c r="HM155" s="10"/>
      <c r="HN155" s="10"/>
      <c r="HO155" s="10"/>
      <c r="HP155" s="10"/>
      <c r="HQ155" s="10"/>
      <c r="HR155" s="10"/>
      <c r="HS155" s="10"/>
      <c r="HT155" s="10"/>
      <c r="HU155" s="10"/>
      <c r="HV155" s="10"/>
      <c r="HW155" s="10"/>
      <c r="HX155" s="10"/>
      <c r="HY155" s="10"/>
      <c r="HZ155" s="10"/>
      <c r="IA155" s="10"/>
      <c r="IB155" s="10"/>
      <c r="IC155" s="10"/>
      <c r="ID155" s="10"/>
      <c r="IE155" s="10"/>
      <c r="IF155" s="10"/>
      <c r="IG155" s="10"/>
      <c r="IH155" s="10"/>
      <c r="II155" s="10"/>
      <c r="IJ155" s="10"/>
      <c r="IK155" s="10"/>
      <c r="IL155" s="10"/>
      <c r="IM155" s="10"/>
      <c r="IN155" s="10"/>
      <c r="IO155" s="10"/>
      <c r="IP155" s="10"/>
      <c r="IQ155" s="10"/>
      <c r="IR155" s="10"/>
      <c r="IS155" s="10"/>
      <c r="IT155" s="10"/>
      <c r="IU155" s="10"/>
      <c r="IV155" s="10"/>
      <c r="IW155" s="10"/>
      <c r="IX155" s="10"/>
      <c r="IY155" s="10"/>
      <c r="IZ155" s="10"/>
      <c r="JA155" s="10"/>
    </row>
    <row r="156" spans="1:261" x14ac:dyDescent="0.3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0"/>
      <c r="EX156" s="10"/>
      <c r="EY156" s="10"/>
      <c r="EZ156" s="10"/>
      <c r="FA156" s="10"/>
      <c r="FB156" s="10"/>
      <c r="FC156" s="10"/>
      <c r="FD156" s="10"/>
      <c r="FE156" s="10"/>
      <c r="FF156" s="10"/>
      <c r="FG156" s="10"/>
      <c r="FH156" s="10"/>
      <c r="FI156" s="10"/>
      <c r="FJ156" s="10"/>
      <c r="FK156" s="10"/>
      <c r="FL156" s="10"/>
      <c r="FM156" s="10"/>
      <c r="FN156" s="10"/>
      <c r="FO156" s="10"/>
      <c r="FP156" s="10"/>
      <c r="FQ156" s="10"/>
      <c r="FR156" s="10"/>
      <c r="FS156" s="10"/>
      <c r="FT156" s="10"/>
      <c r="FU156" s="10"/>
      <c r="FV156" s="10"/>
      <c r="FW156" s="10"/>
      <c r="FX156" s="10"/>
      <c r="FY156" s="10"/>
      <c r="FZ156" s="10"/>
      <c r="GA156" s="10"/>
      <c r="GB156" s="10"/>
      <c r="GC156" s="10"/>
      <c r="GD156" s="10"/>
      <c r="GE156" s="10"/>
      <c r="GF156" s="10"/>
      <c r="GG156" s="10"/>
      <c r="GH156" s="10"/>
      <c r="GI156" s="10"/>
      <c r="GJ156" s="10"/>
      <c r="GK156" s="10"/>
      <c r="GL156" s="10"/>
      <c r="GM156" s="10"/>
      <c r="GN156" s="10"/>
      <c r="GO156" s="10"/>
      <c r="GP156" s="10"/>
      <c r="GQ156" s="10"/>
      <c r="GR156" s="10"/>
      <c r="GS156" s="10"/>
      <c r="GT156" s="10"/>
      <c r="GU156" s="10"/>
      <c r="GV156" s="10"/>
      <c r="GW156" s="10"/>
      <c r="GX156" s="10"/>
      <c r="GY156" s="10"/>
      <c r="GZ156" s="10"/>
      <c r="HA156" s="10"/>
      <c r="HB156" s="10"/>
      <c r="HC156" s="10"/>
      <c r="HD156" s="10"/>
      <c r="HE156" s="10"/>
      <c r="HF156" s="10"/>
      <c r="HG156" s="10"/>
      <c r="HH156" s="10"/>
      <c r="HI156" s="10"/>
      <c r="HJ156" s="10"/>
      <c r="HK156" s="10"/>
      <c r="HL156" s="10"/>
      <c r="HM156" s="10"/>
      <c r="HN156" s="10"/>
      <c r="HO156" s="10"/>
      <c r="HP156" s="10"/>
      <c r="HQ156" s="10"/>
      <c r="HR156" s="10"/>
      <c r="HS156" s="10"/>
      <c r="HT156" s="10"/>
      <c r="HU156" s="10"/>
      <c r="HV156" s="10"/>
      <c r="HW156" s="10"/>
      <c r="HX156" s="10"/>
      <c r="HY156" s="10"/>
      <c r="HZ156" s="10"/>
      <c r="IA156" s="10"/>
      <c r="IB156" s="10"/>
      <c r="IC156" s="10"/>
      <c r="ID156" s="10"/>
      <c r="IE156" s="10"/>
      <c r="IF156" s="10"/>
      <c r="IG156" s="10"/>
      <c r="IH156" s="10"/>
      <c r="II156" s="10"/>
      <c r="IJ156" s="10"/>
      <c r="IK156" s="10"/>
      <c r="IL156" s="10"/>
      <c r="IM156" s="10"/>
      <c r="IN156" s="10"/>
      <c r="IO156" s="10"/>
      <c r="IP156" s="10"/>
      <c r="IQ156" s="10"/>
      <c r="IR156" s="10"/>
      <c r="IS156" s="10"/>
      <c r="IT156" s="10"/>
      <c r="IU156" s="10"/>
      <c r="IV156" s="10"/>
      <c r="IW156" s="10"/>
      <c r="IX156" s="10"/>
      <c r="IY156" s="10"/>
      <c r="IZ156" s="10"/>
      <c r="JA156" s="10"/>
    </row>
    <row r="157" spans="1:261" x14ac:dyDescent="0.3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0"/>
      <c r="EX157" s="10"/>
      <c r="EY157" s="10"/>
      <c r="EZ157" s="10"/>
      <c r="FA157" s="10"/>
      <c r="FB157" s="10"/>
      <c r="FC157" s="10"/>
      <c r="FD157" s="10"/>
      <c r="FE157" s="10"/>
      <c r="FF157" s="10"/>
      <c r="FG157" s="10"/>
      <c r="FH157" s="10"/>
      <c r="FI157" s="10"/>
      <c r="FJ157" s="10"/>
      <c r="FK157" s="10"/>
      <c r="FL157" s="10"/>
      <c r="FM157" s="10"/>
      <c r="FN157" s="10"/>
      <c r="FO157" s="10"/>
      <c r="FP157" s="10"/>
      <c r="FQ157" s="10"/>
      <c r="FR157" s="10"/>
      <c r="FS157" s="10"/>
      <c r="FT157" s="10"/>
      <c r="FU157" s="10"/>
      <c r="FV157" s="10"/>
      <c r="FW157" s="10"/>
      <c r="FX157" s="10"/>
      <c r="FY157" s="10"/>
      <c r="FZ157" s="10"/>
      <c r="GA157" s="10"/>
      <c r="GB157" s="10"/>
      <c r="GC157" s="10"/>
      <c r="GD157" s="10"/>
      <c r="GE157" s="10"/>
      <c r="GF157" s="10"/>
      <c r="GG157" s="10"/>
      <c r="GH157" s="10"/>
      <c r="GI157" s="10"/>
      <c r="GJ157" s="10"/>
      <c r="GK157" s="10"/>
      <c r="GL157" s="10"/>
      <c r="GM157" s="10"/>
      <c r="GN157" s="10"/>
      <c r="GO157" s="10"/>
      <c r="GP157" s="10"/>
      <c r="GQ157" s="10"/>
      <c r="GR157" s="10"/>
      <c r="GS157" s="10"/>
      <c r="GT157" s="10"/>
      <c r="GU157" s="10"/>
      <c r="GV157" s="10"/>
      <c r="GW157" s="10"/>
      <c r="GX157" s="10"/>
      <c r="GY157" s="10"/>
      <c r="GZ157" s="10"/>
      <c r="HA157" s="10"/>
      <c r="HB157" s="10"/>
      <c r="HC157" s="10"/>
      <c r="HD157" s="10"/>
      <c r="HE157" s="10"/>
      <c r="HF157" s="10"/>
      <c r="HG157" s="10"/>
      <c r="HH157" s="10"/>
      <c r="HI157" s="10"/>
      <c r="HJ157" s="10"/>
      <c r="HK157" s="10"/>
      <c r="HL157" s="10"/>
      <c r="HM157" s="10"/>
      <c r="HN157" s="10"/>
      <c r="HO157" s="10"/>
      <c r="HP157" s="10"/>
      <c r="HQ157" s="10"/>
      <c r="HR157" s="10"/>
      <c r="HS157" s="10"/>
      <c r="HT157" s="10"/>
      <c r="HU157" s="10"/>
      <c r="HV157" s="10"/>
      <c r="HW157" s="10"/>
      <c r="HX157" s="10"/>
      <c r="HY157" s="10"/>
      <c r="HZ157" s="10"/>
      <c r="IA157" s="10"/>
      <c r="IB157" s="10"/>
      <c r="IC157" s="10"/>
      <c r="ID157" s="10"/>
      <c r="IE157" s="10"/>
      <c r="IF157" s="10"/>
      <c r="IG157" s="10"/>
      <c r="IH157" s="10"/>
      <c r="II157" s="10"/>
      <c r="IJ157" s="10"/>
      <c r="IK157" s="10"/>
      <c r="IL157" s="10"/>
      <c r="IM157" s="10"/>
      <c r="IN157" s="10"/>
      <c r="IO157" s="10"/>
      <c r="IP157" s="10"/>
      <c r="IQ157" s="10"/>
      <c r="IR157" s="10"/>
      <c r="IS157" s="10"/>
      <c r="IT157" s="10"/>
      <c r="IU157" s="10"/>
      <c r="IV157" s="10"/>
      <c r="IW157" s="10"/>
      <c r="IX157" s="10"/>
      <c r="IY157" s="10"/>
      <c r="IZ157" s="10"/>
      <c r="JA157" s="10"/>
    </row>
    <row r="158" spans="1:261" x14ac:dyDescent="0.3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0"/>
      <c r="EX158" s="10"/>
      <c r="EY158" s="10"/>
      <c r="EZ158" s="10"/>
      <c r="FA158" s="10"/>
      <c r="FB158" s="10"/>
      <c r="FC158" s="10"/>
      <c r="FD158" s="10"/>
      <c r="FE158" s="10"/>
      <c r="FF158" s="10"/>
      <c r="FG158" s="10"/>
      <c r="FH158" s="10"/>
      <c r="FI158" s="10"/>
      <c r="FJ158" s="10"/>
      <c r="FK158" s="10"/>
      <c r="FL158" s="10"/>
      <c r="FM158" s="10"/>
      <c r="FN158" s="10"/>
      <c r="FO158" s="10"/>
      <c r="FP158" s="10"/>
      <c r="FQ158" s="10"/>
      <c r="FR158" s="10"/>
      <c r="FS158" s="10"/>
      <c r="FT158" s="10"/>
      <c r="FU158" s="10"/>
      <c r="FV158" s="10"/>
      <c r="FW158" s="10"/>
      <c r="FX158" s="10"/>
      <c r="FY158" s="10"/>
      <c r="FZ158" s="10"/>
      <c r="GA158" s="10"/>
      <c r="GB158" s="10"/>
      <c r="GC158" s="10"/>
      <c r="GD158" s="10"/>
      <c r="GE158" s="10"/>
      <c r="GF158" s="10"/>
      <c r="GG158" s="10"/>
      <c r="GH158" s="10"/>
      <c r="GI158" s="10"/>
      <c r="GJ158" s="10"/>
      <c r="GK158" s="10"/>
      <c r="GL158" s="10"/>
      <c r="GM158" s="10"/>
      <c r="GN158" s="10"/>
      <c r="GO158" s="10"/>
      <c r="GP158" s="10"/>
      <c r="GQ158" s="10"/>
      <c r="GR158" s="10"/>
      <c r="GS158" s="10"/>
      <c r="GT158" s="10"/>
      <c r="GU158" s="10"/>
      <c r="GV158" s="10"/>
      <c r="GW158" s="10"/>
      <c r="GX158" s="10"/>
      <c r="GY158" s="10"/>
      <c r="GZ158" s="10"/>
      <c r="HA158" s="10"/>
      <c r="HB158" s="10"/>
      <c r="HC158" s="10"/>
      <c r="HD158" s="10"/>
      <c r="HE158" s="10"/>
      <c r="HF158" s="10"/>
      <c r="HG158" s="10"/>
      <c r="HH158" s="10"/>
      <c r="HI158" s="10"/>
      <c r="HJ158" s="10"/>
      <c r="HK158" s="10"/>
      <c r="HL158" s="10"/>
      <c r="HM158" s="10"/>
      <c r="HN158" s="10"/>
      <c r="HO158" s="10"/>
      <c r="HP158" s="10"/>
      <c r="HQ158" s="10"/>
      <c r="HR158" s="10"/>
      <c r="HS158" s="10"/>
      <c r="HT158" s="10"/>
      <c r="HU158" s="10"/>
      <c r="HV158" s="10"/>
      <c r="HW158" s="10"/>
      <c r="HX158" s="10"/>
      <c r="HY158" s="10"/>
      <c r="HZ158" s="10"/>
      <c r="IA158" s="10"/>
      <c r="IB158" s="10"/>
      <c r="IC158" s="10"/>
      <c r="ID158" s="10"/>
      <c r="IE158" s="10"/>
      <c r="IF158" s="10"/>
      <c r="IG158" s="10"/>
      <c r="IH158" s="10"/>
      <c r="II158" s="10"/>
      <c r="IJ158" s="10"/>
      <c r="IK158" s="10"/>
      <c r="IL158" s="10"/>
      <c r="IM158" s="10"/>
      <c r="IN158" s="10"/>
      <c r="IO158" s="10"/>
      <c r="IP158" s="10"/>
      <c r="IQ158" s="10"/>
      <c r="IR158" s="10"/>
      <c r="IS158" s="10"/>
      <c r="IT158" s="10"/>
      <c r="IU158" s="10"/>
      <c r="IV158" s="10"/>
      <c r="IW158" s="10"/>
      <c r="IX158" s="10"/>
      <c r="IY158" s="10"/>
      <c r="IZ158" s="10"/>
      <c r="JA158" s="10"/>
    </row>
    <row r="159" spans="1:261" x14ac:dyDescent="0.3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0"/>
      <c r="EU159" s="10"/>
      <c r="EV159" s="10"/>
      <c r="EW159" s="10"/>
      <c r="EX159" s="10"/>
      <c r="EY159" s="10"/>
      <c r="EZ159" s="10"/>
      <c r="FA159" s="10"/>
      <c r="FB159" s="10"/>
      <c r="FC159" s="10"/>
      <c r="FD159" s="10"/>
      <c r="FE159" s="10"/>
      <c r="FF159" s="10"/>
      <c r="FG159" s="10"/>
      <c r="FH159" s="10"/>
      <c r="FI159" s="10"/>
      <c r="FJ159" s="10"/>
      <c r="FK159" s="10"/>
      <c r="FL159" s="10"/>
      <c r="FM159" s="10"/>
      <c r="FN159" s="10"/>
      <c r="FO159" s="10"/>
      <c r="FP159" s="10"/>
      <c r="FQ159" s="10"/>
      <c r="FR159" s="10"/>
      <c r="FS159" s="10"/>
      <c r="FT159" s="10"/>
      <c r="FU159" s="10"/>
      <c r="FV159" s="10"/>
      <c r="FW159" s="10"/>
      <c r="FX159" s="10"/>
      <c r="FY159" s="10"/>
      <c r="FZ159" s="10"/>
      <c r="GA159" s="10"/>
      <c r="GB159" s="10"/>
      <c r="GC159" s="10"/>
      <c r="GD159" s="10"/>
      <c r="GE159" s="10"/>
      <c r="GF159" s="10"/>
      <c r="GG159" s="10"/>
      <c r="GH159" s="10"/>
      <c r="GI159" s="10"/>
      <c r="GJ159" s="10"/>
      <c r="GK159" s="10"/>
      <c r="GL159" s="10"/>
      <c r="GM159" s="10"/>
      <c r="GN159" s="10"/>
      <c r="GO159" s="10"/>
      <c r="GP159" s="10"/>
      <c r="GQ159" s="10"/>
      <c r="GR159" s="10"/>
      <c r="GS159" s="10"/>
      <c r="GT159" s="10"/>
      <c r="GU159" s="10"/>
      <c r="GV159" s="10"/>
      <c r="GW159" s="10"/>
      <c r="GX159" s="10"/>
      <c r="GY159" s="10"/>
      <c r="GZ159" s="10"/>
      <c r="HA159" s="10"/>
      <c r="HB159" s="10"/>
      <c r="HC159" s="10"/>
      <c r="HD159" s="10"/>
      <c r="HE159" s="10"/>
      <c r="HF159" s="10"/>
      <c r="HG159" s="10"/>
      <c r="HH159" s="10"/>
      <c r="HI159" s="10"/>
      <c r="HJ159" s="10"/>
      <c r="HK159" s="10"/>
      <c r="HL159" s="10"/>
      <c r="HM159" s="10"/>
      <c r="HN159" s="10"/>
      <c r="HO159" s="10"/>
      <c r="HP159" s="10"/>
      <c r="HQ159" s="10"/>
      <c r="HR159" s="10"/>
      <c r="HS159" s="10"/>
      <c r="HT159" s="10"/>
      <c r="HU159" s="10"/>
      <c r="HV159" s="10"/>
      <c r="HW159" s="10"/>
      <c r="HX159" s="10"/>
      <c r="HY159" s="10"/>
      <c r="HZ159" s="10"/>
      <c r="IA159" s="10"/>
      <c r="IB159" s="10"/>
      <c r="IC159" s="10"/>
      <c r="ID159" s="10"/>
      <c r="IE159" s="10"/>
      <c r="IF159" s="10"/>
      <c r="IG159" s="10"/>
      <c r="IH159" s="10"/>
      <c r="II159" s="10"/>
      <c r="IJ159" s="10"/>
      <c r="IK159" s="10"/>
      <c r="IL159" s="10"/>
      <c r="IM159" s="10"/>
      <c r="IN159" s="10"/>
      <c r="IO159" s="10"/>
      <c r="IP159" s="10"/>
      <c r="IQ159" s="10"/>
      <c r="IR159" s="10"/>
      <c r="IS159" s="10"/>
      <c r="IT159" s="10"/>
      <c r="IU159" s="10"/>
      <c r="IV159" s="10"/>
      <c r="IW159" s="10"/>
      <c r="IX159" s="10"/>
      <c r="IY159" s="10"/>
      <c r="IZ159" s="10"/>
      <c r="JA159" s="10"/>
    </row>
    <row r="160" spans="1:261" x14ac:dyDescent="0.3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10"/>
      <c r="ET160" s="10"/>
      <c r="EU160" s="10"/>
      <c r="EV160" s="10"/>
      <c r="EW160" s="10"/>
      <c r="EX160" s="10"/>
      <c r="EY160" s="10"/>
      <c r="EZ160" s="10"/>
      <c r="FA160" s="10"/>
      <c r="FB160" s="10"/>
      <c r="FC160" s="10"/>
      <c r="FD160" s="10"/>
      <c r="FE160" s="10"/>
      <c r="FF160" s="10"/>
      <c r="FG160" s="10"/>
      <c r="FH160" s="10"/>
      <c r="FI160" s="10"/>
      <c r="FJ160" s="10"/>
      <c r="FK160" s="10"/>
      <c r="FL160" s="10"/>
      <c r="FM160" s="10"/>
      <c r="FN160" s="10"/>
      <c r="FO160" s="10"/>
      <c r="FP160" s="10"/>
      <c r="FQ160" s="10"/>
      <c r="FR160" s="10"/>
      <c r="FS160" s="10"/>
      <c r="FT160" s="10"/>
      <c r="FU160" s="10"/>
      <c r="FV160" s="10"/>
      <c r="FW160" s="10"/>
      <c r="FX160" s="10"/>
      <c r="FY160" s="10"/>
      <c r="FZ160" s="10"/>
      <c r="GA160" s="10"/>
      <c r="GB160" s="10"/>
      <c r="GC160" s="10"/>
      <c r="GD160" s="10"/>
      <c r="GE160" s="10"/>
      <c r="GF160" s="10"/>
      <c r="GG160" s="10"/>
      <c r="GH160" s="10"/>
      <c r="GI160" s="10"/>
      <c r="GJ160" s="10"/>
      <c r="GK160" s="10"/>
      <c r="GL160" s="10"/>
      <c r="GM160" s="10"/>
      <c r="GN160" s="10"/>
      <c r="GO160" s="10"/>
      <c r="GP160" s="10"/>
      <c r="GQ160" s="10"/>
      <c r="GR160" s="10"/>
      <c r="GS160" s="10"/>
      <c r="GT160" s="10"/>
      <c r="GU160" s="10"/>
      <c r="GV160" s="10"/>
      <c r="GW160" s="10"/>
      <c r="GX160" s="10"/>
      <c r="GY160" s="10"/>
      <c r="GZ160" s="10"/>
      <c r="HA160" s="10"/>
      <c r="HB160" s="10"/>
      <c r="HC160" s="10"/>
      <c r="HD160" s="10"/>
      <c r="HE160" s="10"/>
      <c r="HF160" s="10"/>
      <c r="HG160" s="10"/>
      <c r="HH160" s="10"/>
      <c r="HI160" s="10"/>
      <c r="HJ160" s="10"/>
      <c r="HK160" s="10"/>
      <c r="HL160" s="10"/>
      <c r="HM160" s="10"/>
      <c r="HN160" s="10"/>
      <c r="HO160" s="10"/>
      <c r="HP160" s="10"/>
      <c r="HQ160" s="10"/>
      <c r="HR160" s="10"/>
      <c r="HS160" s="10"/>
      <c r="HT160" s="10"/>
      <c r="HU160" s="10"/>
      <c r="HV160" s="10"/>
      <c r="HW160" s="10"/>
      <c r="HX160" s="10"/>
      <c r="HY160" s="10"/>
      <c r="HZ160" s="10"/>
      <c r="IA160" s="10"/>
      <c r="IB160" s="10"/>
      <c r="IC160" s="10"/>
      <c r="ID160" s="10"/>
      <c r="IE160" s="10"/>
      <c r="IF160" s="10"/>
      <c r="IG160" s="10"/>
      <c r="IH160" s="10"/>
      <c r="II160" s="10"/>
      <c r="IJ160" s="10"/>
      <c r="IK160" s="10"/>
      <c r="IL160" s="10"/>
      <c r="IM160" s="10"/>
      <c r="IN160" s="10"/>
      <c r="IO160" s="10"/>
      <c r="IP160" s="10"/>
      <c r="IQ160" s="10"/>
      <c r="IR160" s="10"/>
      <c r="IS160" s="10"/>
      <c r="IT160" s="10"/>
      <c r="IU160" s="10"/>
      <c r="IV160" s="10"/>
      <c r="IW160" s="10"/>
      <c r="IX160" s="10"/>
      <c r="IY160" s="10"/>
      <c r="IZ160" s="10"/>
      <c r="JA160" s="10"/>
    </row>
    <row r="161" spans="1:261" x14ac:dyDescent="0.3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0"/>
      <c r="EX161" s="10"/>
      <c r="EY161" s="10"/>
      <c r="EZ161" s="10"/>
      <c r="FA161" s="10"/>
      <c r="FB161" s="10"/>
      <c r="FC161" s="10"/>
      <c r="FD161" s="10"/>
      <c r="FE161" s="10"/>
      <c r="FF161" s="10"/>
      <c r="FG161" s="10"/>
      <c r="FH161" s="10"/>
      <c r="FI161" s="10"/>
      <c r="FJ161" s="10"/>
      <c r="FK161" s="10"/>
      <c r="FL161" s="10"/>
      <c r="FM161" s="10"/>
      <c r="FN161" s="10"/>
      <c r="FO161" s="10"/>
      <c r="FP161" s="10"/>
      <c r="FQ161" s="10"/>
      <c r="FR161" s="10"/>
      <c r="FS161" s="10"/>
      <c r="FT161" s="10"/>
      <c r="FU161" s="10"/>
      <c r="FV161" s="10"/>
      <c r="FW161" s="10"/>
      <c r="FX161" s="10"/>
      <c r="FY161" s="10"/>
      <c r="FZ161" s="10"/>
      <c r="GA161" s="10"/>
      <c r="GB161" s="10"/>
      <c r="GC161" s="10"/>
      <c r="GD161" s="10"/>
      <c r="GE161" s="10"/>
      <c r="GF161" s="10"/>
      <c r="GG161" s="10"/>
      <c r="GH161" s="10"/>
      <c r="GI161" s="10"/>
      <c r="GJ161" s="10"/>
      <c r="GK161" s="10"/>
      <c r="GL161" s="10"/>
      <c r="GM161" s="10"/>
      <c r="GN161" s="10"/>
      <c r="GO161" s="10"/>
      <c r="GP161" s="10"/>
      <c r="GQ161" s="10"/>
      <c r="GR161" s="10"/>
      <c r="GS161" s="10"/>
      <c r="GT161" s="10"/>
      <c r="GU161" s="10"/>
      <c r="GV161" s="10"/>
      <c r="GW161" s="10"/>
      <c r="GX161" s="10"/>
      <c r="GY161" s="10"/>
      <c r="GZ161" s="10"/>
      <c r="HA161" s="10"/>
      <c r="HB161" s="10"/>
      <c r="HC161" s="10"/>
      <c r="HD161" s="10"/>
      <c r="HE161" s="10"/>
      <c r="HF161" s="10"/>
      <c r="HG161" s="10"/>
      <c r="HH161" s="10"/>
      <c r="HI161" s="10"/>
      <c r="HJ161" s="10"/>
      <c r="HK161" s="10"/>
      <c r="HL161" s="10"/>
      <c r="HM161" s="10"/>
      <c r="HN161" s="10"/>
      <c r="HO161" s="10"/>
      <c r="HP161" s="10"/>
      <c r="HQ161" s="10"/>
      <c r="HR161" s="10"/>
      <c r="HS161" s="10"/>
      <c r="HT161" s="10"/>
      <c r="HU161" s="10"/>
      <c r="HV161" s="10"/>
      <c r="HW161" s="10"/>
      <c r="HX161" s="10"/>
      <c r="HY161" s="10"/>
      <c r="HZ161" s="10"/>
      <c r="IA161" s="10"/>
      <c r="IB161" s="10"/>
      <c r="IC161" s="10"/>
      <c r="ID161" s="10"/>
      <c r="IE161" s="10"/>
      <c r="IF161" s="10"/>
      <c r="IG161" s="10"/>
      <c r="IH161" s="10"/>
      <c r="II161" s="10"/>
      <c r="IJ161" s="10"/>
      <c r="IK161" s="10"/>
      <c r="IL161" s="10"/>
      <c r="IM161" s="10"/>
      <c r="IN161" s="10"/>
      <c r="IO161" s="10"/>
      <c r="IP161" s="10"/>
      <c r="IQ161" s="10"/>
      <c r="IR161" s="10"/>
      <c r="IS161" s="10"/>
      <c r="IT161" s="10"/>
      <c r="IU161" s="10"/>
      <c r="IV161" s="10"/>
      <c r="IW161" s="10"/>
      <c r="IX161" s="10"/>
      <c r="IY161" s="10"/>
      <c r="IZ161" s="10"/>
      <c r="JA161" s="10"/>
    </row>
    <row r="162" spans="1:261" x14ac:dyDescent="0.3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0"/>
      <c r="EX162" s="10"/>
      <c r="EY162" s="10"/>
      <c r="EZ162" s="10"/>
      <c r="FA162" s="10"/>
      <c r="FB162" s="10"/>
      <c r="FC162" s="10"/>
      <c r="FD162" s="10"/>
      <c r="FE162" s="10"/>
      <c r="FF162" s="10"/>
      <c r="FG162" s="10"/>
      <c r="FH162" s="10"/>
      <c r="FI162" s="10"/>
      <c r="FJ162" s="10"/>
      <c r="FK162" s="10"/>
      <c r="FL162" s="10"/>
      <c r="FM162" s="10"/>
      <c r="FN162" s="10"/>
      <c r="FO162" s="10"/>
      <c r="FP162" s="10"/>
      <c r="FQ162" s="10"/>
      <c r="FR162" s="10"/>
      <c r="FS162" s="10"/>
      <c r="FT162" s="10"/>
      <c r="FU162" s="10"/>
      <c r="FV162" s="10"/>
      <c r="FW162" s="10"/>
      <c r="FX162" s="10"/>
      <c r="FY162" s="10"/>
      <c r="FZ162" s="10"/>
      <c r="GA162" s="10"/>
      <c r="GB162" s="10"/>
      <c r="GC162" s="10"/>
      <c r="GD162" s="10"/>
      <c r="GE162" s="10"/>
      <c r="GF162" s="10"/>
      <c r="GG162" s="10"/>
      <c r="GH162" s="10"/>
      <c r="GI162" s="10"/>
      <c r="GJ162" s="10"/>
      <c r="GK162" s="10"/>
      <c r="GL162" s="10"/>
      <c r="GM162" s="10"/>
      <c r="GN162" s="10"/>
      <c r="GO162" s="10"/>
      <c r="GP162" s="10"/>
      <c r="GQ162" s="10"/>
      <c r="GR162" s="10"/>
      <c r="GS162" s="10"/>
      <c r="GT162" s="10"/>
      <c r="GU162" s="10"/>
      <c r="GV162" s="10"/>
      <c r="GW162" s="10"/>
      <c r="GX162" s="10"/>
      <c r="GY162" s="10"/>
      <c r="GZ162" s="10"/>
      <c r="HA162" s="10"/>
      <c r="HB162" s="10"/>
      <c r="HC162" s="10"/>
      <c r="HD162" s="10"/>
      <c r="HE162" s="10"/>
      <c r="HF162" s="10"/>
      <c r="HG162" s="10"/>
      <c r="HH162" s="10"/>
      <c r="HI162" s="10"/>
      <c r="HJ162" s="10"/>
      <c r="HK162" s="10"/>
      <c r="HL162" s="10"/>
      <c r="HM162" s="10"/>
      <c r="HN162" s="10"/>
      <c r="HO162" s="10"/>
      <c r="HP162" s="10"/>
      <c r="HQ162" s="10"/>
      <c r="HR162" s="10"/>
      <c r="HS162" s="10"/>
      <c r="HT162" s="10"/>
      <c r="HU162" s="10"/>
      <c r="HV162" s="10"/>
      <c r="HW162" s="10"/>
      <c r="HX162" s="10"/>
      <c r="HY162" s="10"/>
      <c r="HZ162" s="10"/>
      <c r="IA162" s="10"/>
      <c r="IB162" s="10"/>
      <c r="IC162" s="10"/>
      <c r="ID162" s="10"/>
      <c r="IE162" s="10"/>
      <c r="IF162" s="10"/>
      <c r="IG162" s="10"/>
      <c r="IH162" s="10"/>
      <c r="II162" s="10"/>
      <c r="IJ162" s="10"/>
      <c r="IK162" s="10"/>
      <c r="IL162" s="10"/>
      <c r="IM162" s="10"/>
      <c r="IN162" s="10"/>
      <c r="IO162" s="10"/>
      <c r="IP162" s="10"/>
      <c r="IQ162" s="10"/>
      <c r="IR162" s="10"/>
      <c r="IS162" s="10"/>
      <c r="IT162" s="10"/>
      <c r="IU162" s="10"/>
      <c r="IV162" s="10"/>
      <c r="IW162" s="10"/>
      <c r="IX162" s="10"/>
      <c r="IY162" s="10"/>
      <c r="IZ162" s="10"/>
      <c r="JA162" s="10"/>
    </row>
    <row r="163" spans="1:261" x14ac:dyDescent="0.3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0"/>
      <c r="EX163" s="10"/>
      <c r="EY163" s="10"/>
      <c r="EZ163" s="10"/>
      <c r="FA163" s="10"/>
      <c r="FB163" s="10"/>
      <c r="FC163" s="10"/>
      <c r="FD163" s="10"/>
      <c r="FE163" s="10"/>
      <c r="FF163" s="10"/>
      <c r="FG163" s="10"/>
      <c r="FH163" s="10"/>
      <c r="FI163" s="10"/>
      <c r="FJ163" s="10"/>
      <c r="FK163" s="10"/>
      <c r="FL163" s="10"/>
      <c r="FM163" s="10"/>
      <c r="FN163" s="10"/>
      <c r="FO163" s="10"/>
      <c r="FP163" s="10"/>
      <c r="FQ163" s="10"/>
      <c r="FR163" s="10"/>
      <c r="FS163" s="10"/>
      <c r="FT163" s="10"/>
      <c r="FU163" s="10"/>
      <c r="FV163" s="10"/>
      <c r="FW163" s="10"/>
      <c r="FX163" s="10"/>
      <c r="FY163" s="10"/>
      <c r="FZ163" s="10"/>
      <c r="GA163" s="10"/>
      <c r="GB163" s="10"/>
      <c r="GC163" s="10"/>
      <c r="GD163" s="10"/>
      <c r="GE163" s="10"/>
      <c r="GF163" s="10"/>
      <c r="GG163" s="10"/>
      <c r="GH163" s="10"/>
      <c r="GI163" s="10"/>
      <c r="GJ163" s="10"/>
      <c r="GK163" s="10"/>
      <c r="GL163" s="10"/>
      <c r="GM163" s="10"/>
      <c r="GN163" s="10"/>
      <c r="GO163" s="10"/>
      <c r="GP163" s="10"/>
      <c r="GQ163" s="10"/>
      <c r="GR163" s="10"/>
      <c r="GS163" s="10"/>
      <c r="GT163" s="10"/>
      <c r="GU163" s="10"/>
      <c r="GV163" s="10"/>
      <c r="GW163" s="10"/>
      <c r="GX163" s="10"/>
      <c r="GY163" s="10"/>
      <c r="GZ163" s="10"/>
      <c r="HA163" s="10"/>
      <c r="HB163" s="10"/>
      <c r="HC163" s="10"/>
      <c r="HD163" s="10"/>
      <c r="HE163" s="10"/>
      <c r="HF163" s="10"/>
      <c r="HG163" s="10"/>
      <c r="HH163" s="10"/>
      <c r="HI163" s="10"/>
      <c r="HJ163" s="10"/>
      <c r="HK163" s="10"/>
      <c r="HL163" s="10"/>
      <c r="HM163" s="10"/>
      <c r="HN163" s="10"/>
      <c r="HO163" s="10"/>
      <c r="HP163" s="10"/>
      <c r="HQ163" s="10"/>
      <c r="HR163" s="10"/>
      <c r="HS163" s="10"/>
      <c r="HT163" s="10"/>
      <c r="HU163" s="10"/>
      <c r="HV163" s="10"/>
      <c r="HW163" s="10"/>
      <c r="HX163" s="10"/>
      <c r="HY163" s="10"/>
      <c r="HZ163" s="10"/>
      <c r="IA163" s="10"/>
      <c r="IB163" s="10"/>
      <c r="IC163" s="10"/>
      <c r="ID163" s="10"/>
      <c r="IE163" s="10"/>
      <c r="IF163" s="10"/>
      <c r="IG163" s="10"/>
      <c r="IH163" s="10"/>
      <c r="II163" s="10"/>
      <c r="IJ163" s="10"/>
      <c r="IK163" s="10"/>
      <c r="IL163" s="10"/>
      <c r="IM163" s="10"/>
      <c r="IN163" s="10"/>
      <c r="IO163" s="10"/>
      <c r="IP163" s="10"/>
      <c r="IQ163" s="10"/>
      <c r="IR163" s="10"/>
      <c r="IS163" s="10"/>
      <c r="IT163" s="10"/>
      <c r="IU163" s="10"/>
      <c r="IV163" s="10"/>
      <c r="IW163" s="10"/>
      <c r="IX163" s="10"/>
      <c r="IY163" s="10"/>
      <c r="IZ163" s="10"/>
      <c r="JA163" s="10"/>
    </row>
    <row r="164" spans="1:261" x14ac:dyDescent="0.3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0"/>
      <c r="EX164" s="10"/>
      <c r="EY164" s="10"/>
      <c r="EZ164" s="10"/>
      <c r="FA164" s="10"/>
      <c r="FB164" s="10"/>
      <c r="FC164" s="10"/>
      <c r="FD164" s="10"/>
      <c r="FE164" s="10"/>
      <c r="FF164" s="10"/>
      <c r="FG164" s="10"/>
      <c r="FH164" s="10"/>
      <c r="FI164" s="10"/>
      <c r="FJ164" s="10"/>
      <c r="FK164" s="10"/>
      <c r="FL164" s="10"/>
      <c r="FM164" s="10"/>
      <c r="FN164" s="10"/>
      <c r="FO164" s="10"/>
      <c r="FP164" s="10"/>
      <c r="FQ164" s="10"/>
      <c r="FR164" s="10"/>
      <c r="FS164" s="10"/>
      <c r="FT164" s="10"/>
      <c r="FU164" s="10"/>
      <c r="FV164" s="10"/>
      <c r="FW164" s="10"/>
      <c r="FX164" s="10"/>
      <c r="FY164" s="10"/>
      <c r="FZ164" s="10"/>
      <c r="GA164" s="10"/>
      <c r="GB164" s="10"/>
      <c r="GC164" s="10"/>
      <c r="GD164" s="10"/>
      <c r="GE164" s="10"/>
      <c r="GF164" s="10"/>
      <c r="GG164" s="10"/>
      <c r="GH164" s="10"/>
      <c r="GI164" s="10"/>
      <c r="GJ164" s="10"/>
      <c r="GK164" s="10"/>
      <c r="GL164" s="10"/>
      <c r="GM164" s="10"/>
      <c r="GN164" s="10"/>
      <c r="GO164" s="10"/>
      <c r="GP164" s="10"/>
      <c r="GQ164" s="10"/>
      <c r="GR164" s="10"/>
      <c r="GS164" s="10"/>
      <c r="GT164" s="10"/>
      <c r="GU164" s="10"/>
      <c r="GV164" s="10"/>
      <c r="GW164" s="10"/>
      <c r="GX164" s="10"/>
      <c r="GY164" s="10"/>
      <c r="GZ164" s="10"/>
      <c r="HA164" s="10"/>
      <c r="HB164" s="10"/>
      <c r="HC164" s="10"/>
      <c r="HD164" s="10"/>
      <c r="HE164" s="10"/>
      <c r="HF164" s="10"/>
      <c r="HG164" s="10"/>
      <c r="HH164" s="10"/>
      <c r="HI164" s="10"/>
      <c r="HJ164" s="10"/>
      <c r="HK164" s="10"/>
      <c r="HL164" s="10"/>
      <c r="HM164" s="10"/>
      <c r="HN164" s="10"/>
      <c r="HO164" s="10"/>
      <c r="HP164" s="10"/>
      <c r="HQ164" s="10"/>
      <c r="HR164" s="10"/>
      <c r="HS164" s="10"/>
      <c r="HT164" s="10"/>
      <c r="HU164" s="10"/>
      <c r="HV164" s="10"/>
      <c r="HW164" s="10"/>
      <c r="HX164" s="10"/>
      <c r="HY164" s="10"/>
      <c r="HZ164" s="10"/>
      <c r="IA164" s="10"/>
      <c r="IB164" s="10"/>
      <c r="IC164" s="10"/>
      <c r="ID164" s="10"/>
      <c r="IE164" s="10"/>
      <c r="IF164" s="10"/>
      <c r="IG164" s="10"/>
      <c r="IH164" s="10"/>
      <c r="II164" s="10"/>
      <c r="IJ164" s="10"/>
      <c r="IK164" s="10"/>
      <c r="IL164" s="10"/>
      <c r="IM164" s="10"/>
      <c r="IN164" s="10"/>
      <c r="IO164" s="10"/>
      <c r="IP164" s="10"/>
      <c r="IQ164" s="10"/>
      <c r="IR164" s="10"/>
      <c r="IS164" s="10"/>
      <c r="IT164" s="10"/>
      <c r="IU164" s="10"/>
      <c r="IV164" s="10"/>
      <c r="IW164" s="10"/>
      <c r="IX164" s="10"/>
      <c r="IY164" s="10"/>
      <c r="IZ164" s="10"/>
      <c r="JA164" s="10"/>
    </row>
    <row r="165" spans="1:261" x14ac:dyDescent="0.3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0"/>
      <c r="EX165" s="10"/>
      <c r="EY165" s="10"/>
      <c r="EZ165" s="10"/>
      <c r="FA165" s="10"/>
      <c r="FB165" s="10"/>
      <c r="FC165" s="10"/>
      <c r="FD165" s="10"/>
      <c r="FE165" s="10"/>
      <c r="FF165" s="10"/>
      <c r="FG165" s="10"/>
      <c r="FH165" s="10"/>
      <c r="FI165" s="10"/>
      <c r="FJ165" s="10"/>
      <c r="FK165" s="10"/>
      <c r="FL165" s="10"/>
      <c r="FM165" s="10"/>
      <c r="FN165" s="10"/>
      <c r="FO165" s="10"/>
      <c r="FP165" s="10"/>
      <c r="FQ165" s="10"/>
      <c r="FR165" s="10"/>
      <c r="FS165" s="10"/>
      <c r="FT165" s="10"/>
      <c r="FU165" s="10"/>
      <c r="FV165" s="10"/>
      <c r="FW165" s="10"/>
      <c r="FX165" s="10"/>
      <c r="FY165" s="10"/>
      <c r="FZ165" s="10"/>
      <c r="GA165" s="10"/>
      <c r="GB165" s="10"/>
      <c r="GC165" s="10"/>
      <c r="GD165" s="10"/>
      <c r="GE165" s="10"/>
      <c r="GF165" s="10"/>
      <c r="GG165" s="10"/>
      <c r="GH165" s="10"/>
      <c r="GI165" s="10"/>
      <c r="GJ165" s="10"/>
      <c r="GK165" s="10"/>
      <c r="GL165" s="10"/>
      <c r="GM165" s="10"/>
      <c r="GN165" s="10"/>
      <c r="GO165" s="10"/>
      <c r="GP165" s="10"/>
      <c r="GQ165" s="10"/>
      <c r="GR165" s="10"/>
      <c r="GS165" s="10"/>
      <c r="GT165" s="10"/>
      <c r="GU165" s="10"/>
      <c r="GV165" s="10"/>
      <c r="GW165" s="10"/>
      <c r="GX165" s="10"/>
      <c r="GY165" s="10"/>
      <c r="GZ165" s="10"/>
      <c r="HA165" s="10"/>
      <c r="HB165" s="10"/>
      <c r="HC165" s="10"/>
      <c r="HD165" s="10"/>
      <c r="HE165" s="10"/>
      <c r="HF165" s="10"/>
      <c r="HG165" s="10"/>
      <c r="HH165" s="10"/>
      <c r="HI165" s="10"/>
      <c r="HJ165" s="10"/>
      <c r="HK165" s="10"/>
      <c r="HL165" s="10"/>
      <c r="HM165" s="10"/>
      <c r="HN165" s="10"/>
      <c r="HO165" s="10"/>
      <c r="HP165" s="10"/>
      <c r="HQ165" s="10"/>
      <c r="HR165" s="10"/>
      <c r="HS165" s="10"/>
      <c r="HT165" s="10"/>
      <c r="HU165" s="10"/>
      <c r="HV165" s="10"/>
      <c r="HW165" s="10"/>
      <c r="HX165" s="10"/>
      <c r="HY165" s="10"/>
      <c r="HZ165" s="10"/>
      <c r="IA165" s="10"/>
      <c r="IB165" s="10"/>
      <c r="IC165" s="10"/>
      <c r="ID165" s="10"/>
      <c r="IE165" s="10"/>
      <c r="IF165" s="10"/>
      <c r="IG165" s="10"/>
      <c r="IH165" s="10"/>
      <c r="II165" s="10"/>
      <c r="IJ165" s="10"/>
      <c r="IK165" s="10"/>
      <c r="IL165" s="10"/>
      <c r="IM165" s="10"/>
      <c r="IN165" s="10"/>
      <c r="IO165" s="10"/>
      <c r="IP165" s="10"/>
      <c r="IQ165" s="10"/>
      <c r="IR165" s="10"/>
      <c r="IS165" s="10"/>
      <c r="IT165" s="10"/>
      <c r="IU165" s="10"/>
      <c r="IV165" s="10"/>
      <c r="IW165" s="10"/>
      <c r="IX165" s="10"/>
      <c r="IY165" s="10"/>
      <c r="IZ165" s="10"/>
      <c r="JA165" s="10"/>
    </row>
    <row r="166" spans="1:261" x14ac:dyDescent="0.3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c r="DD166" s="10"/>
      <c r="DE166" s="10"/>
      <c r="DF166" s="10"/>
      <c r="DG166" s="10"/>
      <c r="DH166" s="10"/>
      <c r="DI166" s="10"/>
      <c r="DJ166" s="10"/>
      <c r="DK166" s="10"/>
      <c r="DL166" s="10"/>
      <c r="DM166" s="10"/>
      <c r="DN166" s="10"/>
      <c r="DO166" s="10"/>
      <c r="DP166" s="10"/>
      <c r="DQ166" s="10"/>
      <c r="DR166" s="10"/>
      <c r="DS166" s="10"/>
      <c r="DT166" s="10"/>
      <c r="DU166" s="10"/>
      <c r="DV166" s="10"/>
      <c r="DW166" s="10"/>
      <c r="DX166" s="10"/>
      <c r="DY166" s="10"/>
      <c r="DZ166" s="10"/>
      <c r="EA166" s="10"/>
      <c r="EB166" s="10"/>
      <c r="EC166" s="10"/>
      <c r="ED166" s="10"/>
      <c r="EE166" s="10"/>
      <c r="EF166" s="10"/>
      <c r="EG166" s="10"/>
      <c r="EH166" s="10"/>
      <c r="EI166" s="10"/>
      <c r="EJ166" s="10"/>
      <c r="EK166" s="10"/>
      <c r="EL166" s="10"/>
      <c r="EM166" s="10"/>
      <c r="EN166" s="10"/>
      <c r="EO166" s="10"/>
      <c r="EP166" s="10"/>
      <c r="EQ166" s="10"/>
      <c r="ER166" s="10"/>
      <c r="ES166" s="10"/>
      <c r="ET166" s="10"/>
      <c r="EU166" s="10"/>
      <c r="EV166" s="10"/>
      <c r="EW166" s="10"/>
      <c r="EX166" s="10"/>
      <c r="EY166" s="10"/>
      <c r="EZ166" s="10"/>
      <c r="FA166" s="10"/>
      <c r="FB166" s="10"/>
      <c r="FC166" s="10"/>
      <c r="FD166" s="10"/>
      <c r="FE166" s="10"/>
      <c r="FF166" s="10"/>
      <c r="FG166" s="10"/>
      <c r="FH166" s="10"/>
      <c r="FI166" s="10"/>
      <c r="FJ166" s="10"/>
      <c r="FK166" s="10"/>
      <c r="FL166" s="10"/>
      <c r="FM166" s="10"/>
      <c r="FN166" s="10"/>
      <c r="FO166" s="10"/>
      <c r="FP166" s="10"/>
      <c r="FQ166" s="10"/>
      <c r="FR166" s="10"/>
      <c r="FS166" s="10"/>
      <c r="FT166" s="10"/>
      <c r="FU166" s="10"/>
      <c r="FV166" s="10"/>
      <c r="FW166" s="10"/>
      <c r="FX166" s="10"/>
      <c r="FY166" s="10"/>
      <c r="FZ166" s="10"/>
      <c r="GA166" s="10"/>
      <c r="GB166" s="10"/>
      <c r="GC166" s="10"/>
      <c r="GD166" s="10"/>
      <c r="GE166" s="10"/>
      <c r="GF166" s="10"/>
      <c r="GG166" s="10"/>
      <c r="GH166" s="10"/>
      <c r="GI166" s="10"/>
      <c r="GJ166" s="10"/>
      <c r="GK166" s="10"/>
      <c r="GL166" s="10"/>
      <c r="GM166" s="10"/>
      <c r="GN166" s="10"/>
      <c r="GO166" s="10"/>
      <c r="GP166" s="10"/>
      <c r="GQ166" s="10"/>
      <c r="GR166" s="10"/>
      <c r="GS166" s="10"/>
      <c r="GT166" s="10"/>
      <c r="GU166" s="10"/>
      <c r="GV166" s="10"/>
      <c r="GW166" s="10"/>
      <c r="GX166" s="10"/>
      <c r="GY166" s="10"/>
      <c r="GZ166" s="10"/>
      <c r="HA166" s="10"/>
      <c r="HB166" s="10"/>
      <c r="HC166" s="10"/>
      <c r="HD166" s="10"/>
      <c r="HE166" s="10"/>
      <c r="HF166" s="10"/>
      <c r="HG166" s="10"/>
      <c r="HH166" s="10"/>
      <c r="HI166" s="10"/>
      <c r="HJ166" s="10"/>
      <c r="HK166" s="10"/>
      <c r="HL166" s="10"/>
      <c r="HM166" s="10"/>
      <c r="HN166" s="10"/>
      <c r="HO166" s="10"/>
      <c r="HP166" s="10"/>
      <c r="HQ166" s="10"/>
      <c r="HR166" s="10"/>
      <c r="HS166" s="10"/>
      <c r="HT166" s="10"/>
      <c r="HU166" s="10"/>
      <c r="HV166" s="10"/>
      <c r="HW166" s="10"/>
      <c r="HX166" s="10"/>
      <c r="HY166" s="10"/>
      <c r="HZ166" s="10"/>
      <c r="IA166" s="10"/>
      <c r="IB166" s="10"/>
      <c r="IC166" s="10"/>
      <c r="ID166" s="10"/>
      <c r="IE166" s="10"/>
      <c r="IF166" s="10"/>
      <c r="IG166" s="10"/>
      <c r="IH166" s="10"/>
      <c r="II166" s="10"/>
      <c r="IJ166" s="10"/>
      <c r="IK166" s="10"/>
      <c r="IL166" s="10"/>
      <c r="IM166" s="10"/>
      <c r="IN166" s="10"/>
      <c r="IO166" s="10"/>
      <c r="IP166" s="10"/>
      <c r="IQ166" s="10"/>
      <c r="IR166" s="10"/>
      <c r="IS166" s="10"/>
      <c r="IT166" s="10"/>
      <c r="IU166" s="10"/>
      <c r="IV166" s="10"/>
      <c r="IW166" s="10"/>
      <c r="IX166" s="10"/>
      <c r="IY166" s="10"/>
      <c r="IZ166" s="10"/>
      <c r="JA166" s="10"/>
    </row>
    <row r="167" spans="1:261" x14ac:dyDescent="0.3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0"/>
      <c r="EX167" s="10"/>
      <c r="EY167" s="10"/>
      <c r="EZ167" s="10"/>
      <c r="FA167" s="10"/>
      <c r="FB167" s="10"/>
      <c r="FC167" s="10"/>
      <c r="FD167" s="10"/>
      <c r="FE167" s="10"/>
      <c r="FF167" s="10"/>
      <c r="FG167" s="10"/>
      <c r="FH167" s="10"/>
      <c r="FI167" s="10"/>
      <c r="FJ167" s="10"/>
      <c r="FK167" s="10"/>
      <c r="FL167" s="10"/>
      <c r="FM167" s="10"/>
      <c r="FN167" s="10"/>
      <c r="FO167" s="10"/>
      <c r="FP167" s="10"/>
      <c r="FQ167" s="10"/>
      <c r="FR167" s="10"/>
      <c r="FS167" s="10"/>
      <c r="FT167" s="10"/>
      <c r="FU167" s="10"/>
      <c r="FV167" s="10"/>
      <c r="FW167" s="10"/>
      <c r="FX167" s="10"/>
      <c r="FY167" s="10"/>
      <c r="FZ167" s="10"/>
      <c r="GA167" s="10"/>
      <c r="GB167" s="10"/>
      <c r="GC167" s="10"/>
      <c r="GD167" s="10"/>
      <c r="GE167" s="10"/>
      <c r="GF167" s="10"/>
      <c r="GG167" s="10"/>
      <c r="GH167" s="10"/>
      <c r="GI167" s="10"/>
      <c r="GJ167" s="10"/>
      <c r="GK167" s="10"/>
      <c r="GL167" s="10"/>
      <c r="GM167" s="10"/>
      <c r="GN167" s="10"/>
      <c r="GO167" s="10"/>
      <c r="GP167" s="10"/>
      <c r="GQ167" s="10"/>
      <c r="GR167" s="10"/>
      <c r="GS167" s="10"/>
      <c r="GT167" s="10"/>
      <c r="GU167" s="10"/>
      <c r="GV167" s="10"/>
      <c r="GW167" s="10"/>
      <c r="GX167" s="10"/>
      <c r="GY167" s="10"/>
      <c r="GZ167" s="10"/>
      <c r="HA167" s="10"/>
      <c r="HB167" s="10"/>
      <c r="HC167" s="10"/>
      <c r="HD167" s="10"/>
      <c r="HE167" s="10"/>
      <c r="HF167" s="10"/>
      <c r="HG167" s="10"/>
      <c r="HH167" s="10"/>
      <c r="HI167" s="10"/>
      <c r="HJ167" s="10"/>
      <c r="HK167" s="10"/>
      <c r="HL167" s="10"/>
      <c r="HM167" s="10"/>
      <c r="HN167" s="10"/>
      <c r="HO167" s="10"/>
      <c r="HP167" s="10"/>
      <c r="HQ167" s="10"/>
      <c r="HR167" s="10"/>
      <c r="HS167" s="10"/>
      <c r="HT167" s="10"/>
      <c r="HU167" s="10"/>
      <c r="HV167" s="10"/>
      <c r="HW167" s="10"/>
      <c r="HX167" s="10"/>
      <c r="HY167" s="10"/>
      <c r="HZ167" s="10"/>
      <c r="IA167" s="10"/>
      <c r="IB167" s="10"/>
      <c r="IC167" s="10"/>
      <c r="ID167" s="10"/>
      <c r="IE167" s="10"/>
      <c r="IF167" s="10"/>
      <c r="IG167" s="10"/>
      <c r="IH167" s="10"/>
      <c r="II167" s="10"/>
      <c r="IJ167" s="10"/>
      <c r="IK167" s="10"/>
      <c r="IL167" s="10"/>
      <c r="IM167" s="10"/>
      <c r="IN167" s="10"/>
      <c r="IO167" s="10"/>
      <c r="IP167" s="10"/>
      <c r="IQ167" s="10"/>
      <c r="IR167" s="10"/>
      <c r="IS167" s="10"/>
      <c r="IT167" s="10"/>
      <c r="IU167" s="10"/>
      <c r="IV167" s="10"/>
      <c r="IW167" s="10"/>
      <c r="IX167" s="10"/>
      <c r="IY167" s="10"/>
      <c r="IZ167" s="10"/>
      <c r="JA167" s="10"/>
    </row>
    <row r="168" spans="1:261" x14ac:dyDescent="0.3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c r="FH168" s="10"/>
      <c r="FI168" s="10"/>
      <c r="FJ168" s="10"/>
      <c r="FK168" s="10"/>
      <c r="FL168" s="10"/>
      <c r="FM168" s="10"/>
      <c r="FN168" s="10"/>
      <c r="FO168" s="10"/>
      <c r="FP168" s="10"/>
      <c r="FQ168" s="10"/>
      <c r="FR168" s="10"/>
      <c r="FS168" s="10"/>
      <c r="FT168" s="10"/>
      <c r="FU168" s="10"/>
      <c r="FV168" s="10"/>
      <c r="FW168" s="10"/>
      <c r="FX168" s="10"/>
      <c r="FY168" s="10"/>
      <c r="FZ168" s="10"/>
      <c r="GA168" s="10"/>
      <c r="GB168" s="10"/>
      <c r="GC168" s="10"/>
      <c r="GD168" s="10"/>
      <c r="GE168" s="10"/>
      <c r="GF168" s="10"/>
      <c r="GG168" s="10"/>
      <c r="GH168" s="10"/>
      <c r="GI168" s="10"/>
      <c r="GJ168" s="10"/>
      <c r="GK168" s="10"/>
      <c r="GL168" s="10"/>
      <c r="GM168" s="10"/>
      <c r="GN168" s="10"/>
      <c r="GO168" s="10"/>
      <c r="GP168" s="10"/>
      <c r="GQ168" s="10"/>
      <c r="GR168" s="10"/>
      <c r="GS168" s="10"/>
      <c r="GT168" s="10"/>
      <c r="GU168" s="10"/>
      <c r="GV168" s="10"/>
      <c r="GW168" s="10"/>
      <c r="GX168" s="10"/>
      <c r="GY168" s="10"/>
      <c r="GZ168" s="10"/>
      <c r="HA168" s="10"/>
      <c r="HB168" s="10"/>
      <c r="HC168" s="10"/>
      <c r="HD168" s="10"/>
      <c r="HE168" s="10"/>
      <c r="HF168" s="10"/>
      <c r="HG168" s="10"/>
      <c r="HH168" s="10"/>
      <c r="HI168" s="10"/>
      <c r="HJ168" s="10"/>
      <c r="HK168" s="10"/>
      <c r="HL168" s="10"/>
      <c r="HM168" s="10"/>
      <c r="HN168" s="10"/>
      <c r="HO168" s="10"/>
      <c r="HP168" s="10"/>
      <c r="HQ168" s="10"/>
      <c r="HR168" s="10"/>
      <c r="HS168" s="10"/>
      <c r="HT168" s="10"/>
      <c r="HU168" s="10"/>
      <c r="HV168" s="10"/>
      <c r="HW168" s="10"/>
      <c r="HX168" s="10"/>
      <c r="HY168" s="10"/>
      <c r="HZ168" s="10"/>
      <c r="IA168" s="10"/>
      <c r="IB168" s="10"/>
      <c r="IC168" s="10"/>
      <c r="ID168" s="10"/>
      <c r="IE168" s="10"/>
      <c r="IF168" s="10"/>
      <c r="IG168" s="10"/>
      <c r="IH168" s="10"/>
      <c r="II168" s="10"/>
      <c r="IJ168" s="10"/>
      <c r="IK168" s="10"/>
      <c r="IL168" s="10"/>
      <c r="IM168" s="10"/>
      <c r="IN168" s="10"/>
      <c r="IO168" s="10"/>
      <c r="IP168" s="10"/>
      <c r="IQ168" s="10"/>
      <c r="IR168" s="10"/>
      <c r="IS168" s="10"/>
      <c r="IT168" s="10"/>
      <c r="IU168" s="10"/>
      <c r="IV168" s="10"/>
      <c r="IW168" s="10"/>
      <c r="IX168" s="10"/>
      <c r="IY168" s="10"/>
      <c r="IZ168" s="10"/>
      <c r="JA168" s="10"/>
    </row>
    <row r="169" spans="1:261" x14ac:dyDescent="0.3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0"/>
      <c r="EX169" s="10"/>
      <c r="EY169" s="10"/>
      <c r="EZ169" s="10"/>
      <c r="FA169" s="10"/>
      <c r="FB169" s="10"/>
      <c r="FC169" s="10"/>
      <c r="FD169" s="10"/>
      <c r="FE169" s="10"/>
      <c r="FF169" s="10"/>
      <c r="FG169" s="10"/>
      <c r="FH169" s="10"/>
      <c r="FI169" s="10"/>
      <c r="FJ169" s="10"/>
      <c r="FK169" s="10"/>
      <c r="FL169" s="10"/>
      <c r="FM169" s="10"/>
      <c r="FN169" s="10"/>
      <c r="FO169" s="10"/>
      <c r="FP169" s="10"/>
      <c r="FQ169" s="10"/>
      <c r="FR169" s="10"/>
      <c r="FS169" s="10"/>
      <c r="FT169" s="10"/>
      <c r="FU169" s="10"/>
      <c r="FV169" s="10"/>
      <c r="FW169" s="10"/>
      <c r="FX169" s="10"/>
      <c r="FY169" s="10"/>
      <c r="FZ169" s="10"/>
      <c r="GA169" s="10"/>
      <c r="GB169" s="10"/>
      <c r="GC169" s="10"/>
      <c r="GD169" s="10"/>
      <c r="GE169" s="10"/>
      <c r="GF169" s="10"/>
      <c r="GG169" s="10"/>
      <c r="GH169" s="10"/>
      <c r="GI169" s="10"/>
      <c r="GJ169" s="10"/>
      <c r="GK169" s="10"/>
      <c r="GL169" s="10"/>
      <c r="GM169" s="10"/>
      <c r="GN169" s="10"/>
      <c r="GO169" s="10"/>
      <c r="GP169" s="10"/>
      <c r="GQ169" s="10"/>
      <c r="GR169" s="10"/>
      <c r="GS169" s="10"/>
      <c r="GT169" s="10"/>
      <c r="GU169" s="10"/>
      <c r="GV169" s="10"/>
      <c r="GW169" s="10"/>
      <c r="GX169" s="10"/>
      <c r="GY169" s="10"/>
      <c r="GZ169" s="10"/>
      <c r="HA169" s="10"/>
      <c r="HB169" s="10"/>
      <c r="HC169" s="10"/>
      <c r="HD169" s="10"/>
      <c r="HE169" s="10"/>
      <c r="HF169" s="10"/>
      <c r="HG169" s="10"/>
      <c r="HH169" s="10"/>
      <c r="HI169" s="10"/>
      <c r="HJ169" s="10"/>
      <c r="HK169" s="10"/>
      <c r="HL169" s="10"/>
      <c r="HM169" s="10"/>
      <c r="HN169" s="10"/>
      <c r="HO169" s="10"/>
      <c r="HP169" s="10"/>
      <c r="HQ169" s="10"/>
      <c r="HR169" s="10"/>
      <c r="HS169" s="10"/>
      <c r="HT169" s="10"/>
      <c r="HU169" s="10"/>
      <c r="HV169" s="10"/>
      <c r="HW169" s="10"/>
      <c r="HX169" s="10"/>
      <c r="HY169" s="10"/>
      <c r="HZ169" s="10"/>
      <c r="IA169" s="10"/>
      <c r="IB169" s="10"/>
      <c r="IC169" s="10"/>
      <c r="ID169" s="10"/>
      <c r="IE169" s="10"/>
      <c r="IF169" s="10"/>
      <c r="IG169" s="10"/>
      <c r="IH169" s="10"/>
      <c r="II169" s="10"/>
      <c r="IJ169" s="10"/>
      <c r="IK169" s="10"/>
      <c r="IL169" s="10"/>
      <c r="IM169" s="10"/>
      <c r="IN169" s="10"/>
      <c r="IO169" s="10"/>
      <c r="IP169" s="10"/>
      <c r="IQ169" s="10"/>
      <c r="IR169" s="10"/>
      <c r="IS169" s="10"/>
      <c r="IT169" s="10"/>
      <c r="IU169" s="10"/>
      <c r="IV169" s="10"/>
      <c r="IW169" s="10"/>
      <c r="IX169" s="10"/>
      <c r="IY169" s="10"/>
      <c r="IZ169" s="10"/>
      <c r="JA169" s="10"/>
    </row>
    <row r="170" spans="1:261" x14ac:dyDescent="0.3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0"/>
      <c r="EX170" s="10"/>
      <c r="EY170" s="10"/>
      <c r="EZ170" s="10"/>
      <c r="FA170" s="10"/>
      <c r="FB170" s="10"/>
      <c r="FC170" s="10"/>
      <c r="FD170" s="10"/>
      <c r="FE170" s="10"/>
      <c r="FF170" s="10"/>
      <c r="FG170" s="10"/>
      <c r="FH170" s="10"/>
      <c r="FI170" s="10"/>
      <c r="FJ170" s="10"/>
      <c r="FK170" s="10"/>
      <c r="FL170" s="10"/>
      <c r="FM170" s="10"/>
      <c r="FN170" s="10"/>
      <c r="FO170" s="10"/>
      <c r="FP170" s="10"/>
      <c r="FQ170" s="10"/>
      <c r="FR170" s="10"/>
      <c r="FS170" s="10"/>
      <c r="FT170" s="10"/>
      <c r="FU170" s="10"/>
      <c r="FV170" s="10"/>
      <c r="FW170" s="10"/>
      <c r="FX170" s="10"/>
      <c r="FY170" s="10"/>
      <c r="FZ170" s="10"/>
      <c r="GA170" s="10"/>
      <c r="GB170" s="10"/>
      <c r="GC170" s="10"/>
      <c r="GD170" s="10"/>
      <c r="GE170" s="10"/>
      <c r="GF170" s="10"/>
      <c r="GG170" s="10"/>
      <c r="GH170" s="10"/>
      <c r="GI170" s="10"/>
      <c r="GJ170" s="10"/>
      <c r="GK170" s="10"/>
      <c r="GL170" s="10"/>
      <c r="GM170" s="10"/>
      <c r="GN170" s="10"/>
      <c r="GO170" s="10"/>
      <c r="GP170" s="10"/>
      <c r="GQ170" s="10"/>
      <c r="GR170" s="10"/>
      <c r="GS170" s="10"/>
      <c r="GT170" s="10"/>
      <c r="GU170" s="10"/>
      <c r="GV170" s="10"/>
      <c r="GW170" s="10"/>
      <c r="GX170" s="10"/>
      <c r="GY170" s="10"/>
      <c r="GZ170" s="10"/>
      <c r="HA170" s="10"/>
      <c r="HB170" s="10"/>
      <c r="HC170" s="10"/>
      <c r="HD170" s="10"/>
      <c r="HE170" s="10"/>
      <c r="HF170" s="10"/>
      <c r="HG170" s="10"/>
      <c r="HH170" s="10"/>
      <c r="HI170" s="10"/>
      <c r="HJ170" s="10"/>
      <c r="HK170" s="10"/>
      <c r="HL170" s="10"/>
      <c r="HM170" s="10"/>
      <c r="HN170" s="10"/>
      <c r="HO170" s="10"/>
      <c r="HP170" s="10"/>
      <c r="HQ170" s="10"/>
      <c r="HR170" s="10"/>
      <c r="HS170" s="10"/>
      <c r="HT170" s="10"/>
      <c r="HU170" s="10"/>
      <c r="HV170" s="10"/>
      <c r="HW170" s="10"/>
      <c r="HX170" s="10"/>
      <c r="HY170" s="10"/>
      <c r="HZ170" s="10"/>
      <c r="IA170" s="10"/>
      <c r="IB170" s="10"/>
      <c r="IC170" s="10"/>
      <c r="ID170" s="10"/>
      <c r="IE170" s="10"/>
      <c r="IF170" s="10"/>
      <c r="IG170" s="10"/>
      <c r="IH170" s="10"/>
      <c r="II170" s="10"/>
      <c r="IJ170" s="10"/>
      <c r="IK170" s="10"/>
      <c r="IL170" s="10"/>
      <c r="IM170" s="10"/>
      <c r="IN170" s="10"/>
      <c r="IO170" s="10"/>
      <c r="IP170" s="10"/>
      <c r="IQ170" s="10"/>
      <c r="IR170" s="10"/>
      <c r="IS170" s="10"/>
      <c r="IT170" s="10"/>
      <c r="IU170" s="10"/>
      <c r="IV170" s="10"/>
      <c r="IW170" s="10"/>
      <c r="IX170" s="10"/>
      <c r="IY170" s="10"/>
      <c r="IZ170" s="10"/>
      <c r="JA170" s="10"/>
    </row>
    <row r="171" spans="1:261" x14ac:dyDescent="0.3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0"/>
      <c r="EU171" s="10"/>
      <c r="EV171" s="10"/>
      <c r="EW171" s="10"/>
      <c r="EX171" s="10"/>
      <c r="EY171" s="10"/>
      <c r="EZ171" s="10"/>
      <c r="FA171" s="10"/>
      <c r="FB171" s="10"/>
      <c r="FC171" s="10"/>
      <c r="FD171" s="10"/>
      <c r="FE171" s="10"/>
      <c r="FF171" s="10"/>
      <c r="FG171" s="10"/>
      <c r="FH171" s="10"/>
      <c r="FI171" s="10"/>
      <c r="FJ171" s="10"/>
      <c r="FK171" s="10"/>
      <c r="FL171" s="10"/>
      <c r="FM171" s="10"/>
      <c r="FN171" s="10"/>
      <c r="FO171" s="10"/>
      <c r="FP171" s="10"/>
      <c r="FQ171" s="10"/>
      <c r="FR171" s="10"/>
      <c r="FS171" s="10"/>
      <c r="FT171" s="10"/>
      <c r="FU171" s="10"/>
      <c r="FV171" s="10"/>
      <c r="FW171" s="10"/>
      <c r="FX171" s="10"/>
      <c r="FY171" s="10"/>
      <c r="FZ171" s="10"/>
      <c r="GA171" s="10"/>
      <c r="GB171" s="10"/>
      <c r="GC171" s="10"/>
      <c r="GD171" s="10"/>
      <c r="GE171" s="10"/>
      <c r="GF171" s="10"/>
      <c r="GG171" s="10"/>
      <c r="GH171" s="10"/>
      <c r="GI171" s="10"/>
      <c r="GJ171" s="10"/>
      <c r="GK171" s="10"/>
      <c r="GL171" s="10"/>
      <c r="GM171" s="10"/>
      <c r="GN171" s="10"/>
      <c r="GO171" s="10"/>
      <c r="GP171" s="10"/>
      <c r="GQ171" s="10"/>
      <c r="GR171" s="10"/>
      <c r="GS171" s="10"/>
      <c r="GT171" s="10"/>
      <c r="GU171" s="10"/>
      <c r="GV171" s="10"/>
      <c r="GW171" s="10"/>
      <c r="GX171" s="10"/>
      <c r="GY171" s="10"/>
      <c r="GZ171" s="10"/>
      <c r="HA171" s="10"/>
      <c r="HB171" s="10"/>
      <c r="HC171" s="10"/>
      <c r="HD171" s="10"/>
      <c r="HE171" s="10"/>
      <c r="HF171" s="10"/>
      <c r="HG171" s="10"/>
      <c r="HH171" s="10"/>
      <c r="HI171" s="10"/>
      <c r="HJ171" s="10"/>
      <c r="HK171" s="10"/>
      <c r="HL171" s="10"/>
      <c r="HM171" s="10"/>
      <c r="HN171" s="10"/>
      <c r="HO171" s="10"/>
      <c r="HP171" s="10"/>
      <c r="HQ171" s="10"/>
      <c r="HR171" s="10"/>
      <c r="HS171" s="10"/>
      <c r="HT171" s="10"/>
      <c r="HU171" s="10"/>
      <c r="HV171" s="10"/>
      <c r="HW171" s="10"/>
      <c r="HX171" s="10"/>
      <c r="HY171" s="10"/>
      <c r="HZ171" s="10"/>
      <c r="IA171" s="10"/>
      <c r="IB171" s="10"/>
      <c r="IC171" s="10"/>
      <c r="ID171" s="10"/>
      <c r="IE171" s="10"/>
      <c r="IF171" s="10"/>
      <c r="IG171" s="10"/>
      <c r="IH171" s="10"/>
      <c r="II171" s="10"/>
      <c r="IJ171" s="10"/>
      <c r="IK171" s="10"/>
      <c r="IL171" s="10"/>
      <c r="IM171" s="10"/>
      <c r="IN171" s="10"/>
      <c r="IO171" s="10"/>
      <c r="IP171" s="10"/>
      <c r="IQ171" s="10"/>
      <c r="IR171" s="10"/>
      <c r="IS171" s="10"/>
      <c r="IT171" s="10"/>
      <c r="IU171" s="10"/>
      <c r="IV171" s="10"/>
      <c r="IW171" s="10"/>
      <c r="IX171" s="10"/>
      <c r="IY171" s="10"/>
      <c r="IZ171" s="10"/>
      <c r="JA171" s="10"/>
    </row>
    <row r="172" spans="1:261" x14ac:dyDescent="0.3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0"/>
      <c r="EX172" s="10"/>
      <c r="EY172" s="10"/>
      <c r="EZ172" s="10"/>
      <c r="FA172" s="10"/>
      <c r="FB172" s="10"/>
      <c r="FC172" s="10"/>
      <c r="FD172" s="10"/>
      <c r="FE172" s="10"/>
      <c r="FF172" s="10"/>
      <c r="FG172" s="10"/>
      <c r="FH172" s="10"/>
      <c r="FI172" s="10"/>
      <c r="FJ172" s="10"/>
      <c r="FK172" s="10"/>
      <c r="FL172" s="10"/>
      <c r="FM172" s="10"/>
      <c r="FN172" s="10"/>
      <c r="FO172" s="10"/>
      <c r="FP172" s="10"/>
      <c r="FQ172" s="10"/>
      <c r="FR172" s="10"/>
      <c r="FS172" s="10"/>
      <c r="FT172" s="10"/>
      <c r="FU172" s="10"/>
      <c r="FV172" s="10"/>
      <c r="FW172" s="10"/>
      <c r="FX172" s="10"/>
      <c r="FY172" s="10"/>
      <c r="FZ172" s="10"/>
      <c r="GA172" s="10"/>
      <c r="GB172" s="10"/>
      <c r="GC172" s="10"/>
      <c r="GD172" s="10"/>
      <c r="GE172" s="10"/>
      <c r="GF172" s="10"/>
      <c r="GG172" s="10"/>
      <c r="GH172" s="10"/>
      <c r="GI172" s="10"/>
      <c r="GJ172" s="10"/>
      <c r="GK172" s="10"/>
      <c r="GL172" s="10"/>
      <c r="GM172" s="10"/>
      <c r="GN172" s="10"/>
      <c r="GO172" s="10"/>
      <c r="GP172" s="10"/>
      <c r="GQ172" s="10"/>
      <c r="GR172" s="10"/>
      <c r="GS172" s="10"/>
      <c r="GT172" s="10"/>
      <c r="GU172" s="10"/>
      <c r="GV172" s="10"/>
      <c r="GW172" s="10"/>
      <c r="GX172" s="10"/>
      <c r="GY172" s="10"/>
      <c r="GZ172" s="10"/>
      <c r="HA172" s="10"/>
      <c r="HB172" s="10"/>
      <c r="HC172" s="10"/>
      <c r="HD172" s="10"/>
      <c r="HE172" s="10"/>
      <c r="HF172" s="10"/>
      <c r="HG172" s="10"/>
      <c r="HH172" s="10"/>
      <c r="HI172" s="10"/>
      <c r="HJ172" s="10"/>
      <c r="HK172" s="10"/>
      <c r="HL172" s="10"/>
      <c r="HM172" s="10"/>
      <c r="HN172" s="10"/>
      <c r="HO172" s="10"/>
      <c r="HP172" s="10"/>
      <c r="HQ172" s="10"/>
      <c r="HR172" s="10"/>
      <c r="HS172" s="10"/>
      <c r="HT172" s="10"/>
      <c r="HU172" s="10"/>
      <c r="HV172" s="10"/>
      <c r="HW172" s="10"/>
      <c r="HX172" s="10"/>
      <c r="HY172" s="10"/>
      <c r="HZ172" s="10"/>
      <c r="IA172" s="10"/>
      <c r="IB172" s="10"/>
      <c r="IC172" s="10"/>
      <c r="ID172" s="10"/>
      <c r="IE172" s="10"/>
      <c r="IF172" s="10"/>
      <c r="IG172" s="10"/>
      <c r="IH172" s="10"/>
      <c r="II172" s="10"/>
      <c r="IJ172" s="10"/>
      <c r="IK172" s="10"/>
      <c r="IL172" s="10"/>
      <c r="IM172" s="10"/>
      <c r="IN172" s="10"/>
      <c r="IO172" s="10"/>
      <c r="IP172" s="10"/>
      <c r="IQ172" s="10"/>
      <c r="IR172" s="10"/>
      <c r="IS172" s="10"/>
      <c r="IT172" s="10"/>
      <c r="IU172" s="10"/>
      <c r="IV172" s="10"/>
      <c r="IW172" s="10"/>
      <c r="IX172" s="10"/>
      <c r="IY172" s="10"/>
      <c r="IZ172" s="10"/>
      <c r="JA172" s="10"/>
    </row>
    <row r="173" spans="1:261" x14ac:dyDescent="0.3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0"/>
      <c r="EU173" s="10"/>
      <c r="EV173" s="10"/>
      <c r="EW173" s="10"/>
      <c r="EX173" s="10"/>
      <c r="EY173" s="10"/>
      <c r="EZ173" s="10"/>
      <c r="FA173" s="10"/>
      <c r="FB173" s="10"/>
      <c r="FC173" s="10"/>
      <c r="FD173" s="10"/>
      <c r="FE173" s="10"/>
      <c r="FF173" s="10"/>
      <c r="FG173" s="10"/>
      <c r="FH173" s="10"/>
      <c r="FI173" s="10"/>
      <c r="FJ173" s="10"/>
      <c r="FK173" s="10"/>
      <c r="FL173" s="10"/>
      <c r="FM173" s="10"/>
      <c r="FN173" s="10"/>
      <c r="FO173" s="10"/>
      <c r="FP173" s="10"/>
      <c r="FQ173" s="10"/>
      <c r="FR173" s="10"/>
      <c r="FS173" s="10"/>
      <c r="FT173" s="10"/>
      <c r="FU173" s="10"/>
      <c r="FV173" s="10"/>
      <c r="FW173" s="10"/>
      <c r="FX173" s="10"/>
      <c r="FY173" s="10"/>
      <c r="FZ173" s="10"/>
      <c r="GA173" s="10"/>
      <c r="GB173" s="10"/>
      <c r="GC173" s="10"/>
      <c r="GD173" s="10"/>
      <c r="GE173" s="10"/>
      <c r="GF173" s="10"/>
      <c r="GG173" s="10"/>
      <c r="GH173" s="10"/>
      <c r="GI173" s="10"/>
      <c r="GJ173" s="10"/>
      <c r="GK173" s="10"/>
      <c r="GL173" s="10"/>
      <c r="GM173" s="10"/>
      <c r="GN173" s="10"/>
      <c r="GO173" s="10"/>
      <c r="GP173" s="10"/>
      <c r="GQ173" s="10"/>
      <c r="GR173" s="10"/>
      <c r="GS173" s="10"/>
      <c r="GT173" s="10"/>
      <c r="GU173" s="10"/>
      <c r="GV173" s="10"/>
      <c r="GW173" s="10"/>
      <c r="GX173" s="10"/>
      <c r="GY173" s="10"/>
      <c r="GZ173" s="10"/>
      <c r="HA173" s="10"/>
      <c r="HB173" s="10"/>
      <c r="HC173" s="10"/>
      <c r="HD173" s="10"/>
      <c r="HE173" s="10"/>
      <c r="HF173" s="10"/>
      <c r="HG173" s="10"/>
      <c r="HH173" s="10"/>
      <c r="HI173" s="10"/>
      <c r="HJ173" s="10"/>
      <c r="HK173" s="10"/>
      <c r="HL173" s="10"/>
      <c r="HM173" s="10"/>
      <c r="HN173" s="10"/>
      <c r="HO173" s="10"/>
      <c r="HP173" s="10"/>
      <c r="HQ173" s="10"/>
      <c r="HR173" s="10"/>
      <c r="HS173" s="10"/>
      <c r="HT173" s="10"/>
      <c r="HU173" s="10"/>
      <c r="HV173" s="10"/>
      <c r="HW173" s="10"/>
      <c r="HX173" s="10"/>
      <c r="HY173" s="10"/>
      <c r="HZ173" s="10"/>
      <c r="IA173" s="10"/>
      <c r="IB173" s="10"/>
      <c r="IC173" s="10"/>
      <c r="ID173" s="10"/>
      <c r="IE173" s="10"/>
      <c r="IF173" s="10"/>
      <c r="IG173" s="10"/>
      <c r="IH173" s="10"/>
      <c r="II173" s="10"/>
      <c r="IJ173" s="10"/>
      <c r="IK173" s="10"/>
      <c r="IL173" s="10"/>
      <c r="IM173" s="10"/>
      <c r="IN173" s="10"/>
      <c r="IO173" s="10"/>
      <c r="IP173" s="10"/>
      <c r="IQ173" s="10"/>
      <c r="IR173" s="10"/>
      <c r="IS173" s="10"/>
      <c r="IT173" s="10"/>
      <c r="IU173" s="10"/>
      <c r="IV173" s="10"/>
      <c r="IW173" s="10"/>
      <c r="IX173" s="10"/>
      <c r="IY173" s="10"/>
      <c r="IZ173" s="10"/>
      <c r="JA173" s="10"/>
    </row>
    <row r="174" spans="1:261" x14ac:dyDescent="0.3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0"/>
      <c r="EX174" s="10"/>
      <c r="EY174" s="10"/>
      <c r="EZ174" s="10"/>
      <c r="FA174" s="10"/>
      <c r="FB174" s="10"/>
      <c r="FC174" s="10"/>
      <c r="FD174" s="10"/>
      <c r="FE174" s="10"/>
      <c r="FF174" s="10"/>
      <c r="FG174" s="10"/>
      <c r="FH174" s="10"/>
      <c r="FI174" s="10"/>
      <c r="FJ174" s="10"/>
      <c r="FK174" s="10"/>
      <c r="FL174" s="10"/>
      <c r="FM174" s="10"/>
      <c r="FN174" s="10"/>
      <c r="FO174" s="10"/>
      <c r="FP174" s="10"/>
      <c r="FQ174" s="10"/>
      <c r="FR174" s="10"/>
      <c r="FS174" s="10"/>
      <c r="FT174" s="10"/>
      <c r="FU174" s="10"/>
      <c r="FV174" s="10"/>
      <c r="FW174" s="10"/>
      <c r="FX174" s="10"/>
      <c r="FY174" s="10"/>
      <c r="FZ174" s="10"/>
      <c r="GA174" s="10"/>
      <c r="GB174" s="10"/>
      <c r="GC174" s="10"/>
      <c r="GD174" s="10"/>
      <c r="GE174" s="10"/>
      <c r="GF174" s="10"/>
      <c r="GG174" s="10"/>
      <c r="GH174" s="10"/>
      <c r="GI174" s="10"/>
      <c r="GJ174" s="10"/>
      <c r="GK174" s="10"/>
      <c r="GL174" s="10"/>
      <c r="GM174" s="10"/>
      <c r="GN174" s="10"/>
      <c r="GO174" s="10"/>
      <c r="GP174" s="10"/>
      <c r="GQ174" s="10"/>
      <c r="GR174" s="10"/>
      <c r="GS174" s="10"/>
      <c r="GT174" s="10"/>
      <c r="GU174" s="10"/>
      <c r="GV174" s="10"/>
      <c r="GW174" s="10"/>
      <c r="GX174" s="10"/>
      <c r="GY174" s="10"/>
      <c r="GZ174" s="10"/>
      <c r="HA174" s="10"/>
      <c r="HB174" s="10"/>
      <c r="HC174" s="10"/>
      <c r="HD174" s="10"/>
      <c r="HE174" s="10"/>
      <c r="HF174" s="10"/>
      <c r="HG174" s="10"/>
      <c r="HH174" s="10"/>
      <c r="HI174" s="10"/>
      <c r="HJ174" s="10"/>
      <c r="HK174" s="10"/>
      <c r="HL174" s="10"/>
      <c r="HM174" s="10"/>
      <c r="HN174" s="10"/>
      <c r="HO174" s="10"/>
      <c r="HP174" s="10"/>
      <c r="HQ174" s="10"/>
      <c r="HR174" s="10"/>
      <c r="HS174" s="10"/>
      <c r="HT174" s="10"/>
      <c r="HU174" s="10"/>
      <c r="HV174" s="10"/>
      <c r="HW174" s="10"/>
      <c r="HX174" s="10"/>
      <c r="HY174" s="10"/>
      <c r="HZ174" s="10"/>
      <c r="IA174" s="10"/>
      <c r="IB174" s="10"/>
      <c r="IC174" s="10"/>
      <c r="ID174" s="10"/>
      <c r="IE174" s="10"/>
      <c r="IF174" s="10"/>
      <c r="IG174" s="10"/>
      <c r="IH174" s="10"/>
      <c r="II174" s="10"/>
      <c r="IJ174" s="10"/>
      <c r="IK174" s="10"/>
      <c r="IL174" s="10"/>
      <c r="IM174" s="10"/>
      <c r="IN174" s="10"/>
      <c r="IO174" s="10"/>
      <c r="IP174" s="10"/>
      <c r="IQ174" s="10"/>
      <c r="IR174" s="10"/>
      <c r="IS174" s="10"/>
      <c r="IT174" s="10"/>
      <c r="IU174" s="10"/>
      <c r="IV174" s="10"/>
      <c r="IW174" s="10"/>
      <c r="IX174" s="10"/>
      <c r="IY174" s="10"/>
      <c r="IZ174" s="10"/>
      <c r="JA174" s="10"/>
    </row>
    <row r="175" spans="1:261" x14ac:dyDescent="0.3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0"/>
      <c r="EX175" s="10"/>
      <c r="EY175" s="10"/>
      <c r="EZ175" s="10"/>
      <c r="FA175" s="10"/>
      <c r="FB175" s="10"/>
      <c r="FC175" s="10"/>
      <c r="FD175" s="10"/>
      <c r="FE175" s="10"/>
      <c r="FF175" s="10"/>
      <c r="FG175" s="10"/>
      <c r="FH175" s="10"/>
      <c r="FI175" s="10"/>
      <c r="FJ175" s="10"/>
      <c r="FK175" s="10"/>
      <c r="FL175" s="10"/>
      <c r="FM175" s="10"/>
      <c r="FN175" s="10"/>
      <c r="FO175" s="10"/>
      <c r="FP175" s="10"/>
      <c r="FQ175" s="10"/>
      <c r="FR175" s="10"/>
      <c r="FS175" s="10"/>
      <c r="FT175" s="10"/>
      <c r="FU175" s="10"/>
      <c r="FV175" s="10"/>
      <c r="FW175" s="10"/>
      <c r="FX175" s="10"/>
      <c r="FY175" s="10"/>
      <c r="FZ175" s="10"/>
      <c r="GA175" s="10"/>
      <c r="GB175" s="10"/>
      <c r="GC175" s="10"/>
      <c r="GD175" s="10"/>
      <c r="GE175" s="10"/>
      <c r="GF175" s="10"/>
      <c r="GG175" s="10"/>
      <c r="GH175" s="10"/>
      <c r="GI175" s="10"/>
      <c r="GJ175" s="10"/>
      <c r="GK175" s="10"/>
      <c r="GL175" s="10"/>
      <c r="GM175" s="10"/>
      <c r="GN175" s="10"/>
      <c r="GO175" s="10"/>
      <c r="GP175" s="10"/>
      <c r="GQ175" s="10"/>
      <c r="GR175" s="10"/>
      <c r="GS175" s="10"/>
      <c r="GT175" s="10"/>
      <c r="GU175" s="10"/>
      <c r="GV175" s="10"/>
      <c r="GW175" s="10"/>
      <c r="GX175" s="10"/>
      <c r="GY175" s="10"/>
      <c r="GZ175" s="10"/>
      <c r="HA175" s="10"/>
      <c r="HB175" s="10"/>
      <c r="HC175" s="10"/>
      <c r="HD175" s="10"/>
      <c r="HE175" s="10"/>
      <c r="HF175" s="10"/>
      <c r="HG175" s="10"/>
      <c r="HH175" s="10"/>
      <c r="HI175" s="10"/>
      <c r="HJ175" s="10"/>
      <c r="HK175" s="10"/>
      <c r="HL175" s="10"/>
      <c r="HM175" s="10"/>
      <c r="HN175" s="10"/>
      <c r="HO175" s="10"/>
      <c r="HP175" s="10"/>
      <c r="HQ175" s="10"/>
      <c r="HR175" s="10"/>
      <c r="HS175" s="10"/>
      <c r="HT175" s="10"/>
      <c r="HU175" s="10"/>
      <c r="HV175" s="10"/>
      <c r="HW175" s="10"/>
      <c r="HX175" s="10"/>
      <c r="HY175" s="10"/>
      <c r="HZ175" s="10"/>
      <c r="IA175" s="10"/>
      <c r="IB175" s="10"/>
      <c r="IC175" s="10"/>
      <c r="ID175" s="10"/>
      <c r="IE175" s="10"/>
      <c r="IF175" s="10"/>
      <c r="IG175" s="10"/>
      <c r="IH175" s="10"/>
      <c r="II175" s="10"/>
      <c r="IJ175" s="10"/>
      <c r="IK175" s="10"/>
      <c r="IL175" s="10"/>
      <c r="IM175" s="10"/>
      <c r="IN175" s="10"/>
      <c r="IO175" s="10"/>
      <c r="IP175" s="10"/>
      <c r="IQ175" s="10"/>
      <c r="IR175" s="10"/>
      <c r="IS175" s="10"/>
      <c r="IT175" s="10"/>
      <c r="IU175" s="10"/>
      <c r="IV175" s="10"/>
      <c r="IW175" s="10"/>
      <c r="IX175" s="10"/>
      <c r="IY175" s="10"/>
      <c r="IZ175" s="10"/>
      <c r="JA175" s="10"/>
    </row>
    <row r="176" spans="1:261" x14ac:dyDescent="0.3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10"/>
      <c r="DM176" s="10"/>
      <c r="DN176" s="10"/>
      <c r="DO176" s="10"/>
      <c r="DP176" s="10"/>
      <c r="DQ176" s="10"/>
      <c r="DR176" s="10"/>
      <c r="DS176" s="10"/>
      <c r="DT176" s="10"/>
      <c r="DU176" s="10"/>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0"/>
      <c r="EX176" s="10"/>
      <c r="EY176" s="10"/>
      <c r="EZ176" s="10"/>
      <c r="FA176" s="10"/>
      <c r="FB176" s="10"/>
      <c r="FC176" s="10"/>
      <c r="FD176" s="10"/>
      <c r="FE176" s="10"/>
      <c r="FF176" s="10"/>
      <c r="FG176" s="10"/>
      <c r="FH176" s="10"/>
      <c r="FI176" s="10"/>
      <c r="FJ176" s="10"/>
      <c r="FK176" s="10"/>
      <c r="FL176" s="10"/>
      <c r="FM176" s="10"/>
      <c r="FN176" s="10"/>
      <c r="FO176" s="10"/>
      <c r="FP176" s="10"/>
      <c r="FQ176" s="10"/>
      <c r="FR176" s="10"/>
      <c r="FS176" s="10"/>
      <c r="FT176" s="10"/>
      <c r="FU176" s="10"/>
      <c r="FV176" s="10"/>
      <c r="FW176" s="10"/>
      <c r="FX176" s="10"/>
      <c r="FY176" s="10"/>
      <c r="FZ176" s="10"/>
      <c r="GA176" s="10"/>
      <c r="GB176" s="10"/>
      <c r="GC176" s="10"/>
      <c r="GD176" s="10"/>
      <c r="GE176" s="10"/>
      <c r="GF176" s="10"/>
      <c r="GG176" s="10"/>
      <c r="GH176" s="10"/>
      <c r="GI176" s="10"/>
      <c r="GJ176" s="10"/>
      <c r="GK176" s="10"/>
      <c r="GL176" s="10"/>
      <c r="GM176" s="10"/>
      <c r="GN176" s="10"/>
      <c r="GO176" s="10"/>
      <c r="GP176" s="10"/>
      <c r="GQ176" s="10"/>
      <c r="GR176" s="10"/>
      <c r="GS176" s="10"/>
      <c r="GT176" s="10"/>
      <c r="GU176" s="10"/>
      <c r="GV176" s="10"/>
      <c r="GW176" s="10"/>
      <c r="GX176" s="10"/>
      <c r="GY176" s="10"/>
      <c r="GZ176" s="10"/>
      <c r="HA176" s="10"/>
      <c r="HB176" s="10"/>
      <c r="HC176" s="10"/>
      <c r="HD176" s="10"/>
      <c r="HE176" s="10"/>
      <c r="HF176" s="10"/>
      <c r="HG176" s="10"/>
      <c r="HH176" s="10"/>
      <c r="HI176" s="10"/>
      <c r="HJ176" s="10"/>
      <c r="HK176" s="10"/>
      <c r="HL176" s="10"/>
      <c r="HM176" s="10"/>
      <c r="HN176" s="10"/>
      <c r="HO176" s="10"/>
      <c r="HP176" s="10"/>
      <c r="HQ176" s="10"/>
      <c r="HR176" s="10"/>
      <c r="HS176" s="10"/>
      <c r="HT176" s="10"/>
      <c r="HU176" s="10"/>
      <c r="HV176" s="10"/>
      <c r="HW176" s="10"/>
      <c r="HX176" s="10"/>
      <c r="HY176" s="10"/>
      <c r="HZ176" s="10"/>
      <c r="IA176" s="10"/>
      <c r="IB176" s="10"/>
      <c r="IC176" s="10"/>
      <c r="ID176" s="10"/>
      <c r="IE176" s="10"/>
      <c r="IF176" s="10"/>
      <c r="IG176" s="10"/>
      <c r="IH176" s="10"/>
      <c r="II176" s="10"/>
      <c r="IJ176" s="10"/>
      <c r="IK176" s="10"/>
      <c r="IL176" s="10"/>
      <c r="IM176" s="10"/>
      <c r="IN176" s="10"/>
      <c r="IO176" s="10"/>
      <c r="IP176" s="10"/>
      <c r="IQ176" s="10"/>
      <c r="IR176" s="10"/>
      <c r="IS176" s="10"/>
      <c r="IT176" s="10"/>
      <c r="IU176" s="10"/>
      <c r="IV176" s="10"/>
      <c r="IW176" s="10"/>
      <c r="IX176" s="10"/>
      <c r="IY176" s="10"/>
      <c r="IZ176" s="10"/>
      <c r="JA176" s="10"/>
    </row>
    <row r="177" spans="1:261" x14ac:dyDescent="0.3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0"/>
      <c r="EX177" s="10"/>
      <c r="EY177" s="10"/>
      <c r="EZ177" s="10"/>
      <c r="FA177" s="10"/>
      <c r="FB177" s="10"/>
      <c r="FC177" s="10"/>
      <c r="FD177" s="10"/>
      <c r="FE177" s="10"/>
      <c r="FF177" s="10"/>
      <c r="FG177" s="10"/>
      <c r="FH177" s="10"/>
      <c r="FI177" s="10"/>
      <c r="FJ177" s="10"/>
      <c r="FK177" s="10"/>
      <c r="FL177" s="10"/>
      <c r="FM177" s="10"/>
      <c r="FN177" s="10"/>
      <c r="FO177" s="10"/>
      <c r="FP177" s="10"/>
      <c r="FQ177" s="10"/>
      <c r="FR177" s="10"/>
      <c r="FS177" s="10"/>
      <c r="FT177" s="10"/>
      <c r="FU177" s="10"/>
      <c r="FV177" s="10"/>
      <c r="FW177" s="10"/>
      <c r="FX177" s="10"/>
      <c r="FY177" s="10"/>
      <c r="FZ177" s="10"/>
      <c r="GA177" s="10"/>
      <c r="GB177" s="10"/>
      <c r="GC177" s="10"/>
      <c r="GD177" s="10"/>
      <c r="GE177" s="10"/>
      <c r="GF177" s="10"/>
      <c r="GG177" s="10"/>
      <c r="GH177" s="10"/>
      <c r="GI177" s="10"/>
      <c r="GJ177" s="10"/>
      <c r="GK177" s="10"/>
      <c r="GL177" s="10"/>
      <c r="GM177" s="10"/>
      <c r="GN177" s="10"/>
      <c r="GO177" s="10"/>
      <c r="GP177" s="10"/>
      <c r="GQ177" s="10"/>
      <c r="GR177" s="10"/>
      <c r="GS177" s="10"/>
      <c r="GT177" s="10"/>
      <c r="GU177" s="10"/>
      <c r="GV177" s="10"/>
      <c r="GW177" s="10"/>
      <c r="GX177" s="10"/>
      <c r="GY177" s="10"/>
      <c r="GZ177" s="10"/>
      <c r="HA177" s="10"/>
      <c r="HB177" s="10"/>
      <c r="HC177" s="10"/>
      <c r="HD177" s="10"/>
      <c r="HE177" s="10"/>
      <c r="HF177" s="10"/>
      <c r="HG177" s="10"/>
      <c r="HH177" s="10"/>
      <c r="HI177" s="10"/>
      <c r="HJ177" s="10"/>
      <c r="HK177" s="10"/>
      <c r="HL177" s="10"/>
      <c r="HM177" s="10"/>
      <c r="HN177" s="10"/>
      <c r="HO177" s="10"/>
      <c r="HP177" s="10"/>
      <c r="HQ177" s="10"/>
      <c r="HR177" s="10"/>
      <c r="HS177" s="10"/>
      <c r="HT177" s="10"/>
      <c r="HU177" s="10"/>
      <c r="HV177" s="10"/>
      <c r="HW177" s="10"/>
      <c r="HX177" s="10"/>
      <c r="HY177" s="10"/>
      <c r="HZ177" s="10"/>
      <c r="IA177" s="10"/>
      <c r="IB177" s="10"/>
      <c r="IC177" s="10"/>
      <c r="ID177" s="10"/>
      <c r="IE177" s="10"/>
      <c r="IF177" s="10"/>
      <c r="IG177" s="10"/>
      <c r="IH177" s="10"/>
      <c r="II177" s="10"/>
      <c r="IJ177" s="10"/>
      <c r="IK177" s="10"/>
      <c r="IL177" s="10"/>
      <c r="IM177" s="10"/>
      <c r="IN177" s="10"/>
      <c r="IO177" s="10"/>
      <c r="IP177" s="10"/>
      <c r="IQ177" s="10"/>
      <c r="IR177" s="10"/>
      <c r="IS177" s="10"/>
      <c r="IT177" s="10"/>
      <c r="IU177" s="10"/>
      <c r="IV177" s="10"/>
      <c r="IW177" s="10"/>
      <c r="IX177" s="10"/>
      <c r="IY177" s="10"/>
      <c r="IZ177" s="10"/>
      <c r="JA177" s="10"/>
    </row>
    <row r="178" spans="1:261" x14ac:dyDescent="0.3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0"/>
      <c r="EX178" s="10"/>
      <c r="EY178" s="10"/>
      <c r="EZ178" s="10"/>
      <c r="FA178" s="10"/>
      <c r="FB178" s="10"/>
      <c r="FC178" s="10"/>
      <c r="FD178" s="10"/>
      <c r="FE178" s="10"/>
      <c r="FF178" s="10"/>
      <c r="FG178" s="10"/>
      <c r="FH178" s="10"/>
      <c r="FI178" s="10"/>
      <c r="FJ178" s="10"/>
      <c r="FK178" s="10"/>
      <c r="FL178" s="10"/>
      <c r="FM178" s="10"/>
      <c r="FN178" s="10"/>
      <c r="FO178" s="10"/>
      <c r="FP178" s="10"/>
      <c r="FQ178" s="10"/>
      <c r="FR178" s="10"/>
      <c r="FS178" s="10"/>
      <c r="FT178" s="10"/>
      <c r="FU178" s="10"/>
      <c r="FV178" s="10"/>
      <c r="FW178" s="10"/>
      <c r="FX178" s="10"/>
      <c r="FY178" s="10"/>
      <c r="FZ178" s="10"/>
      <c r="GA178" s="10"/>
      <c r="GB178" s="10"/>
      <c r="GC178" s="10"/>
      <c r="GD178" s="10"/>
      <c r="GE178" s="10"/>
      <c r="GF178" s="10"/>
      <c r="GG178" s="10"/>
      <c r="GH178" s="10"/>
      <c r="GI178" s="10"/>
      <c r="GJ178" s="10"/>
      <c r="GK178" s="10"/>
      <c r="GL178" s="10"/>
      <c r="GM178" s="10"/>
      <c r="GN178" s="10"/>
      <c r="GO178" s="10"/>
      <c r="GP178" s="10"/>
      <c r="GQ178" s="10"/>
      <c r="GR178" s="10"/>
      <c r="GS178" s="10"/>
      <c r="GT178" s="10"/>
      <c r="GU178" s="10"/>
      <c r="GV178" s="10"/>
      <c r="GW178" s="10"/>
      <c r="GX178" s="10"/>
      <c r="GY178" s="10"/>
      <c r="GZ178" s="10"/>
      <c r="HA178" s="10"/>
      <c r="HB178" s="10"/>
      <c r="HC178" s="10"/>
      <c r="HD178" s="10"/>
      <c r="HE178" s="10"/>
      <c r="HF178" s="10"/>
      <c r="HG178" s="10"/>
      <c r="HH178" s="10"/>
      <c r="HI178" s="10"/>
      <c r="HJ178" s="10"/>
      <c r="HK178" s="10"/>
      <c r="HL178" s="10"/>
      <c r="HM178" s="10"/>
      <c r="HN178" s="10"/>
      <c r="HO178" s="10"/>
      <c r="HP178" s="10"/>
      <c r="HQ178" s="10"/>
      <c r="HR178" s="10"/>
      <c r="HS178" s="10"/>
      <c r="HT178" s="10"/>
      <c r="HU178" s="10"/>
      <c r="HV178" s="10"/>
      <c r="HW178" s="10"/>
      <c r="HX178" s="10"/>
      <c r="HY178" s="10"/>
      <c r="HZ178" s="10"/>
      <c r="IA178" s="10"/>
      <c r="IB178" s="10"/>
      <c r="IC178" s="10"/>
      <c r="ID178" s="10"/>
      <c r="IE178" s="10"/>
      <c r="IF178" s="10"/>
      <c r="IG178" s="10"/>
      <c r="IH178" s="10"/>
      <c r="II178" s="10"/>
      <c r="IJ178" s="10"/>
      <c r="IK178" s="10"/>
      <c r="IL178" s="10"/>
      <c r="IM178" s="10"/>
      <c r="IN178" s="10"/>
      <c r="IO178" s="10"/>
      <c r="IP178" s="10"/>
      <c r="IQ178" s="10"/>
      <c r="IR178" s="10"/>
      <c r="IS178" s="10"/>
      <c r="IT178" s="10"/>
      <c r="IU178" s="10"/>
      <c r="IV178" s="10"/>
      <c r="IW178" s="10"/>
      <c r="IX178" s="10"/>
      <c r="IY178" s="10"/>
      <c r="IZ178" s="10"/>
      <c r="JA178" s="10"/>
    </row>
    <row r="179" spans="1:261" x14ac:dyDescent="0.3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0"/>
      <c r="EX179" s="10"/>
      <c r="EY179" s="10"/>
      <c r="EZ179" s="10"/>
      <c r="FA179" s="10"/>
      <c r="FB179" s="10"/>
      <c r="FC179" s="10"/>
      <c r="FD179" s="10"/>
      <c r="FE179" s="10"/>
      <c r="FF179" s="10"/>
      <c r="FG179" s="10"/>
      <c r="FH179" s="10"/>
      <c r="FI179" s="10"/>
      <c r="FJ179" s="10"/>
      <c r="FK179" s="10"/>
      <c r="FL179" s="10"/>
      <c r="FM179" s="10"/>
      <c r="FN179" s="10"/>
      <c r="FO179" s="10"/>
      <c r="FP179" s="10"/>
      <c r="FQ179" s="10"/>
      <c r="FR179" s="10"/>
      <c r="FS179" s="10"/>
      <c r="FT179" s="10"/>
      <c r="FU179" s="10"/>
      <c r="FV179" s="10"/>
      <c r="FW179" s="10"/>
      <c r="FX179" s="10"/>
      <c r="FY179" s="10"/>
      <c r="FZ179" s="10"/>
      <c r="GA179" s="10"/>
      <c r="GB179" s="10"/>
      <c r="GC179" s="10"/>
      <c r="GD179" s="10"/>
      <c r="GE179" s="10"/>
      <c r="GF179" s="10"/>
      <c r="GG179" s="10"/>
      <c r="GH179" s="10"/>
      <c r="GI179" s="10"/>
      <c r="GJ179" s="10"/>
      <c r="GK179" s="10"/>
      <c r="GL179" s="10"/>
      <c r="GM179" s="10"/>
      <c r="GN179" s="10"/>
      <c r="GO179" s="10"/>
      <c r="GP179" s="10"/>
      <c r="GQ179" s="10"/>
      <c r="GR179" s="10"/>
      <c r="GS179" s="10"/>
      <c r="GT179" s="10"/>
      <c r="GU179" s="10"/>
      <c r="GV179" s="10"/>
      <c r="GW179" s="10"/>
      <c r="GX179" s="10"/>
      <c r="GY179" s="10"/>
      <c r="GZ179" s="10"/>
      <c r="HA179" s="10"/>
      <c r="HB179" s="10"/>
      <c r="HC179" s="10"/>
      <c r="HD179" s="10"/>
      <c r="HE179" s="10"/>
      <c r="HF179" s="10"/>
      <c r="HG179" s="10"/>
      <c r="HH179" s="10"/>
      <c r="HI179" s="10"/>
      <c r="HJ179" s="10"/>
      <c r="HK179" s="10"/>
      <c r="HL179" s="10"/>
      <c r="HM179" s="10"/>
      <c r="HN179" s="10"/>
      <c r="HO179" s="10"/>
      <c r="HP179" s="10"/>
      <c r="HQ179" s="10"/>
      <c r="HR179" s="10"/>
      <c r="HS179" s="10"/>
      <c r="HT179" s="10"/>
      <c r="HU179" s="10"/>
      <c r="HV179" s="10"/>
      <c r="HW179" s="10"/>
      <c r="HX179" s="10"/>
      <c r="HY179" s="10"/>
      <c r="HZ179" s="10"/>
      <c r="IA179" s="10"/>
      <c r="IB179" s="10"/>
      <c r="IC179" s="10"/>
      <c r="ID179" s="10"/>
      <c r="IE179" s="10"/>
      <c r="IF179" s="10"/>
      <c r="IG179" s="10"/>
      <c r="IH179" s="10"/>
      <c r="II179" s="10"/>
      <c r="IJ179" s="10"/>
      <c r="IK179" s="10"/>
      <c r="IL179" s="10"/>
      <c r="IM179" s="10"/>
      <c r="IN179" s="10"/>
      <c r="IO179" s="10"/>
      <c r="IP179" s="10"/>
      <c r="IQ179" s="10"/>
      <c r="IR179" s="10"/>
      <c r="IS179" s="10"/>
      <c r="IT179" s="10"/>
      <c r="IU179" s="10"/>
      <c r="IV179" s="10"/>
      <c r="IW179" s="10"/>
      <c r="IX179" s="10"/>
      <c r="IY179" s="10"/>
      <c r="IZ179" s="10"/>
      <c r="JA179" s="10"/>
    </row>
    <row r="180" spans="1:261" x14ac:dyDescent="0.3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0"/>
      <c r="EX180" s="10"/>
      <c r="EY180" s="10"/>
      <c r="EZ180" s="10"/>
      <c r="FA180" s="10"/>
      <c r="FB180" s="10"/>
      <c r="FC180" s="10"/>
      <c r="FD180" s="10"/>
      <c r="FE180" s="10"/>
      <c r="FF180" s="10"/>
      <c r="FG180" s="10"/>
      <c r="FH180" s="10"/>
      <c r="FI180" s="10"/>
      <c r="FJ180" s="10"/>
      <c r="FK180" s="10"/>
      <c r="FL180" s="10"/>
      <c r="FM180" s="10"/>
      <c r="FN180" s="10"/>
      <c r="FO180" s="10"/>
      <c r="FP180" s="10"/>
      <c r="FQ180" s="10"/>
      <c r="FR180" s="10"/>
      <c r="FS180" s="10"/>
      <c r="FT180" s="10"/>
      <c r="FU180" s="10"/>
      <c r="FV180" s="10"/>
      <c r="FW180" s="10"/>
      <c r="FX180" s="10"/>
      <c r="FY180" s="10"/>
      <c r="FZ180" s="10"/>
      <c r="GA180" s="10"/>
      <c r="GB180" s="10"/>
      <c r="GC180" s="10"/>
      <c r="GD180" s="10"/>
      <c r="GE180" s="10"/>
      <c r="GF180" s="10"/>
      <c r="GG180" s="10"/>
      <c r="GH180" s="10"/>
      <c r="GI180" s="10"/>
      <c r="GJ180" s="10"/>
      <c r="GK180" s="10"/>
      <c r="GL180" s="10"/>
      <c r="GM180" s="10"/>
      <c r="GN180" s="10"/>
      <c r="GO180" s="10"/>
      <c r="GP180" s="10"/>
      <c r="GQ180" s="10"/>
      <c r="GR180" s="10"/>
      <c r="GS180" s="10"/>
      <c r="GT180" s="10"/>
      <c r="GU180" s="10"/>
      <c r="GV180" s="10"/>
      <c r="GW180" s="10"/>
      <c r="GX180" s="10"/>
      <c r="GY180" s="10"/>
      <c r="GZ180" s="10"/>
      <c r="HA180" s="10"/>
      <c r="HB180" s="10"/>
      <c r="HC180" s="10"/>
      <c r="HD180" s="10"/>
      <c r="HE180" s="10"/>
      <c r="HF180" s="10"/>
      <c r="HG180" s="10"/>
      <c r="HH180" s="10"/>
      <c r="HI180" s="10"/>
      <c r="HJ180" s="10"/>
      <c r="HK180" s="10"/>
      <c r="HL180" s="10"/>
      <c r="HM180" s="10"/>
      <c r="HN180" s="10"/>
      <c r="HO180" s="10"/>
      <c r="HP180" s="10"/>
      <c r="HQ180" s="10"/>
      <c r="HR180" s="10"/>
      <c r="HS180" s="10"/>
      <c r="HT180" s="10"/>
      <c r="HU180" s="10"/>
      <c r="HV180" s="10"/>
      <c r="HW180" s="10"/>
      <c r="HX180" s="10"/>
      <c r="HY180" s="10"/>
      <c r="HZ180" s="10"/>
      <c r="IA180" s="10"/>
      <c r="IB180" s="10"/>
      <c r="IC180" s="10"/>
      <c r="ID180" s="10"/>
      <c r="IE180" s="10"/>
      <c r="IF180" s="10"/>
      <c r="IG180" s="10"/>
      <c r="IH180" s="10"/>
      <c r="II180" s="10"/>
      <c r="IJ180" s="10"/>
      <c r="IK180" s="10"/>
      <c r="IL180" s="10"/>
      <c r="IM180" s="10"/>
      <c r="IN180" s="10"/>
      <c r="IO180" s="10"/>
      <c r="IP180" s="10"/>
      <c r="IQ180" s="10"/>
      <c r="IR180" s="10"/>
      <c r="IS180" s="10"/>
      <c r="IT180" s="10"/>
      <c r="IU180" s="10"/>
      <c r="IV180" s="10"/>
      <c r="IW180" s="10"/>
      <c r="IX180" s="10"/>
      <c r="IY180" s="10"/>
      <c r="IZ180" s="10"/>
      <c r="JA180" s="10"/>
    </row>
    <row r="181" spans="1:261" x14ac:dyDescent="0.3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0"/>
      <c r="EU181" s="10"/>
      <c r="EV181" s="10"/>
      <c r="EW181" s="10"/>
      <c r="EX181" s="10"/>
      <c r="EY181" s="10"/>
      <c r="EZ181" s="10"/>
      <c r="FA181" s="10"/>
      <c r="FB181" s="10"/>
      <c r="FC181" s="10"/>
      <c r="FD181" s="10"/>
      <c r="FE181" s="10"/>
      <c r="FF181" s="10"/>
      <c r="FG181" s="10"/>
      <c r="FH181" s="10"/>
      <c r="FI181" s="10"/>
      <c r="FJ181" s="10"/>
      <c r="FK181" s="10"/>
      <c r="FL181" s="10"/>
      <c r="FM181" s="10"/>
      <c r="FN181" s="10"/>
      <c r="FO181" s="10"/>
      <c r="FP181" s="10"/>
      <c r="FQ181" s="10"/>
      <c r="FR181" s="10"/>
      <c r="FS181" s="10"/>
      <c r="FT181" s="10"/>
      <c r="FU181" s="10"/>
      <c r="FV181" s="10"/>
      <c r="FW181" s="10"/>
      <c r="FX181" s="10"/>
      <c r="FY181" s="10"/>
      <c r="FZ181" s="10"/>
      <c r="GA181" s="10"/>
      <c r="GB181" s="10"/>
      <c r="GC181" s="10"/>
      <c r="GD181" s="10"/>
      <c r="GE181" s="10"/>
      <c r="GF181" s="10"/>
      <c r="GG181" s="10"/>
      <c r="GH181" s="10"/>
      <c r="GI181" s="10"/>
      <c r="GJ181" s="10"/>
      <c r="GK181" s="10"/>
      <c r="GL181" s="10"/>
      <c r="GM181" s="10"/>
      <c r="GN181" s="10"/>
      <c r="GO181" s="10"/>
      <c r="GP181" s="10"/>
      <c r="GQ181" s="10"/>
      <c r="GR181" s="10"/>
      <c r="GS181" s="10"/>
      <c r="GT181" s="10"/>
      <c r="GU181" s="10"/>
      <c r="GV181" s="10"/>
      <c r="GW181" s="10"/>
      <c r="GX181" s="10"/>
      <c r="GY181" s="10"/>
      <c r="GZ181" s="10"/>
      <c r="HA181" s="10"/>
      <c r="HB181" s="10"/>
      <c r="HC181" s="10"/>
      <c r="HD181" s="10"/>
      <c r="HE181" s="10"/>
      <c r="HF181" s="10"/>
      <c r="HG181" s="10"/>
      <c r="HH181" s="10"/>
      <c r="HI181" s="10"/>
      <c r="HJ181" s="10"/>
      <c r="HK181" s="10"/>
      <c r="HL181" s="10"/>
      <c r="HM181" s="10"/>
      <c r="HN181" s="10"/>
      <c r="HO181" s="10"/>
      <c r="HP181" s="10"/>
      <c r="HQ181" s="10"/>
      <c r="HR181" s="10"/>
      <c r="HS181" s="10"/>
      <c r="HT181" s="10"/>
      <c r="HU181" s="10"/>
      <c r="HV181" s="10"/>
      <c r="HW181" s="10"/>
      <c r="HX181" s="10"/>
      <c r="HY181" s="10"/>
      <c r="HZ181" s="10"/>
      <c r="IA181" s="10"/>
      <c r="IB181" s="10"/>
      <c r="IC181" s="10"/>
      <c r="ID181" s="10"/>
      <c r="IE181" s="10"/>
      <c r="IF181" s="10"/>
      <c r="IG181" s="10"/>
      <c r="IH181" s="10"/>
      <c r="II181" s="10"/>
      <c r="IJ181" s="10"/>
      <c r="IK181" s="10"/>
      <c r="IL181" s="10"/>
      <c r="IM181" s="10"/>
      <c r="IN181" s="10"/>
      <c r="IO181" s="10"/>
      <c r="IP181" s="10"/>
      <c r="IQ181" s="10"/>
      <c r="IR181" s="10"/>
      <c r="IS181" s="10"/>
      <c r="IT181" s="10"/>
      <c r="IU181" s="10"/>
      <c r="IV181" s="10"/>
      <c r="IW181" s="10"/>
      <c r="IX181" s="10"/>
      <c r="IY181" s="10"/>
      <c r="IZ181" s="10"/>
      <c r="JA181" s="10"/>
    </row>
    <row r="182" spans="1:261" x14ac:dyDescent="0.3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0"/>
      <c r="EX182" s="10"/>
      <c r="EY182" s="10"/>
      <c r="EZ182" s="10"/>
      <c r="FA182" s="10"/>
      <c r="FB182" s="10"/>
      <c r="FC182" s="10"/>
      <c r="FD182" s="10"/>
      <c r="FE182" s="10"/>
      <c r="FF182" s="10"/>
      <c r="FG182" s="10"/>
      <c r="FH182" s="10"/>
      <c r="FI182" s="10"/>
      <c r="FJ182" s="10"/>
      <c r="FK182" s="10"/>
      <c r="FL182" s="10"/>
      <c r="FM182" s="10"/>
      <c r="FN182" s="10"/>
      <c r="FO182" s="10"/>
      <c r="FP182" s="10"/>
      <c r="FQ182" s="10"/>
      <c r="FR182" s="10"/>
      <c r="FS182" s="10"/>
      <c r="FT182" s="10"/>
      <c r="FU182" s="10"/>
      <c r="FV182" s="10"/>
      <c r="FW182" s="10"/>
      <c r="FX182" s="10"/>
      <c r="FY182" s="10"/>
      <c r="FZ182" s="10"/>
      <c r="GA182" s="10"/>
      <c r="GB182" s="10"/>
      <c r="GC182" s="10"/>
      <c r="GD182" s="10"/>
      <c r="GE182" s="10"/>
      <c r="GF182" s="10"/>
      <c r="GG182" s="10"/>
      <c r="GH182" s="10"/>
      <c r="GI182" s="10"/>
      <c r="GJ182" s="10"/>
      <c r="GK182" s="10"/>
      <c r="GL182" s="10"/>
      <c r="GM182" s="10"/>
      <c r="GN182" s="10"/>
      <c r="GO182" s="10"/>
      <c r="GP182" s="10"/>
      <c r="GQ182" s="10"/>
      <c r="GR182" s="10"/>
      <c r="GS182" s="10"/>
      <c r="GT182" s="10"/>
      <c r="GU182" s="10"/>
      <c r="GV182" s="10"/>
      <c r="GW182" s="10"/>
      <c r="GX182" s="10"/>
      <c r="GY182" s="10"/>
      <c r="GZ182" s="10"/>
      <c r="HA182" s="10"/>
      <c r="HB182" s="10"/>
      <c r="HC182" s="10"/>
      <c r="HD182" s="10"/>
      <c r="HE182" s="10"/>
      <c r="HF182" s="10"/>
      <c r="HG182" s="10"/>
      <c r="HH182" s="10"/>
      <c r="HI182" s="10"/>
      <c r="HJ182" s="10"/>
      <c r="HK182" s="10"/>
      <c r="HL182" s="10"/>
      <c r="HM182" s="10"/>
      <c r="HN182" s="10"/>
      <c r="HO182" s="10"/>
      <c r="HP182" s="10"/>
      <c r="HQ182" s="10"/>
      <c r="HR182" s="10"/>
      <c r="HS182" s="10"/>
      <c r="HT182" s="10"/>
      <c r="HU182" s="10"/>
      <c r="HV182" s="10"/>
      <c r="HW182" s="10"/>
      <c r="HX182" s="10"/>
      <c r="HY182" s="10"/>
      <c r="HZ182" s="10"/>
      <c r="IA182" s="10"/>
      <c r="IB182" s="10"/>
      <c r="IC182" s="10"/>
      <c r="ID182" s="10"/>
      <c r="IE182" s="10"/>
      <c r="IF182" s="10"/>
      <c r="IG182" s="10"/>
      <c r="IH182" s="10"/>
      <c r="II182" s="10"/>
      <c r="IJ182" s="10"/>
      <c r="IK182" s="10"/>
      <c r="IL182" s="10"/>
      <c r="IM182" s="10"/>
      <c r="IN182" s="10"/>
      <c r="IO182" s="10"/>
      <c r="IP182" s="10"/>
      <c r="IQ182" s="10"/>
      <c r="IR182" s="10"/>
      <c r="IS182" s="10"/>
      <c r="IT182" s="10"/>
      <c r="IU182" s="10"/>
      <c r="IV182" s="10"/>
      <c r="IW182" s="10"/>
      <c r="IX182" s="10"/>
      <c r="IY182" s="10"/>
      <c r="IZ182" s="10"/>
      <c r="JA182" s="10"/>
    </row>
    <row r="183" spans="1:261" x14ac:dyDescent="0.3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0"/>
      <c r="EX183" s="10"/>
      <c r="EY183" s="10"/>
      <c r="EZ183" s="10"/>
      <c r="FA183" s="10"/>
      <c r="FB183" s="10"/>
      <c r="FC183" s="10"/>
      <c r="FD183" s="10"/>
      <c r="FE183" s="10"/>
      <c r="FF183" s="10"/>
      <c r="FG183" s="10"/>
      <c r="FH183" s="10"/>
      <c r="FI183" s="10"/>
      <c r="FJ183" s="10"/>
      <c r="FK183" s="10"/>
      <c r="FL183" s="10"/>
      <c r="FM183" s="10"/>
      <c r="FN183" s="10"/>
      <c r="FO183" s="10"/>
      <c r="FP183" s="10"/>
      <c r="FQ183" s="10"/>
      <c r="FR183" s="10"/>
      <c r="FS183" s="10"/>
      <c r="FT183" s="10"/>
      <c r="FU183" s="10"/>
      <c r="FV183" s="10"/>
      <c r="FW183" s="10"/>
      <c r="FX183" s="10"/>
      <c r="FY183" s="10"/>
      <c r="FZ183" s="10"/>
      <c r="GA183" s="10"/>
      <c r="GB183" s="10"/>
      <c r="GC183" s="10"/>
      <c r="GD183" s="10"/>
      <c r="GE183" s="10"/>
      <c r="GF183" s="10"/>
      <c r="GG183" s="10"/>
      <c r="GH183" s="10"/>
      <c r="GI183" s="10"/>
      <c r="GJ183" s="10"/>
      <c r="GK183" s="10"/>
      <c r="GL183" s="10"/>
      <c r="GM183" s="10"/>
      <c r="GN183" s="10"/>
      <c r="GO183" s="10"/>
      <c r="GP183" s="10"/>
      <c r="GQ183" s="10"/>
      <c r="GR183" s="10"/>
      <c r="GS183" s="10"/>
      <c r="GT183" s="10"/>
      <c r="GU183" s="10"/>
      <c r="GV183" s="10"/>
      <c r="GW183" s="10"/>
      <c r="GX183" s="10"/>
      <c r="GY183" s="10"/>
      <c r="GZ183" s="10"/>
      <c r="HA183" s="10"/>
      <c r="HB183" s="10"/>
      <c r="HC183" s="10"/>
      <c r="HD183" s="10"/>
      <c r="HE183" s="10"/>
      <c r="HF183" s="10"/>
      <c r="HG183" s="10"/>
      <c r="HH183" s="10"/>
      <c r="HI183" s="10"/>
      <c r="HJ183" s="10"/>
      <c r="HK183" s="10"/>
      <c r="HL183" s="10"/>
      <c r="HM183" s="10"/>
      <c r="HN183" s="10"/>
      <c r="HO183" s="10"/>
      <c r="HP183" s="10"/>
      <c r="HQ183" s="10"/>
      <c r="HR183" s="10"/>
      <c r="HS183" s="10"/>
      <c r="HT183" s="10"/>
      <c r="HU183" s="10"/>
      <c r="HV183" s="10"/>
      <c r="HW183" s="10"/>
      <c r="HX183" s="10"/>
      <c r="HY183" s="10"/>
      <c r="HZ183" s="10"/>
      <c r="IA183" s="10"/>
      <c r="IB183" s="10"/>
      <c r="IC183" s="10"/>
      <c r="ID183" s="10"/>
      <c r="IE183" s="10"/>
      <c r="IF183" s="10"/>
      <c r="IG183" s="10"/>
      <c r="IH183" s="10"/>
      <c r="II183" s="10"/>
      <c r="IJ183" s="10"/>
      <c r="IK183" s="10"/>
      <c r="IL183" s="10"/>
      <c r="IM183" s="10"/>
      <c r="IN183" s="10"/>
      <c r="IO183" s="10"/>
      <c r="IP183" s="10"/>
      <c r="IQ183" s="10"/>
      <c r="IR183" s="10"/>
      <c r="IS183" s="10"/>
      <c r="IT183" s="10"/>
      <c r="IU183" s="10"/>
      <c r="IV183" s="10"/>
      <c r="IW183" s="10"/>
      <c r="IX183" s="10"/>
      <c r="IY183" s="10"/>
      <c r="IZ183" s="10"/>
      <c r="JA183" s="10"/>
    </row>
    <row r="184" spans="1:261" x14ac:dyDescent="0.3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0"/>
      <c r="EX184" s="10"/>
      <c r="EY184" s="10"/>
      <c r="EZ184" s="10"/>
      <c r="FA184" s="10"/>
      <c r="FB184" s="10"/>
      <c r="FC184" s="10"/>
      <c r="FD184" s="10"/>
      <c r="FE184" s="10"/>
      <c r="FF184" s="10"/>
      <c r="FG184" s="10"/>
      <c r="FH184" s="10"/>
      <c r="FI184" s="10"/>
      <c r="FJ184" s="10"/>
      <c r="FK184" s="10"/>
      <c r="FL184" s="10"/>
      <c r="FM184" s="10"/>
      <c r="FN184" s="10"/>
      <c r="FO184" s="10"/>
      <c r="FP184" s="10"/>
      <c r="FQ184" s="10"/>
      <c r="FR184" s="10"/>
      <c r="FS184" s="10"/>
      <c r="FT184" s="10"/>
      <c r="FU184" s="10"/>
      <c r="FV184" s="10"/>
      <c r="FW184" s="10"/>
      <c r="FX184" s="10"/>
      <c r="FY184" s="10"/>
      <c r="FZ184" s="10"/>
      <c r="GA184" s="10"/>
      <c r="GB184" s="10"/>
      <c r="GC184" s="10"/>
      <c r="GD184" s="10"/>
      <c r="GE184" s="10"/>
      <c r="GF184" s="10"/>
      <c r="GG184" s="10"/>
      <c r="GH184" s="10"/>
      <c r="GI184" s="10"/>
      <c r="GJ184" s="10"/>
      <c r="GK184" s="10"/>
      <c r="GL184" s="10"/>
      <c r="GM184" s="10"/>
      <c r="GN184" s="10"/>
      <c r="GO184" s="10"/>
      <c r="GP184" s="10"/>
      <c r="GQ184" s="10"/>
      <c r="GR184" s="10"/>
      <c r="GS184" s="10"/>
      <c r="GT184" s="10"/>
      <c r="GU184" s="10"/>
      <c r="GV184" s="10"/>
      <c r="GW184" s="10"/>
      <c r="GX184" s="10"/>
      <c r="GY184" s="10"/>
      <c r="GZ184" s="10"/>
      <c r="HA184" s="10"/>
      <c r="HB184" s="10"/>
      <c r="HC184" s="10"/>
      <c r="HD184" s="10"/>
      <c r="HE184" s="10"/>
      <c r="HF184" s="10"/>
      <c r="HG184" s="10"/>
      <c r="HH184" s="10"/>
      <c r="HI184" s="10"/>
      <c r="HJ184" s="10"/>
      <c r="HK184" s="10"/>
      <c r="HL184" s="10"/>
      <c r="HM184" s="10"/>
      <c r="HN184" s="10"/>
      <c r="HO184" s="10"/>
      <c r="HP184" s="10"/>
      <c r="HQ184" s="10"/>
      <c r="HR184" s="10"/>
      <c r="HS184" s="10"/>
      <c r="HT184" s="10"/>
      <c r="HU184" s="10"/>
      <c r="HV184" s="10"/>
      <c r="HW184" s="10"/>
      <c r="HX184" s="10"/>
      <c r="HY184" s="10"/>
      <c r="HZ184" s="10"/>
      <c r="IA184" s="10"/>
      <c r="IB184" s="10"/>
      <c r="IC184" s="10"/>
      <c r="ID184" s="10"/>
      <c r="IE184" s="10"/>
      <c r="IF184" s="10"/>
      <c r="IG184" s="10"/>
      <c r="IH184" s="10"/>
      <c r="II184" s="10"/>
      <c r="IJ184" s="10"/>
      <c r="IK184" s="10"/>
      <c r="IL184" s="10"/>
      <c r="IM184" s="10"/>
      <c r="IN184" s="10"/>
      <c r="IO184" s="10"/>
      <c r="IP184" s="10"/>
      <c r="IQ184" s="10"/>
      <c r="IR184" s="10"/>
      <c r="IS184" s="10"/>
      <c r="IT184" s="10"/>
      <c r="IU184" s="10"/>
      <c r="IV184" s="10"/>
      <c r="IW184" s="10"/>
      <c r="IX184" s="10"/>
      <c r="IY184" s="10"/>
      <c r="IZ184" s="10"/>
      <c r="JA184" s="10"/>
    </row>
    <row r="185" spans="1:261" x14ac:dyDescent="0.3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10"/>
      <c r="ET185" s="10"/>
      <c r="EU185" s="10"/>
      <c r="EV185" s="10"/>
      <c r="EW185" s="10"/>
      <c r="EX185" s="10"/>
      <c r="EY185" s="10"/>
      <c r="EZ185" s="10"/>
      <c r="FA185" s="10"/>
      <c r="FB185" s="10"/>
      <c r="FC185" s="10"/>
      <c r="FD185" s="10"/>
      <c r="FE185" s="10"/>
      <c r="FF185" s="10"/>
      <c r="FG185" s="10"/>
      <c r="FH185" s="10"/>
      <c r="FI185" s="10"/>
      <c r="FJ185" s="10"/>
      <c r="FK185" s="10"/>
      <c r="FL185" s="10"/>
      <c r="FM185" s="10"/>
      <c r="FN185" s="10"/>
      <c r="FO185" s="10"/>
      <c r="FP185" s="10"/>
      <c r="FQ185" s="10"/>
      <c r="FR185" s="10"/>
      <c r="FS185" s="10"/>
      <c r="FT185" s="10"/>
      <c r="FU185" s="10"/>
      <c r="FV185" s="10"/>
      <c r="FW185" s="10"/>
      <c r="FX185" s="10"/>
      <c r="FY185" s="10"/>
      <c r="FZ185" s="10"/>
      <c r="GA185" s="10"/>
      <c r="GB185" s="10"/>
      <c r="GC185" s="10"/>
      <c r="GD185" s="10"/>
      <c r="GE185" s="10"/>
      <c r="GF185" s="10"/>
      <c r="GG185" s="10"/>
      <c r="GH185" s="10"/>
      <c r="GI185" s="10"/>
      <c r="GJ185" s="10"/>
      <c r="GK185" s="10"/>
      <c r="GL185" s="10"/>
      <c r="GM185" s="10"/>
      <c r="GN185" s="10"/>
      <c r="GO185" s="10"/>
      <c r="GP185" s="10"/>
      <c r="GQ185" s="10"/>
      <c r="GR185" s="10"/>
      <c r="GS185" s="10"/>
      <c r="GT185" s="10"/>
      <c r="GU185" s="10"/>
      <c r="GV185" s="10"/>
      <c r="GW185" s="10"/>
      <c r="GX185" s="10"/>
      <c r="GY185" s="10"/>
      <c r="GZ185" s="10"/>
      <c r="HA185" s="10"/>
      <c r="HB185" s="10"/>
      <c r="HC185" s="10"/>
      <c r="HD185" s="10"/>
      <c r="HE185" s="10"/>
      <c r="HF185" s="10"/>
      <c r="HG185" s="10"/>
      <c r="HH185" s="10"/>
      <c r="HI185" s="10"/>
      <c r="HJ185" s="10"/>
      <c r="HK185" s="10"/>
      <c r="HL185" s="10"/>
      <c r="HM185" s="10"/>
      <c r="HN185" s="10"/>
      <c r="HO185" s="10"/>
      <c r="HP185" s="10"/>
      <c r="HQ185" s="10"/>
      <c r="HR185" s="10"/>
      <c r="HS185" s="10"/>
      <c r="HT185" s="10"/>
      <c r="HU185" s="10"/>
      <c r="HV185" s="10"/>
      <c r="HW185" s="10"/>
      <c r="HX185" s="10"/>
      <c r="HY185" s="10"/>
      <c r="HZ185" s="10"/>
      <c r="IA185" s="10"/>
      <c r="IB185" s="10"/>
      <c r="IC185" s="10"/>
      <c r="ID185" s="10"/>
      <c r="IE185" s="10"/>
      <c r="IF185" s="10"/>
      <c r="IG185" s="10"/>
      <c r="IH185" s="10"/>
      <c r="II185" s="10"/>
      <c r="IJ185" s="10"/>
      <c r="IK185" s="10"/>
      <c r="IL185" s="10"/>
      <c r="IM185" s="10"/>
      <c r="IN185" s="10"/>
      <c r="IO185" s="10"/>
      <c r="IP185" s="10"/>
      <c r="IQ185" s="10"/>
      <c r="IR185" s="10"/>
      <c r="IS185" s="10"/>
      <c r="IT185" s="10"/>
      <c r="IU185" s="10"/>
      <c r="IV185" s="10"/>
      <c r="IW185" s="10"/>
      <c r="IX185" s="10"/>
      <c r="IY185" s="10"/>
      <c r="IZ185" s="10"/>
      <c r="JA185" s="10"/>
    </row>
    <row r="186" spans="1:261" x14ac:dyDescent="0.3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10"/>
      <c r="DO186" s="10"/>
      <c r="DP186" s="10"/>
      <c r="DQ186" s="10"/>
      <c r="DR186" s="10"/>
      <c r="DS186" s="10"/>
      <c r="DT186" s="10"/>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10"/>
      <c r="ET186" s="10"/>
      <c r="EU186" s="10"/>
      <c r="EV186" s="10"/>
      <c r="EW186" s="10"/>
      <c r="EX186" s="10"/>
      <c r="EY186" s="10"/>
      <c r="EZ186" s="10"/>
      <c r="FA186" s="10"/>
      <c r="FB186" s="10"/>
      <c r="FC186" s="10"/>
      <c r="FD186" s="10"/>
      <c r="FE186" s="10"/>
      <c r="FF186" s="10"/>
      <c r="FG186" s="10"/>
      <c r="FH186" s="10"/>
      <c r="FI186" s="10"/>
      <c r="FJ186" s="10"/>
      <c r="FK186" s="10"/>
      <c r="FL186" s="10"/>
      <c r="FM186" s="10"/>
      <c r="FN186" s="10"/>
      <c r="FO186" s="10"/>
      <c r="FP186" s="10"/>
      <c r="FQ186" s="10"/>
      <c r="FR186" s="10"/>
      <c r="FS186" s="10"/>
      <c r="FT186" s="10"/>
      <c r="FU186" s="10"/>
      <c r="FV186" s="10"/>
      <c r="FW186" s="10"/>
      <c r="FX186" s="10"/>
      <c r="FY186" s="10"/>
      <c r="FZ186" s="10"/>
      <c r="GA186" s="10"/>
      <c r="GB186" s="10"/>
      <c r="GC186" s="10"/>
      <c r="GD186" s="10"/>
      <c r="GE186" s="10"/>
      <c r="GF186" s="10"/>
      <c r="GG186" s="10"/>
      <c r="GH186" s="10"/>
      <c r="GI186" s="10"/>
      <c r="GJ186" s="10"/>
      <c r="GK186" s="10"/>
      <c r="GL186" s="10"/>
      <c r="GM186" s="10"/>
      <c r="GN186" s="10"/>
      <c r="GO186" s="10"/>
      <c r="GP186" s="10"/>
      <c r="GQ186" s="10"/>
      <c r="GR186" s="10"/>
      <c r="GS186" s="10"/>
      <c r="GT186" s="10"/>
      <c r="GU186" s="10"/>
      <c r="GV186" s="10"/>
      <c r="GW186" s="10"/>
      <c r="GX186" s="10"/>
      <c r="GY186" s="10"/>
      <c r="GZ186" s="10"/>
      <c r="HA186" s="10"/>
      <c r="HB186" s="10"/>
      <c r="HC186" s="10"/>
      <c r="HD186" s="10"/>
      <c r="HE186" s="10"/>
      <c r="HF186" s="10"/>
      <c r="HG186" s="10"/>
      <c r="HH186" s="10"/>
      <c r="HI186" s="10"/>
      <c r="HJ186" s="10"/>
      <c r="HK186" s="10"/>
      <c r="HL186" s="10"/>
      <c r="HM186" s="10"/>
      <c r="HN186" s="10"/>
      <c r="HO186" s="10"/>
      <c r="HP186" s="10"/>
      <c r="HQ186" s="10"/>
      <c r="HR186" s="10"/>
      <c r="HS186" s="10"/>
      <c r="HT186" s="10"/>
      <c r="HU186" s="10"/>
      <c r="HV186" s="10"/>
      <c r="HW186" s="10"/>
      <c r="HX186" s="10"/>
      <c r="HY186" s="10"/>
      <c r="HZ186" s="10"/>
      <c r="IA186" s="10"/>
      <c r="IB186" s="10"/>
      <c r="IC186" s="10"/>
      <c r="ID186" s="10"/>
      <c r="IE186" s="10"/>
      <c r="IF186" s="10"/>
      <c r="IG186" s="10"/>
      <c r="IH186" s="10"/>
      <c r="II186" s="10"/>
      <c r="IJ186" s="10"/>
      <c r="IK186" s="10"/>
      <c r="IL186" s="10"/>
      <c r="IM186" s="10"/>
      <c r="IN186" s="10"/>
      <c r="IO186" s="10"/>
      <c r="IP186" s="10"/>
      <c r="IQ186" s="10"/>
      <c r="IR186" s="10"/>
      <c r="IS186" s="10"/>
      <c r="IT186" s="10"/>
      <c r="IU186" s="10"/>
      <c r="IV186" s="10"/>
      <c r="IW186" s="10"/>
      <c r="IX186" s="10"/>
      <c r="IY186" s="10"/>
      <c r="IZ186" s="10"/>
      <c r="JA186" s="10"/>
    </row>
    <row r="187" spans="1:261" x14ac:dyDescent="0.3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c r="DG187" s="10"/>
      <c r="DH187" s="10"/>
      <c r="DI187" s="10"/>
      <c r="DJ187" s="10"/>
      <c r="DK187" s="10"/>
      <c r="DL187" s="10"/>
      <c r="DM187" s="10"/>
      <c r="DN187" s="10"/>
      <c r="DO187" s="10"/>
      <c r="DP187" s="10"/>
      <c r="DQ187" s="10"/>
      <c r="DR187" s="10"/>
      <c r="DS187" s="10"/>
      <c r="DT187" s="10"/>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10"/>
      <c r="ET187" s="10"/>
      <c r="EU187" s="10"/>
      <c r="EV187" s="10"/>
      <c r="EW187" s="10"/>
      <c r="EX187" s="10"/>
      <c r="EY187" s="10"/>
      <c r="EZ187" s="10"/>
      <c r="FA187" s="10"/>
      <c r="FB187" s="10"/>
      <c r="FC187" s="10"/>
      <c r="FD187" s="10"/>
      <c r="FE187" s="10"/>
      <c r="FF187" s="10"/>
      <c r="FG187" s="10"/>
      <c r="FH187" s="10"/>
      <c r="FI187" s="10"/>
      <c r="FJ187" s="10"/>
      <c r="FK187" s="10"/>
      <c r="FL187" s="10"/>
      <c r="FM187" s="10"/>
      <c r="FN187" s="10"/>
      <c r="FO187" s="10"/>
      <c r="FP187" s="10"/>
      <c r="FQ187" s="10"/>
      <c r="FR187" s="10"/>
      <c r="FS187" s="10"/>
      <c r="FT187" s="10"/>
      <c r="FU187" s="10"/>
      <c r="FV187" s="10"/>
      <c r="FW187" s="10"/>
      <c r="FX187" s="10"/>
      <c r="FY187" s="10"/>
      <c r="FZ187" s="10"/>
      <c r="GA187" s="10"/>
      <c r="GB187" s="10"/>
      <c r="GC187" s="10"/>
      <c r="GD187" s="10"/>
      <c r="GE187" s="10"/>
      <c r="GF187" s="10"/>
      <c r="GG187" s="10"/>
      <c r="GH187" s="10"/>
      <c r="GI187" s="10"/>
      <c r="GJ187" s="10"/>
      <c r="GK187" s="10"/>
      <c r="GL187" s="10"/>
      <c r="GM187" s="10"/>
      <c r="GN187" s="10"/>
      <c r="GO187" s="10"/>
      <c r="GP187" s="10"/>
      <c r="GQ187" s="10"/>
      <c r="GR187" s="10"/>
      <c r="GS187" s="10"/>
      <c r="GT187" s="10"/>
      <c r="GU187" s="10"/>
      <c r="GV187" s="10"/>
      <c r="GW187" s="10"/>
      <c r="GX187" s="10"/>
      <c r="GY187" s="10"/>
      <c r="GZ187" s="10"/>
      <c r="HA187" s="10"/>
      <c r="HB187" s="10"/>
      <c r="HC187" s="10"/>
      <c r="HD187" s="10"/>
      <c r="HE187" s="10"/>
      <c r="HF187" s="10"/>
      <c r="HG187" s="10"/>
      <c r="HH187" s="10"/>
      <c r="HI187" s="10"/>
      <c r="HJ187" s="10"/>
      <c r="HK187" s="10"/>
      <c r="HL187" s="10"/>
      <c r="HM187" s="10"/>
      <c r="HN187" s="10"/>
      <c r="HO187" s="10"/>
      <c r="HP187" s="10"/>
      <c r="HQ187" s="10"/>
      <c r="HR187" s="10"/>
      <c r="HS187" s="10"/>
      <c r="HT187" s="10"/>
      <c r="HU187" s="10"/>
      <c r="HV187" s="10"/>
      <c r="HW187" s="10"/>
      <c r="HX187" s="10"/>
      <c r="HY187" s="10"/>
      <c r="HZ187" s="10"/>
      <c r="IA187" s="10"/>
      <c r="IB187" s="10"/>
      <c r="IC187" s="10"/>
      <c r="ID187" s="10"/>
      <c r="IE187" s="10"/>
      <c r="IF187" s="10"/>
      <c r="IG187" s="10"/>
      <c r="IH187" s="10"/>
      <c r="II187" s="10"/>
      <c r="IJ187" s="10"/>
      <c r="IK187" s="10"/>
      <c r="IL187" s="10"/>
      <c r="IM187" s="10"/>
      <c r="IN187" s="10"/>
      <c r="IO187" s="10"/>
      <c r="IP187" s="10"/>
      <c r="IQ187" s="10"/>
      <c r="IR187" s="10"/>
      <c r="IS187" s="10"/>
      <c r="IT187" s="10"/>
      <c r="IU187" s="10"/>
      <c r="IV187" s="10"/>
      <c r="IW187" s="10"/>
      <c r="IX187" s="10"/>
      <c r="IY187" s="10"/>
      <c r="IZ187" s="10"/>
      <c r="JA187" s="10"/>
    </row>
    <row r="188" spans="1:261" x14ac:dyDescent="0.3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0"/>
      <c r="EU188" s="10"/>
      <c r="EV188" s="10"/>
      <c r="EW188" s="10"/>
      <c r="EX188" s="10"/>
      <c r="EY188" s="10"/>
      <c r="EZ188" s="10"/>
      <c r="FA188" s="10"/>
      <c r="FB188" s="10"/>
      <c r="FC188" s="10"/>
      <c r="FD188" s="10"/>
      <c r="FE188" s="10"/>
      <c r="FF188" s="10"/>
      <c r="FG188" s="10"/>
      <c r="FH188" s="10"/>
      <c r="FI188" s="10"/>
      <c r="FJ188" s="10"/>
      <c r="FK188" s="10"/>
      <c r="FL188" s="10"/>
      <c r="FM188" s="10"/>
      <c r="FN188" s="10"/>
      <c r="FO188" s="10"/>
      <c r="FP188" s="10"/>
      <c r="FQ188" s="10"/>
      <c r="FR188" s="10"/>
      <c r="FS188" s="10"/>
      <c r="FT188" s="10"/>
      <c r="FU188" s="10"/>
      <c r="FV188" s="10"/>
      <c r="FW188" s="10"/>
      <c r="FX188" s="10"/>
      <c r="FY188" s="10"/>
      <c r="FZ188" s="10"/>
      <c r="GA188" s="10"/>
      <c r="GB188" s="10"/>
      <c r="GC188" s="10"/>
      <c r="GD188" s="10"/>
      <c r="GE188" s="10"/>
      <c r="GF188" s="10"/>
      <c r="GG188" s="10"/>
      <c r="GH188" s="10"/>
      <c r="GI188" s="10"/>
      <c r="GJ188" s="10"/>
      <c r="GK188" s="10"/>
      <c r="GL188" s="10"/>
      <c r="GM188" s="10"/>
      <c r="GN188" s="10"/>
      <c r="GO188" s="10"/>
      <c r="GP188" s="10"/>
      <c r="GQ188" s="10"/>
      <c r="GR188" s="10"/>
      <c r="GS188" s="10"/>
      <c r="GT188" s="10"/>
      <c r="GU188" s="10"/>
      <c r="GV188" s="10"/>
      <c r="GW188" s="10"/>
      <c r="GX188" s="10"/>
      <c r="GY188" s="10"/>
      <c r="GZ188" s="10"/>
      <c r="HA188" s="10"/>
      <c r="HB188" s="10"/>
      <c r="HC188" s="10"/>
      <c r="HD188" s="10"/>
      <c r="HE188" s="10"/>
      <c r="HF188" s="10"/>
      <c r="HG188" s="10"/>
      <c r="HH188" s="10"/>
      <c r="HI188" s="10"/>
      <c r="HJ188" s="10"/>
      <c r="HK188" s="10"/>
      <c r="HL188" s="10"/>
      <c r="HM188" s="10"/>
      <c r="HN188" s="10"/>
      <c r="HO188" s="10"/>
      <c r="HP188" s="10"/>
      <c r="HQ188" s="10"/>
      <c r="HR188" s="10"/>
      <c r="HS188" s="10"/>
      <c r="HT188" s="10"/>
      <c r="HU188" s="10"/>
      <c r="HV188" s="10"/>
      <c r="HW188" s="10"/>
      <c r="HX188" s="10"/>
      <c r="HY188" s="10"/>
      <c r="HZ188" s="10"/>
      <c r="IA188" s="10"/>
      <c r="IB188" s="10"/>
      <c r="IC188" s="10"/>
      <c r="ID188" s="10"/>
      <c r="IE188" s="10"/>
      <c r="IF188" s="10"/>
      <c r="IG188" s="10"/>
      <c r="IH188" s="10"/>
      <c r="II188" s="10"/>
      <c r="IJ188" s="10"/>
      <c r="IK188" s="10"/>
      <c r="IL188" s="10"/>
      <c r="IM188" s="10"/>
      <c r="IN188" s="10"/>
      <c r="IO188" s="10"/>
      <c r="IP188" s="10"/>
      <c r="IQ188" s="10"/>
      <c r="IR188" s="10"/>
      <c r="IS188" s="10"/>
      <c r="IT188" s="10"/>
      <c r="IU188" s="10"/>
      <c r="IV188" s="10"/>
      <c r="IW188" s="10"/>
      <c r="IX188" s="10"/>
      <c r="IY188" s="10"/>
      <c r="IZ188" s="10"/>
      <c r="JA188" s="10"/>
    </row>
    <row r="189" spans="1:261" x14ac:dyDescent="0.3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0"/>
      <c r="EX189" s="10"/>
      <c r="EY189" s="10"/>
      <c r="EZ189" s="10"/>
      <c r="FA189" s="10"/>
      <c r="FB189" s="10"/>
      <c r="FC189" s="10"/>
      <c r="FD189" s="10"/>
      <c r="FE189" s="10"/>
      <c r="FF189" s="10"/>
      <c r="FG189" s="10"/>
      <c r="FH189" s="10"/>
      <c r="FI189" s="10"/>
      <c r="FJ189" s="10"/>
      <c r="FK189" s="10"/>
      <c r="FL189" s="10"/>
      <c r="FM189" s="10"/>
      <c r="FN189" s="10"/>
      <c r="FO189" s="10"/>
      <c r="FP189" s="10"/>
      <c r="FQ189" s="10"/>
      <c r="FR189" s="10"/>
      <c r="FS189" s="10"/>
      <c r="FT189" s="10"/>
      <c r="FU189" s="10"/>
      <c r="FV189" s="10"/>
      <c r="FW189" s="10"/>
      <c r="FX189" s="10"/>
      <c r="FY189" s="10"/>
      <c r="FZ189" s="10"/>
      <c r="GA189" s="10"/>
      <c r="GB189" s="10"/>
      <c r="GC189" s="10"/>
      <c r="GD189" s="10"/>
      <c r="GE189" s="10"/>
      <c r="GF189" s="10"/>
      <c r="GG189" s="10"/>
      <c r="GH189" s="10"/>
      <c r="GI189" s="10"/>
      <c r="GJ189" s="10"/>
      <c r="GK189" s="10"/>
      <c r="GL189" s="10"/>
      <c r="GM189" s="10"/>
      <c r="GN189" s="10"/>
      <c r="GO189" s="10"/>
      <c r="GP189" s="10"/>
      <c r="GQ189" s="10"/>
      <c r="GR189" s="10"/>
      <c r="GS189" s="10"/>
      <c r="GT189" s="10"/>
      <c r="GU189" s="10"/>
      <c r="GV189" s="10"/>
      <c r="GW189" s="10"/>
      <c r="GX189" s="10"/>
      <c r="GY189" s="10"/>
      <c r="GZ189" s="10"/>
      <c r="HA189" s="10"/>
      <c r="HB189" s="10"/>
      <c r="HC189" s="10"/>
      <c r="HD189" s="10"/>
      <c r="HE189" s="10"/>
      <c r="HF189" s="10"/>
      <c r="HG189" s="10"/>
      <c r="HH189" s="10"/>
      <c r="HI189" s="10"/>
      <c r="HJ189" s="10"/>
      <c r="HK189" s="10"/>
      <c r="HL189" s="10"/>
      <c r="HM189" s="10"/>
      <c r="HN189" s="10"/>
      <c r="HO189" s="10"/>
      <c r="HP189" s="10"/>
      <c r="HQ189" s="10"/>
      <c r="HR189" s="10"/>
      <c r="HS189" s="10"/>
      <c r="HT189" s="10"/>
      <c r="HU189" s="10"/>
      <c r="HV189" s="10"/>
      <c r="HW189" s="10"/>
      <c r="HX189" s="10"/>
      <c r="HY189" s="10"/>
      <c r="HZ189" s="10"/>
      <c r="IA189" s="10"/>
      <c r="IB189" s="10"/>
      <c r="IC189" s="10"/>
      <c r="ID189" s="10"/>
      <c r="IE189" s="10"/>
      <c r="IF189" s="10"/>
      <c r="IG189" s="10"/>
      <c r="IH189" s="10"/>
      <c r="II189" s="10"/>
      <c r="IJ189" s="10"/>
      <c r="IK189" s="10"/>
      <c r="IL189" s="10"/>
      <c r="IM189" s="10"/>
      <c r="IN189" s="10"/>
      <c r="IO189" s="10"/>
      <c r="IP189" s="10"/>
      <c r="IQ189" s="10"/>
      <c r="IR189" s="10"/>
      <c r="IS189" s="10"/>
      <c r="IT189" s="10"/>
      <c r="IU189" s="10"/>
      <c r="IV189" s="10"/>
      <c r="IW189" s="10"/>
      <c r="IX189" s="10"/>
      <c r="IY189" s="10"/>
      <c r="IZ189" s="10"/>
      <c r="JA189" s="10"/>
    </row>
    <row r="190" spans="1:261" x14ac:dyDescent="0.3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0"/>
      <c r="EX190" s="10"/>
      <c r="EY190" s="10"/>
      <c r="EZ190" s="10"/>
      <c r="FA190" s="10"/>
      <c r="FB190" s="10"/>
      <c r="FC190" s="10"/>
      <c r="FD190" s="10"/>
      <c r="FE190" s="10"/>
      <c r="FF190" s="10"/>
      <c r="FG190" s="10"/>
      <c r="FH190" s="10"/>
      <c r="FI190" s="10"/>
      <c r="FJ190" s="10"/>
      <c r="FK190" s="10"/>
      <c r="FL190" s="10"/>
      <c r="FM190" s="10"/>
      <c r="FN190" s="10"/>
      <c r="FO190" s="10"/>
      <c r="FP190" s="10"/>
      <c r="FQ190" s="10"/>
      <c r="FR190" s="10"/>
      <c r="FS190" s="10"/>
      <c r="FT190" s="10"/>
      <c r="FU190" s="10"/>
      <c r="FV190" s="10"/>
      <c r="FW190" s="10"/>
      <c r="FX190" s="10"/>
      <c r="FY190" s="10"/>
      <c r="FZ190" s="10"/>
      <c r="GA190" s="10"/>
      <c r="GB190" s="10"/>
      <c r="GC190" s="10"/>
      <c r="GD190" s="10"/>
      <c r="GE190" s="10"/>
      <c r="GF190" s="10"/>
      <c r="GG190" s="10"/>
      <c r="GH190" s="10"/>
      <c r="GI190" s="10"/>
      <c r="GJ190" s="10"/>
      <c r="GK190" s="10"/>
      <c r="GL190" s="10"/>
      <c r="GM190" s="10"/>
      <c r="GN190" s="10"/>
      <c r="GO190" s="10"/>
      <c r="GP190" s="10"/>
      <c r="GQ190" s="10"/>
      <c r="GR190" s="10"/>
      <c r="GS190" s="10"/>
      <c r="GT190" s="10"/>
      <c r="GU190" s="10"/>
      <c r="GV190" s="10"/>
      <c r="GW190" s="10"/>
      <c r="GX190" s="10"/>
      <c r="GY190" s="10"/>
      <c r="GZ190" s="10"/>
      <c r="HA190" s="10"/>
      <c r="HB190" s="10"/>
      <c r="HC190" s="10"/>
      <c r="HD190" s="10"/>
      <c r="HE190" s="10"/>
      <c r="HF190" s="10"/>
      <c r="HG190" s="10"/>
      <c r="HH190" s="10"/>
      <c r="HI190" s="10"/>
      <c r="HJ190" s="10"/>
      <c r="HK190" s="10"/>
      <c r="HL190" s="10"/>
      <c r="HM190" s="10"/>
      <c r="HN190" s="10"/>
      <c r="HO190" s="10"/>
      <c r="HP190" s="10"/>
      <c r="HQ190" s="10"/>
      <c r="HR190" s="10"/>
      <c r="HS190" s="10"/>
      <c r="HT190" s="10"/>
      <c r="HU190" s="10"/>
      <c r="HV190" s="10"/>
      <c r="HW190" s="10"/>
      <c r="HX190" s="10"/>
      <c r="HY190" s="10"/>
      <c r="HZ190" s="10"/>
      <c r="IA190" s="10"/>
      <c r="IB190" s="10"/>
      <c r="IC190" s="10"/>
      <c r="ID190" s="10"/>
      <c r="IE190" s="10"/>
      <c r="IF190" s="10"/>
      <c r="IG190" s="10"/>
      <c r="IH190" s="10"/>
      <c r="II190" s="10"/>
      <c r="IJ190" s="10"/>
      <c r="IK190" s="10"/>
      <c r="IL190" s="10"/>
      <c r="IM190" s="10"/>
      <c r="IN190" s="10"/>
      <c r="IO190" s="10"/>
      <c r="IP190" s="10"/>
      <c r="IQ190" s="10"/>
      <c r="IR190" s="10"/>
      <c r="IS190" s="10"/>
      <c r="IT190" s="10"/>
      <c r="IU190" s="10"/>
      <c r="IV190" s="10"/>
      <c r="IW190" s="10"/>
      <c r="IX190" s="10"/>
      <c r="IY190" s="10"/>
      <c r="IZ190" s="10"/>
      <c r="JA190" s="10"/>
    </row>
    <row r="191" spans="1:261" x14ac:dyDescent="0.3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0"/>
      <c r="EX191" s="10"/>
      <c r="EY191" s="10"/>
      <c r="EZ191" s="10"/>
      <c r="FA191" s="10"/>
      <c r="FB191" s="10"/>
      <c r="FC191" s="10"/>
      <c r="FD191" s="10"/>
      <c r="FE191" s="10"/>
      <c r="FF191" s="10"/>
      <c r="FG191" s="10"/>
      <c r="FH191" s="10"/>
      <c r="FI191" s="10"/>
      <c r="FJ191" s="10"/>
      <c r="FK191" s="10"/>
      <c r="FL191" s="10"/>
      <c r="FM191" s="10"/>
      <c r="FN191" s="10"/>
      <c r="FO191" s="10"/>
      <c r="FP191" s="10"/>
      <c r="FQ191" s="10"/>
      <c r="FR191" s="10"/>
      <c r="FS191" s="10"/>
      <c r="FT191" s="10"/>
      <c r="FU191" s="10"/>
      <c r="FV191" s="10"/>
      <c r="FW191" s="10"/>
      <c r="FX191" s="10"/>
      <c r="FY191" s="10"/>
      <c r="FZ191" s="10"/>
      <c r="GA191" s="10"/>
      <c r="GB191" s="10"/>
      <c r="GC191" s="10"/>
      <c r="GD191" s="10"/>
      <c r="GE191" s="10"/>
      <c r="GF191" s="10"/>
      <c r="GG191" s="10"/>
      <c r="GH191" s="10"/>
      <c r="GI191" s="10"/>
      <c r="GJ191" s="10"/>
      <c r="GK191" s="10"/>
      <c r="GL191" s="10"/>
      <c r="GM191" s="10"/>
      <c r="GN191" s="10"/>
      <c r="GO191" s="10"/>
      <c r="GP191" s="10"/>
      <c r="GQ191" s="10"/>
      <c r="GR191" s="10"/>
      <c r="GS191" s="10"/>
      <c r="GT191" s="10"/>
      <c r="GU191" s="10"/>
      <c r="GV191" s="10"/>
      <c r="GW191" s="10"/>
      <c r="GX191" s="10"/>
      <c r="GY191" s="10"/>
      <c r="GZ191" s="10"/>
      <c r="HA191" s="10"/>
      <c r="HB191" s="10"/>
      <c r="HC191" s="10"/>
      <c r="HD191" s="10"/>
      <c r="HE191" s="10"/>
      <c r="HF191" s="10"/>
      <c r="HG191" s="10"/>
      <c r="HH191" s="10"/>
      <c r="HI191" s="10"/>
      <c r="HJ191" s="10"/>
      <c r="HK191" s="10"/>
      <c r="HL191" s="10"/>
      <c r="HM191" s="10"/>
      <c r="HN191" s="10"/>
      <c r="HO191" s="10"/>
      <c r="HP191" s="10"/>
      <c r="HQ191" s="10"/>
      <c r="HR191" s="10"/>
      <c r="HS191" s="10"/>
      <c r="HT191" s="10"/>
      <c r="HU191" s="10"/>
      <c r="HV191" s="10"/>
      <c r="HW191" s="10"/>
      <c r="HX191" s="10"/>
      <c r="HY191" s="10"/>
      <c r="HZ191" s="10"/>
      <c r="IA191" s="10"/>
      <c r="IB191" s="10"/>
      <c r="IC191" s="10"/>
      <c r="ID191" s="10"/>
      <c r="IE191" s="10"/>
      <c r="IF191" s="10"/>
      <c r="IG191" s="10"/>
      <c r="IH191" s="10"/>
      <c r="II191" s="10"/>
      <c r="IJ191" s="10"/>
      <c r="IK191" s="10"/>
      <c r="IL191" s="10"/>
      <c r="IM191" s="10"/>
      <c r="IN191" s="10"/>
      <c r="IO191" s="10"/>
      <c r="IP191" s="10"/>
      <c r="IQ191" s="10"/>
      <c r="IR191" s="10"/>
      <c r="IS191" s="10"/>
      <c r="IT191" s="10"/>
      <c r="IU191" s="10"/>
      <c r="IV191" s="10"/>
      <c r="IW191" s="10"/>
      <c r="IX191" s="10"/>
      <c r="IY191" s="10"/>
      <c r="IZ191" s="10"/>
      <c r="JA191" s="10"/>
    </row>
    <row r="192" spans="1:261" x14ac:dyDescent="0.3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c r="DD192" s="10"/>
      <c r="DE192" s="10"/>
      <c r="DF192" s="10"/>
      <c r="DG192" s="10"/>
      <c r="DH192" s="10"/>
      <c r="DI192" s="10"/>
      <c r="DJ192" s="10"/>
      <c r="DK192" s="10"/>
      <c r="DL192" s="10"/>
      <c r="DM192" s="10"/>
      <c r="DN192" s="10"/>
      <c r="DO192" s="10"/>
      <c r="DP192" s="10"/>
      <c r="DQ192" s="10"/>
      <c r="DR192" s="10"/>
      <c r="DS192" s="10"/>
      <c r="DT192" s="10"/>
      <c r="DU192" s="10"/>
      <c r="DV192" s="10"/>
      <c r="DW192" s="10"/>
      <c r="DX192" s="10"/>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0"/>
      <c r="EX192" s="10"/>
      <c r="EY192" s="10"/>
      <c r="EZ192" s="10"/>
      <c r="FA192" s="10"/>
      <c r="FB192" s="10"/>
      <c r="FC192" s="10"/>
      <c r="FD192" s="10"/>
      <c r="FE192" s="10"/>
      <c r="FF192" s="10"/>
      <c r="FG192" s="10"/>
      <c r="FH192" s="10"/>
      <c r="FI192" s="10"/>
      <c r="FJ192" s="10"/>
      <c r="FK192" s="10"/>
      <c r="FL192" s="10"/>
      <c r="FM192" s="10"/>
      <c r="FN192" s="10"/>
      <c r="FO192" s="10"/>
      <c r="FP192" s="10"/>
      <c r="FQ192" s="10"/>
      <c r="FR192" s="10"/>
      <c r="FS192" s="10"/>
      <c r="FT192" s="10"/>
      <c r="FU192" s="10"/>
      <c r="FV192" s="10"/>
      <c r="FW192" s="10"/>
      <c r="FX192" s="10"/>
      <c r="FY192" s="10"/>
      <c r="FZ192" s="10"/>
      <c r="GA192" s="10"/>
      <c r="GB192" s="10"/>
      <c r="GC192" s="10"/>
      <c r="GD192" s="10"/>
      <c r="GE192" s="10"/>
      <c r="GF192" s="10"/>
      <c r="GG192" s="10"/>
      <c r="GH192" s="10"/>
      <c r="GI192" s="10"/>
      <c r="GJ192" s="10"/>
      <c r="GK192" s="10"/>
      <c r="GL192" s="10"/>
      <c r="GM192" s="10"/>
      <c r="GN192" s="10"/>
      <c r="GO192" s="10"/>
      <c r="GP192" s="10"/>
      <c r="GQ192" s="10"/>
      <c r="GR192" s="10"/>
      <c r="GS192" s="10"/>
      <c r="GT192" s="10"/>
      <c r="GU192" s="10"/>
      <c r="GV192" s="10"/>
      <c r="GW192" s="10"/>
      <c r="GX192" s="10"/>
      <c r="GY192" s="10"/>
      <c r="GZ192" s="10"/>
      <c r="HA192" s="10"/>
      <c r="HB192" s="10"/>
      <c r="HC192" s="10"/>
      <c r="HD192" s="10"/>
      <c r="HE192" s="10"/>
      <c r="HF192" s="10"/>
      <c r="HG192" s="10"/>
      <c r="HH192" s="10"/>
      <c r="HI192" s="10"/>
      <c r="HJ192" s="10"/>
      <c r="HK192" s="10"/>
      <c r="HL192" s="10"/>
      <c r="HM192" s="10"/>
      <c r="HN192" s="10"/>
      <c r="HO192" s="10"/>
      <c r="HP192" s="10"/>
      <c r="HQ192" s="10"/>
      <c r="HR192" s="10"/>
      <c r="HS192" s="10"/>
      <c r="HT192" s="10"/>
      <c r="HU192" s="10"/>
      <c r="HV192" s="10"/>
      <c r="HW192" s="10"/>
      <c r="HX192" s="10"/>
      <c r="HY192" s="10"/>
      <c r="HZ192" s="10"/>
      <c r="IA192" s="10"/>
      <c r="IB192" s="10"/>
      <c r="IC192" s="10"/>
      <c r="ID192" s="10"/>
      <c r="IE192" s="10"/>
      <c r="IF192" s="10"/>
      <c r="IG192" s="10"/>
      <c r="IH192" s="10"/>
      <c r="II192" s="10"/>
      <c r="IJ192" s="10"/>
      <c r="IK192" s="10"/>
      <c r="IL192" s="10"/>
      <c r="IM192" s="10"/>
      <c r="IN192" s="10"/>
      <c r="IO192" s="10"/>
      <c r="IP192" s="10"/>
      <c r="IQ192" s="10"/>
      <c r="IR192" s="10"/>
      <c r="IS192" s="10"/>
      <c r="IT192" s="10"/>
      <c r="IU192" s="10"/>
      <c r="IV192" s="10"/>
      <c r="IW192" s="10"/>
      <c r="IX192" s="10"/>
      <c r="IY192" s="10"/>
      <c r="IZ192" s="10"/>
      <c r="JA192" s="10"/>
    </row>
    <row r="193" spans="1:261" x14ac:dyDescent="0.3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0"/>
      <c r="EX193" s="10"/>
      <c r="EY193" s="10"/>
      <c r="EZ193" s="10"/>
      <c r="FA193" s="10"/>
      <c r="FB193" s="10"/>
      <c r="FC193" s="10"/>
      <c r="FD193" s="10"/>
      <c r="FE193" s="10"/>
      <c r="FF193" s="10"/>
      <c r="FG193" s="10"/>
      <c r="FH193" s="10"/>
      <c r="FI193" s="10"/>
      <c r="FJ193" s="10"/>
      <c r="FK193" s="10"/>
      <c r="FL193" s="10"/>
      <c r="FM193" s="10"/>
      <c r="FN193" s="10"/>
      <c r="FO193" s="10"/>
      <c r="FP193" s="10"/>
      <c r="FQ193" s="10"/>
      <c r="FR193" s="10"/>
      <c r="FS193" s="10"/>
      <c r="FT193" s="10"/>
      <c r="FU193" s="10"/>
      <c r="FV193" s="10"/>
      <c r="FW193" s="10"/>
      <c r="FX193" s="10"/>
      <c r="FY193" s="10"/>
      <c r="FZ193" s="10"/>
      <c r="GA193" s="10"/>
      <c r="GB193" s="10"/>
      <c r="GC193" s="10"/>
      <c r="GD193" s="10"/>
      <c r="GE193" s="10"/>
      <c r="GF193" s="10"/>
      <c r="GG193" s="10"/>
      <c r="GH193" s="10"/>
      <c r="GI193" s="10"/>
      <c r="GJ193" s="10"/>
      <c r="GK193" s="10"/>
      <c r="GL193" s="10"/>
      <c r="GM193" s="10"/>
      <c r="GN193" s="10"/>
      <c r="GO193" s="10"/>
      <c r="GP193" s="10"/>
      <c r="GQ193" s="10"/>
      <c r="GR193" s="10"/>
      <c r="GS193" s="10"/>
      <c r="GT193" s="10"/>
      <c r="GU193" s="10"/>
      <c r="GV193" s="10"/>
      <c r="GW193" s="10"/>
      <c r="GX193" s="10"/>
      <c r="GY193" s="10"/>
      <c r="GZ193" s="10"/>
      <c r="HA193" s="10"/>
      <c r="HB193" s="10"/>
      <c r="HC193" s="10"/>
      <c r="HD193" s="10"/>
      <c r="HE193" s="10"/>
      <c r="HF193" s="10"/>
      <c r="HG193" s="10"/>
      <c r="HH193" s="10"/>
      <c r="HI193" s="10"/>
      <c r="HJ193" s="10"/>
      <c r="HK193" s="10"/>
      <c r="HL193" s="10"/>
      <c r="HM193" s="10"/>
      <c r="HN193" s="10"/>
      <c r="HO193" s="10"/>
      <c r="HP193" s="10"/>
      <c r="HQ193" s="10"/>
      <c r="HR193" s="10"/>
      <c r="HS193" s="10"/>
      <c r="HT193" s="10"/>
      <c r="HU193" s="10"/>
      <c r="HV193" s="10"/>
      <c r="HW193" s="10"/>
      <c r="HX193" s="10"/>
      <c r="HY193" s="10"/>
      <c r="HZ193" s="10"/>
      <c r="IA193" s="10"/>
      <c r="IB193" s="10"/>
      <c r="IC193" s="10"/>
      <c r="ID193" s="10"/>
      <c r="IE193" s="10"/>
      <c r="IF193" s="10"/>
      <c r="IG193" s="10"/>
      <c r="IH193" s="10"/>
      <c r="II193" s="10"/>
      <c r="IJ193" s="10"/>
      <c r="IK193" s="10"/>
      <c r="IL193" s="10"/>
      <c r="IM193" s="10"/>
      <c r="IN193" s="10"/>
      <c r="IO193" s="10"/>
      <c r="IP193" s="10"/>
      <c r="IQ193" s="10"/>
      <c r="IR193" s="10"/>
      <c r="IS193" s="10"/>
      <c r="IT193" s="10"/>
      <c r="IU193" s="10"/>
      <c r="IV193" s="10"/>
      <c r="IW193" s="10"/>
      <c r="IX193" s="10"/>
      <c r="IY193" s="10"/>
      <c r="IZ193" s="10"/>
      <c r="JA193" s="10"/>
    </row>
    <row r="194" spans="1:261" x14ac:dyDescent="0.3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c r="DD194" s="10"/>
      <c r="DE194" s="10"/>
      <c r="DF194" s="10"/>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0"/>
      <c r="EU194" s="10"/>
      <c r="EV194" s="10"/>
      <c r="EW194" s="10"/>
      <c r="EX194" s="10"/>
      <c r="EY194" s="10"/>
      <c r="EZ194" s="10"/>
      <c r="FA194" s="10"/>
      <c r="FB194" s="10"/>
      <c r="FC194" s="10"/>
      <c r="FD194" s="10"/>
      <c r="FE194" s="10"/>
      <c r="FF194" s="10"/>
      <c r="FG194" s="10"/>
      <c r="FH194" s="10"/>
      <c r="FI194" s="10"/>
      <c r="FJ194" s="10"/>
      <c r="FK194" s="10"/>
      <c r="FL194" s="10"/>
      <c r="FM194" s="10"/>
      <c r="FN194" s="10"/>
      <c r="FO194" s="10"/>
      <c r="FP194" s="10"/>
      <c r="FQ194" s="10"/>
      <c r="FR194" s="10"/>
      <c r="FS194" s="10"/>
      <c r="FT194" s="10"/>
      <c r="FU194" s="10"/>
      <c r="FV194" s="10"/>
      <c r="FW194" s="10"/>
      <c r="FX194" s="10"/>
      <c r="FY194" s="10"/>
      <c r="FZ194" s="10"/>
      <c r="GA194" s="10"/>
      <c r="GB194" s="10"/>
      <c r="GC194" s="10"/>
      <c r="GD194" s="10"/>
      <c r="GE194" s="10"/>
      <c r="GF194" s="10"/>
      <c r="GG194" s="10"/>
      <c r="GH194" s="10"/>
      <c r="GI194" s="10"/>
      <c r="GJ194" s="10"/>
      <c r="GK194" s="10"/>
      <c r="GL194" s="10"/>
      <c r="GM194" s="10"/>
      <c r="GN194" s="10"/>
      <c r="GO194" s="10"/>
      <c r="GP194" s="10"/>
      <c r="GQ194" s="10"/>
      <c r="GR194" s="10"/>
      <c r="GS194" s="10"/>
      <c r="GT194" s="10"/>
      <c r="GU194" s="10"/>
      <c r="GV194" s="10"/>
      <c r="GW194" s="10"/>
      <c r="GX194" s="10"/>
      <c r="GY194" s="10"/>
      <c r="GZ194" s="10"/>
      <c r="HA194" s="10"/>
      <c r="HB194" s="10"/>
      <c r="HC194" s="10"/>
      <c r="HD194" s="10"/>
      <c r="HE194" s="10"/>
      <c r="HF194" s="10"/>
      <c r="HG194" s="10"/>
      <c r="HH194" s="10"/>
      <c r="HI194" s="10"/>
      <c r="HJ194" s="10"/>
      <c r="HK194" s="10"/>
      <c r="HL194" s="10"/>
      <c r="HM194" s="10"/>
      <c r="HN194" s="10"/>
      <c r="HO194" s="10"/>
      <c r="HP194" s="10"/>
      <c r="HQ194" s="10"/>
      <c r="HR194" s="10"/>
      <c r="HS194" s="10"/>
      <c r="HT194" s="10"/>
      <c r="HU194" s="10"/>
      <c r="HV194" s="10"/>
      <c r="HW194" s="10"/>
      <c r="HX194" s="10"/>
      <c r="HY194" s="10"/>
      <c r="HZ194" s="10"/>
      <c r="IA194" s="10"/>
      <c r="IB194" s="10"/>
      <c r="IC194" s="10"/>
      <c r="ID194" s="10"/>
      <c r="IE194" s="10"/>
      <c r="IF194" s="10"/>
      <c r="IG194" s="10"/>
      <c r="IH194" s="10"/>
      <c r="II194" s="10"/>
      <c r="IJ194" s="10"/>
      <c r="IK194" s="10"/>
      <c r="IL194" s="10"/>
      <c r="IM194" s="10"/>
      <c r="IN194" s="10"/>
      <c r="IO194" s="10"/>
      <c r="IP194" s="10"/>
      <c r="IQ194" s="10"/>
      <c r="IR194" s="10"/>
      <c r="IS194" s="10"/>
      <c r="IT194" s="10"/>
      <c r="IU194" s="10"/>
      <c r="IV194" s="10"/>
      <c r="IW194" s="10"/>
      <c r="IX194" s="10"/>
      <c r="IY194" s="10"/>
      <c r="IZ194" s="10"/>
      <c r="JA194" s="10"/>
    </row>
    <row r="195" spans="1:261" x14ac:dyDescent="0.3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0"/>
      <c r="EX195" s="10"/>
      <c r="EY195" s="10"/>
      <c r="EZ195" s="10"/>
      <c r="FA195" s="10"/>
      <c r="FB195" s="10"/>
      <c r="FC195" s="10"/>
      <c r="FD195" s="10"/>
      <c r="FE195" s="10"/>
      <c r="FF195" s="10"/>
      <c r="FG195" s="10"/>
      <c r="FH195" s="10"/>
      <c r="FI195" s="10"/>
      <c r="FJ195" s="10"/>
      <c r="FK195" s="10"/>
      <c r="FL195" s="10"/>
      <c r="FM195" s="10"/>
      <c r="FN195" s="10"/>
      <c r="FO195" s="10"/>
      <c r="FP195" s="10"/>
      <c r="FQ195" s="10"/>
      <c r="FR195" s="10"/>
      <c r="FS195" s="10"/>
      <c r="FT195" s="10"/>
      <c r="FU195" s="10"/>
      <c r="FV195" s="10"/>
      <c r="FW195" s="10"/>
      <c r="FX195" s="10"/>
      <c r="FY195" s="10"/>
      <c r="FZ195" s="10"/>
      <c r="GA195" s="10"/>
      <c r="GB195" s="10"/>
      <c r="GC195" s="10"/>
      <c r="GD195" s="10"/>
      <c r="GE195" s="10"/>
      <c r="GF195" s="10"/>
      <c r="GG195" s="10"/>
      <c r="GH195" s="10"/>
      <c r="GI195" s="10"/>
      <c r="GJ195" s="10"/>
      <c r="GK195" s="10"/>
      <c r="GL195" s="10"/>
      <c r="GM195" s="10"/>
      <c r="GN195" s="10"/>
      <c r="GO195" s="10"/>
      <c r="GP195" s="10"/>
      <c r="GQ195" s="10"/>
      <c r="GR195" s="10"/>
      <c r="GS195" s="10"/>
      <c r="GT195" s="10"/>
      <c r="GU195" s="10"/>
      <c r="GV195" s="10"/>
      <c r="GW195" s="10"/>
      <c r="GX195" s="10"/>
      <c r="GY195" s="10"/>
      <c r="GZ195" s="10"/>
      <c r="HA195" s="10"/>
      <c r="HB195" s="10"/>
      <c r="HC195" s="10"/>
      <c r="HD195" s="10"/>
      <c r="HE195" s="10"/>
      <c r="HF195" s="10"/>
      <c r="HG195" s="10"/>
      <c r="HH195" s="10"/>
      <c r="HI195" s="10"/>
      <c r="HJ195" s="10"/>
      <c r="HK195" s="10"/>
      <c r="HL195" s="10"/>
      <c r="HM195" s="10"/>
      <c r="HN195" s="10"/>
      <c r="HO195" s="10"/>
      <c r="HP195" s="10"/>
      <c r="HQ195" s="10"/>
      <c r="HR195" s="10"/>
      <c r="HS195" s="10"/>
      <c r="HT195" s="10"/>
      <c r="HU195" s="10"/>
      <c r="HV195" s="10"/>
      <c r="HW195" s="10"/>
      <c r="HX195" s="10"/>
      <c r="HY195" s="10"/>
      <c r="HZ195" s="10"/>
      <c r="IA195" s="10"/>
      <c r="IB195" s="10"/>
      <c r="IC195" s="10"/>
      <c r="ID195" s="10"/>
      <c r="IE195" s="10"/>
      <c r="IF195" s="10"/>
      <c r="IG195" s="10"/>
      <c r="IH195" s="10"/>
      <c r="II195" s="10"/>
      <c r="IJ195" s="10"/>
      <c r="IK195" s="10"/>
      <c r="IL195" s="10"/>
      <c r="IM195" s="10"/>
      <c r="IN195" s="10"/>
      <c r="IO195" s="10"/>
      <c r="IP195" s="10"/>
      <c r="IQ195" s="10"/>
      <c r="IR195" s="10"/>
      <c r="IS195" s="10"/>
      <c r="IT195" s="10"/>
      <c r="IU195" s="10"/>
      <c r="IV195" s="10"/>
      <c r="IW195" s="10"/>
      <c r="IX195" s="10"/>
      <c r="IY195" s="10"/>
      <c r="IZ195" s="10"/>
      <c r="JA195" s="10"/>
    </row>
    <row r="196" spans="1:261" x14ac:dyDescent="0.3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0"/>
      <c r="EU196" s="10"/>
      <c r="EV196" s="10"/>
      <c r="EW196" s="10"/>
      <c r="EX196" s="10"/>
      <c r="EY196" s="10"/>
      <c r="EZ196" s="10"/>
      <c r="FA196" s="10"/>
      <c r="FB196" s="10"/>
      <c r="FC196" s="10"/>
      <c r="FD196" s="10"/>
      <c r="FE196" s="10"/>
      <c r="FF196" s="10"/>
      <c r="FG196" s="10"/>
      <c r="FH196" s="10"/>
      <c r="FI196" s="10"/>
      <c r="FJ196" s="10"/>
      <c r="FK196" s="10"/>
      <c r="FL196" s="10"/>
      <c r="FM196" s="10"/>
      <c r="FN196" s="10"/>
      <c r="FO196" s="10"/>
      <c r="FP196" s="10"/>
      <c r="FQ196" s="10"/>
      <c r="FR196" s="10"/>
      <c r="FS196" s="10"/>
      <c r="FT196" s="10"/>
      <c r="FU196" s="10"/>
      <c r="FV196" s="10"/>
      <c r="FW196" s="10"/>
      <c r="FX196" s="10"/>
      <c r="FY196" s="10"/>
      <c r="FZ196" s="10"/>
      <c r="GA196" s="10"/>
      <c r="GB196" s="10"/>
      <c r="GC196" s="10"/>
      <c r="GD196" s="10"/>
      <c r="GE196" s="10"/>
      <c r="GF196" s="10"/>
      <c r="GG196" s="10"/>
      <c r="GH196" s="10"/>
      <c r="GI196" s="10"/>
      <c r="GJ196" s="10"/>
      <c r="GK196" s="10"/>
      <c r="GL196" s="10"/>
      <c r="GM196" s="10"/>
      <c r="GN196" s="10"/>
      <c r="GO196" s="10"/>
      <c r="GP196" s="10"/>
      <c r="GQ196" s="10"/>
      <c r="GR196" s="10"/>
      <c r="GS196" s="10"/>
      <c r="GT196" s="10"/>
      <c r="GU196" s="10"/>
      <c r="GV196" s="10"/>
      <c r="GW196" s="10"/>
      <c r="GX196" s="10"/>
      <c r="GY196" s="10"/>
      <c r="GZ196" s="10"/>
      <c r="HA196" s="10"/>
      <c r="HB196" s="10"/>
      <c r="HC196" s="10"/>
      <c r="HD196" s="10"/>
      <c r="HE196" s="10"/>
      <c r="HF196" s="10"/>
      <c r="HG196" s="10"/>
      <c r="HH196" s="10"/>
      <c r="HI196" s="10"/>
      <c r="HJ196" s="10"/>
      <c r="HK196" s="10"/>
      <c r="HL196" s="10"/>
      <c r="HM196" s="10"/>
      <c r="HN196" s="10"/>
      <c r="HO196" s="10"/>
      <c r="HP196" s="10"/>
      <c r="HQ196" s="10"/>
      <c r="HR196" s="10"/>
      <c r="HS196" s="10"/>
      <c r="HT196" s="10"/>
      <c r="HU196" s="10"/>
      <c r="HV196" s="10"/>
      <c r="HW196" s="10"/>
      <c r="HX196" s="10"/>
      <c r="HY196" s="10"/>
      <c r="HZ196" s="10"/>
      <c r="IA196" s="10"/>
      <c r="IB196" s="10"/>
      <c r="IC196" s="10"/>
      <c r="ID196" s="10"/>
      <c r="IE196" s="10"/>
      <c r="IF196" s="10"/>
      <c r="IG196" s="10"/>
      <c r="IH196" s="10"/>
      <c r="II196" s="10"/>
      <c r="IJ196" s="10"/>
      <c r="IK196" s="10"/>
      <c r="IL196" s="10"/>
      <c r="IM196" s="10"/>
      <c r="IN196" s="10"/>
      <c r="IO196" s="10"/>
      <c r="IP196" s="10"/>
      <c r="IQ196" s="10"/>
      <c r="IR196" s="10"/>
      <c r="IS196" s="10"/>
      <c r="IT196" s="10"/>
      <c r="IU196" s="10"/>
      <c r="IV196" s="10"/>
      <c r="IW196" s="10"/>
      <c r="IX196" s="10"/>
      <c r="IY196" s="10"/>
      <c r="IZ196" s="10"/>
      <c r="JA196" s="10"/>
    </row>
    <row r="197" spans="1:261" x14ac:dyDescent="0.3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0"/>
      <c r="EX197" s="10"/>
      <c r="EY197" s="10"/>
      <c r="EZ197" s="10"/>
      <c r="FA197" s="10"/>
      <c r="FB197" s="10"/>
      <c r="FC197" s="10"/>
      <c r="FD197" s="10"/>
      <c r="FE197" s="10"/>
      <c r="FF197" s="10"/>
      <c r="FG197" s="10"/>
      <c r="FH197" s="10"/>
      <c r="FI197" s="10"/>
      <c r="FJ197" s="10"/>
      <c r="FK197" s="10"/>
      <c r="FL197" s="10"/>
      <c r="FM197" s="10"/>
      <c r="FN197" s="10"/>
      <c r="FO197" s="10"/>
      <c r="FP197" s="10"/>
      <c r="FQ197" s="10"/>
      <c r="FR197" s="10"/>
      <c r="FS197" s="10"/>
      <c r="FT197" s="10"/>
      <c r="FU197" s="10"/>
      <c r="FV197" s="10"/>
      <c r="FW197" s="10"/>
      <c r="FX197" s="10"/>
      <c r="FY197" s="10"/>
      <c r="FZ197" s="10"/>
      <c r="GA197" s="10"/>
      <c r="GB197" s="10"/>
      <c r="GC197" s="10"/>
      <c r="GD197" s="10"/>
      <c r="GE197" s="10"/>
      <c r="GF197" s="10"/>
      <c r="GG197" s="10"/>
      <c r="GH197" s="10"/>
      <c r="GI197" s="10"/>
      <c r="GJ197" s="10"/>
      <c r="GK197" s="10"/>
      <c r="GL197" s="10"/>
      <c r="GM197" s="10"/>
      <c r="GN197" s="10"/>
      <c r="GO197" s="10"/>
      <c r="GP197" s="10"/>
      <c r="GQ197" s="10"/>
      <c r="GR197" s="10"/>
      <c r="GS197" s="10"/>
      <c r="GT197" s="10"/>
      <c r="GU197" s="10"/>
      <c r="GV197" s="10"/>
      <c r="GW197" s="10"/>
      <c r="GX197" s="10"/>
      <c r="GY197" s="10"/>
      <c r="GZ197" s="10"/>
      <c r="HA197" s="10"/>
      <c r="HB197" s="10"/>
      <c r="HC197" s="10"/>
      <c r="HD197" s="10"/>
      <c r="HE197" s="10"/>
      <c r="HF197" s="10"/>
      <c r="HG197" s="10"/>
      <c r="HH197" s="10"/>
      <c r="HI197" s="10"/>
      <c r="HJ197" s="10"/>
      <c r="HK197" s="10"/>
      <c r="HL197" s="10"/>
      <c r="HM197" s="10"/>
      <c r="HN197" s="10"/>
      <c r="HO197" s="10"/>
      <c r="HP197" s="10"/>
      <c r="HQ197" s="10"/>
      <c r="HR197" s="10"/>
      <c r="HS197" s="10"/>
      <c r="HT197" s="10"/>
      <c r="HU197" s="10"/>
      <c r="HV197" s="10"/>
      <c r="HW197" s="10"/>
      <c r="HX197" s="10"/>
      <c r="HY197" s="10"/>
      <c r="HZ197" s="10"/>
      <c r="IA197" s="10"/>
      <c r="IB197" s="10"/>
      <c r="IC197" s="10"/>
      <c r="ID197" s="10"/>
      <c r="IE197" s="10"/>
      <c r="IF197" s="10"/>
      <c r="IG197" s="10"/>
      <c r="IH197" s="10"/>
      <c r="II197" s="10"/>
      <c r="IJ197" s="10"/>
      <c r="IK197" s="10"/>
      <c r="IL197" s="10"/>
      <c r="IM197" s="10"/>
      <c r="IN197" s="10"/>
      <c r="IO197" s="10"/>
      <c r="IP197" s="10"/>
      <c r="IQ197" s="10"/>
      <c r="IR197" s="10"/>
      <c r="IS197" s="10"/>
      <c r="IT197" s="10"/>
      <c r="IU197" s="10"/>
      <c r="IV197" s="10"/>
      <c r="IW197" s="10"/>
      <c r="IX197" s="10"/>
      <c r="IY197" s="10"/>
      <c r="IZ197" s="10"/>
      <c r="JA197" s="10"/>
    </row>
    <row r="198" spans="1:261" x14ac:dyDescent="0.3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c r="DG198" s="10"/>
      <c r="DH198" s="10"/>
      <c r="DI198" s="10"/>
      <c r="DJ198" s="10"/>
      <c r="DK198" s="10"/>
      <c r="DL198" s="10"/>
      <c r="DM198" s="10"/>
      <c r="DN198" s="10"/>
      <c r="DO198" s="10"/>
      <c r="DP198" s="10"/>
      <c r="DQ198" s="10"/>
      <c r="DR198" s="10"/>
      <c r="DS198" s="10"/>
      <c r="DT198" s="10"/>
      <c r="DU198" s="10"/>
      <c r="DV198" s="10"/>
      <c r="DW198" s="10"/>
      <c r="DX198" s="10"/>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0"/>
      <c r="EU198" s="10"/>
      <c r="EV198" s="10"/>
      <c r="EW198" s="10"/>
      <c r="EX198" s="10"/>
      <c r="EY198" s="10"/>
      <c r="EZ198" s="10"/>
      <c r="FA198" s="10"/>
      <c r="FB198" s="10"/>
      <c r="FC198" s="10"/>
      <c r="FD198" s="10"/>
      <c r="FE198" s="10"/>
      <c r="FF198" s="10"/>
      <c r="FG198" s="10"/>
      <c r="FH198" s="10"/>
      <c r="FI198" s="10"/>
      <c r="FJ198" s="10"/>
      <c r="FK198" s="10"/>
      <c r="FL198" s="10"/>
      <c r="FM198" s="10"/>
      <c r="FN198" s="10"/>
      <c r="FO198" s="10"/>
      <c r="FP198" s="10"/>
      <c r="FQ198" s="10"/>
      <c r="FR198" s="10"/>
      <c r="FS198" s="10"/>
      <c r="FT198" s="10"/>
      <c r="FU198" s="10"/>
      <c r="FV198" s="10"/>
      <c r="FW198" s="10"/>
      <c r="FX198" s="10"/>
      <c r="FY198" s="10"/>
      <c r="FZ198" s="10"/>
      <c r="GA198" s="10"/>
      <c r="GB198" s="10"/>
      <c r="GC198" s="10"/>
      <c r="GD198" s="10"/>
      <c r="GE198" s="10"/>
      <c r="GF198" s="10"/>
      <c r="GG198" s="10"/>
      <c r="GH198" s="10"/>
      <c r="GI198" s="10"/>
      <c r="GJ198" s="10"/>
      <c r="GK198" s="10"/>
      <c r="GL198" s="10"/>
      <c r="GM198" s="10"/>
      <c r="GN198" s="10"/>
      <c r="GO198" s="10"/>
      <c r="GP198" s="10"/>
      <c r="GQ198" s="10"/>
      <c r="GR198" s="10"/>
      <c r="GS198" s="10"/>
      <c r="GT198" s="10"/>
      <c r="GU198" s="10"/>
      <c r="GV198" s="10"/>
      <c r="GW198" s="10"/>
      <c r="GX198" s="10"/>
      <c r="GY198" s="10"/>
      <c r="GZ198" s="10"/>
      <c r="HA198" s="10"/>
      <c r="HB198" s="10"/>
      <c r="HC198" s="10"/>
      <c r="HD198" s="10"/>
      <c r="HE198" s="10"/>
      <c r="HF198" s="10"/>
      <c r="HG198" s="10"/>
      <c r="HH198" s="10"/>
      <c r="HI198" s="10"/>
      <c r="HJ198" s="10"/>
      <c r="HK198" s="10"/>
      <c r="HL198" s="10"/>
      <c r="HM198" s="10"/>
      <c r="HN198" s="10"/>
      <c r="HO198" s="10"/>
      <c r="HP198" s="10"/>
      <c r="HQ198" s="10"/>
      <c r="HR198" s="10"/>
      <c r="HS198" s="10"/>
      <c r="HT198" s="10"/>
      <c r="HU198" s="10"/>
      <c r="HV198" s="10"/>
      <c r="HW198" s="10"/>
      <c r="HX198" s="10"/>
      <c r="HY198" s="10"/>
      <c r="HZ198" s="10"/>
      <c r="IA198" s="10"/>
      <c r="IB198" s="10"/>
      <c r="IC198" s="10"/>
      <c r="ID198" s="10"/>
      <c r="IE198" s="10"/>
      <c r="IF198" s="10"/>
      <c r="IG198" s="10"/>
      <c r="IH198" s="10"/>
      <c r="II198" s="10"/>
      <c r="IJ198" s="10"/>
      <c r="IK198" s="10"/>
      <c r="IL198" s="10"/>
      <c r="IM198" s="10"/>
      <c r="IN198" s="10"/>
      <c r="IO198" s="10"/>
      <c r="IP198" s="10"/>
      <c r="IQ198" s="10"/>
      <c r="IR198" s="10"/>
      <c r="IS198" s="10"/>
      <c r="IT198" s="10"/>
      <c r="IU198" s="10"/>
      <c r="IV198" s="10"/>
      <c r="IW198" s="10"/>
      <c r="IX198" s="10"/>
      <c r="IY198" s="10"/>
      <c r="IZ198" s="10"/>
      <c r="JA198" s="10"/>
    </row>
    <row r="199" spans="1:261" x14ac:dyDescent="0.3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0"/>
      <c r="EU199" s="10"/>
      <c r="EV199" s="10"/>
      <c r="EW199" s="10"/>
      <c r="EX199" s="10"/>
      <c r="EY199" s="10"/>
      <c r="EZ199" s="10"/>
      <c r="FA199" s="10"/>
      <c r="FB199" s="10"/>
      <c r="FC199" s="10"/>
      <c r="FD199" s="10"/>
      <c r="FE199" s="10"/>
      <c r="FF199" s="10"/>
      <c r="FG199" s="10"/>
      <c r="FH199" s="10"/>
      <c r="FI199" s="10"/>
      <c r="FJ199" s="10"/>
      <c r="FK199" s="10"/>
      <c r="FL199" s="10"/>
      <c r="FM199" s="10"/>
      <c r="FN199" s="10"/>
      <c r="FO199" s="10"/>
      <c r="FP199" s="10"/>
      <c r="FQ199" s="10"/>
      <c r="FR199" s="10"/>
      <c r="FS199" s="10"/>
      <c r="FT199" s="10"/>
      <c r="FU199" s="10"/>
      <c r="FV199" s="10"/>
      <c r="FW199" s="10"/>
      <c r="FX199" s="10"/>
      <c r="FY199" s="10"/>
      <c r="FZ199" s="10"/>
      <c r="GA199" s="10"/>
      <c r="GB199" s="10"/>
      <c r="GC199" s="10"/>
      <c r="GD199" s="10"/>
      <c r="GE199" s="10"/>
      <c r="GF199" s="10"/>
      <c r="GG199" s="10"/>
      <c r="GH199" s="10"/>
      <c r="GI199" s="10"/>
      <c r="GJ199" s="10"/>
      <c r="GK199" s="10"/>
      <c r="GL199" s="10"/>
      <c r="GM199" s="10"/>
      <c r="GN199" s="10"/>
      <c r="GO199" s="10"/>
      <c r="GP199" s="10"/>
      <c r="GQ199" s="10"/>
      <c r="GR199" s="10"/>
      <c r="GS199" s="10"/>
      <c r="GT199" s="10"/>
      <c r="GU199" s="10"/>
      <c r="GV199" s="10"/>
      <c r="GW199" s="10"/>
      <c r="GX199" s="10"/>
      <c r="GY199" s="10"/>
      <c r="GZ199" s="10"/>
      <c r="HA199" s="10"/>
      <c r="HB199" s="10"/>
      <c r="HC199" s="10"/>
      <c r="HD199" s="10"/>
      <c r="HE199" s="10"/>
      <c r="HF199" s="10"/>
      <c r="HG199" s="10"/>
      <c r="HH199" s="10"/>
      <c r="HI199" s="10"/>
      <c r="HJ199" s="10"/>
      <c r="HK199" s="10"/>
      <c r="HL199" s="10"/>
      <c r="HM199" s="10"/>
      <c r="HN199" s="10"/>
      <c r="HO199" s="10"/>
      <c r="HP199" s="10"/>
      <c r="HQ199" s="10"/>
      <c r="HR199" s="10"/>
      <c r="HS199" s="10"/>
      <c r="HT199" s="10"/>
      <c r="HU199" s="10"/>
      <c r="HV199" s="10"/>
      <c r="HW199" s="10"/>
      <c r="HX199" s="10"/>
      <c r="HY199" s="10"/>
      <c r="HZ199" s="10"/>
      <c r="IA199" s="10"/>
      <c r="IB199" s="10"/>
      <c r="IC199" s="10"/>
      <c r="ID199" s="10"/>
      <c r="IE199" s="10"/>
      <c r="IF199" s="10"/>
      <c r="IG199" s="10"/>
      <c r="IH199" s="10"/>
      <c r="II199" s="10"/>
      <c r="IJ199" s="10"/>
      <c r="IK199" s="10"/>
      <c r="IL199" s="10"/>
      <c r="IM199" s="10"/>
      <c r="IN199" s="10"/>
      <c r="IO199" s="10"/>
      <c r="IP199" s="10"/>
      <c r="IQ199" s="10"/>
      <c r="IR199" s="10"/>
      <c r="IS199" s="10"/>
      <c r="IT199" s="10"/>
      <c r="IU199" s="10"/>
      <c r="IV199" s="10"/>
      <c r="IW199" s="10"/>
      <c r="IX199" s="10"/>
      <c r="IY199" s="10"/>
      <c r="IZ199" s="10"/>
      <c r="JA199" s="10"/>
    </row>
    <row r="200" spans="1:261" x14ac:dyDescent="0.3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c r="EN200" s="10"/>
      <c r="EO200" s="10"/>
      <c r="EP200" s="10"/>
      <c r="EQ200" s="10"/>
      <c r="ER200" s="10"/>
      <c r="ES200" s="10"/>
      <c r="ET200" s="10"/>
      <c r="EU200" s="10"/>
      <c r="EV200" s="10"/>
      <c r="EW200" s="10"/>
      <c r="EX200" s="10"/>
      <c r="EY200" s="10"/>
      <c r="EZ200" s="10"/>
      <c r="FA200" s="10"/>
      <c r="FB200" s="10"/>
      <c r="FC200" s="10"/>
      <c r="FD200" s="10"/>
      <c r="FE200" s="10"/>
      <c r="FF200" s="10"/>
      <c r="FG200" s="10"/>
      <c r="FH200" s="10"/>
      <c r="FI200" s="10"/>
      <c r="FJ200" s="10"/>
      <c r="FK200" s="10"/>
      <c r="FL200" s="10"/>
      <c r="FM200" s="10"/>
      <c r="FN200" s="10"/>
      <c r="FO200" s="10"/>
      <c r="FP200" s="10"/>
      <c r="FQ200" s="10"/>
      <c r="FR200" s="10"/>
      <c r="FS200" s="10"/>
      <c r="FT200" s="10"/>
      <c r="FU200" s="10"/>
      <c r="FV200" s="10"/>
      <c r="FW200" s="10"/>
      <c r="FX200" s="10"/>
      <c r="FY200" s="10"/>
      <c r="FZ200" s="10"/>
      <c r="GA200" s="10"/>
      <c r="GB200" s="10"/>
      <c r="GC200" s="10"/>
      <c r="GD200" s="10"/>
      <c r="GE200" s="10"/>
      <c r="GF200" s="10"/>
      <c r="GG200" s="10"/>
      <c r="GH200" s="10"/>
      <c r="GI200" s="10"/>
      <c r="GJ200" s="10"/>
      <c r="GK200" s="10"/>
      <c r="GL200" s="10"/>
      <c r="GM200" s="10"/>
      <c r="GN200" s="10"/>
      <c r="GO200" s="10"/>
      <c r="GP200" s="10"/>
      <c r="GQ200" s="10"/>
      <c r="GR200" s="10"/>
      <c r="GS200" s="10"/>
      <c r="GT200" s="10"/>
      <c r="GU200" s="10"/>
      <c r="GV200" s="10"/>
      <c r="GW200" s="10"/>
      <c r="GX200" s="10"/>
      <c r="GY200" s="10"/>
      <c r="GZ200" s="10"/>
      <c r="HA200" s="10"/>
      <c r="HB200" s="10"/>
      <c r="HC200" s="10"/>
      <c r="HD200" s="10"/>
      <c r="HE200" s="10"/>
      <c r="HF200" s="10"/>
      <c r="HG200" s="10"/>
      <c r="HH200" s="10"/>
      <c r="HI200" s="10"/>
      <c r="HJ200" s="10"/>
      <c r="HK200" s="10"/>
      <c r="HL200" s="10"/>
      <c r="HM200" s="10"/>
      <c r="HN200" s="10"/>
      <c r="HO200" s="10"/>
      <c r="HP200" s="10"/>
      <c r="HQ200" s="10"/>
      <c r="HR200" s="10"/>
      <c r="HS200" s="10"/>
      <c r="HT200" s="10"/>
      <c r="HU200" s="10"/>
      <c r="HV200" s="10"/>
      <c r="HW200" s="10"/>
      <c r="HX200" s="10"/>
      <c r="HY200" s="10"/>
      <c r="HZ200" s="10"/>
      <c r="IA200" s="10"/>
      <c r="IB200" s="10"/>
      <c r="IC200" s="10"/>
      <c r="ID200" s="10"/>
      <c r="IE200" s="10"/>
      <c r="IF200" s="10"/>
      <c r="IG200" s="10"/>
      <c r="IH200" s="10"/>
      <c r="II200" s="10"/>
      <c r="IJ200" s="10"/>
      <c r="IK200" s="10"/>
      <c r="IL200" s="10"/>
      <c r="IM200" s="10"/>
      <c r="IN200" s="10"/>
      <c r="IO200" s="10"/>
      <c r="IP200" s="10"/>
      <c r="IQ200" s="10"/>
      <c r="IR200" s="10"/>
      <c r="IS200" s="10"/>
      <c r="IT200" s="10"/>
      <c r="IU200" s="10"/>
      <c r="IV200" s="10"/>
      <c r="IW200" s="10"/>
      <c r="IX200" s="10"/>
      <c r="IY200" s="10"/>
      <c r="IZ200" s="10"/>
      <c r="JA200" s="10"/>
    </row>
    <row r="201" spans="1:261" x14ac:dyDescent="0.3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0"/>
      <c r="EX201" s="10"/>
      <c r="EY201" s="10"/>
      <c r="EZ201" s="10"/>
      <c r="FA201" s="10"/>
      <c r="FB201" s="10"/>
      <c r="FC201" s="10"/>
      <c r="FD201" s="10"/>
      <c r="FE201" s="10"/>
      <c r="FF201" s="10"/>
      <c r="FG201" s="10"/>
      <c r="FH201" s="10"/>
      <c r="FI201" s="10"/>
      <c r="FJ201" s="10"/>
      <c r="FK201" s="10"/>
      <c r="FL201" s="10"/>
      <c r="FM201" s="10"/>
      <c r="FN201" s="10"/>
      <c r="FO201" s="10"/>
      <c r="FP201" s="10"/>
      <c r="FQ201" s="10"/>
      <c r="FR201" s="10"/>
      <c r="FS201" s="10"/>
      <c r="FT201" s="10"/>
      <c r="FU201" s="10"/>
      <c r="FV201" s="10"/>
      <c r="FW201" s="10"/>
      <c r="FX201" s="10"/>
      <c r="FY201" s="10"/>
      <c r="FZ201" s="10"/>
      <c r="GA201" s="10"/>
      <c r="GB201" s="10"/>
      <c r="GC201" s="10"/>
      <c r="GD201" s="10"/>
      <c r="GE201" s="10"/>
      <c r="GF201" s="10"/>
      <c r="GG201" s="10"/>
      <c r="GH201" s="10"/>
      <c r="GI201" s="10"/>
      <c r="GJ201" s="10"/>
      <c r="GK201" s="10"/>
      <c r="GL201" s="10"/>
      <c r="GM201" s="10"/>
      <c r="GN201" s="10"/>
      <c r="GO201" s="10"/>
      <c r="GP201" s="10"/>
      <c r="GQ201" s="10"/>
      <c r="GR201" s="10"/>
      <c r="GS201" s="10"/>
      <c r="GT201" s="10"/>
      <c r="GU201" s="10"/>
      <c r="GV201" s="10"/>
      <c r="GW201" s="10"/>
      <c r="GX201" s="10"/>
      <c r="GY201" s="10"/>
      <c r="GZ201" s="10"/>
      <c r="HA201" s="10"/>
      <c r="HB201" s="10"/>
      <c r="HC201" s="10"/>
      <c r="HD201" s="10"/>
      <c r="HE201" s="10"/>
      <c r="HF201" s="10"/>
      <c r="HG201" s="10"/>
      <c r="HH201" s="10"/>
      <c r="HI201" s="10"/>
      <c r="HJ201" s="10"/>
      <c r="HK201" s="10"/>
      <c r="HL201" s="10"/>
      <c r="HM201" s="10"/>
      <c r="HN201" s="10"/>
      <c r="HO201" s="10"/>
      <c r="HP201" s="10"/>
      <c r="HQ201" s="10"/>
      <c r="HR201" s="10"/>
      <c r="HS201" s="10"/>
      <c r="HT201" s="10"/>
      <c r="HU201" s="10"/>
      <c r="HV201" s="10"/>
      <c r="HW201" s="10"/>
      <c r="HX201" s="10"/>
      <c r="HY201" s="10"/>
      <c r="HZ201" s="10"/>
      <c r="IA201" s="10"/>
      <c r="IB201" s="10"/>
      <c r="IC201" s="10"/>
      <c r="ID201" s="10"/>
      <c r="IE201" s="10"/>
      <c r="IF201" s="10"/>
      <c r="IG201" s="10"/>
      <c r="IH201" s="10"/>
      <c r="II201" s="10"/>
      <c r="IJ201" s="10"/>
      <c r="IK201" s="10"/>
      <c r="IL201" s="10"/>
      <c r="IM201" s="10"/>
      <c r="IN201" s="10"/>
      <c r="IO201" s="10"/>
      <c r="IP201" s="10"/>
      <c r="IQ201" s="10"/>
      <c r="IR201" s="10"/>
      <c r="IS201" s="10"/>
      <c r="IT201" s="10"/>
      <c r="IU201" s="10"/>
      <c r="IV201" s="10"/>
      <c r="IW201" s="10"/>
      <c r="IX201" s="10"/>
      <c r="IY201" s="10"/>
      <c r="IZ201" s="10"/>
      <c r="JA201" s="10"/>
    </row>
    <row r="202" spans="1:261" x14ac:dyDescent="0.3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0"/>
      <c r="EX202" s="10"/>
      <c r="EY202" s="10"/>
      <c r="EZ202" s="10"/>
      <c r="FA202" s="10"/>
      <c r="FB202" s="10"/>
      <c r="FC202" s="10"/>
      <c r="FD202" s="10"/>
      <c r="FE202" s="10"/>
      <c r="FF202" s="10"/>
      <c r="FG202" s="10"/>
      <c r="FH202" s="10"/>
      <c r="FI202" s="10"/>
      <c r="FJ202" s="10"/>
      <c r="FK202" s="10"/>
      <c r="FL202" s="10"/>
      <c r="FM202" s="10"/>
      <c r="FN202" s="10"/>
      <c r="FO202" s="10"/>
      <c r="FP202" s="10"/>
      <c r="FQ202" s="10"/>
      <c r="FR202" s="10"/>
      <c r="FS202" s="10"/>
      <c r="FT202" s="10"/>
      <c r="FU202" s="10"/>
      <c r="FV202" s="10"/>
      <c r="FW202" s="10"/>
      <c r="FX202" s="10"/>
      <c r="FY202" s="10"/>
      <c r="FZ202" s="10"/>
      <c r="GA202" s="10"/>
      <c r="GB202" s="10"/>
      <c r="GC202" s="10"/>
      <c r="GD202" s="10"/>
      <c r="GE202" s="10"/>
      <c r="GF202" s="10"/>
      <c r="GG202" s="10"/>
      <c r="GH202" s="10"/>
      <c r="GI202" s="10"/>
      <c r="GJ202" s="10"/>
      <c r="GK202" s="10"/>
      <c r="GL202" s="10"/>
      <c r="GM202" s="10"/>
      <c r="GN202" s="10"/>
      <c r="GO202" s="10"/>
      <c r="GP202" s="10"/>
      <c r="GQ202" s="10"/>
      <c r="GR202" s="10"/>
      <c r="GS202" s="10"/>
      <c r="GT202" s="10"/>
      <c r="GU202" s="10"/>
      <c r="GV202" s="10"/>
      <c r="GW202" s="10"/>
      <c r="GX202" s="10"/>
      <c r="GY202" s="10"/>
      <c r="GZ202" s="10"/>
      <c r="HA202" s="10"/>
      <c r="HB202" s="10"/>
      <c r="HC202" s="10"/>
      <c r="HD202" s="10"/>
      <c r="HE202" s="10"/>
      <c r="HF202" s="10"/>
      <c r="HG202" s="10"/>
      <c r="HH202" s="10"/>
      <c r="HI202" s="10"/>
      <c r="HJ202" s="10"/>
      <c r="HK202" s="10"/>
      <c r="HL202" s="10"/>
      <c r="HM202" s="10"/>
      <c r="HN202" s="10"/>
      <c r="HO202" s="10"/>
      <c r="HP202" s="10"/>
      <c r="HQ202" s="10"/>
      <c r="HR202" s="10"/>
      <c r="HS202" s="10"/>
      <c r="HT202" s="10"/>
      <c r="HU202" s="10"/>
      <c r="HV202" s="10"/>
      <c r="HW202" s="10"/>
      <c r="HX202" s="10"/>
      <c r="HY202" s="10"/>
      <c r="HZ202" s="10"/>
      <c r="IA202" s="10"/>
      <c r="IB202" s="10"/>
      <c r="IC202" s="10"/>
      <c r="ID202" s="10"/>
      <c r="IE202" s="10"/>
      <c r="IF202" s="10"/>
      <c r="IG202" s="10"/>
      <c r="IH202" s="10"/>
      <c r="II202" s="10"/>
      <c r="IJ202" s="10"/>
      <c r="IK202" s="10"/>
      <c r="IL202" s="10"/>
      <c r="IM202" s="10"/>
      <c r="IN202" s="10"/>
      <c r="IO202" s="10"/>
      <c r="IP202" s="10"/>
      <c r="IQ202" s="10"/>
      <c r="IR202" s="10"/>
      <c r="IS202" s="10"/>
      <c r="IT202" s="10"/>
      <c r="IU202" s="10"/>
      <c r="IV202" s="10"/>
      <c r="IW202" s="10"/>
      <c r="IX202" s="10"/>
      <c r="IY202" s="10"/>
      <c r="IZ202" s="10"/>
      <c r="JA202" s="10"/>
    </row>
    <row r="203" spans="1:261" x14ac:dyDescent="0.3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0"/>
      <c r="EX203" s="10"/>
      <c r="EY203" s="10"/>
      <c r="EZ203" s="10"/>
      <c r="FA203" s="10"/>
      <c r="FB203" s="10"/>
      <c r="FC203" s="10"/>
      <c r="FD203" s="10"/>
      <c r="FE203" s="10"/>
      <c r="FF203" s="10"/>
      <c r="FG203" s="10"/>
      <c r="FH203" s="10"/>
      <c r="FI203" s="10"/>
      <c r="FJ203" s="10"/>
      <c r="FK203" s="10"/>
      <c r="FL203" s="10"/>
      <c r="FM203" s="10"/>
      <c r="FN203" s="10"/>
      <c r="FO203" s="10"/>
      <c r="FP203" s="10"/>
      <c r="FQ203" s="10"/>
      <c r="FR203" s="10"/>
      <c r="FS203" s="10"/>
      <c r="FT203" s="10"/>
      <c r="FU203" s="10"/>
      <c r="FV203" s="10"/>
      <c r="FW203" s="10"/>
      <c r="FX203" s="10"/>
      <c r="FY203" s="10"/>
      <c r="FZ203" s="10"/>
      <c r="GA203" s="10"/>
      <c r="GB203" s="10"/>
      <c r="GC203" s="10"/>
      <c r="GD203" s="10"/>
      <c r="GE203" s="10"/>
      <c r="GF203" s="10"/>
      <c r="GG203" s="10"/>
      <c r="GH203" s="10"/>
      <c r="GI203" s="10"/>
      <c r="GJ203" s="10"/>
      <c r="GK203" s="10"/>
      <c r="GL203" s="10"/>
      <c r="GM203" s="10"/>
      <c r="GN203" s="10"/>
      <c r="GO203" s="10"/>
      <c r="GP203" s="10"/>
      <c r="GQ203" s="10"/>
      <c r="GR203" s="10"/>
      <c r="GS203" s="10"/>
      <c r="GT203" s="10"/>
      <c r="GU203" s="10"/>
      <c r="GV203" s="10"/>
      <c r="GW203" s="10"/>
      <c r="GX203" s="10"/>
      <c r="GY203" s="10"/>
      <c r="GZ203" s="10"/>
      <c r="HA203" s="10"/>
      <c r="HB203" s="10"/>
      <c r="HC203" s="10"/>
      <c r="HD203" s="10"/>
      <c r="HE203" s="10"/>
      <c r="HF203" s="10"/>
      <c r="HG203" s="10"/>
      <c r="HH203" s="10"/>
      <c r="HI203" s="10"/>
      <c r="HJ203" s="10"/>
      <c r="HK203" s="10"/>
      <c r="HL203" s="10"/>
      <c r="HM203" s="10"/>
      <c r="HN203" s="10"/>
      <c r="HO203" s="10"/>
      <c r="HP203" s="10"/>
      <c r="HQ203" s="10"/>
      <c r="HR203" s="10"/>
      <c r="HS203" s="10"/>
      <c r="HT203" s="10"/>
      <c r="HU203" s="10"/>
      <c r="HV203" s="10"/>
      <c r="HW203" s="10"/>
      <c r="HX203" s="10"/>
      <c r="HY203" s="10"/>
      <c r="HZ203" s="10"/>
      <c r="IA203" s="10"/>
      <c r="IB203" s="10"/>
      <c r="IC203" s="10"/>
      <c r="ID203" s="10"/>
      <c r="IE203" s="10"/>
      <c r="IF203" s="10"/>
      <c r="IG203" s="10"/>
      <c r="IH203" s="10"/>
      <c r="II203" s="10"/>
      <c r="IJ203" s="10"/>
      <c r="IK203" s="10"/>
      <c r="IL203" s="10"/>
      <c r="IM203" s="10"/>
      <c r="IN203" s="10"/>
      <c r="IO203" s="10"/>
      <c r="IP203" s="10"/>
      <c r="IQ203" s="10"/>
      <c r="IR203" s="10"/>
      <c r="IS203" s="10"/>
      <c r="IT203" s="10"/>
      <c r="IU203" s="10"/>
      <c r="IV203" s="10"/>
      <c r="IW203" s="10"/>
      <c r="IX203" s="10"/>
      <c r="IY203" s="10"/>
      <c r="IZ203" s="10"/>
      <c r="JA203" s="10"/>
    </row>
    <row r="204" spans="1:261" x14ac:dyDescent="0.3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0"/>
      <c r="EU204" s="10"/>
      <c r="EV204" s="10"/>
      <c r="EW204" s="10"/>
      <c r="EX204" s="10"/>
      <c r="EY204" s="10"/>
      <c r="EZ204" s="10"/>
      <c r="FA204" s="10"/>
      <c r="FB204" s="10"/>
      <c r="FC204" s="10"/>
      <c r="FD204" s="10"/>
      <c r="FE204" s="10"/>
      <c r="FF204" s="10"/>
      <c r="FG204" s="10"/>
      <c r="FH204" s="10"/>
      <c r="FI204" s="10"/>
      <c r="FJ204" s="10"/>
      <c r="FK204" s="10"/>
      <c r="FL204" s="10"/>
      <c r="FM204" s="10"/>
      <c r="FN204" s="10"/>
      <c r="FO204" s="10"/>
      <c r="FP204" s="10"/>
      <c r="FQ204" s="10"/>
      <c r="FR204" s="10"/>
      <c r="FS204" s="10"/>
      <c r="FT204" s="10"/>
      <c r="FU204" s="10"/>
      <c r="FV204" s="10"/>
      <c r="FW204" s="10"/>
      <c r="FX204" s="10"/>
      <c r="FY204" s="10"/>
      <c r="FZ204" s="10"/>
      <c r="GA204" s="10"/>
      <c r="GB204" s="10"/>
      <c r="GC204" s="10"/>
      <c r="GD204" s="10"/>
      <c r="GE204" s="10"/>
      <c r="GF204" s="10"/>
      <c r="GG204" s="10"/>
      <c r="GH204" s="10"/>
      <c r="GI204" s="10"/>
      <c r="GJ204" s="10"/>
      <c r="GK204" s="10"/>
      <c r="GL204" s="10"/>
      <c r="GM204" s="10"/>
      <c r="GN204" s="10"/>
      <c r="GO204" s="10"/>
      <c r="GP204" s="10"/>
      <c r="GQ204" s="10"/>
      <c r="GR204" s="10"/>
      <c r="GS204" s="10"/>
      <c r="GT204" s="10"/>
      <c r="GU204" s="10"/>
      <c r="GV204" s="10"/>
      <c r="GW204" s="10"/>
      <c r="GX204" s="10"/>
      <c r="GY204" s="10"/>
      <c r="GZ204" s="10"/>
      <c r="HA204" s="10"/>
      <c r="HB204" s="10"/>
      <c r="HC204" s="10"/>
      <c r="HD204" s="10"/>
      <c r="HE204" s="10"/>
      <c r="HF204" s="10"/>
      <c r="HG204" s="10"/>
      <c r="HH204" s="10"/>
      <c r="HI204" s="10"/>
      <c r="HJ204" s="10"/>
      <c r="HK204" s="10"/>
      <c r="HL204" s="10"/>
      <c r="HM204" s="10"/>
      <c r="HN204" s="10"/>
      <c r="HO204" s="10"/>
      <c r="HP204" s="10"/>
      <c r="HQ204" s="10"/>
      <c r="HR204" s="10"/>
      <c r="HS204" s="10"/>
      <c r="HT204" s="10"/>
      <c r="HU204" s="10"/>
      <c r="HV204" s="10"/>
      <c r="HW204" s="10"/>
      <c r="HX204" s="10"/>
      <c r="HY204" s="10"/>
      <c r="HZ204" s="10"/>
      <c r="IA204" s="10"/>
      <c r="IB204" s="10"/>
      <c r="IC204" s="10"/>
      <c r="ID204" s="10"/>
      <c r="IE204" s="10"/>
      <c r="IF204" s="10"/>
      <c r="IG204" s="10"/>
      <c r="IH204" s="10"/>
      <c r="II204" s="10"/>
      <c r="IJ204" s="10"/>
      <c r="IK204" s="10"/>
      <c r="IL204" s="10"/>
      <c r="IM204" s="10"/>
      <c r="IN204" s="10"/>
      <c r="IO204" s="10"/>
      <c r="IP204" s="10"/>
      <c r="IQ204" s="10"/>
      <c r="IR204" s="10"/>
      <c r="IS204" s="10"/>
      <c r="IT204" s="10"/>
      <c r="IU204" s="10"/>
      <c r="IV204" s="10"/>
      <c r="IW204" s="10"/>
      <c r="IX204" s="10"/>
      <c r="IY204" s="10"/>
      <c r="IZ204" s="10"/>
      <c r="JA204" s="10"/>
    </row>
    <row r="205" spans="1:261" x14ac:dyDescent="0.3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0"/>
      <c r="EU205" s="10"/>
      <c r="EV205" s="10"/>
      <c r="EW205" s="10"/>
      <c r="EX205" s="10"/>
      <c r="EY205" s="10"/>
      <c r="EZ205" s="10"/>
      <c r="FA205" s="10"/>
      <c r="FB205" s="10"/>
      <c r="FC205" s="10"/>
      <c r="FD205" s="10"/>
      <c r="FE205" s="10"/>
      <c r="FF205" s="10"/>
      <c r="FG205" s="10"/>
      <c r="FH205" s="10"/>
      <c r="FI205" s="10"/>
      <c r="FJ205" s="10"/>
      <c r="FK205" s="10"/>
      <c r="FL205" s="10"/>
      <c r="FM205" s="10"/>
      <c r="FN205" s="10"/>
      <c r="FO205" s="10"/>
      <c r="FP205" s="10"/>
      <c r="FQ205" s="10"/>
      <c r="FR205" s="10"/>
      <c r="FS205" s="10"/>
      <c r="FT205" s="10"/>
      <c r="FU205" s="10"/>
      <c r="FV205" s="10"/>
      <c r="FW205" s="10"/>
      <c r="FX205" s="10"/>
      <c r="FY205" s="10"/>
      <c r="FZ205" s="10"/>
      <c r="GA205" s="10"/>
      <c r="GB205" s="10"/>
      <c r="GC205" s="10"/>
      <c r="GD205" s="10"/>
      <c r="GE205" s="10"/>
      <c r="GF205" s="10"/>
      <c r="GG205" s="10"/>
      <c r="GH205" s="10"/>
      <c r="GI205" s="10"/>
      <c r="GJ205" s="10"/>
      <c r="GK205" s="10"/>
      <c r="GL205" s="10"/>
      <c r="GM205" s="10"/>
      <c r="GN205" s="10"/>
      <c r="GO205" s="10"/>
      <c r="GP205" s="10"/>
      <c r="GQ205" s="10"/>
      <c r="GR205" s="10"/>
      <c r="GS205" s="10"/>
      <c r="GT205" s="10"/>
      <c r="GU205" s="10"/>
      <c r="GV205" s="10"/>
      <c r="GW205" s="10"/>
      <c r="GX205" s="10"/>
      <c r="GY205" s="10"/>
      <c r="GZ205" s="10"/>
      <c r="HA205" s="10"/>
      <c r="HB205" s="10"/>
      <c r="HC205" s="10"/>
      <c r="HD205" s="10"/>
      <c r="HE205" s="10"/>
      <c r="HF205" s="10"/>
      <c r="HG205" s="10"/>
      <c r="HH205" s="10"/>
      <c r="HI205" s="10"/>
      <c r="HJ205" s="10"/>
      <c r="HK205" s="10"/>
      <c r="HL205" s="10"/>
      <c r="HM205" s="10"/>
      <c r="HN205" s="10"/>
      <c r="HO205" s="10"/>
      <c r="HP205" s="10"/>
      <c r="HQ205" s="10"/>
      <c r="HR205" s="10"/>
      <c r="HS205" s="10"/>
      <c r="HT205" s="10"/>
      <c r="HU205" s="10"/>
      <c r="HV205" s="10"/>
      <c r="HW205" s="10"/>
      <c r="HX205" s="10"/>
      <c r="HY205" s="10"/>
      <c r="HZ205" s="10"/>
      <c r="IA205" s="10"/>
      <c r="IB205" s="10"/>
      <c r="IC205" s="10"/>
      <c r="ID205" s="10"/>
      <c r="IE205" s="10"/>
      <c r="IF205" s="10"/>
      <c r="IG205" s="10"/>
      <c r="IH205" s="10"/>
      <c r="II205" s="10"/>
      <c r="IJ205" s="10"/>
      <c r="IK205" s="10"/>
      <c r="IL205" s="10"/>
      <c r="IM205" s="10"/>
      <c r="IN205" s="10"/>
      <c r="IO205" s="10"/>
      <c r="IP205" s="10"/>
      <c r="IQ205" s="10"/>
      <c r="IR205" s="10"/>
      <c r="IS205" s="10"/>
      <c r="IT205" s="10"/>
      <c r="IU205" s="10"/>
      <c r="IV205" s="10"/>
      <c r="IW205" s="10"/>
      <c r="IX205" s="10"/>
      <c r="IY205" s="10"/>
      <c r="IZ205" s="10"/>
      <c r="JA205" s="10"/>
    </row>
    <row r="206" spans="1:261" x14ac:dyDescent="0.3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c r="DG206" s="10"/>
      <c r="DH206" s="10"/>
      <c r="DI206" s="10"/>
      <c r="DJ206" s="10"/>
      <c r="DK206" s="10"/>
      <c r="DL206" s="10"/>
      <c r="DM206" s="10"/>
      <c r="DN206" s="10"/>
      <c r="DO206" s="10"/>
      <c r="DP206" s="10"/>
      <c r="DQ206" s="10"/>
      <c r="DR206" s="10"/>
      <c r="DS206" s="10"/>
      <c r="DT206" s="10"/>
      <c r="DU206" s="10"/>
      <c r="DV206" s="10"/>
      <c r="DW206" s="10"/>
      <c r="DX206" s="10"/>
      <c r="DY206" s="10"/>
      <c r="DZ206" s="10"/>
      <c r="EA206" s="10"/>
      <c r="EB206" s="10"/>
      <c r="EC206" s="10"/>
      <c r="ED206" s="10"/>
      <c r="EE206" s="10"/>
      <c r="EF206" s="10"/>
      <c r="EG206" s="10"/>
      <c r="EH206" s="10"/>
      <c r="EI206" s="10"/>
      <c r="EJ206" s="10"/>
      <c r="EK206" s="10"/>
      <c r="EL206" s="10"/>
      <c r="EM206" s="10"/>
      <c r="EN206" s="10"/>
      <c r="EO206" s="10"/>
      <c r="EP206" s="10"/>
      <c r="EQ206" s="10"/>
      <c r="ER206" s="10"/>
      <c r="ES206" s="10"/>
      <c r="ET206" s="10"/>
      <c r="EU206" s="10"/>
      <c r="EV206" s="10"/>
      <c r="EW206" s="10"/>
      <c r="EX206" s="10"/>
      <c r="EY206" s="10"/>
      <c r="EZ206" s="10"/>
      <c r="FA206" s="10"/>
      <c r="FB206" s="10"/>
      <c r="FC206" s="10"/>
      <c r="FD206" s="10"/>
      <c r="FE206" s="10"/>
      <c r="FF206" s="10"/>
      <c r="FG206" s="10"/>
      <c r="FH206" s="10"/>
      <c r="FI206" s="10"/>
      <c r="FJ206" s="10"/>
      <c r="FK206" s="10"/>
      <c r="FL206" s="10"/>
      <c r="FM206" s="10"/>
      <c r="FN206" s="10"/>
      <c r="FO206" s="10"/>
      <c r="FP206" s="10"/>
      <c r="FQ206" s="10"/>
      <c r="FR206" s="10"/>
      <c r="FS206" s="10"/>
      <c r="FT206" s="10"/>
      <c r="FU206" s="10"/>
      <c r="FV206" s="10"/>
      <c r="FW206" s="10"/>
      <c r="FX206" s="10"/>
      <c r="FY206" s="10"/>
      <c r="FZ206" s="10"/>
      <c r="GA206" s="10"/>
      <c r="GB206" s="10"/>
      <c r="GC206" s="10"/>
      <c r="GD206" s="10"/>
      <c r="GE206" s="10"/>
      <c r="GF206" s="10"/>
      <c r="GG206" s="10"/>
      <c r="GH206" s="10"/>
      <c r="GI206" s="10"/>
      <c r="GJ206" s="10"/>
      <c r="GK206" s="10"/>
      <c r="GL206" s="10"/>
      <c r="GM206" s="10"/>
      <c r="GN206" s="10"/>
      <c r="GO206" s="10"/>
      <c r="GP206" s="10"/>
      <c r="GQ206" s="10"/>
      <c r="GR206" s="10"/>
      <c r="GS206" s="10"/>
      <c r="GT206" s="10"/>
      <c r="GU206" s="10"/>
      <c r="GV206" s="10"/>
      <c r="GW206" s="10"/>
      <c r="GX206" s="10"/>
      <c r="GY206" s="10"/>
      <c r="GZ206" s="10"/>
      <c r="HA206" s="10"/>
      <c r="HB206" s="10"/>
      <c r="HC206" s="10"/>
      <c r="HD206" s="10"/>
      <c r="HE206" s="10"/>
      <c r="HF206" s="10"/>
      <c r="HG206" s="10"/>
      <c r="HH206" s="10"/>
      <c r="HI206" s="10"/>
      <c r="HJ206" s="10"/>
      <c r="HK206" s="10"/>
      <c r="HL206" s="10"/>
      <c r="HM206" s="10"/>
      <c r="HN206" s="10"/>
      <c r="HO206" s="10"/>
      <c r="HP206" s="10"/>
      <c r="HQ206" s="10"/>
      <c r="HR206" s="10"/>
      <c r="HS206" s="10"/>
      <c r="HT206" s="10"/>
      <c r="HU206" s="10"/>
      <c r="HV206" s="10"/>
      <c r="HW206" s="10"/>
      <c r="HX206" s="10"/>
      <c r="HY206" s="10"/>
      <c r="HZ206" s="10"/>
      <c r="IA206" s="10"/>
      <c r="IB206" s="10"/>
      <c r="IC206" s="10"/>
      <c r="ID206" s="10"/>
      <c r="IE206" s="10"/>
      <c r="IF206" s="10"/>
      <c r="IG206" s="10"/>
      <c r="IH206" s="10"/>
      <c r="II206" s="10"/>
      <c r="IJ206" s="10"/>
      <c r="IK206" s="10"/>
      <c r="IL206" s="10"/>
      <c r="IM206" s="10"/>
      <c r="IN206" s="10"/>
      <c r="IO206" s="10"/>
      <c r="IP206" s="10"/>
      <c r="IQ206" s="10"/>
      <c r="IR206" s="10"/>
      <c r="IS206" s="10"/>
      <c r="IT206" s="10"/>
      <c r="IU206" s="10"/>
      <c r="IV206" s="10"/>
      <c r="IW206" s="10"/>
      <c r="IX206" s="10"/>
      <c r="IY206" s="10"/>
      <c r="IZ206" s="10"/>
      <c r="JA206" s="10"/>
    </row>
    <row r="207" spans="1:261" x14ac:dyDescent="0.3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c r="DG207" s="10"/>
      <c r="DH207" s="10"/>
      <c r="DI207" s="10"/>
      <c r="DJ207" s="10"/>
      <c r="DK207" s="10"/>
      <c r="DL207" s="10"/>
      <c r="DM207" s="10"/>
      <c r="DN207" s="10"/>
      <c r="DO207" s="10"/>
      <c r="DP207" s="10"/>
      <c r="DQ207" s="10"/>
      <c r="DR207" s="10"/>
      <c r="DS207" s="10"/>
      <c r="DT207" s="10"/>
      <c r="DU207" s="10"/>
      <c r="DV207" s="10"/>
      <c r="DW207" s="10"/>
      <c r="DX207" s="10"/>
      <c r="DY207" s="10"/>
      <c r="DZ207" s="10"/>
      <c r="EA207" s="10"/>
      <c r="EB207" s="10"/>
      <c r="EC207" s="10"/>
      <c r="ED207" s="10"/>
      <c r="EE207" s="10"/>
      <c r="EF207" s="10"/>
      <c r="EG207" s="10"/>
      <c r="EH207" s="10"/>
      <c r="EI207" s="10"/>
      <c r="EJ207" s="10"/>
      <c r="EK207" s="10"/>
      <c r="EL207" s="10"/>
      <c r="EM207" s="10"/>
      <c r="EN207" s="10"/>
      <c r="EO207" s="10"/>
      <c r="EP207" s="10"/>
      <c r="EQ207" s="10"/>
      <c r="ER207" s="10"/>
      <c r="ES207" s="10"/>
      <c r="ET207" s="10"/>
      <c r="EU207" s="10"/>
      <c r="EV207" s="10"/>
      <c r="EW207" s="10"/>
      <c r="EX207" s="10"/>
      <c r="EY207" s="10"/>
      <c r="EZ207" s="10"/>
      <c r="FA207" s="10"/>
      <c r="FB207" s="10"/>
      <c r="FC207" s="10"/>
      <c r="FD207" s="10"/>
      <c r="FE207" s="10"/>
      <c r="FF207" s="10"/>
      <c r="FG207" s="10"/>
      <c r="FH207" s="10"/>
      <c r="FI207" s="10"/>
      <c r="FJ207" s="10"/>
      <c r="FK207" s="10"/>
      <c r="FL207" s="10"/>
      <c r="FM207" s="10"/>
      <c r="FN207" s="10"/>
      <c r="FO207" s="10"/>
      <c r="FP207" s="10"/>
      <c r="FQ207" s="10"/>
      <c r="FR207" s="10"/>
      <c r="FS207" s="10"/>
      <c r="FT207" s="10"/>
      <c r="FU207" s="10"/>
      <c r="FV207" s="10"/>
      <c r="FW207" s="10"/>
      <c r="FX207" s="10"/>
      <c r="FY207" s="10"/>
      <c r="FZ207" s="10"/>
      <c r="GA207" s="10"/>
      <c r="GB207" s="10"/>
      <c r="GC207" s="10"/>
      <c r="GD207" s="10"/>
      <c r="GE207" s="10"/>
      <c r="GF207" s="10"/>
      <c r="GG207" s="10"/>
      <c r="GH207" s="10"/>
      <c r="GI207" s="10"/>
      <c r="GJ207" s="10"/>
      <c r="GK207" s="10"/>
      <c r="GL207" s="10"/>
      <c r="GM207" s="10"/>
      <c r="GN207" s="10"/>
      <c r="GO207" s="10"/>
      <c r="GP207" s="10"/>
      <c r="GQ207" s="10"/>
      <c r="GR207" s="10"/>
      <c r="GS207" s="10"/>
      <c r="GT207" s="10"/>
      <c r="GU207" s="10"/>
      <c r="GV207" s="10"/>
      <c r="GW207" s="10"/>
      <c r="GX207" s="10"/>
      <c r="GY207" s="10"/>
      <c r="GZ207" s="10"/>
      <c r="HA207" s="10"/>
      <c r="HB207" s="10"/>
      <c r="HC207" s="10"/>
      <c r="HD207" s="10"/>
      <c r="HE207" s="10"/>
      <c r="HF207" s="10"/>
      <c r="HG207" s="10"/>
      <c r="HH207" s="10"/>
      <c r="HI207" s="10"/>
      <c r="HJ207" s="10"/>
      <c r="HK207" s="10"/>
      <c r="HL207" s="10"/>
      <c r="HM207" s="10"/>
      <c r="HN207" s="10"/>
      <c r="HO207" s="10"/>
      <c r="HP207" s="10"/>
      <c r="HQ207" s="10"/>
      <c r="HR207" s="10"/>
      <c r="HS207" s="10"/>
      <c r="HT207" s="10"/>
      <c r="HU207" s="10"/>
      <c r="HV207" s="10"/>
      <c r="HW207" s="10"/>
      <c r="HX207" s="10"/>
      <c r="HY207" s="10"/>
      <c r="HZ207" s="10"/>
      <c r="IA207" s="10"/>
      <c r="IB207" s="10"/>
      <c r="IC207" s="10"/>
      <c r="ID207" s="10"/>
      <c r="IE207" s="10"/>
      <c r="IF207" s="10"/>
      <c r="IG207" s="10"/>
      <c r="IH207" s="10"/>
      <c r="II207" s="10"/>
      <c r="IJ207" s="10"/>
      <c r="IK207" s="10"/>
      <c r="IL207" s="10"/>
      <c r="IM207" s="10"/>
      <c r="IN207" s="10"/>
      <c r="IO207" s="10"/>
      <c r="IP207" s="10"/>
      <c r="IQ207" s="10"/>
      <c r="IR207" s="10"/>
      <c r="IS207" s="10"/>
      <c r="IT207" s="10"/>
      <c r="IU207" s="10"/>
      <c r="IV207" s="10"/>
      <c r="IW207" s="10"/>
      <c r="IX207" s="10"/>
      <c r="IY207" s="10"/>
      <c r="IZ207" s="10"/>
      <c r="JA207" s="10"/>
    </row>
    <row r="208" spans="1:261" x14ac:dyDescent="0.3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c r="DD208" s="10"/>
      <c r="DE208" s="10"/>
      <c r="DF208" s="10"/>
      <c r="DG208" s="10"/>
      <c r="DH208" s="10"/>
      <c r="DI208" s="10"/>
      <c r="DJ208" s="10"/>
      <c r="DK208" s="10"/>
      <c r="DL208" s="10"/>
      <c r="DM208" s="10"/>
      <c r="DN208" s="10"/>
      <c r="DO208" s="10"/>
      <c r="DP208" s="10"/>
      <c r="DQ208" s="10"/>
      <c r="DR208" s="10"/>
      <c r="DS208" s="10"/>
      <c r="DT208" s="10"/>
      <c r="DU208" s="10"/>
      <c r="DV208" s="10"/>
      <c r="DW208" s="10"/>
      <c r="DX208" s="10"/>
      <c r="DY208" s="10"/>
      <c r="DZ208" s="10"/>
      <c r="EA208" s="10"/>
      <c r="EB208" s="10"/>
      <c r="EC208" s="10"/>
      <c r="ED208" s="10"/>
      <c r="EE208" s="10"/>
      <c r="EF208" s="10"/>
      <c r="EG208" s="10"/>
      <c r="EH208" s="10"/>
      <c r="EI208" s="10"/>
      <c r="EJ208" s="10"/>
      <c r="EK208" s="10"/>
      <c r="EL208" s="10"/>
      <c r="EM208" s="10"/>
      <c r="EN208" s="10"/>
      <c r="EO208" s="10"/>
      <c r="EP208" s="10"/>
      <c r="EQ208" s="10"/>
      <c r="ER208" s="10"/>
      <c r="ES208" s="10"/>
      <c r="ET208" s="10"/>
      <c r="EU208" s="10"/>
      <c r="EV208" s="10"/>
      <c r="EW208" s="10"/>
      <c r="EX208" s="10"/>
      <c r="EY208" s="10"/>
      <c r="EZ208" s="10"/>
      <c r="FA208" s="10"/>
      <c r="FB208" s="10"/>
      <c r="FC208" s="10"/>
      <c r="FD208" s="10"/>
      <c r="FE208" s="10"/>
      <c r="FF208" s="10"/>
      <c r="FG208" s="10"/>
      <c r="FH208" s="10"/>
      <c r="FI208" s="10"/>
      <c r="FJ208" s="10"/>
      <c r="FK208" s="10"/>
      <c r="FL208" s="10"/>
      <c r="FM208" s="10"/>
      <c r="FN208" s="10"/>
      <c r="FO208" s="10"/>
      <c r="FP208" s="10"/>
      <c r="FQ208" s="10"/>
      <c r="FR208" s="10"/>
      <c r="FS208" s="10"/>
      <c r="FT208" s="10"/>
      <c r="FU208" s="10"/>
      <c r="FV208" s="10"/>
      <c r="FW208" s="10"/>
      <c r="FX208" s="10"/>
      <c r="FY208" s="10"/>
      <c r="FZ208" s="10"/>
      <c r="GA208" s="10"/>
      <c r="GB208" s="10"/>
      <c r="GC208" s="10"/>
      <c r="GD208" s="10"/>
      <c r="GE208" s="10"/>
      <c r="GF208" s="10"/>
      <c r="GG208" s="10"/>
      <c r="GH208" s="10"/>
      <c r="GI208" s="10"/>
      <c r="GJ208" s="10"/>
      <c r="GK208" s="10"/>
      <c r="GL208" s="10"/>
      <c r="GM208" s="10"/>
      <c r="GN208" s="10"/>
      <c r="GO208" s="10"/>
      <c r="GP208" s="10"/>
      <c r="GQ208" s="10"/>
      <c r="GR208" s="10"/>
      <c r="GS208" s="10"/>
      <c r="GT208" s="10"/>
      <c r="GU208" s="10"/>
      <c r="GV208" s="10"/>
      <c r="GW208" s="10"/>
      <c r="GX208" s="10"/>
      <c r="GY208" s="10"/>
      <c r="GZ208" s="10"/>
      <c r="HA208" s="10"/>
      <c r="HB208" s="10"/>
      <c r="HC208" s="10"/>
      <c r="HD208" s="10"/>
      <c r="HE208" s="10"/>
      <c r="HF208" s="10"/>
      <c r="HG208" s="10"/>
      <c r="HH208" s="10"/>
      <c r="HI208" s="10"/>
      <c r="HJ208" s="10"/>
      <c r="HK208" s="10"/>
      <c r="HL208" s="10"/>
      <c r="HM208" s="10"/>
      <c r="HN208" s="10"/>
      <c r="HO208" s="10"/>
      <c r="HP208" s="10"/>
      <c r="HQ208" s="10"/>
      <c r="HR208" s="10"/>
      <c r="HS208" s="10"/>
      <c r="HT208" s="10"/>
      <c r="HU208" s="10"/>
      <c r="HV208" s="10"/>
      <c r="HW208" s="10"/>
      <c r="HX208" s="10"/>
      <c r="HY208" s="10"/>
      <c r="HZ208" s="10"/>
      <c r="IA208" s="10"/>
      <c r="IB208" s="10"/>
      <c r="IC208" s="10"/>
      <c r="ID208" s="10"/>
      <c r="IE208" s="10"/>
      <c r="IF208" s="10"/>
      <c r="IG208" s="10"/>
      <c r="IH208" s="10"/>
      <c r="II208" s="10"/>
      <c r="IJ208" s="10"/>
      <c r="IK208" s="10"/>
      <c r="IL208" s="10"/>
      <c r="IM208" s="10"/>
      <c r="IN208" s="10"/>
      <c r="IO208" s="10"/>
      <c r="IP208" s="10"/>
      <c r="IQ208" s="10"/>
      <c r="IR208" s="10"/>
      <c r="IS208" s="10"/>
      <c r="IT208" s="10"/>
      <c r="IU208" s="10"/>
      <c r="IV208" s="10"/>
      <c r="IW208" s="10"/>
      <c r="IX208" s="10"/>
      <c r="IY208" s="10"/>
      <c r="IZ208" s="10"/>
      <c r="JA208" s="10"/>
    </row>
    <row r="209" spans="1:261" x14ac:dyDescent="0.3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c r="DG209" s="10"/>
      <c r="DH209" s="10"/>
      <c r="DI209" s="10"/>
      <c r="DJ209" s="10"/>
      <c r="DK209" s="10"/>
      <c r="DL209" s="10"/>
      <c r="DM209" s="10"/>
      <c r="DN209" s="10"/>
      <c r="DO209" s="10"/>
      <c r="DP209" s="10"/>
      <c r="DQ209" s="10"/>
      <c r="DR209" s="10"/>
      <c r="DS209" s="10"/>
      <c r="DT209" s="10"/>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10"/>
      <c r="ET209" s="10"/>
      <c r="EU209" s="10"/>
      <c r="EV209" s="10"/>
      <c r="EW209" s="10"/>
      <c r="EX209" s="10"/>
      <c r="EY209" s="10"/>
      <c r="EZ209" s="10"/>
      <c r="FA209" s="10"/>
      <c r="FB209" s="10"/>
      <c r="FC209" s="10"/>
      <c r="FD209" s="10"/>
      <c r="FE209" s="10"/>
      <c r="FF209" s="10"/>
      <c r="FG209" s="10"/>
      <c r="FH209" s="10"/>
      <c r="FI209" s="10"/>
      <c r="FJ209" s="10"/>
      <c r="FK209" s="10"/>
      <c r="FL209" s="10"/>
      <c r="FM209" s="10"/>
      <c r="FN209" s="10"/>
      <c r="FO209" s="10"/>
      <c r="FP209" s="10"/>
      <c r="FQ209" s="10"/>
      <c r="FR209" s="10"/>
      <c r="FS209" s="10"/>
      <c r="FT209" s="10"/>
      <c r="FU209" s="10"/>
      <c r="FV209" s="10"/>
      <c r="FW209" s="10"/>
      <c r="FX209" s="10"/>
      <c r="FY209" s="10"/>
      <c r="FZ209" s="10"/>
      <c r="GA209" s="10"/>
      <c r="GB209" s="10"/>
      <c r="GC209" s="10"/>
      <c r="GD209" s="10"/>
      <c r="GE209" s="10"/>
      <c r="GF209" s="10"/>
      <c r="GG209" s="10"/>
      <c r="GH209" s="10"/>
      <c r="GI209" s="10"/>
      <c r="GJ209" s="10"/>
      <c r="GK209" s="10"/>
      <c r="GL209" s="10"/>
      <c r="GM209" s="10"/>
      <c r="GN209" s="10"/>
      <c r="GO209" s="10"/>
      <c r="GP209" s="10"/>
      <c r="GQ209" s="10"/>
      <c r="GR209" s="10"/>
      <c r="GS209" s="10"/>
      <c r="GT209" s="10"/>
      <c r="GU209" s="10"/>
      <c r="GV209" s="10"/>
      <c r="GW209" s="10"/>
      <c r="GX209" s="10"/>
      <c r="GY209" s="10"/>
      <c r="GZ209" s="10"/>
      <c r="HA209" s="10"/>
      <c r="HB209" s="10"/>
      <c r="HC209" s="10"/>
      <c r="HD209" s="10"/>
      <c r="HE209" s="10"/>
      <c r="HF209" s="10"/>
      <c r="HG209" s="10"/>
      <c r="HH209" s="10"/>
      <c r="HI209" s="10"/>
      <c r="HJ209" s="10"/>
      <c r="HK209" s="10"/>
      <c r="HL209" s="10"/>
      <c r="HM209" s="10"/>
      <c r="HN209" s="10"/>
      <c r="HO209" s="10"/>
      <c r="HP209" s="10"/>
      <c r="HQ209" s="10"/>
      <c r="HR209" s="10"/>
      <c r="HS209" s="10"/>
      <c r="HT209" s="10"/>
      <c r="HU209" s="10"/>
      <c r="HV209" s="10"/>
      <c r="HW209" s="10"/>
      <c r="HX209" s="10"/>
      <c r="HY209" s="10"/>
      <c r="HZ209" s="10"/>
      <c r="IA209" s="10"/>
      <c r="IB209" s="10"/>
      <c r="IC209" s="10"/>
      <c r="ID209" s="10"/>
      <c r="IE209" s="10"/>
      <c r="IF209" s="10"/>
      <c r="IG209" s="10"/>
      <c r="IH209" s="10"/>
      <c r="II209" s="10"/>
      <c r="IJ209" s="10"/>
      <c r="IK209" s="10"/>
      <c r="IL209" s="10"/>
      <c r="IM209" s="10"/>
      <c r="IN209" s="10"/>
      <c r="IO209" s="10"/>
      <c r="IP209" s="10"/>
      <c r="IQ209" s="10"/>
      <c r="IR209" s="10"/>
      <c r="IS209" s="10"/>
      <c r="IT209" s="10"/>
      <c r="IU209" s="10"/>
      <c r="IV209" s="10"/>
      <c r="IW209" s="10"/>
      <c r="IX209" s="10"/>
      <c r="IY209" s="10"/>
      <c r="IZ209" s="10"/>
      <c r="JA209" s="10"/>
    </row>
    <row r="210" spans="1:261" x14ac:dyDescent="0.3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c r="DG210" s="10"/>
      <c r="DH210" s="10"/>
      <c r="DI210" s="10"/>
      <c r="DJ210" s="10"/>
      <c r="DK210" s="10"/>
      <c r="DL210" s="10"/>
      <c r="DM210" s="10"/>
      <c r="DN210" s="10"/>
      <c r="DO210" s="10"/>
      <c r="DP210" s="10"/>
      <c r="DQ210" s="10"/>
      <c r="DR210" s="10"/>
      <c r="DS210" s="10"/>
      <c r="DT210" s="10"/>
      <c r="DU210" s="10"/>
      <c r="DV210" s="10"/>
      <c r="DW210" s="10"/>
      <c r="DX210" s="10"/>
      <c r="DY210" s="10"/>
      <c r="DZ210" s="10"/>
      <c r="EA210" s="10"/>
      <c r="EB210" s="10"/>
      <c r="EC210" s="10"/>
      <c r="ED210" s="10"/>
      <c r="EE210" s="10"/>
      <c r="EF210" s="10"/>
      <c r="EG210" s="10"/>
      <c r="EH210" s="10"/>
      <c r="EI210" s="10"/>
      <c r="EJ210" s="10"/>
      <c r="EK210" s="10"/>
      <c r="EL210" s="10"/>
      <c r="EM210" s="10"/>
      <c r="EN210" s="10"/>
      <c r="EO210" s="10"/>
      <c r="EP210" s="10"/>
      <c r="EQ210" s="10"/>
      <c r="ER210" s="10"/>
      <c r="ES210" s="10"/>
      <c r="ET210" s="10"/>
      <c r="EU210" s="10"/>
      <c r="EV210" s="10"/>
      <c r="EW210" s="10"/>
      <c r="EX210" s="10"/>
      <c r="EY210" s="10"/>
      <c r="EZ210" s="10"/>
      <c r="FA210" s="10"/>
      <c r="FB210" s="10"/>
      <c r="FC210" s="10"/>
      <c r="FD210" s="10"/>
      <c r="FE210" s="10"/>
      <c r="FF210" s="10"/>
      <c r="FG210" s="10"/>
      <c r="FH210" s="10"/>
      <c r="FI210" s="10"/>
      <c r="FJ210" s="10"/>
      <c r="FK210" s="10"/>
      <c r="FL210" s="10"/>
      <c r="FM210" s="10"/>
      <c r="FN210" s="10"/>
      <c r="FO210" s="10"/>
      <c r="FP210" s="10"/>
      <c r="FQ210" s="10"/>
      <c r="FR210" s="10"/>
      <c r="FS210" s="10"/>
      <c r="FT210" s="10"/>
      <c r="FU210" s="10"/>
      <c r="FV210" s="10"/>
      <c r="FW210" s="10"/>
      <c r="FX210" s="10"/>
      <c r="FY210" s="10"/>
      <c r="FZ210" s="10"/>
      <c r="GA210" s="10"/>
      <c r="GB210" s="10"/>
      <c r="GC210" s="10"/>
      <c r="GD210" s="10"/>
      <c r="GE210" s="10"/>
      <c r="GF210" s="10"/>
      <c r="GG210" s="10"/>
      <c r="GH210" s="10"/>
      <c r="GI210" s="10"/>
      <c r="GJ210" s="10"/>
      <c r="GK210" s="10"/>
      <c r="GL210" s="10"/>
      <c r="GM210" s="10"/>
      <c r="GN210" s="10"/>
      <c r="GO210" s="10"/>
      <c r="GP210" s="10"/>
      <c r="GQ210" s="10"/>
      <c r="GR210" s="10"/>
      <c r="GS210" s="10"/>
      <c r="GT210" s="10"/>
      <c r="GU210" s="10"/>
      <c r="GV210" s="10"/>
      <c r="GW210" s="10"/>
      <c r="GX210" s="10"/>
      <c r="GY210" s="10"/>
      <c r="GZ210" s="10"/>
      <c r="HA210" s="10"/>
      <c r="HB210" s="10"/>
      <c r="HC210" s="10"/>
      <c r="HD210" s="10"/>
      <c r="HE210" s="10"/>
      <c r="HF210" s="10"/>
      <c r="HG210" s="10"/>
      <c r="HH210" s="10"/>
      <c r="HI210" s="10"/>
      <c r="HJ210" s="10"/>
      <c r="HK210" s="10"/>
      <c r="HL210" s="10"/>
      <c r="HM210" s="10"/>
      <c r="HN210" s="10"/>
      <c r="HO210" s="10"/>
      <c r="HP210" s="10"/>
      <c r="HQ210" s="10"/>
      <c r="HR210" s="10"/>
      <c r="HS210" s="10"/>
      <c r="HT210" s="10"/>
      <c r="HU210" s="10"/>
      <c r="HV210" s="10"/>
      <c r="HW210" s="10"/>
      <c r="HX210" s="10"/>
      <c r="HY210" s="10"/>
      <c r="HZ210" s="10"/>
      <c r="IA210" s="10"/>
      <c r="IB210" s="10"/>
      <c r="IC210" s="10"/>
      <c r="ID210" s="10"/>
      <c r="IE210" s="10"/>
      <c r="IF210" s="10"/>
      <c r="IG210" s="10"/>
      <c r="IH210" s="10"/>
      <c r="II210" s="10"/>
      <c r="IJ210" s="10"/>
      <c r="IK210" s="10"/>
      <c r="IL210" s="10"/>
      <c r="IM210" s="10"/>
      <c r="IN210" s="10"/>
      <c r="IO210" s="10"/>
      <c r="IP210" s="10"/>
      <c r="IQ210" s="10"/>
      <c r="IR210" s="10"/>
      <c r="IS210" s="10"/>
      <c r="IT210" s="10"/>
      <c r="IU210" s="10"/>
      <c r="IV210" s="10"/>
      <c r="IW210" s="10"/>
      <c r="IX210" s="10"/>
      <c r="IY210" s="10"/>
      <c r="IZ210" s="10"/>
      <c r="JA210" s="10"/>
    </row>
    <row r="211" spans="1:261" x14ac:dyDescent="0.3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0"/>
      <c r="EU211" s="10"/>
      <c r="EV211" s="10"/>
      <c r="EW211" s="10"/>
      <c r="EX211" s="10"/>
      <c r="EY211" s="10"/>
      <c r="EZ211" s="10"/>
      <c r="FA211" s="10"/>
      <c r="FB211" s="10"/>
      <c r="FC211" s="10"/>
      <c r="FD211" s="10"/>
      <c r="FE211" s="10"/>
      <c r="FF211" s="10"/>
      <c r="FG211" s="10"/>
      <c r="FH211" s="10"/>
      <c r="FI211" s="10"/>
      <c r="FJ211" s="10"/>
      <c r="FK211" s="10"/>
      <c r="FL211" s="10"/>
      <c r="FM211" s="10"/>
      <c r="FN211" s="10"/>
      <c r="FO211" s="10"/>
      <c r="FP211" s="10"/>
      <c r="FQ211" s="10"/>
      <c r="FR211" s="10"/>
      <c r="FS211" s="10"/>
      <c r="FT211" s="10"/>
      <c r="FU211" s="10"/>
      <c r="FV211" s="10"/>
      <c r="FW211" s="10"/>
      <c r="FX211" s="10"/>
      <c r="FY211" s="10"/>
      <c r="FZ211" s="10"/>
      <c r="GA211" s="10"/>
      <c r="GB211" s="10"/>
      <c r="GC211" s="10"/>
      <c r="GD211" s="10"/>
      <c r="GE211" s="10"/>
      <c r="GF211" s="10"/>
      <c r="GG211" s="10"/>
      <c r="GH211" s="10"/>
      <c r="GI211" s="10"/>
      <c r="GJ211" s="10"/>
      <c r="GK211" s="10"/>
      <c r="GL211" s="10"/>
      <c r="GM211" s="10"/>
      <c r="GN211" s="10"/>
      <c r="GO211" s="10"/>
      <c r="GP211" s="10"/>
      <c r="GQ211" s="10"/>
      <c r="GR211" s="10"/>
      <c r="GS211" s="10"/>
      <c r="GT211" s="10"/>
      <c r="GU211" s="10"/>
      <c r="GV211" s="10"/>
      <c r="GW211" s="10"/>
      <c r="GX211" s="10"/>
      <c r="GY211" s="10"/>
      <c r="GZ211" s="10"/>
      <c r="HA211" s="10"/>
      <c r="HB211" s="10"/>
      <c r="HC211" s="10"/>
      <c r="HD211" s="10"/>
      <c r="HE211" s="10"/>
      <c r="HF211" s="10"/>
      <c r="HG211" s="10"/>
      <c r="HH211" s="10"/>
      <c r="HI211" s="10"/>
      <c r="HJ211" s="10"/>
      <c r="HK211" s="10"/>
      <c r="HL211" s="10"/>
      <c r="HM211" s="10"/>
      <c r="HN211" s="10"/>
      <c r="HO211" s="10"/>
      <c r="HP211" s="10"/>
      <c r="HQ211" s="10"/>
      <c r="HR211" s="10"/>
      <c r="HS211" s="10"/>
      <c r="HT211" s="10"/>
      <c r="HU211" s="10"/>
      <c r="HV211" s="10"/>
      <c r="HW211" s="10"/>
      <c r="HX211" s="10"/>
      <c r="HY211" s="10"/>
      <c r="HZ211" s="10"/>
      <c r="IA211" s="10"/>
      <c r="IB211" s="10"/>
      <c r="IC211" s="10"/>
      <c r="ID211" s="10"/>
      <c r="IE211" s="10"/>
      <c r="IF211" s="10"/>
      <c r="IG211" s="10"/>
      <c r="IH211" s="10"/>
      <c r="II211" s="10"/>
      <c r="IJ211" s="10"/>
      <c r="IK211" s="10"/>
      <c r="IL211" s="10"/>
      <c r="IM211" s="10"/>
      <c r="IN211" s="10"/>
      <c r="IO211" s="10"/>
      <c r="IP211" s="10"/>
      <c r="IQ211" s="10"/>
      <c r="IR211" s="10"/>
      <c r="IS211" s="10"/>
      <c r="IT211" s="10"/>
      <c r="IU211" s="10"/>
      <c r="IV211" s="10"/>
      <c r="IW211" s="10"/>
      <c r="IX211" s="10"/>
      <c r="IY211" s="10"/>
      <c r="IZ211" s="10"/>
      <c r="JA211" s="10"/>
    </row>
    <row r="212" spans="1:261" x14ac:dyDescent="0.3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CC212" s="10"/>
      <c r="CD212" s="10"/>
      <c r="CE212" s="10"/>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c r="DD212" s="10"/>
      <c r="DE212" s="10"/>
      <c r="DF212" s="10"/>
      <c r="DG212" s="10"/>
      <c r="DH212" s="10"/>
      <c r="DI212" s="10"/>
      <c r="DJ212" s="10"/>
      <c r="DK212" s="10"/>
      <c r="DL212" s="10"/>
      <c r="DM212" s="10"/>
      <c r="DN212" s="10"/>
      <c r="DO212" s="10"/>
      <c r="DP212" s="10"/>
      <c r="DQ212" s="10"/>
      <c r="DR212" s="10"/>
      <c r="DS212" s="10"/>
      <c r="DT212" s="10"/>
      <c r="DU212" s="10"/>
      <c r="DV212" s="10"/>
      <c r="DW212" s="10"/>
      <c r="DX212" s="10"/>
      <c r="DY212" s="10"/>
      <c r="DZ212" s="10"/>
      <c r="EA212" s="10"/>
      <c r="EB212" s="10"/>
      <c r="EC212" s="10"/>
      <c r="ED212" s="10"/>
      <c r="EE212" s="10"/>
      <c r="EF212" s="10"/>
      <c r="EG212" s="10"/>
      <c r="EH212" s="10"/>
      <c r="EI212" s="10"/>
      <c r="EJ212" s="10"/>
      <c r="EK212" s="10"/>
      <c r="EL212" s="10"/>
      <c r="EM212" s="10"/>
      <c r="EN212" s="10"/>
      <c r="EO212" s="10"/>
      <c r="EP212" s="10"/>
      <c r="EQ212" s="10"/>
      <c r="ER212" s="10"/>
      <c r="ES212" s="10"/>
      <c r="ET212" s="10"/>
      <c r="EU212" s="10"/>
      <c r="EV212" s="10"/>
      <c r="EW212" s="10"/>
      <c r="EX212" s="10"/>
      <c r="EY212" s="10"/>
      <c r="EZ212" s="10"/>
      <c r="FA212" s="10"/>
      <c r="FB212" s="10"/>
      <c r="FC212" s="10"/>
      <c r="FD212" s="10"/>
      <c r="FE212" s="10"/>
      <c r="FF212" s="10"/>
      <c r="FG212" s="10"/>
      <c r="FH212" s="10"/>
      <c r="FI212" s="10"/>
      <c r="FJ212" s="10"/>
      <c r="FK212" s="10"/>
      <c r="FL212" s="10"/>
      <c r="FM212" s="10"/>
      <c r="FN212" s="10"/>
      <c r="FO212" s="10"/>
      <c r="FP212" s="10"/>
      <c r="FQ212" s="10"/>
      <c r="FR212" s="10"/>
      <c r="FS212" s="10"/>
      <c r="FT212" s="10"/>
      <c r="FU212" s="10"/>
      <c r="FV212" s="10"/>
      <c r="FW212" s="10"/>
      <c r="FX212" s="10"/>
      <c r="FY212" s="10"/>
      <c r="FZ212" s="10"/>
      <c r="GA212" s="10"/>
      <c r="GB212" s="10"/>
      <c r="GC212" s="10"/>
      <c r="GD212" s="10"/>
      <c r="GE212" s="10"/>
      <c r="GF212" s="10"/>
      <c r="GG212" s="10"/>
      <c r="GH212" s="10"/>
      <c r="GI212" s="10"/>
      <c r="GJ212" s="10"/>
      <c r="GK212" s="10"/>
      <c r="GL212" s="10"/>
      <c r="GM212" s="10"/>
      <c r="GN212" s="10"/>
      <c r="GO212" s="10"/>
      <c r="GP212" s="10"/>
      <c r="GQ212" s="10"/>
      <c r="GR212" s="10"/>
      <c r="GS212" s="10"/>
      <c r="GT212" s="10"/>
      <c r="GU212" s="10"/>
      <c r="GV212" s="10"/>
      <c r="GW212" s="10"/>
      <c r="GX212" s="10"/>
      <c r="GY212" s="10"/>
      <c r="GZ212" s="10"/>
      <c r="HA212" s="10"/>
      <c r="HB212" s="10"/>
      <c r="HC212" s="10"/>
      <c r="HD212" s="10"/>
      <c r="HE212" s="10"/>
      <c r="HF212" s="10"/>
      <c r="HG212" s="10"/>
      <c r="HH212" s="10"/>
      <c r="HI212" s="10"/>
      <c r="HJ212" s="10"/>
      <c r="HK212" s="10"/>
      <c r="HL212" s="10"/>
      <c r="HM212" s="10"/>
      <c r="HN212" s="10"/>
      <c r="HO212" s="10"/>
      <c r="HP212" s="10"/>
      <c r="HQ212" s="10"/>
      <c r="HR212" s="10"/>
      <c r="HS212" s="10"/>
      <c r="HT212" s="10"/>
      <c r="HU212" s="10"/>
      <c r="HV212" s="10"/>
      <c r="HW212" s="10"/>
      <c r="HX212" s="10"/>
      <c r="HY212" s="10"/>
      <c r="HZ212" s="10"/>
      <c r="IA212" s="10"/>
      <c r="IB212" s="10"/>
      <c r="IC212" s="10"/>
      <c r="ID212" s="10"/>
      <c r="IE212" s="10"/>
      <c r="IF212" s="10"/>
      <c r="IG212" s="10"/>
      <c r="IH212" s="10"/>
      <c r="II212" s="10"/>
      <c r="IJ212" s="10"/>
      <c r="IK212" s="10"/>
      <c r="IL212" s="10"/>
      <c r="IM212" s="10"/>
      <c r="IN212" s="10"/>
      <c r="IO212" s="10"/>
      <c r="IP212" s="10"/>
      <c r="IQ212" s="10"/>
      <c r="IR212" s="10"/>
      <c r="IS212" s="10"/>
      <c r="IT212" s="10"/>
      <c r="IU212" s="10"/>
      <c r="IV212" s="10"/>
      <c r="IW212" s="10"/>
      <c r="IX212" s="10"/>
      <c r="IY212" s="10"/>
      <c r="IZ212" s="10"/>
      <c r="JA212" s="10"/>
    </row>
    <row r="213" spans="1:261" x14ac:dyDescent="0.3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c r="DD213" s="10"/>
      <c r="DE213" s="10"/>
      <c r="DF213" s="10"/>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0"/>
      <c r="EU213" s="10"/>
      <c r="EV213" s="10"/>
      <c r="EW213" s="10"/>
      <c r="EX213" s="10"/>
      <c r="EY213" s="10"/>
      <c r="EZ213" s="10"/>
      <c r="FA213" s="10"/>
      <c r="FB213" s="10"/>
      <c r="FC213" s="10"/>
      <c r="FD213" s="10"/>
      <c r="FE213" s="10"/>
      <c r="FF213" s="10"/>
      <c r="FG213" s="10"/>
      <c r="FH213" s="10"/>
      <c r="FI213" s="10"/>
      <c r="FJ213" s="10"/>
      <c r="FK213" s="10"/>
      <c r="FL213" s="10"/>
      <c r="FM213" s="10"/>
      <c r="FN213" s="10"/>
      <c r="FO213" s="10"/>
      <c r="FP213" s="10"/>
      <c r="FQ213" s="10"/>
      <c r="FR213" s="10"/>
      <c r="FS213" s="10"/>
      <c r="FT213" s="10"/>
      <c r="FU213" s="10"/>
      <c r="FV213" s="10"/>
      <c r="FW213" s="10"/>
      <c r="FX213" s="10"/>
      <c r="FY213" s="10"/>
      <c r="FZ213" s="10"/>
      <c r="GA213" s="10"/>
      <c r="GB213" s="10"/>
      <c r="GC213" s="10"/>
      <c r="GD213" s="10"/>
      <c r="GE213" s="10"/>
      <c r="GF213" s="10"/>
      <c r="GG213" s="10"/>
      <c r="GH213" s="10"/>
      <c r="GI213" s="10"/>
      <c r="GJ213" s="10"/>
      <c r="GK213" s="10"/>
      <c r="GL213" s="10"/>
      <c r="GM213" s="10"/>
      <c r="GN213" s="10"/>
      <c r="GO213" s="10"/>
      <c r="GP213" s="10"/>
      <c r="GQ213" s="10"/>
      <c r="GR213" s="10"/>
      <c r="GS213" s="10"/>
      <c r="GT213" s="10"/>
      <c r="GU213" s="10"/>
      <c r="GV213" s="10"/>
      <c r="GW213" s="10"/>
      <c r="GX213" s="10"/>
      <c r="GY213" s="10"/>
      <c r="GZ213" s="10"/>
      <c r="HA213" s="10"/>
      <c r="HB213" s="10"/>
      <c r="HC213" s="10"/>
      <c r="HD213" s="10"/>
      <c r="HE213" s="10"/>
      <c r="HF213" s="10"/>
      <c r="HG213" s="10"/>
      <c r="HH213" s="10"/>
      <c r="HI213" s="10"/>
      <c r="HJ213" s="10"/>
      <c r="HK213" s="10"/>
      <c r="HL213" s="10"/>
      <c r="HM213" s="10"/>
      <c r="HN213" s="10"/>
      <c r="HO213" s="10"/>
      <c r="HP213" s="10"/>
      <c r="HQ213" s="10"/>
      <c r="HR213" s="10"/>
      <c r="HS213" s="10"/>
      <c r="HT213" s="10"/>
      <c r="HU213" s="10"/>
      <c r="HV213" s="10"/>
      <c r="HW213" s="10"/>
      <c r="HX213" s="10"/>
      <c r="HY213" s="10"/>
      <c r="HZ213" s="10"/>
      <c r="IA213" s="10"/>
      <c r="IB213" s="10"/>
      <c r="IC213" s="10"/>
      <c r="ID213" s="10"/>
      <c r="IE213" s="10"/>
      <c r="IF213" s="10"/>
      <c r="IG213" s="10"/>
      <c r="IH213" s="10"/>
      <c r="II213" s="10"/>
      <c r="IJ213" s="10"/>
      <c r="IK213" s="10"/>
      <c r="IL213" s="10"/>
      <c r="IM213" s="10"/>
      <c r="IN213" s="10"/>
      <c r="IO213" s="10"/>
      <c r="IP213" s="10"/>
      <c r="IQ213" s="10"/>
      <c r="IR213" s="10"/>
      <c r="IS213" s="10"/>
      <c r="IT213" s="10"/>
      <c r="IU213" s="10"/>
      <c r="IV213" s="10"/>
      <c r="IW213" s="10"/>
      <c r="IX213" s="10"/>
      <c r="IY213" s="10"/>
      <c r="IZ213" s="10"/>
      <c r="JA213" s="10"/>
    </row>
    <row r="214" spans="1:261" x14ac:dyDescent="0.3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c r="DK214" s="10"/>
      <c r="DL214" s="10"/>
      <c r="DM214" s="10"/>
      <c r="DN214" s="10"/>
      <c r="DO214" s="10"/>
      <c r="DP214" s="10"/>
      <c r="DQ214" s="10"/>
      <c r="DR214" s="10"/>
      <c r="DS214" s="10"/>
      <c r="DT214" s="10"/>
      <c r="DU214" s="10"/>
      <c r="DV214" s="10"/>
      <c r="DW214" s="10"/>
      <c r="DX214" s="10"/>
      <c r="DY214" s="10"/>
      <c r="DZ214" s="10"/>
      <c r="EA214" s="10"/>
      <c r="EB214" s="10"/>
      <c r="EC214" s="10"/>
      <c r="ED214" s="10"/>
      <c r="EE214" s="10"/>
      <c r="EF214" s="10"/>
      <c r="EG214" s="10"/>
      <c r="EH214" s="10"/>
      <c r="EI214" s="10"/>
      <c r="EJ214" s="10"/>
      <c r="EK214" s="10"/>
      <c r="EL214" s="10"/>
      <c r="EM214" s="10"/>
      <c r="EN214" s="10"/>
      <c r="EO214" s="10"/>
      <c r="EP214" s="10"/>
      <c r="EQ214" s="10"/>
      <c r="ER214" s="10"/>
      <c r="ES214" s="10"/>
      <c r="ET214" s="10"/>
      <c r="EU214" s="10"/>
      <c r="EV214" s="10"/>
      <c r="EW214" s="10"/>
      <c r="EX214" s="10"/>
      <c r="EY214" s="10"/>
      <c r="EZ214" s="10"/>
      <c r="FA214" s="10"/>
      <c r="FB214" s="10"/>
      <c r="FC214" s="10"/>
      <c r="FD214" s="10"/>
      <c r="FE214" s="10"/>
      <c r="FF214" s="10"/>
      <c r="FG214" s="10"/>
      <c r="FH214" s="10"/>
      <c r="FI214" s="10"/>
      <c r="FJ214" s="10"/>
      <c r="FK214" s="10"/>
      <c r="FL214" s="10"/>
      <c r="FM214" s="10"/>
      <c r="FN214" s="10"/>
      <c r="FO214" s="10"/>
      <c r="FP214" s="10"/>
      <c r="FQ214" s="10"/>
      <c r="FR214" s="10"/>
      <c r="FS214" s="10"/>
      <c r="FT214" s="10"/>
      <c r="FU214" s="10"/>
      <c r="FV214" s="10"/>
      <c r="FW214" s="10"/>
      <c r="FX214" s="10"/>
      <c r="FY214" s="10"/>
      <c r="FZ214" s="10"/>
      <c r="GA214" s="10"/>
      <c r="GB214" s="10"/>
      <c r="GC214" s="10"/>
      <c r="GD214" s="10"/>
      <c r="GE214" s="10"/>
      <c r="GF214" s="10"/>
      <c r="GG214" s="10"/>
      <c r="GH214" s="10"/>
      <c r="GI214" s="10"/>
      <c r="GJ214" s="10"/>
      <c r="GK214" s="10"/>
      <c r="GL214" s="10"/>
      <c r="GM214" s="10"/>
      <c r="GN214" s="10"/>
      <c r="GO214" s="10"/>
      <c r="GP214" s="10"/>
      <c r="GQ214" s="10"/>
      <c r="GR214" s="10"/>
      <c r="GS214" s="10"/>
      <c r="GT214" s="10"/>
      <c r="GU214" s="10"/>
      <c r="GV214" s="10"/>
      <c r="GW214" s="10"/>
      <c r="GX214" s="10"/>
      <c r="GY214" s="10"/>
      <c r="GZ214" s="10"/>
      <c r="HA214" s="10"/>
      <c r="HB214" s="10"/>
      <c r="HC214" s="10"/>
      <c r="HD214" s="10"/>
      <c r="HE214" s="10"/>
      <c r="HF214" s="10"/>
      <c r="HG214" s="10"/>
      <c r="HH214" s="10"/>
      <c r="HI214" s="10"/>
      <c r="HJ214" s="10"/>
      <c r="HK214" s="10"/>
      <c r="HL214" s="10"/>
      <c r="HM214" s="10"/>
      <c r="HN214" s="10"/>
      <c r="HO214" s="10"/>
      <c r="HP214" s="10"/>
      <c r="HQ214" s="10"/>
      <c r="HR214" s="10"/>
      <c r="HS214" s="10"/>
      <c r="HT214" s="10"/>
      <c r="HU214" s="10"/>
      <c r="HV214" s="10"/>
      <c r="HW214" s="10"/>
      <c r="HX214" s="10"/>
      <c r="HY214" s="10"/>
      <c r="HZ214" s="10"/>
      <c r="IA214" s="10"/>
      <c r="IB214" s="10"/>
      <c r="IC214" s="10"/>
      <c r="ID214" s="10"/>
      <c r="IE214" s="10"/>
      <c r="IF214" s="10"/>
      <c r="IG214" s="10"/>
      <c r="IH214" s="10"/>
      <c r="II214" s="10"/>
      <c r="IJ214" s="10"/>
      <c r="IK214" s="10"/>
      <c r="IL214" s="10"/>
      <c r="IM214" s="10"/>
      <c r="IN214" s="10"/>
      <c r="IO214" s="10"/>
      <c r="IP214" s="10"/>
      <c r="IQ214" s="10"/>
      <c r="IR214" s="10"/>
      <c r="IS214" s="10"/>
      <c r="IT214" s="10"/>
      <c r="IU214" s="10"/>
      <c r="IV214" s="10"/>
      <c r="IW214" s="10"/>
      <c r="IX214" s="10"/>
      <c r="IY214" s="10"/>
      <c r="IZ214" s="10"/>
      <c r="JA214" s="10"/>
    </row>
    <row r="215" spans="1:261" x14ac:dyDescent="0.3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c r="DK215" s="10"/>
      <c r="DL215" s="10"/>
      <c r="DM215" s="10"/>
      <c r="DN215" s="10"/>
      <c r="DO215" s="10"/>
      <c r="DP215" s="10"/>
      <c r="DQ215" s="10"/>
      <c r="DR215" s="10"/>
      <c r="DS215" s="10"/>
      <c r="DT215" s="10"/>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10"/>
      <c r="ET215" s="10"/>
      <c r="EU215" s="10"/>
      <c r="EV215" s="10"/>
      <c r="EW215" s="10"/>
      <c r="EX215" s="10"/>
      <c r="EY215" s="10"/>
      <c r="EZ215" s="10"/>
      <c r="FA215" s="10"/>
      <c r="FB215" s="10"/>
      <c r="FC215" s="10"/>
      <c r="FD215" s="10"/>
      <c r="FE215" s="10"/>
      <c r="FF215" s="10"/>
      <c r="FG215" s="10"/>
      <c r="FH215" s="10"/>
      <c r="FI215" s="10"/>
      <c r="FJ215" s="10"/>
      <c r="FK215" s="10"/>
      <c r="FL215" s="10"/>
      <c r="FM215" s="10"/>
      <c r="FN215" s="10"/>
      <c r="FO215" s="10"/>
      <c r="FP215" s="10"/>
      <c r="FQ215" s="10"/>
      <c r="FR215" s="10"/>
      <c r="FS215" s="10"/>
      <c r="FT215" s="10"/>
      <c r="FU215" s="10"/>
      <c r="FV215" s="10"/>
      <c r="FW215" s="10"/>
      <c r="FX215" s="10"/>
      <c r="FY215" s="10"/>
      <c r="FZ215" s="10"/>
      <c r="GA215" s="10"/>
      <c r="GB215" s="10"/>
      <c r="GC215" s="10"/>
      <c r="GD215" s="10"/>
      <c r="GE215" s="10"/>
      <c r="GF215" s="10"/>
      <c r="GG215" s="10"/>
      <c r="GH215" s="10"/>
      <c r="GI215" s="10"/>
      <c r="GJ215" s="10"/>
      <c r="GK215" s="10"/>
      <c r="GL215" s="10"/>
      <c r="GM215" s="10"/>
      <c r="GN215" s="10"/>
      <c r="GO215" s="10"/>
      <c r="GP215" s="10"/>
      <c r="GQ215" s="10"/>
      <c r="GR215" s="10"/>
      <c r="GS215" s="10"/>
      <c r="GT215" s="10"/>
      <c r="GU215" s="10"/>
      <c r="GV215" s="10"/>
      <c r="GW215" s="10"/>
      <c r="GX215" s="10"/>
      <c r="GY215" s="10"/>
      <c r="GZ215" s="10"/>
      <c r="HA215" s="10"/>
      <c r="HB215" s="10"/>
      <c r="HC215" s="10"/>
      <c r="HD215" s="10"/>
      <c r="HE215" s="10"/>
      <c r="HF215" s="10"/>
      <c r="HG215" s="10"/>
      <c r="HH215" s="10"/>
      <c r="HI215" s="10"/>
      <c r="HJ215" s="10"/>
      <c r="HK215" s="10"/>
      <c r="HL215" s="10"/>
      <c r="HM215" s="10"/>
      <c r="HN215" s="10"/>
      <c r="HO215" s="10"/>
      <c r="HP215" s="10"/>
      <c r="HQ215" s="10"/>
      <c r="HR215" s="10"/>
      <c r="HS215" s="10"/>
      <c r="HT215" s="10"/>
      <c r="HU215" s="10"/>
      <c r="HV215" s="10"/>
      <c r="HW215" s="10"/>
      <c r="HX215" s="10"/>
      <c r="HY215" s="10"/>
      <c r="HZ215" s="10"/>
      <c r="IA215" s="10"/>
      <c r="IB215" s="10"/>
      <c r="IC215" s="10"/>
      <c r="ID215" s="10"/>
      <c r="IE215" s="10"/>
      <c r="IF215" s="10"/>
      <c r="IG215" s="10"/>
      <c r="IH215" s="10"/>
      <c r="II215" s="10"/>
      <c r="IJ215" s="10"/>
      <c r="IK215" s="10"/>
      <c r="IL215" s="10"/>
      <c r="IM215" s="10"/>
      <c r="IN215" s="10"/>
      <c r="IO215" s="10"/>
      <c r="IP215" s="10"/>
      <c r="IQ215" s="10"/>
      <c r="IR215" s="10"/>
      <c r="IS215" s="10"/>
      <c r="IT215" s="10"/>
      <c r="IU215" s="10"/>
      <c r="IV215" s="10"/>
      <c r="IW215" s="10"/>
      <c r="IX215" s="10"/>
      <c r="IY215" s="10"/>
      <c r="IZ215" s="10"/>
      <c r="JA215" s="10"/>
    </row>
    <row r="216" spans="1:261" x14ac:dyDescent="0.3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10"/>
      <c r="ET216" s="10"/>
      <c r="EU216" s="10"/>
      <c r="EV216" s="10"/>
      <c r="EW216" s="10"/>
      <c r="EX216" s="10"/>
      <c r="EY216" s="10"/>
      <c r="EZ216" s="10"/>
      <c r="FA216" s="10"/>
      <c r="FB216" s="10"/>
      <c r="FC216" s="10"/>
      <c r="FD216" s="10"/>
      <c r="FE216" s="10"/>
      <c r="FF216" s="10"/>
      <c r="FG216" s="10"/>
      <c r="FH216" s="10"/>
      <c r="FI216" s="10"/>
      <c r="FJ216" s="10"/>
      <c r="FK216" s="10"/>
      <c r="FL216" s="10"/>
      <c r="FM216" s="10"/>
      <c r="FN216" s="10"/>
      <c r="FO216" s="10"/>
      <c r="FP216" s="10"/>
      <c r="FQ216" s="10"/>
      <c r="FR216" s="10"/>
      <c r="FS216" s="10"/>
      <c r="FT216" s="10"/>
      <c r="FU216" s="10"/>
      <c r="FV216" s="10"/>
      <c r="FW216" s="10"/>
      <c r="FX216" s="10"/>
      <c r="FY216" s="10"/>
      <c r="FZ216" s="10"/>
      <c r="GA216" s="10"/>
      <c r="GB216" s="10"/>
      <c r="GC216" s="10"/>
      <c r="GD216" s="10"/>
      <c r="GE216" s="10"/>
      <c r="GF216" s="10"/>
      <c r="GG216" s="10"/>
      <c r="GH216" s="10"/>
      <c r="GI216" s="10"/>
      <c r="GJ216" s="10"/>
      <c r="GK216" s="10"/>
      <c r="GL216" s="10"/>
      <c r="GM216" s="10"/>
      <c r="GN216" s="10"/>
      <c r="GO216" s="10"/>
      <c r="GP216" s="10"/>
      <c r="GQ216" s="10"/>
      <c r="GR216" s="10"/>
      <c r="GS216" s="10"/>
      <c r="GT216" s="10"/>
      <c r="GU216" s="10"/>
      <c r="GV216" s="10"/>
      <c r="GW216" s="10"/>
      <c r="GX216" s="10"/>
      <c r="GY216" s="10"/>
      <c r="GZ216" s="10"/>
      <c r="HA216" s="10"/>
      <c r="HB216" s="10"/>
      <c r="HC216" s="10"/>
      <c r="HD216" s="10"/>
      <c r="HE216" s="10"/>
      <c r="HF216" s="10"/>
      <c r="HG216" s="10"/>
      <c r="HH216" s="10"/>
      <c r="HI216" s="10"/>
      <c r="HJ216" s="10"/>
      <c r="HK216" s="10"/>
      <c r="HL216" s="10"/>
      <c r="HM216" s="10"/>
      <c r="HN216" s="10"/>
      <c r="HO216" s="10"/>
      <c r="HP216" s="10"/>
      <c r="HQ216" s="10"/>
      <c r="HR216" s="10"/>
      <c r="HS216" s="10"/>
      <c r="HT216" s="10"/>
      <c r="HU216" s="10"/>
      <c r="HV216" s="10"/>
      <c r="HW216" s="10"/>
      <c r="HX216" s="10"/>
      <c r="HY216" s="10"/>
      <c r="HZ216" s="10"/>
      <c r="IA216" s="10"/>
      <c r="IB216" s="10"/>
      <c r="IC216" s="10"/>
      <c r="ID216" s="10"/>
      <c r="IE216" s="10"/>
      <c r="IF216" s="10"/>
      <c r="IG216" s="10"/>
      <c r="IH216" s="10"/>
      <c r="II216" s="10"/>
      <c r="IJ216" s="10"/>
      <c r="IK216" s="10"/>
      <c r="IL216" s="10"/>
      <c r="IM216" s="10"/>
      <c r="IN216" s="10"/>
      <c r="IO216" s="10"/>
      <c r="IP216" s="10"/>
      <c r="IQ216" s="10"/>
      <c r="IR216" s="10"/>
      <c r="IS216" s="10"/>
      <c r="IT216" s="10"/>
      <c r="IU216" s="10"/>
      <c r="IV216" s="10"/>
      <c r="IW216" s="10"/>
      <c r="IX216" s="10"/>
      <c r="IY216" s="10"/>
      <c r="IZ216" s="10"/>
      <c r="JA216" s="10"/>
    </row>
    <row r="217" spans="1:261" x14ac:dyDescent="0.3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c r="DG217" s="10"/>
      <c r="DH217" s="10"/>
      <c r="DI217" s="10"/>
      <c r="DJ217" s="10"/>
      <c r="DK217" s="10"/>
      <c r="DL217" s="10"/>
      <c r="DM217" s="10"/>
      <c r="DN217" s="10"/>
      <c r="DO217" s="10"/>
      <c r="DP217" s="10"/>
      <c r="DQ217" s="10"/>
      <c r="DR217" s="10"/>
      <c r="DS217" s="10"/>
      <c r="DT217" s="10"/>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10"/>
      <c r="ET217" s="10"/>
      <c r="EU217" s="10"/>
      <c r="EV217" s="10"/>
      <c r="EW217" s="10"/>
      <c r="EX217" s="10"/>
      <c r="EY217" s="10"/>
      <c r="EZ217" s="10"/>
      <c r="FA217" s="10"/>
      <c r="FB217" s="10"/>
      <c r="FC217" s="10"/>
      <c r="FD217" s="10"/>
      <c r="FE217" s="10"/>
      <c r="FF217" s="10"/>
      <c r="FG217" s="10"/>
      <c r="FH217" s="10"/>
      <c r="FI217" s="10"/>
      <c r="FJ217" s="10"/>
      <c r="FK217" s="10"/>
      <c r="FL217" s="10"/>
      <c r="FM217" s="10"/>
      <c r="FN217" s="10"/>
      <c r="FO217" s="10"/>
      <c r="FP217" s="10"/>
      <c r="FQ217" s="10"/>
      <c r="FR217" s="10"/>
      <c r="FS217" s="10"/>
      <c r="FT217" s="10"/>
      <c r="FU217" s="10"/>
      <c r="FV217" s="10"/>
      <c r="FW217" s="10"/>
      <c r="FX217" s="10"/>
      <c r="FY217" s="10"/>
      <c r="FZ217" s="10"/>
      <c r="GA217" s="10"/>
      <c r="GB217" s="10"/>
      <c r="GC217" s="10"/>
      <c r="GD217" s="10"/>
      <c r="GE217" s="10"/>
      <c r="GF217" s="10"/>
      <c r="GG217" s="10"/>
      <c r="GH217" s="10"/>
      <c r="GI217" s="10"/>
      <c r="GJ217" s="10"/>
      <c r="GK217" s="10"/>
      <c r="GL217" s="10"/>
      <c r="GM217" s="10"/>
      <c r="GN217" s="10"/>
      <c r="GO217" s="10"/>
      <c r="GP217" s="10"/>
      <c r="GQ217" s="10"/>
      <c r="GR217" s="10"/>
      <c r="GS217" s="10"/>
      <c r="GT217" s="10"/>
      <c r="GU217" s="10"/>
      <c r="GV217" s="10"/>
      <c r="GW217" s="10"/>
      <c r="GX217" s="10"/>
      <c r="GY217" s="10"/>
      <c r="GZ217" s="10"/>
      <c r="HA217" s="10"/>
      <c r="HB217" s="10"/>
      <c r="HC217" s="10"/>
      <c r="HD217" s="10"/>
      <c r="HE217" s="10"/>
      <c r="HF217" s="10"/>
      <c r="HG217" s="10"/>
      <c r="HH217" s="10"/>
      <c r="HI217" s="10"/>
      <c r="HJ217" s="10"/>
      <c r="HK217" s="10"/>
      <c r="HL217" s="10"/>
      <c r="HM217" s="10"/>
      <c r="HN217" s="10"/>
      <c r="HO217" s="10"/>
      <c r="HP217" s="10"/>
      <c r="HQ217" s="10"/>
      <c r="HR217" s="10"/>
      <c r="HS217" s="10"/>
      <c r="HT217" s="10"/>
      <c r="HU217" s="10"/>
      <c r="HV217" s="10"/>
      <c r="HW217" s="10"/>
      <c r="HX217" s="10"/>
      <c r="HY217" s="10"/>
      <c r="HZ217" s="10"/>
      <c r="IA217" s="10"/>
      <c r="IB217" s="10"/>
      <c r="IC217" s="10"/>
      <c r="ID217" s="10"/>
      <c r="IE217" s="10"/>
      <c r="IF217" s="10"/>
      <c r="IG217" s="10"/>
      <c r="IH217" s="10"/>
      <c r="II217" s="10"/>
      <c r="IJ217" s="10"/>
      <c r="IK217" s="10"/>
      <c r="IL217" s="10"/>
      <c r="IM217" s="10"/>
      <c r="IN217" s="10"/>
      <c r="IO217" s="10"/>
      <c r="IP217" s="10"/>
      <c r="IQ217" s="10"/>
      <c r="IR217" s="10"/>
      <c r="IS217" s="10"/>
      <c r="IT217" s="10"/>
      <c r="IU217" s="10"/>
      <c r="IV217" s="10"/>
      <c r="IW217" s="10"/>
      <c r="IX217" s="10"/>
      <c r="IY217" s="10"/>
      <c r="IZ217" s="10"/>
      <c r="JA217" s="10"/>
    </row>
    <row r="218" spans="1:261" x14ac:dyDescent="0.3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c r="DG218" s="10"/>
      <c r="DH218" s="10"/>
      <c r="DI218" s="10"/>
      <c r="DJ218" s="10"/>
      <c r="DK218" s="10"/>
      <c r="DL218" s="10"/>
      <c r="DM218" s="10"/>
      <c r="DN218" s="10"/>
      <c r="DO218" s="10"/>
      <c r="DP218" s="10"/>
      <c r="DQ218" s="10"/>
      <c r="DR218" s="10"/>
      <c r="DS218" s="10"/>
      <c r="DT218" s="10"/>
      <c r="DU218" s="10"/>
      <c r="DV218" s="10"/>
      <c r="DW218" s="10"/>
      <c r="DX218" s="10"/>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10"/>
      <c r="EW218" s="10"/>
      <c r="EX218" s="10"/>
      <c r="EY218" s="10"/>
      <c r="EZ218" s="10"/>
      <c r="FA218" s="10"/>
      <c r="FB218" s="10"/>
      <c r="FC218" s="10"/>
      <c r="FD218" s="10"/>
      <c r="FE218" s="10"/>
      <c r="FF218" s="10"/>
      <c r="FG218" s="10"/>
      <c r="FH218" s="10"/>
      <c r="FI218" s="10"/>
      <c r="FJ218" s="10"/>
      <c r="FK218" s="10"/>
      <c r="FL218" s="10"/>
      <c r="FM218" s="10"/>
      <c r="FN218" s="10"/>
      <c r="FO218" s="10"/>
      <c r="FP218" s="10"/>
      <c r="FQ218" s="10"/>
      <c r="FR218" s="10"/>
      <c r="FS218" s="10"/>
      <c r="FT218" s="10"/>
      <c r="FU218" s="10"/>
      <c r="FV218" s="10"/>
      <c r="FW218" s="10"/>
      <c r="FX218" s="10"/>
      <c r="FY218" s="10"/>
      <c r="FZ218" s="10"/>
      <c r="GA218" s="10"/>
      <c r="GB218" s="10"/>
      <c r="GC218" s="10"/>
      <c r="GD218" s="10"/>
      <c r="GE218" s="10"/>
      <c r="GF218" s="10"/>
      <c r="GG218" s="10"/>
      <c r="GH218" s="10"/>
      <c r="GI218" s="10"/>
      <c r="GJ218" s="10"/>
      <c r="GK218" s="10"/>
      <c r="GL218" s="10"/>
      <c r="GM218" s="10"/>
      <c r="GN218" s="10"/>
      <c r="GO218" s="10"/>
      <c r="GP218" s="10"/>
      <c r="GQ218" s="10"/>
      <c r="GR218" s="10"/>
      <c r="GS218" s="10"/>
      <c r="GT218" s="10"/>
      <c r="GU218" s="10"/>
      <c r="GV218" s="10"/>
      <c r="GW218" s="10"/>
      <c r="GX218" s="10"/>
      <c r="GY218" s="10"/>
      <c r="GZ218" s="10"/>
      <c r="HA218" s="10"/>
      <c r="HB218" s="10"/>
      <c r="HC218" s="10"/>
      <c r="HD218" s="10"/>
      <c r="HE218" s="10"/>
      <c r="HF218" s="10"/>
      <c r="HG218" s="10"/>
      <c r="HH218" s="10"/>
      <c r="HI218" s="10"/>
      <c r="HJ218" s="10"/>
      <c r="HK218" s="10"/>
      <c r="HL218" s="10"/>
      <c r="HM218" s="10"/>
      <c r="HN218" s="10"/>
      <c r="HO218" s="10"/>
      <c r="HP218" s="10"/>
      <c r="HQ218" s="10"/>
      <c r="HR218" s="10"/>
      <c r="HS218" s="10"/>
      <c r="HT218" s="10"/>
      <c r="HU218" s="10"/>
      <c r="HV218" s="10"/>
      <c r="HW218" s="10"/>
      <c r="HX218" s="10"/>
      <c r="HY218" s="10"/>
      <c r="HZ218" s="10"/>
      <c r="IA218" s="10"/>
      <c r="IB218" s="10"/>
      <c r="IC218" s="10"/>
      <c r="ID218" s="10"/>
      <c r="IE218" s="10"/>
      <c r="IF218" s="10"/>
      <c r="IG218" s="10"/>
      <c r="IH218" s="10"/>
      <c r="II218" s="10"/>
      <c r="IJ218" s="10"/>
      <c r="IK218" s="10"/>
      <c r="IL218" s="10"/>
      <c r="IM218" s="10"/>
      <c r="IN218" s="10"/>
      <c r="IO218" s="10"/>
      <c r="IP218" s="10"/>
      <c r="IQ218" s="10"/>
      <c r="IR218" s="10"/>
      <c r="IS218" s="10"/>
      <c r="IT218" s="10"/>
      <c r="IU218" s="10"/>
      <c r="IV218" s="10"/>
      <c r="IW218" s="10"/>
      <c r="IX218" s="10"/>
      <c r="IY218" s="10"/>
      <c r="IZ218" s="10"/>
      <c r="JA218" s="10"/>
    </row>
    <row r="219" spans="1:261" x14ac:dyDescent="0.3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c r="DD219" s="10"/>
      <c r="DE219" s="10"/>
      <c r="DF219" s="10"/>
      <c r="DG219" s="10"/>
      <c r="DH219" s="10"/>
      <c r="DI219" s="10"/>
      <c r="DJ219" s="10"/>
      <c r="DK219" s="10"/>
      <c r="DL219" s="10"/>
      <c r="DM219" s="10"/>
      <c r="DN219" s="10"/>
      <c r="DO219" s="10"/>
      <c r="DP219" s="10"/>
      <c r="DQ219" s="10"/>
      <c r="DR219" s="10"/>
      <c r="DS219" s="10"/>
      <c r="DT219" s="10"/>
      <c r="DU219" s="10"/>
      <c r="DV219" s="10"/>
      <c r="DW219" s="10"/>
      <c r="DX219" s="10"/>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0"/>
      <c r="EU219" s="10"/>
      <c r="EV219" s="10"/>
      <c r="EW219" s="10"/>
      <c r="EX219" s="10"/>
      <c r="EY219" s="10"/>
      <c r="EZ219" s="10"/>
      <c r="FA219" s="10"/>
      <c r="FB219" s="10"/>
      <c r="FC219" s="10"/>
      <c r="FD219" s="10"/>
      <c r="FE219" s="10"/>
      <c r="FF219" s="10"/>
      <c r="FG219" s="10"/>
      <c r="FH219" s="10"/>
      <c r="FI219" s="10"/>
      <c r="FJ219" s="10"/>
      <c r="FK219" s="10"/>
      <c r="FL219" s="10"/>
      <c r="FM219" s="10"/>
      <c r="FN219" s="10"/>
      <c r="FO219" s="10"/>
      <c r="FP219" s="10"/>
      <c r="FQ219" s="10"/>
      <c r="FR219" s="10"/>
      <c r="FS219" s="10"/>
      <c r="FT219" s="10"/>
      <c r="FU219" s="10"/>
      <c r="FV219" s="10"/>
      <c r="FW219" s="10"/>
      <c r="FX219" s="10"/>
      <c r="FY219" s="10"/>
      <c r="FZ219" s="10"/>
      <c r="GA219" s="10"/>
      <c r="GB219" s="10"/>
      <c r="GC219" s="10"/>
      <c r="GD219" s="10"/>
      <c r="GE219" s="10"/>
      <c r="GF219" s="10"/>
      <c r="GG219" s="10"/>
      <c r="GH219" s="10"/>
      <c r="GI219" s="10"/>
      <c r="GJ219" s="10"/>
      <c r="GK219" s="10"/>
      <c r="GL219" s="10"/>
      <c r="GM219" s="10"/>
      <c r="GN219" s="10"/>
      <c r="GO219" s="10"/>
      <c r="GP219" s="10"/>
      <c r="GQ219" s="10"/>
      <c r="GR219" s="10"/>
      <c r="GS219" s="10"/>
      <c r="GT219" s="10"/>
      <c r="GU219" s="10"/>
      <c r="GV219" s="10"/>
      <c r="GW219" s="10"/>
      <c r="GX219" s="10"/>
      <c r="GY219" s="10"/>
      <c r="GZ219" s="10"/>
      <c r="HA219" s="10"/>
      <c r="HB219" s="10"/>
      <c r="HC219" s="10"/>
      <c r="HD219" s="10"/>
      <c r="HE219" s="10"/>
      <c r="HF219" s="10"/>
      <c r="HG219" s="10"/>
      <c r="HH219" s="10"/>
      <c r="HI219" s="10"/>
      <c r="HJ219" s="10"/>
      <c r="HK219" s="10"/>
      <c r="HL219" s="10"/>
      <c r="HM219" s="10"/>
      <c r="HN219" s="10"/>
      <c r="HO219" s="10"/>
      <c r="HP219" s="10"/>
      <c r="HQ219" s="10"/>
      <c r="HR219" s="10"/>
      <c r="HS219" s="10"/>
      <c r="HT219" s="10"/>
      <c r="HU219" s="10"/>
      <c r="HV219" s="10"/>
      <c r="HW219" s="10"/>
      <c r="HX219" s="10"/>
      <c r="HY219" s="10"/>
      <c r="HZ219" s="10"/>
      <c r="IA219" s="10"/>
      <c r="IB219" s="10"/>
      <c r="IC219" s="10"/>
      <c r="ID219" s="10"/>
      <c r="IE219" s="10"/>
      <c r="IF219" s="10"/>
      <c r="IG219" s="10"/>
      <c r="IH219" s="10"/>
      <c r="II219" s="10"/>
      <c r="IJ219" s="10"/>
      <c r="IK219" s="10"/>
      <c r="IL219" s="10"/>
      <c r="IM219" s="10"/>
      <c r="IN219" s="10"/>
      <c r="IO219" s="10"/>
      <c r="IP219" s="10"/>
      <c r="IQ219" s="10"/>
      <c r="IR219" s="10"/>
      <c r="IS219" s="10"/>
      <c r="IT219" s="10"/>
      <c r="IU219" s="10"/>
      <c r="IV219" s="10"/>
      <c r="IW219" s="10"/>
      <c r="IX219" s="10"/>
      <c r="IY219" s="10"/>
      <c r="IZ219" s="10"/>
      <c r="JA219" s="10"/>
    </row>
    <row r="220" spans="1:261" x14ac:dyDescent="0.3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CC220" s="10"/>
      <c r="CD220" s="10"/>
      <c r="CE220" s="10"/>
      <c r="CF220" s="10"/>
      <c r="CG220" s="10"/>
      <c r="CH220" s="10"/>
      <c r="CI220" s="10"/>
      <c r="CJ220" s="10"/>
      <c r="CK220" s="10"/>
      <c r="CL220" s="10"/>
      <c r="CM220" s="10"/>
      <c r="CN220" s="10"/>
      <c r="CO220" s="10"/>
      <c r="CP220" s="10"/>
      <c r="CQ220" s="10"/>
      <c r="CR220" s="10"/>
      <c r="CS220" s="10"/>
      <c r="CT220" s="10"/>
      <c r="CU220" s="10"/>
      <c r="CV220" s="10"/>
      <c r="CW220" s="10"/>
      <c r="CX220" s="10"/>
      <c r="CY220" s="10"/>
      <c r="CZ220" s="10"/>
      <c r="DA220" s="10"/>
      <c r="DB220" s="10"/>
      <c r="DC220" s="10"/>
      <c r="DD220" s="10"/>
      <c r="DE220" s="10"/>
      <c r="DF220" s="10"/>
      <c r="DG220" s="10"/>
      <c r="DH220" s="10"/>
      <c r="DI220" s="10"/>
      <c r="DJ220" s="10"/>
      <c r="DK220" s="10"/>
      <c r="DL220" s="10"/>
      <c r="DM220" s="10"/>
      <c r="DN220" s="10"/>
      <c r="DO220" s="10"/>
      <c r="DP220" s="10"/>
      <c r="DQ220" s="10"/>
      <c r="DR220" s="10"/>
      <c r="DS220" s="10"/>
      <c r="DT220" s="10"/>
      <c r="DU220" s="10"/>
      <c r="DV220" s="10"/>
      <c r="DW220" s="10"/>
      <c r="DX220" s="10"/>
      <c r="DY220" s="10"/>
      <c r="DZ220" s="10"/>
      <c r="EA220" s="10"/>
      <c r="EB220" s="10"/>
      <c r="EC220" s="10"/>
      <c r="ED220" s="10"/>
      <c r="EE220" s="10"/>
      <c r="EF220" s="10"/>
      <c r="EG220" s="10"/>
      <c r="EH220" s="10"/>
      <c r="EI220" s="10"/>
      <c r="EJ220" s="10"/>
      <c r="EK220" s="10"/>
      <c r="EL220" s="10"/>
      <c r="EM220" s="10"/>
      <c r="EN220" s="10"/>
      <c r="EO220" s="10"/>
      <c r="EP220" s="10"/>
      <c r="EQ220" s="10"/>
      <c r="ER220" s="10"/>
      <c r="ES220" s="10"/>
      <c r="ET220" s="10"/>
      <c r="EU220" s="10"/>
      <c r="EV220" s="10"/>
      <c r="EW220" s="10"/>
      <c r="EX220" s="10"/>
      <c r="EY220" s="10"/>
      <c r="EZ220" s="10"/>
      <c r="FA220" s="10"/>
      <c r="FB220" s="10"/>
      <c r="FC220" s="10"/>
      <c r="FD220" s="10"/>
      <c r="FE220" s="10"/>
      <c r="FF220" s="10"/>
      <c r="FG220" s="10"/>
      <c r="FH220" s="10"/>
      <c r="FI220" s="10"/>
      <c r="FJ220" s="10"/>
      <c r="FK220" s="10"/>
      <c r="FL220" s="10"/>
      <c r="FM220" s="10"/>
      <c r="FN220" s="10"/>
      <c r="FO220" s="10"/>
      <c r="FP220" s="10"/>
      <c r="FQ220" s="10"/>
      <c r="FR220" s="10"/>
      <c r="FS220" s="10"/>
      <c r="FT220" s="10"/>
      <c r="FU220" s="10"/>
      <c r="FV220" s="10"/>
      <c r="FW220" s="10"/>
      <c r="FX220" s="10"/>
      <c r="FY220" s="10"/>
      <c r="FZ220" s="10"/>
      <c r="GA220" s="10"/>
      <c r="GB220" s="10"/>
      <c r="GC220" s="10"/>
      <c r="GD220" s="10"/>
      <c r="GE220" s="10"/>
      <c r="GF220" s="10"/>
      <c r="GG220" s="10"/>
      <c r="GH220" s="10"/>
      <c r="GI220" s="10"/>
      <c r="GJ220" s="10"/>
      <c r="GK220" s="10"/>
      <c r="GL220" s="10"/>
      <c r="GM220" s="10"/>
      <c r="GN220" s="10"/>
      <c r="GO220" s="10"/>
      <c r="GP220" s="10"/>
      <c r="GQ220" s="10"/>
      <c r="GR220" s="10"/>
      <c r="GS220" s="10"/>
      <c r="GT220" s="10"/>
      <c r="GU220" s="10"/>
      <c r="GV220" s="10"/>
      <c r="GW220" s="10"/>
      <c r="GX220" s="10"/>
      <c r="GY220" s="10"/>
      <c r="GZ220" s="10"/>
      <c r="HA220" s="10"/>
      <c r="HB220" s="10"/>
      <c r="HC220" s="10"/>
      <c r="HD220" s="10"/>
      <c r="HE220" s="10"/>
      <c r="HF220" s="10"/>
      <c r="HG220" s="10"/>
      <c r="HH220" s="10"/>
      <c r="HI220" s="10"/>
      <c r="HJ220" s="10"/>
      <c r="HK220" s="10"/>
      <c r="HL220" s="10"/>
      <c r="HM220" s="10"/>
      <c r="HN220" s="10"/>
      <c r="HO220" s="10"/>
      <c r="HP220" s="10"/>
      <c r="HQ220" s="10"/>
      <c r="HR220" s="10"/>
      <c r="HS220" s="10"/>
      <c r="HT220" s="10"/>
      <c r="HU220" s="10"/>
      <c r="HV220" s="10"/>
      <c r="HW220" s="10"/>
      <c r="HX220" s="10"/>
      <c r="HY220" s="10"/>
      <c r="HZ220" s="10"/>
      <c r="IA220" s="10"/>
      <c r="IB220" s="10"/>
      <c r="IC220" s="10"/>
      <c r="ID220" s="10"/>
      <c r="IE220" s="10"/>
      <c r="IF220" s="10"/>
      <c r="IG220" s="10"/>
      <c r="IH220" s="10"/>
      <c r="II220" s="10"/>
      <c r="IJ220" s="10"/>
      <c r="IK220" s="10"/>
      <c r="IL220" s="10"/>
      <c r="IM220" s="10"/>
      <c r="IN220" s="10"/>
      <c r="IO220" s="10"/>
      <c r="IP220" s="10"/>
      <c r="IQ220" s="10"/>
      <c r="IR220" s="10"/>
      <c r="IS220" s="10"/>
      <c r="IT220" s="10"/>
      <c r="IU220" s="10"/>
      <c r="IV220" s="10"/>
      <c r="IW220" s="10"/>
      <c r="IX220" s="10"/>
      <c r="IY220" s="10"/>
      <c r="IZ220" s="10"/>
      <c r="JA220" s="10"/>
    </row>
    <row r="221" spans="1:261" x14ac:dyDescent="0.3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c r="DC221" s="10"/>
      <c r="DD221" s="10"/>
      <c r="DE221" s="10"/>
      <c r="DF221" s="10"/>
      <c r="DG221" s="10"/>
      <c r="DH221" s="10"/>
      <c r="DI221" s="10"/>
      <c r="DJ221" s="10"/>
      <c r="DK221" s="10"/>
      <c r="DL221" s="10"/>
      <c r="DM221" s="10"/>
      <c r="DN221" s="10"/>
      <c r="DO221" s="10"/>
      <c r="DP221" s="10"/>
      <c r="DQ221" s="10"/>
      <c r="DR221" s="10"/>
      <c r="DS221" s="10"/>
      <c r="DT221" s="10"/>
      <c r="DU221" s="10"/>
      <c r="DV221" s="10"/>
      <c r="DW221" s="10"/>
      <c r="DX221" s="10"/>
      <c r="DY221" s="10"/>
      <c r="DZ221" s="10"/>
      <c r="EA221" s="10"/>
      <c r="EB221" s="10"/>
      <c r="EC221" s="10"/>
      <c r="ED221" s="10"/>
      <c r="EE221" s="10"/>
      <c r="EF221" s="10"/>
      <c r="EG221" s="10"/>
      <c r="EH221" s="10"/>
      <c r="EI221" s="10"/>
      <c r="EJ221" s="10"/>
      <c r="EK221" s="10"/>
      <c r="EL221" s="10"/>
      <c r="EM221" s="10"/>
      <c r="EN221" s="10"/>
      <c r="EO221" s="10"/>
      <c r="EP221" s="10"/>
      <c r="EQ221" s="10"/>
      <c r="ER221" s="10"/>
      <c r="ES221" s="10"/>
      <c r="ET221" s="10"/>
      <c r="EU221" s="10"/>
      <c r="EV221" s="10"/>
      <c r="EW221" s="10"/>
      <c r="EX221" s="10"/>
      <c r="EY221" s="10"/>
      <c r="EZ221" s="10"/>
      <c r="FA221" s="10"/>
      <c r="FB221" s="10"/>
      <c r="FC221" s="10"/>
      <c r="FD221" s="10"/>
      <c r="FE221" s="10"/>
      <c r="FF221" s="10"/>
      <c r="FG221" s="10"/>
      <c r="FH221" s="10"/>
      <c r="FI221" s="10"/>
      <c r="FJ221" s="10"/>
      <c r="FK221" s="10"/>
      <c r="FL221" s="10"/>
      <c r="FM221" s="10"/>
      <c r="FN221" s="10"/>
      <c r="FO221" s="10"/>
      <c r="FP221" s="10"/>
      <c r="FQ221" s="10"/>
      <c r="FR221" s="10"/>
      <c r="FS221" s="10"/>
      <c r="FT221" s="10"/>
      <c r="FU221" s="10"/>
      <c r="FV221" s="10"/>
      <c r="FW221" s="10"/>
      <c r="FX221" s="10"/>
      <c r="FY221" s="10"/>
      <c r="FZ221" s="10"/>
      <c r="GA221" s="10"/>
      <c r="GB221" s="10"/>
      <c r="GC221" s="10"/>
      <c r="GD221" s="10"/>
      <c r="GE221" s="10"/>
      <c r="GF221" s="10"/>
      <c r="GG221" s="10"/>
      <c r="GH221" s="10"/>
      <c r="GI221" s="10"/>
      <c r="GJ221" s="10"/>
      <c r="GK221" s="10"/>
      <c r="GL221" s="10"/>
      <c r="GM221" s="10"/>
      <c r="GN221" s="10"/>
      <c r="GO221" s="10"/>
      <c r="GP221" s="10"/>
      <c r="GQ221" s="10"/>
      <c r="GR221" s="10"/>
      <c r="GS221" s="10"/>
      <c r="GT221" s="10"/>
      <c r="GU221" s="10"/>
      <c r="GV221" s="10"/>
      <c r="GW221" s="10"/>
      <c r="GX221" s="10"/>
      <c r="GY221" s="10"/>
      <c r="GZ221" s="10"/>
      <c r="HA221" s="10"/>
      <c r="HB221" s="10"/>
      <c r="HC221" s="10"/>
      <c r="HD221" s="10"/>
      <c r="HE221" s="10"/>
      <c r="HF221" s="10"/>
      <c r="HG221" s="10"/>
      <c r="HH221" s="10"/>
      <c r="HI221" s="10"/>
      <c r="HJ221" s="10"/>
      <c r="HK221" s="10"/>
      <c r="HL221" s="10"/>
      <c r="HM221" s="10"/>
      <c r="HN221" s="10"/>
      <c r="HO221" s="10"/>
      <c r="HP221" s="10"/>
      <c r="HQ221" s="10"/>
      <c r="HR221" s="10"/>
      <c r="HS221" s="10"/>
      <c r="HT221" s="10"/>
      <c r="HU221" s="10"/>
      <c r="HV221" s="10"/>
      <c r="HW221" s="10"/>
      <c r="HX221" s="10"/>
      <c r="HY221" s="10"/>
      <c r="HZ221" s="10"/>
      <c r="IA221" s="10"/>
      <c r="IB221" s="10"/>
      <c r="IC221" s="10"/>
      <c r="ID221" s="10"/>
      <c r="IE221" s="10"/>
      <c r="IF221" s="10"/>
      <c r="IG221" s="10"/>
      <c r="IH221" s="10"/>
      <c r="II221" s="10"/>
      <c r="IJ221" s="10"/>
      <c r="IK221" s="10"/>
      <c r="IL221" s="10"/>
      <c r="IM221" s="10"/>
      <c r="IN221" s="10"/>
      <c r="IO221" s="10"/>
      <c r="IP221" s="10"/>
      <c r="IQ221" s="10"/>
      <c r="IR221" s="10"/>
      <c r="IS221" s="10"/>
      <c r="IT221" s="10"/>
      <c r="IU221" s="10"/>
      <c r="IV221" s="10"/>
      <c r="IW221" s="10"/>
      <c r="IX221" s="10"/>
      <c r="IY221" s="10"/>
      <c r="IZ221" s="10"/>
      <c r="JA221" s="10"/>
    </row>
    <row r="222" spans="1:261" x14ac:dyDescent="0.3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10"/>
      <c r="ET222" s="10"/>
      <c r="EU222" s="10"/>
      <c r="EV222" s="10"/>
      <c r="EW222" s="10"/>
      <c r="EX222" s="10"/>
      <c r="EY222" s="10"/>
      <c r="EZ222" s="10"/>
      <c r="FA222" s="10"/>
      <c r="FB222" s="10"/>
      <c r="FC222" s="10"/>
      <c r="FD222" s="10"/>
      <c r="FE222" s="10"/>
      <c r="FF222" s="10"/>
      <c r="FG222" s="10"/>
      <c r="FH222" s="10"/>
      <c r="FI222" s="10"/>
      <c r="FJ222" s="10"/>
      <c r="FK222" s="10"/>
      <c r="FL222" s="10"/>
      <c r="FM222" s="10"/>
      <c r="FN222" s="10"/>
      <c r="FO222" s="10"/>
      <c r="FP222" s="10"/>
      <c r="FQ222" s="10"/>
      <c r="FR222" s="10"/>
      <c r="FS222" s="10"/>
      <c r="FT222" s="10"/>
      <c r="FU222" s="10"/>
      <c r="FV222" s="10"/>
      <c r="FW222" s="10"/>
      <c r="FX222" s="10"/>
      <c r="FY222" s="10"/>
      <c r="FZ222" s="10"/>
      <c r="GA222" s="10"/>
      <c r="GB222" s="10"/>
      <c r="GC222" s="10"/>
      <c r="GD222" s="10"/>
      <c r="GE222" s="10"/>
      <c r="GF222" s="10"/>
      <c r="GG222" s="10"/>
      <c r="GH222" s="10"/>
      <c r="GI222" s="10"/>
      <c r="GJ222" s="10"/>
      <c r="GK222" s="10"/>
      <c r="GL222" s="10"/>
      <c r="GM222" s="10"/>
      <c r="GN222" s="10"/>
      <c r="GO222" s="10"/>
      <c r="GP222" s="10"/>
      <c r="GQ222" s="10"/>
      <c r="GR222" s="10"/>
      <c r="GS222" s="10"/>
      <c r="GT222" s="10"/>
      <c r="GU222" s="10"/>
      <c r="GV222" s="10"/>
      <c r="GW222" s="10"/>
      <c r="GX222" s="10"/>
      <c r="GY222" s="10"/>
      <c r="GZ222" s="10"/>
      <c r="HA222" s="10"/>
      <c r="HB222" s="10"/>
      <c r="HC222" s="10"/>
      <c r="HD222" s="10"/>
      <c r="HE222" s="10"/>
      <c r="HF222" s="10"/>
      <c r="HG222" s="10"/>
      <c r="HH222" s="10"/>
      <c r="HI222" s="10"/>
      <c r="HJ222" s="10"/>
      <c r="HK222" s="10"/>
      <c r="HL222" s="10"/>
      <c r="HM222" s="10"/>
      <c r="HN222" s="10"/>
      <c r="HO222" s="10"/>
      <c r="HP222" s="10"/>
      <c r="HQ222" s="10"/>
      <c r="HR222" s="10"/>
      <c r="HS222" s="10"/>
      <c r="HT222" s="10"/>
      <c r="HU222" s="10"/>
      <c r="HV222" s="10"/>
      <c r="HW222" s="10"/>
      <c r="HX222" s="10"/>
      <c r="HY222" s="10"/>
      <c r="HZ222" s="10"/>
      <c r="IA222" s="10"/>
      <c r="IB222" s="10"/>
      <c r="IC222" s="10"/>
      <c r="ID222" s="10"/>
      <c r="IE222" s="10"/>
      <c r="IF222" s="10"/>
      <c r="IG222" s="10"/>
      <c r="IH222" s="10"/>
      <c r="II222" s="10"/>
      <c r="IJ222" s="10"/>
      <c r="IK222" s="10"/>
      <c r="IL222" s="10"/>
      <c r="IM222" s="10"/>
      <c r="IN222" s="10"/>
      <c r="IO222" s="10"/>
      <c r="IP222" s="10"/>
      <c r="IQ222" s="10"/>
      <c r="IR222" s="10"/>
      <c r="IS222" s="10"/>
      <c r="IT222" s="10"/>
      <c r="IU222" s="10"/>
      <c r="IV222" s="10"/>
      <c r="IW222" s="10"/>
      <c r="IX222" s="10"/>
      <c r="IY222" s="10"/>
      <c r="IZ222" s="10"/>
      <c r="JA222" s="10"/>
    </row>
    <row r="223" spans="1:261" x14ac:dyDescent="0.3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10"/>
      <c r="ET223" s="10"/>
      <c r="EU223" s="10"/>
      <c r="EV223" s="10"/>
      <c r="EW223" s="10"/>
      <c r="EX223" s="10"/>
      <c r="EY223" s="10"/>
      <c r="EZ223" s="10"/>
      <c r="FA223" s="10"/>
      <c r="FB223" s="10"/>
      <c r="FC223" s="10"/>
      <c r="FD223" s="10"/>
      <c r="FE223" s="10"/>
      <c r="FF223" s="10"/>
      <c r="FG223" s="10"/>
      <c r="FH223" s="10"/>
      <c r="FI223" s="10"/>
      <c r="FJ223" s="10"/>
      <c r="FK223" s="10"/>
      <c r="FL223" s="10"/>
      <c r="FM223" s="10"/>
      <c r="FN223" s="10"/>
      <c r="FO223" s="10"/>
      <c r="FP223" s="10"/>
      <c r="FQ223" s="10"/>
      <c r="FR223" s="10"/>
      <c r="FS223" s="10"/>
      <c r="FT223" s="10"/>
      <c r="FU223" s="10"/>
      <c r="FV223" s="10"/>
      <c r="FW223" s="10"/>
      <c r="FX223" s="10"/>
      <c r="FY223" s="10"/>
      <c r="FZ223" s="10"/>
      <c r="GA223" s="10"/>
      <c r="GB223" s="10"/>
      <c r="GC223" s="10"/>
      <c r="GD223" s="10"/>
      <c r="GE223" s="10"/>
      <c r="GF223" s="10"/>
      <c r="GG223" s="10"/>
      <c r="GH223" s="10"/>
      <c r="GI223" s="10"/>
      <c r="GJ223" s="10"/>
      <c r="GK223" s="10"/>
      <c r="GL223" s="10"/>
      <c r="GM223" s="10"/>
      <c r="GN223" s="10"/>
      <c r="GO223" s="10"/>
      <c r="GP223" s="10"/>
      <c r="GQ223" s="10"/>
      <c r="GR223" s="10"/>
      <c r="GS223" s="10"/>
      <c r="GT223" s="10"/>
      <c r="GU223" s="10"/>
      <c r="GV223" s="10"/>
      <c r="GW223" s="10"/>
      <c r="GX223" s="10"/>
      <c r="GY223" s="10"/>
      <c r="GZ223" s="10"/>
      <c r="HA223" s="10"/>
      <c r="HB223" s="10"/>
      <c r="HC223" s="10"/>
      <c r="HD223" s="10"/>
      <c r="HE223" s="10"/>
      <c r="HF223" s="10"/>
      <c r="HG223" s="10"/>
      <c r="HH223" s="10"/>
      <c r="HI223" s="10"/>
      <c r="HJ223" s="10"/>
      <c r="HK223" s="10"/>
      <c r="HL223" s="10"/>
      <c r="HM223" s="10"/>
      <c r="HN223" s="10"/>
      <c r="HO223" s="10"/>
      <c r="HP223" s="10"/>
      <c r="HQ223" s="10"/>
      <c r="HR223" s="10"/>
      <c r="HS223" s="10"/>
      <c r="HT223" s="10"/>
      <c r="HU223" s="10"/>
      <c r="HV223" s="10"/>
      <c r="HW223" s="10"/>
      <c r="HX223" s="10"/>
      <c r="HY223" s="10"/>
      <c r="HZ223" s="10"/>
      <c r="IA223" s="10"/>
      <c r="IB223" s="10"/>
      <c r="IC223" s="10"/>
      <c r="ID223" s="10"/>
      <c r="IE223" s="10"/>
      <c r="IF223" s="10"/>
      <c r="IG223" s="10"/>
      <c r="IH223" s="10"/>
      <c r="II223" s="10"/>
      <c r="IJ223" s="10"/>
      <c r="IK223" s="10"/>
      <c r="IL223" s="10"/>
      <c r="IM223" s="10"/>
      <c r="IN223" s="10"/>
      <c r="IO223" s="10"/>
      <c r="IP223" s="10"/>
      <c r="IQ223" s="10"/>
      <c r="IR223" s="10"/>
      <c r="IS223" s="10"/>
      <c r="IT223" s="10"/>
      <c r="IU223" s="10"/>
      <c r="IV223" s="10"/>
      <c r="IW223" s="10"/>
      <c r="IX223" s="10"/>
      <c r="IY223" s="10"/>
      <c r="IZ223" s="10"/>
      <c r="JA223" s="10"/>
    </row>
    <row r="224" spans="1:261" x14ac:dyDescent="0.3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c r="DG224" s="10"/>
      <c r="DH224" s="10"/>
      <c r="DI224" s="10"/>
      <c r="DJ224" s="10"/>
      <c r="DK224" s="10"/>
      <c r="DL224" s="10"/>
      <c r="DM224" s="10"/>
      <c r="DN224" s="10"/>
      <c r="DO224" s="10"/>
      <c r="DP224" s="10"/>
      <c r="DQ224" s="10"/>
      <c r="DR224" s="10"/>
      <c r="DS224" s="10"/>
      <c r="DT224" s="10"/>
      <c r="DU224" s="10"/>
      <c r="DV224" s="10"/>
      <c r="DW224" s="10"/>
      <c r="DX224" s="10"/>
      <c r="DY224" s="10"/>
      <c r="DZ224" s="10"/>
      <c r="EA224" s="10"/>
      <c r="EB224" s="10"/>
      <c r="EC224" s="10"/>
      <c r="ED224" s="10"/>
      <c r="EE224" s="10"/>
      <c r="EF224" s="10"/>
      <c r="EG224" s="10"/>
      <c r="EH224" s="10"/>
      <c r="EI224" s="10"/>
      <c r="EJ224" s="10"/>
      <c r="EK224" s="10"/>
      <c r="EL224" s="10"/>
      <c r="EM224" s="10"/>
      <c r="EN224" s="10"/>
      <c r="EO224" s="10"/>
      <c r="EP224" s="10"/>
      <c r="EQ224" s="10"/>
      <c r="ER224" s="10"/>
      <c r="ES224" s="10"/>
      <c r="ET224" s="10"/>
      <c r="EU224" s="10"/>
      <c r="EV224" s="10"/>
      <c r="EW224" s="10"/>
      <c r="EX224" s="10"/>
      <c r="EY224" s="10"/>
      <c r="EZ224" s="10"/>
      <c r="FA224" s="10"/>
      <c r="FB224" s="10"/>
      <c r="FC224" s="10"/>
      <c r="FD224" s="10"/>
      <c r="FE224" s="10"/>
      <c r="FF224" s="10"/>
      <c r="FG224" s="10"/>
      <c r="FH224" s="10"/>
      <c r="FI224" s="10"/>
      <c r="FJ224" s="10"/>
      <c r="FK224" s="10"/>
      <c r="FL224" s="10"/>
      <c r="FM224" s="10"/>
      <c r="FN224" s="10"/>
      <c r="FO224" s="10"/>
      <c r="FP224" s="10"/>
      <c r="FQ224" s="10"/>
      <c r="FR224" s="10"/>
      <c r="FS224" s="10"/>
      <c r="FT224" s="10"/>
      <c r="FU224" s="10"/>
      <c r="FV224" s="10"/>
      <c r="FW224" s="10"/>
      <c r="FX224" s="10"/>
      <c r="FY224" s="10"/>
      <c r="FZ224" s="10"/>
      <c r="GA224" s="10"/>
      <c r="GB224" s="10"/>
      <c r="GC224" s="10"/>
      <c r="GD224" s="10"/>
      <c r="GE224" s="10"/>
      <c r="GF224" s="10"/>
      <c r="GG224" s="10"/>
      <c r="GH224" s="10"/>
      <c r="GI224" s="10"/>
      <c r="GJ224" s="10"/>
      <c r="GK224" s="10"/>
      <c r="GL224" s="10"/>
      <c r="GM224" s="10"/>
      <c r="GN224" s="10"/>
      <c r="GO224" s="10"/>
      <c r="GP224" s="10"/>
      <c r="GQ224" s="10"/>
      <c r="GR224" s="10"/>
      <c r="GS224" s="10"/>
      <c r="GT224" s="10"/>
      <c r="GU224" s="10"/>
      <c r="GV224" s="10"/>
      <c r="GW224" s="10"/>
      <c r="GX224" s="10"/>
      <c r="GY224" s="10"/>
      <c r="GZ224" s="10"/>
      <c r="HA224" s="10"/>
      <c r="HB224" s="10"/>
      <c r="HC224" s="10"/>
      <c r="HD224" s="10"/>
      <c r="HE224" s="10"/>
      <c r="HF224" s="10"/>
      <c r="HG224" s="10"/>
      <c r="HH224" s="10"/>
      <c r="HI224" s="10"/>
      <c r="HJ224" s="10"/>
      <c r="HK224" s="10"/>
      <c r="HL224" s="10"/>
      <c r="HM224" s="10"/>
      <c r="HN224" s="10"/>
      <c r="HO224" s="10"/>
      <c r="HP224" s="10"/>
      <c r="HQ224" s="10"/>
      <c r="HR224" s="10"/>
      <c r="HS224" s="10"/>
      <c r="HT224" s="10"/>
      <c r="HU224" s="10"/>
      <c r="HV224" s="10"/>
      <c r="HW224" s="10"/>
      <c r="HX224" s="10"/>
      <c r="HY224" s="10"/>
      <c r="HZ224" s="10"/>
      <c r="IA224" s="10"/>
      <c r="IB224" s="10"/>
      <c r="IC224" s="10"/>
      <c r="ID224" s="10"/>
      <c r="IE224" s="10"/>
      <c r="IF224" s="10"/>
      <c r="IG224" s="10"/>
      <c r="IH224" s="10"/>
      <c r="II224" s="10"/>
      <c r="IJ224" s="10"/>
      <c r="IK224" s="10"/>
      <c r="IL224" s="10"/>
      <c r="IM224" s="10"/>
      <c r="IN224" s="10"/>
      <c r="IO224" s="10"/>
      <c r="IP224" s="10"/>
      <c r="IQ224" s="10"/>
      <c r="IR224" s="10"/>
      <c r="IS224" s="10"/>
      <c r="IT224" s="10"/>
      <c r="IU224" s="10"/>
      <c r="IV224" s="10"/>
      <c r="IW224" s="10"/>
      <c r="IX224" s="10"/>
      <c r="IY224" s="10"/>
      <c r="IZ224" s="10"/>
      <c r="JA224" s="10"/>
    </row>
    <row r="225" spans="1:261" x14ac:dyDescent="0.3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c r="DG225" s="10"/>
      <c r="DH225" s="10"/>
      <c r="DI225" s="10"/>
      <c r="DJ225" s="10"/>
      <c r="DK225" s="10"/>
      <c r="DL225" s="10"/>
      <c r="DM225" s="10"/>
      <c r="DN225" s="10"/>
      <c r="DO225" s="10"/>
      <c r="DP225" s="10"/>
      <c r="DQ225" s="10"/>
      <c r="DR225" s="10"/>
      <c r="DS225" s="10"/>
      <c r="DT225" s="10"/>
      <c r="DU225" s="10"/>
      <c r="DV225" s="10"/>
      <c r="DW225" s="10"/>
      <c r="DX225" s="10"/>
      <c r="DY225" s="10"/>
      <c r="DZ225" s="10"/>
      <c r="EA225" s="10"/>
      <c r="EB225" s="10"/>
      <c r="EC225" s="10"/>
      <c r="ED225" s="10"/>
      <c r="EE225" s="10"/>
      <c r="EF225" s="10"/>
      <c r="EG225" s="10"/>
      <c r="EH225" s="10"/>
      <c r="EI225" s="10"/>
      <c r="EJ225" s="10"/>
      <c r="EK225" s="10"/>
      <c r="EL225" s="10"/>
      <c r="EM225" s="10"/>
      <c r="EN225" s="10"/>
      <c r="EO225" s="10"/>
      <c r="EP225" s="10"/>
      <c r="EQ225" s="10"/>
      <c r="ER225" s="10"/>
      <c r="ES225" s="10"/>
      <c r="ET225" s="10"/>
      <c r="EU225" s="10"/>
      <c r="EV225" s="10"/>
      <c r="EW225" s="10"/>
      <c r="EX225" s="10"/>
      <c r="EY225" s="10"/>
      <c r="EZ225" s="10"/>
      <c r="FA225" s="10"/>
      <c r="FB225" s="10"/>
      <c r="FC225" s="10"/>
      <c r="FD225" s="10"/>
      <c r="FE225" s="10"/>
      <c r="FF225" s="10"/>
      <c r="FG225" s="10"/>
      <c r="FH225" s="10"/>
      <c r="FI225" s="10"/>
      <c r="FJ225" s="10"/>
      <c r="FK225" s="10"/>
      <c r="FL225" s="10"/>
      <c r="FM225" s="10"/>
      <c r="FN225" s="10"/>
      <c r="FO225" s="10"/>
      <c r="FP225" s="10"/>
      <c r="FQ225" s="10"/>
      <c r="FR225" s="10"/>
      <c r="FS225" s="10"/>
      <c r="FT225" s="10"/>
      <c r="FU225" s="10"/>
      <c r="FV225" s="10"/>
      <c r="FW225" s="10"/>
      <c r="FX225" s="10"/>
      <c r="FY225" s="10"/>
      <c r="FZ225" s="10"/>
      <c r="GA225" s="10"/>
      <c r="GB225" s="10"/>
      <c r="GC225" s="10"/>
      <c r="GD225" s="10"/>
      <c r="GE225" s="10"/>
      <c r="GF225" s="10"/>
      <c r="GG225" s="10"/>
      <c r="GH225" s="10"/>
      <c r="GI225" s="10"/>
      <c r="GJ225" s="10"/>
      <c r="GK225" s="10"/>
      <c r="GL225" s="10"/>
      <c r="GM225" s="10"/>
      <c r="GN225" s="10"/>
      <c r="GO225" s="10"/>
      <c r="GP225" s="10"/>
      <c r="GQ225" s="10"/>
      <c r="GR225" s="10"/>
      <c r="GS225" s="10"/>
      <c r="GT225" s="10"/>
      <c r="GU225" s="10"/>
      <c r="GV225" s="10"/>
      <c r="GW225" s="10"/>
      <c r="GX225" s="10"/>
      <c r="GY225" s="10"/>
      <c r="GZ225" s="10"/>
      <c r="HA225" s="10"/>
      <c r="HB225" s="10"/>
      <c r="HC225" s="10"/>
      <c r="HD225" s="10"/>
      <c r="HE225" s="10"/>
      <c r="HF225" s="10"/>
      <c r="HG225" s="10"/>
      <c r="HH225" s="10"/>
      <c r="HI225" s="10"/>
      <c r="HJ225" s="10"/>
      <c r="HK225" s="10"/>
      <c r="HL225" s="10"/>
      <c r="HM225" s="10"/>
      <c r="HN225" s="10"/>
      <c r="HO225" s="10"/>
      <c r="HP225" s="10"/>
      <c r="HQ225" s="10"/>
      <c r="HR225" s="10"/>
      <c r="HS225" s="10"/>
      <c r="HT225" s="10"/>
      <c r="HU225" s="10"/>
      <c r="HV225" s="10"/>
      <c r="HW225" s="10"/>
      <c r="HX225" s="10"/>
      <c r="HY225" s="10"/>
      <c r="HZ225" s="10"/>
      <c r="IA225" s="10"/>
      <c r="IB225" s="10"/>
      <c r="IC225" s="10"/>
      <c r="ID225" s="10"/>
      <c r="IE225" s="10"/>
      <c r="IF225" s="10"/>
      <c r="IG225" s="10"/>
      <c r="IH225" s="10"/>
      <c r="II225" s="10"/>
      <c r="IJ225" s="10"/>
      <c r="IK225" s="10"/>
      <c r="IL225" s="10"/>
      <c r="IM225" s="10"/>
      <c r="IN225" s="10"/>
      <c r="IO225" s="10"/>
      <c r="IP225" s="10"/>
      <c r="IQ225" s="10"/>
      <c r="IR225" s="10"/>
      <c r="IS225" s="10"/>
      <c r="IT225" s="10"/>
      <c r="IU225" s="10"/>
      <c r="IV225" s="10"/>
      <c r="IW225" s="10"/>
      <c r="IX225" s="10"/>
      <c r="IY225" s="10"/>
      <c r="IZ225" s="10"/>
      <c r="JA225" s="10"/>
    </row>
    <row r="226" spans="1:261" x14ac:dyDescent="0.3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c r="DD226" s="10"/>
      <c r="DE226" s="10"/>
      <c r="DF226" s="10"/>
      <c r="DG226" s="10"/>
      <c r="DH226" s="10"/>
      <c r="DI226" s="10"/>
      <c r="DJ226" s="10"/>
      <c r="DK226" s="10"/>
      <c r="DL226" s="10"/>
      <c r="DM226" s="10"/>
      <c r="DN226" s="10"/>
      <c r="DO226" s="10"/>
      <c r="DP226" s="10"/>
      <c r="DQ226" s="10"/>
      <c r="DR226" s="10"/>
      <c r="DS226" s="10"/>
      <c r="DT226" s="10"/>
      <c r="DU226" s="10"/>
      <c r="DV226" s="10"/>
      <c r="DW226" s="10"/>
      <c r="DX226" s="10"/>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0"/>
      <c r="EU226" s="10"/>
      <c r="EV226" s="10"/>
      <c r="EW226" s="10"/>
      <c r="EX226" s="10"/>
      <c r="EY226" s="10"/>
      <c r="EZ226" s="10"/>
      <c r="FA226" s="10"/>
      <c r="FB226" s="10"/>
      <c r="FC226" s="10"/>
      <c r="FD226" s="10"/>
      <c r="FE226" s="10"/>
      <c r="FF226" s="10"/>
      <c r="FG226" s="10"/>
      <c r="FH226" s="10"/>
      <c r="FI226" s="10"/>
      <c r="FJ226" s="10"/>
      <c r="FK226" s="10"/>
      <c r="FL226" s="10"/>
      <c r="FM226" s="10"/>
      <c r="FN226" s="10"/>
      <c r="FO226" s="10"/>
      <c r="FP226" s="10"/>
      <c r="FQ226" s="10"/>
      <c r="FR226" s="10"/>
      <c r="FS226" s="10"/>
      <c r="FT226" s="10"/>
      <c r="FU226" s="10"/>
      <c r="FV226" s="10"/>
      <c r="FW226" s="10"/>
      <c r="FX226" s="10"/>
      <c r="FY226" s="10"/>
      <c r="FZ226" s="10"/>
      <c r="GA226" s="10"/>
      <c r="GB226" s="10"/>
      <c r="GC226" s="10"/>
      <c r="GD226" s="10"/>
      <c r="GE226" s="10"/>
      <c r="GF226" s="10"/>
      <c r="GG226" s="10"/>
      <c r="GH226" s="10"/>
      <c r="GI226" s="10"/>
      <c r="GJ226" s="10"/>
      <c r="GK226" s="10"/>
      <c r="GL226" s="10"/>
      <c r="GM226" s="10"/>
      <c r="GN226" s="10"/>
      <c r="GO226" s="10"/>
      <c r="GP226" s="10"/>
      <c r="GQ226" s="10"/>
      <c r="GR226" s="10"/>
      <c r="GS226" s="10"/>
      <c r="GT226" s="10"/>
      <c r="GU226" s="10"/>
      <c r="GV226" s="10"/>
      <c r="GW226" s="10"/>
      <c r="GX226" s="10"/>
      <c r="GY226" s="10"/>
      <c r="GZ226" s="10"/>
      <c r="HA226" s="10"/>
      <c r="HB226" s="10"/>
      <c r="HC226" s="10"/>
      <c r="HD226" s="10"/>
      <c r="HE226" s="10"/>
      <c r="HF226" s="10"/>
      <c r="HG226" s="10"/>
      <c r="HH226" s="10"/>
      <c r="HI226" s="10"/>
      <c r="HJ226" s="10"/>
      <c r="HK226" s="10"/>
      <c r="HL226" s="10"/>
      <c r="HM226" s="10"/>
      <c r="HN226" s="10"/>
      <c r="HO226" s="10"/>
      <c r="HP226" s="10"/>
      <c r="HQ226" s="10"/>
      <c r="HR226" s="10"/>
      <c r="HS226" s="10"/>
      <c r="HT226" s="10"/>
      <c r="HU226" s="10"/>
      <c r="HV226" s="10"/>
      <c r="HW226" s="10"/>
      <c r="HX226" s="10"/>
      <c r="HY226" s="10"/>
      <c r="HZ226" s="10"/>
      <c r="IA226" s="10"/>
      <c r="IB226" s="10"/>
      <c r="IC226" s="10"/>
      <c r="ID226" s="10"/>
      <c r="IE226" s="10"/>
      <c r="IF226" s="10"/>
      <c r="IG226" s="10"/>
      <c r="IH226" s="10"/>
      <c r="II226" s="10"/>
      <c r="IJ226" s="10"/>
      <c r="IK226" s="10"/>
      <c r="IL226" s="10"/>
      <c r="IM226" s="10"/>
      <c r="IN226" s="10"/>
      <c r="IO226" s="10"/>
      <c r="IP226" s="10"/>
      <c r="IQ226" s="10"/>
      <c r="IR226" s="10"/>
      <c r="IS226" s="10"/>
      <c r="IT226" s="10"/>
      <c r="IU226" s="10"/>
      <c r="IV226" s="10"/>
      <c r="IW226" s="10"/>
      <c r="IX226" s="10"/>
      <c r="IY226" s="10"/>
      <c r="IZ226" s="10"/>
      <c r="JA226" s="10"/>
    </row>
    <row r="227" spans="1:261" x14ac:dyDescent="0.3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c r="DG227" s="10"/>
      <c r="DH227" s="10"/>
      <c r="DI227" s="10"/>
      <c r="DJ227" s="10"/>
      <c r="DK227" s="10"/>
      <c r="DL227" s="10"/>
      <c r="DM227" s="10"/>
      <c r="DN227" s="10"/>
      <c r="DO227" s="10"/>
      <c r="DP227" s="10"/>
      <c r="DQ227" s="10"/>
      <c r="DR227" s="10"/>
      <c r="DS227" s="10"/>
      <c r="DT227" s="10"/>
      <c r="DU227" s="10"/>
      <c r="DV227" s="10"/>
      <c r="DW227" s="10"/>
      <c r="DX227" s="10"/>
      <c r="DY227" s="10"/>
      <c r="DZ227" s="10"/>
      <c r="EA227" s="10"/>
      <c r="EB227" s="10"/>
      <c r="EC227" s="10"/>
      <c r="ED227" s="10"/>
      <c r="EE227" s="10"/>
      <c r="EF227" s="10"/>
      <c r="EG227" s="10"/>
      <c r="EH227" s="10"/>
      <c r="EI227" s="10"/>
      <c r="EJ227" s="10"/>
      <c r="EK227" s="10"/>
      <c r="EL227" s="10"/>
      <c r="EM227" s="10"/>
      <c r="EN227" s="10"/>
      <c r="EO227" s="10"/>
      <c r="EP227" s="10"/>
      <c r="EQ227" s="10"/>
      <c r="ER227" s="10"/>
      <c r="ES227" s="10"/>
      <c r="ET227" s="10"/>
      <c r="EU227" s="10"/>
      <c r="EV227" s="10"/>
      <c r="EW227" s="10"/>
      <c r="EX227" s="10"/>
      <c r="EY227" s="10"/>
      <c r="EZ227" s="10"/>
      <c r="FA227" s="10"/>
      <c r="FB227" s="10"/>
      <c r="FC227" s="10"/>
      <c r="FD227" s="10"/>
      <c r="FE227" s="10"/>
      <c r="FF227" s="10"/>
      <c r="FG227" s="10"/>
      <c r="FH227" s="10"/>
      <c r="FI227" s="10"/>
      <c r="FJ227" s="10"/>
      <c r="FK227" s="10"/>
      <c r="FL227" s="10"/>
      <c r="FM227" s="10"/>
      <c r="FN227" s="10"/>
      <c r="FO227" s="10"/>
      <c r="FP227" s="10"/>
      <c r="FQ227" s="10"/>
      <c r="FR227" s="10"/>
      <c r="FS227" s="10"/>
      <c r="FT227" s="10"/>
      <c r="FU227" s="10"/>
      <c r="FV227" s="10"/>
      <c r="FW227" s="10"/>
      <c r="FX227" s="10"/>
      <c r="FY227" s="10"/>
      <c r="FZ227" s="10"/>
      <c r="GA227" s="10"/>
      <c r="GB227" s="10"/>
      <c r="GC227" s="10"/>
      <c r="GD227" s="10"/>
      <c r="GE227" s="10"/>
      <c r="GF227" s="10"/>
      <c r="GG227" s="10"/>
      <c r="GH227" s="10"/>
      <c r="GI227" s="10"/>
      <c r="GJ227" s="10"/>
      <c r="GK227" s="10"/>
      <c r="GL227" s="10"/>
      <c r="GM227" s="10"/>
      <c r="GN227" s="10"/>
      <c r="GO227" s="10"/>
      <c r="GP227" s="10"/>
      <c r="GQ227" s="10"/>
      <c r="GR227" s="10"/>
      <c r="GS227" s="10"/>
      <c r="GT227" s="10"/>
      <c r="GU227" s="10"/>
      <c r="GV227" s="10"/>
      <c r="GW227" s="10"/>
      <c r="GX227" s="10"/>
      <c r="GY227" s="10"/>
      <c r="GZ227" s="10"/>
      <c r="HA227" s="10"/>
      <c r="HB227" s="10"/>
      <c r="HC227" s="10"/>
      <c r="HD227" s="10"/>
      <c r="HE227" s="10"/>
      <c r="HF227" s="10"/>
      <c r="HG227" s="10"/>
      <c r="HH227" s="10"/>
      <c r="HI227" s="10"/>
      <c r="HJ227" s="10"/>
      <c r="HK227" s="10"/>
      <c r="HL227" s="10"/>
      <c r="HM227" s="10"/>
      <c r="HN227" s="10"/>
      <c r="HO227" s="10"/>
      <c r="HP227" s="10"/>
      <c r="HQ227" s="10"/>
      <c r="HR227" s="10"/>
      <c r="HS227" s="10"/>
      <c r="HT227" s="10"/>
      <c r="HU227" s="10"/>
      <c r="HV227" s="10"/>
      <c r="HW227" s="10"/>
      <c r="HX227" s="10"/>
      <c r="HY227" s="10"/>
      <c r="HZ227" s="10"/>
      <c r="IA227" s="10"/>
      <c r="IB227" s="10"/>
      <c r="IC227" s="10"/>
      <c r="ID227" s="10"/>
      <c r="IE227" s="10"/>
      <c r="IF227" s="10"/>
      <c r="IG227" s="10"/>
      <c r="IH227" s="10"/>
      <c r="II227" s="10"/>
      <c r="IJ227" s="10"/>
      <c r="IK227" s="10"/>
      <c r="IL227" s="10"/>
      <c r="IM227" s="10"/>
      <c r="IN227" s="10"/>
      <c r="IO227" s="10"/>
      <c r="IP227" s="10"/>
      <c r="IQ227" s="10"/>
      <c r="IR227" s="10"/>
      <c r="IS227" s="10"/>
      <c r="IT227" s="10"/>
      <c r="IU227" s="10"/>
      <c r="IV227" s="10"/>
      <c r="IW227" s="10"/>
      <c r="IX227" s="10"/>
      <c r="IY227" s="10"/>
      <c r="IZ227" s="10"/>
      <c r="JA227" s="10"/>
    </row>
    <row r="228" spans="1:261" x14ac:dyDescent="0.3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c r="DK228" s="10"/>
      <c r="DL228" s="10"/>
      <c r="DM228" s="10"/>
      <c r="DN228" s="10"/>
      <c r="DO228" s="10"/>
      <c r="DP228" s="10"/>
      <c r="DQ228" s="10"/>
      <c r="DR228" s="10"/>
      <c r="DS228" s="10"/>
      <c r="DT228" s="10"/>
      <c r="DU228" s="10"/>
      <c r="DV228" s="10"/>
      <c r="DW228" s="10"/>
      <c r="DX228" s="10"/>
      <c r="DY228" s="10"/>
      <c r="DZ228" s="10"/>
      <c r="EA228" s="10"/>
      <c r="EB228" s="10"/>
      <c r="EC228" s="10"/>
      <c r="ED228" s="10"/>
      <c r="EE228" s="10"/>
      <c r="EF228" s="10"/>
      <c r="EG228" s="10"/>
      <c r="EH228" s="10"/>
      <c r="EI228" s="10"/>
      <c r="EJ228" s="10"/>
      <c r="EK228" s="10"/>
      <c r="EL228" s="10"/>
      <c r="EM228" s="10"/>
      <c r="EN228" s="10"/>
      <c r="EO228" s="10"/>
      <c r="EP228" s="10"/>
      <c r="EQ228" s="10"/>
      <c r="ER228" s="10"/>
      <c r="ES228" s="10"/>
      <c r="ET228" s="10"/>
      <c r="EU228" s="10"/>
      <c r="EV228" s="10"/>
      <c r="EW228" s="10"/>
      <c r="EX228" s="10"/>
      <c r="EY228" s="10"/>
      <c r="EZ228" s="10"/>
      <c r="FA228" s="10"/>
      <c r="FB228" s="10"/>
      <c r="FC228" s="10"/>
      <c r="FD228" s="10"/>
      <c r="FE228" s="10"/>
      <c r="FF228" s="10"/>
      <c r="FG228" s="10"/>
      <c r="FH228" s="10"/>
      <c r="FI228" s="10"/>
      <c r="FJ228" s="10"/>
      <c r="FK228" s="10"/>
      <c r="FL228" s="10"/>
      <c r="FM228" s="10"/>
      <c r="FN228" s="10"/>
      <c r="FO228" s="10"/>
      <c r="FP228" s="10"/>
      <c r="FQ228" s="10"/>
      <c r="FR228" s="10"/>
      <c r="FS228" s="10"/>
      <c r="FT228" s="10"/>
      <c r="FU228" s="10"/>
      <c r="FV228" s="10"/>
      <c r="FW228" s="10"/>
      <c r="FX228" s="10"/>
      <c r="FY228" s="10"/>
      <c r="FZ228" s="10"/>
      <c r="GA228" s="10"/>
      <c r="GB228" s="10"/>
      <c r="GC228" s="10"/>
      <c r="GD228" s="10"/>
      <c r="GE228" s="10"/>
      <c r="GF228" s="10"/>
      <c r="GG228" s="10"/>
      <c r="GH228" s="10"/>
      <c r="GI228" s="10"/>
      <c r="GJ228" s="10"/>
      <c r="GK228" s="10"/>
      <c r="GL228" s="10"/>
      <c r="GM228" s="10"/>
      <c r="GN228" s="10"/>
      <c r="GO228" s="10"/>
      <c r="GP228" s="10"/>
      <c r="GQ228" s="10"/>
      <c r="GR228" s="10"/>
      <c r="GS228" s="10"/>
      <c r="GT228" s="10"/>
      <c r="GU228" s="10"/>
      <c r="GV228" s="10"/>
      <c r="GW228" s="10"/>
      <c r="GX228" s="10"/>
      <c r="GY228" s="10"/>
      <c r="GZ228" s="10"/>
      <c r="HA228" s="10"/>
      <c r="HB228" s="10"/>
      <c r="HC228" s="10"/>
      <c r="HD228" s="10"/>
      <c r="HE228" s="10"/>
      <c r="HF228" s="10"/>
      <c r="HG228" s="10"/>
      <c r="HH228" s="10"/>
      <c r="HI228" s="10"/>
      <c r="HJ228" s="10"/>
      <c r="HK228" s="10"/>
      <c r="HL228" s="10"/>
      <c r="HM228" s="10"/>
      <c r="HN228" s="10"/>
      <c r="HO228" s="10"/>
      <c r="HP228" s="10"/>
      <c r="HQ228" s="10"/>
      <c r="HR228" s="10"/>
      <c r="HS228" s="10"/>
      <c r="HT228" s="10"/>
      <c r="HU228" s="10"/>
      <c r="HV228" s="10"/>
      <c r="HW228" s="10"/>
      <c r="HX228" s="10"/>
      <c r="HY228" s="10"/>
      <c r="HZ228" s="10"/>
      <c r="IA228" s="10"/>
      <c r="IB228" s="10"/>
      <c r="IC228" s="10"/>
      <c r="ID228" s="10"/>
      <c r="IE228" s="10"/>
      <c r="IF228" s="10"/>
      <c r="IG228" s="10"/>
      <c r="IH228" s="10"/>
      <c r="II228" s="10"/>
      <c r="IJ228" s="10"/>
      <c r="IK228" s="10"/>
      <c r="IL228" s="10"/>
      <c r="IM228" s="10"/>
      <c r="IN228" s="10"/>
      <c r="IO228" s="10"/>
      <c r="IP228" s="10"/>
      <c r="IQ228" s="10"/>
      <c r="IR228" s="10"/>
      <c r="IS228" s="10"/>
      <c r="IT228" s="10"/>
      <c r="IU228" s="10"/>
      <c r="IV228" s="10"/>
      <c r="IW228" s="10"/>
      <c r="IX228" s="10"/>
      <c r="IY228" s="10"/>
      <c r="IZ228" s="10"/>
      <c r="JA228" s="10"/>
    </row>
    <row r="229" spans="1:261" x14ac:dyDescent="0.3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c r="DG229" s="10"/>
      <c r="DH229" s="10"/>
      <c r="DI229" s="10"/>
      <c r="DJ229" s="10"/>
      <c r="DK229" s="10"/>
      <c r="DL229" s="10"/>
      <c r="DM229" s="10"/>
      <c r="DN229" s="10"/>
      <c r="DO229" s="10"/>
      <c r="DP229" s="10"/>
      <c r="DQ229" s="10"/>
      <c r="DR229" s="10"/>
      <c r="DS229" s="10"/>
      <c r="DT229" s="10"/>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10"/>
      <c r="EV229" s="10"/>
      <c r="EW229" s="10"/>
      <c r="EX229" s="10"/>
      <c r="EY229" s="10"/>
      <c r="EZ229" s="10"/>
      <c r="FA229" s="10"/>
      <c r="FB229" s="10"/>
      <c r="FC229" s="10"/>
      <c r="FD229" s="10"/>
      <c r="FE229" s="10"/>
      <c r="FF229" s="10"/>
      <c r="FG229" s="10"/>
      <c r="FH229" s="10"/>
      <c r="FI229" s="10"/>
      <c r="FJ229" s="10"/>
      <c r="FK229" s="10"/>
      <c r="FL229" s="10"/>
      <c r="FM229" s="10"/>
      <c r="FN229" s="10"/>
      <c r="FO229" s="10"/>
      <c r="FP229" s="10"/>
      <c r="FQ229" s="10"/>
      <c r="FR229" s="10"/>
      <c r="FS229" s="10"/>
      <c r="FT229" s="10"/>
      <c r="FU229" s="10"/>
      <c r="FV229" s="10"/>
      <c r="FW229" s="10"/>
      <c r="FX229" s="10"/>
      <c r="FY229" s="10"/>
      <c r="FZ229" s="10"/>
      <c r="GA229" s="10"/>
      <c r="GB229" s="10"/>
      <c r="GC229" s="10"/>
      <c r="GD229" s="10"/>
      <c r="GE229" s="10"/>
      <c r="GF229" s="10"/>
      <c r="GG229" s="10"/>
      <c r="GH229" s="10"/>
      <c r="GI229" s="10"/>
      <c r="GJ229" s="10"/>
      <c r="GK229" s="10"/>
      <c r="GL229" s="10"/>
      <c r="GM229" s="10"/>
      <c r="GN229" s="10"/>
      <c r="GO229" s="10"/>
      <c r="GP229" s="10"/>
      <c r="GQ229" s="10"/>
      <c r="GR229" s="10"/>
      <c r="GS229" s="10"/>
      <c r="GT229" s="10"/>
      <c r="GU229" s="10"/>
      <c r="GV229" s="10"/>
      <c r="GW229" s="10"/>
      <c r="GX229" s="10"/>
      <c r="GY229" s="10"/>
      <c r="GZ229" s="10"/>
      <c r="HA229" s="10"/>
      <c r="HB229" s="10"/>
      <c r="HC229" s="10"/>
      <c r="HD229" s="10"/>
      <c r="HE229" s="10"/>
      <c r="HF229" s="10"/>
      <c r="HG229" s="10"/>
      <c r="HH229" s="10"/>
      <c r="HI229" s="10"/>
      <c r="HJ229" s="10"/>
      <c r="HK229" s="10"/>
      <c r="HL229" s="10"/>
      <c r="HM229" s="10"/>
      <c r="HN229" s="10"/>
      <c r="HO229" s="10"/>
      <c r="HP229" s="10"/>
      <c r="HQ229" s="10"/>
      <c r="HR229" s="10"/>
      <c r="HS229" s="10"/>
      <c r="HT229" s="10"/>
      <c r="HU229" s="10"/>
      <c r="HV229" s="10"/>
      <c r="HW229" s="10"/>
      <c r="HX229" s="10"/>
      <c r="HY229" s="10"/>
      <c r="HZ229" s="10"/>
      <c r="IA229" s="10"/>
      <c r="IB229" s="10"/>
      <c r="IC229" s="10"/>
      <c r="ID229" s="10"/>
      <c r="IE229" s="10"/>
      <c r="IF229" s="10"/>
      <c r="IG229" s="10"/>
      <c r="IH229" s="10"/>
      <c r="II229" s="10"/>
      <c r="IJ229" s="10"/>
      <c r="IK229" s="10"/>
      <c r="IL229" s="10"/>
      <c r="IM229" s="10"/>
      <c r="IN229" s="10"/>
      <c r="IO229" s="10"/>
      <c r="IP229" s="10"/>
      <c r="IQ229" s="10"/>
      <c r="IR229" s="10"/>
      <c r="IS229" s="10"/>
      <c r="IT229" s="10"/>
      <c r="IU229" s="10"/>
      <c r="IV229" s="10"/>
      <c r="IW229" s="10"/>
      <c r="IX229" s="10"/>
      <c r="IY229" s="10"/>
      <c r="IZ229" s="10"/>
      <c r="JA229" s="10"/>
    </row>
    <row r="230" spans="1:261" x14ac:dyDescent="0.3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c r="DG230" s="10"/>
      <c r="DH230" s="10"/>
      <c r="DI230" s="10"/>
      <c r="DJ230" s="10"/>
      <c r="DK230" s="10"/>
      <c r="DL230" s="10"/>
      <c r="DM230" s="10"/>
      <c r="DN230" s="10"/>
      <c r="DO230" s="10"/>
      <c r="DP230" s="10"/>
      <c r="DQ230" s="10"/>
      <c r="DR230" s="10"/>
      <c r="DS230" s="10"/>
      <c r="DT230" s="10"/>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10"/>
      <c r="ET230" s="10"/>
      <c r="EU230" s="10"/>
      <c r="EV230" s="10"/>
      <c r="EW230" s="10"/>
      <c r="EX230" s="10"/>
      <c r="EY230" s="10"/>
      <c r="EZ230" s="10"/>
      <c r="FA230" s="10"/>
      <c r="FB230" s="10"/>
      <c r="FC230" s="10"/>
      <c r="FD230" s="10"/>
      <c r="FE230" s="10"/>
      <c r="FF230" s="10"/>
      <c r="FG230" s="10"/>
      <c r="FH230" s="10"/>
      <c r="FI230" s="10"/>
      <c r="FJ230" s="10"/>
      <c r="FK230" s="10"/>
      <c r="FL230" s="10"/>
      <c r="FM230" s="10"/>
      <c r="FN230" s="10"/>
      <c r="FO230" s="10"/>
      <c r="FP230" s="10"/>
      <c r="FQ230" s="10"/>
      <c r="FR230" s="10"/>
      <c r="FS230" s="10"/>
      <c r="FT230" s="10"/>
      <c r="FU230" s="10"/>
      <c r="FV230" s="10"/>
      <c r="FW230" s="10"/>
      <c r="FX230" s="10"/>
      <c r="FY230" s="10"/>
      <c r="FZ230" s="10"/>
      <c r="GA230" s="10"/>
      <c r="GB230" s="10"/>
      <c r="GC230" s="10"/>
      <c r="GD230" s="10"/>
      <c r="GE230" s="10"/>
      <c r="GF230" s="10"/>
      <c r="GG230" s="10"/>
      <c r="GH230" s="10"/>
      <c r="GI230" s="10"/>
      <c r="GJ230" s="10"/>
      <c r="GK230" s="10"/>
      <c r="GL230" s="10"/>
      <c r="GM230" s="10"/>
      <c r="GN230" s="10"/>
      <c r="GO230" s="10"/>
      <c r="GP230" s="10"/>
      <c r="GQ230" s="10"/>
      <c r="GR230" s="10"/>
      <c r="GS230" s="10"/>
      <c r="GT230" s="10"/>
      <c r="GU230" s="10"/>
      <c r="GV230" s="10"/>
      <c r="GW230" s="10"/>
      <c r="GX230" s="10"/>
      <c r="GY230" s="10"/>
      <c r="GZ230" s="10"/>
      <c r="HA230" s="10"/>
      <c r="HB230" s="10"/>
      <c r="HC230" s="10"/>
      <c r="HD230" s="10"/>
      <c r="HE230" s="10"/>
      <c r="HF230" s="10"/>
      <c r="HG230" s="10"/>
      <c r="HH230" s="10"/>
      <c r="HI230" s="10"/>
      <c r="HJ230" s="10"/>
      <c r="HK230" s="10"/>
      <c r="HL230" s="10"/>
      <c r="HM230" s="10"/>
      <c r="HN230" s="10"/>
      <c r="HO230" s="10"/>
      <c r="HP230" s="10"/>
      <c r="HQ230" s="10"/>
      <c r="HR230" s="10"/>
      <c r="HS230" s="10"/>
      <c r="HT230" s="10"/>
      <c r="HU230" s="10"/>
      <c r="HV230" s="10"/>
      <c r="HW230" s="10"/>
      <c r="HX230" s="10"/>
      <c r="HY230" s="10"/>
      <c r="HZ230" s="10"/>
      <c r="IA230" s="10"/>
      <c r="IB230" s="10"/>
      <c r="IC230" s="10"/>
      <c r="ID230" s="10"/>
      <c r="IE230" s="10"/>
      <c r="IF230" s="10"/>
      <c r="IG230" s="10"/>
      <c r="IH230" s="10"/>
      <c r="II230" s="10"/>
      <c r="IJ230" s="10"/>
      <c r="IK230" s="10"/>
      <c r="IL230" s="10"/>
      <c r="IM230" s="10"/>
      <c r="IN230" s="10"/>
      <c r="IO230" s="10"/>
      <c r="IP230" s="10"/>
      <c r="IQ230" s="10"/>
      <c r="IR230" s="10"/>
      <c r="IS230" s="10"/>
      <c r="IT230" s="10"/>
      <c r="IU230" s="10"/>
      <c r="IV230" s="10"/>
      <c r="IW230" s="10"/>
      <c r="IX230" s="10"/>
      <c r="IY230" s="10"/>
      <c r="IZ230" s="10"/>
      <c r="JA230" s="10"/>
    </row>
    <row r="231" spans="1:261" x14ac:dyDescent="0.3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10"/>
      <c r="EV231" s="10"/>
      <c r="EW231" s="10"/>
      <c r="EX231" s="10"/>
      <c r="EY231" s="10"/>
      <c r="EZ231" s="10"/>
      <c r="FA231" s="10"/>
      <c r="FB231" s="10"/>
      <c r="FC231" s="10"/>
      <c r="FD231" s="10"/>
      <c r="FE231" s="10"/>
      <c r="FF231" s="10"/>
      <c r="FG231" s="10"/>
      <c r="FH231" s="10"/>
      <c r="FI231" s="10"/>
      <c r="FJ231" s="10"/>
      <c r="FK231" s="10"/>
      <c r="FL231" s="10"/>
      <c r="FM231" s="10"/>
      <c r="FN231" s="10"/>
      <c r="FO231" s="10"/>
      <c r="FP231" s="10"/>
      <c r="FQ231" s="10"/>
      <c r="FR231" s="10"/>
      <c r="FS231" s="10"/>
      <c r="FT231" s="10"/>
      <c r="FU231" s="10"/>
      <c r="FV231" s="10"/>
      <c r="FW231" s="10"/>
      <c r="FX231" s="10"/>
      <c r="FY231" s="10"/>
      <c r="FZ231" s="10"/>
      <c r="GA231" s="10"/>
      <c r="GB231" s="10"/>
      <c r="GC231" s="10"/>
      <c r="GD231" s="10"/>
      <c r="GE231" s="10"/>
      <c r="GF231" s="10"/>
      <c r="GG231" s="10"/>
      <c r="GH231" s="10"/>
      <c r="GI231" s="10"/>
      <c r="GJ231" s="10"/>
      <c r="GK231" s="10"/>
      <c r="GL231" s="10"/>
      <c r="GM231" s="10"/>
      <c r="GN231" s="10"/>
      <c r="GO231" s="10"/>
      <c r="GP231" s="10"/>
      <c r="GQ231" s="10"/>
      <c r="GR231" s="10"/>
      <c r="GS231" s="10"/>
      <c r="GT231" s="10"/>
      <c r="GU231" s="10"/>
      <c r="GV231" s="10"/>
      <c r="GW231" s="10"/>
      <c r="GX231" s="10"/>
      <c r="GY231" s="10"/>
      <c r="GZ231" s="10"/>
      <c r="HA231" s="10"/>
      <c r="HB231" s="10"/>
      <c r="HC231" s="10"/>
      <c r="HD231" s="10"/>
      <c r="HE231" s="10"/>
      <c r="HF231" s="10"/>
      <c r="HG231" s="10"/>
      <c r="HH231" s="10"/>
      <c r="HI231" s="10"/>
      <c r="HJ231" s="10"/>
      <c r="HK231" s="10"/>
      <c r="HL231" s="10"/>
      <c r="HM231" s="10"/>
      <c r="HN231" s="10"/>
      <c r="HO231" s="10"/>
      <c r="HP231" s="10"/>
      <c r="HQ231" s="10"/>
      <c r="HR231" s="10"/>
      <c r="HS231" s="10"/>
      <c r="HT231" s="10"/>
      <c r="HU231" s="10"/>
      <c r="HV231" s="10"/>
      <c r="HW231" s="10"/>
      <c r="HX231" s="10"/>
      <c r="HY231" s="10"/>
      <c r="HZ231" s="10"/>
      <c r="IA231" s="10"/>
      <c r="IB231" s="10"/>
      <c r="IC231" s="10"/>
      <c r="ID231" s="10"/>
      <c r="IE231" s="10"/>
      <c r="IF231" s="10"/>
      <c r="IG231" s="10"/>
      <c r="IH231" s="10"/>
      <c r="II231" s="10"/>
      <c r="IJ231" s="10"/>
      <c r="IK231" s="10"/>
      <c r="IL231" s="10"/>
      <c r="IM231" s="10"/>
      <c r="IN231" s="10"/>
      <c r="IO231" s="10"/>
      <c r="IP231" s="10"/>
      <c r="IQ231" s="10"/>
      <c r="IR231" s="10"/>
      <c r="IS231" s="10"/>
      <c r="IT231" s="10"/>
      <c r="IU231" s="10"/>
      <c r="IV231" s="10"/>
      <c r="IW231" s="10"/>
      <c r="IX231" s="10"/>
      <c r="IY231" s="10"/>
      <c r="IZ231" s="10"/>
      <c r="JA231" s="10"/>
    </row>
    <row r="232" spans="1:261" x14ac:dyDescent="0.3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CC232" s="10"/>
      <c r="CD232" s="10"/>
      <c r="CE232" s="10"/>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c r="DG232" s="10"/>
      <c r="DH232" s="10"/>
      <c r="DI232" s="10"/>
      <c r="DJ232" s="10"/>
      <c r="DK232" s="10"/>
      <c r="DL232" s="10"/>
      <c r="DM232" s="10"/>
      <c r="DN232" s="10"/>
      <c r="DO232" s="10"/>
      <c r="DP232" s="10"/>
      <c r="DQ232" s="10"/>
      <c r="DR232" s="10"/>
      <c r="DS232" s="10"/>
      <c r="DT232" s="10"/>
      <c r="DU232" s="10"/>
      <c r="DV232" s="10"/>
      <c r="DW232" s="10"/>
      <c r="DX232" s="10"/>
      <c r="DY232" s="10"/>
      <c r="DZ232" s="10"/>
      <c r="EA232" s="10"/>
      <c r="EB232" s="10"/>
      <c r="EC232" s="10"/>
      <c r="ED232" s="10"/>
      <c r="EE232" s="10"/>
      <c r="EF232" s="10"/>
      <c r="EG232" s="10"/>
      <c r="EH232" s="10"/>
      <c r="EI232" s="10"/>
      <c r="EJ232" s="10"/>
      <c r="EK232" s="10"/>
      <c r="EL232" s="10"/>
      <c r="EM232" s="10"/>
      <c r="EN232" s="10"/>
      <c r="EO232" s="10"/>
      <c r="EP232" s="10"/>
      <c r="EQ232" s="10"/>
      <c r="ER232" s="10"/>
      <c r="ES232" s="10"/>
      <c r="ET232" s="10"/>
      <c r="EU232" s="10"/>
      <c r="EV232" s="10"/>
      <c r="EW232" s="10"/>
      <c r="EX232" s="10"/>
      <c r="EY232" s="10"/>
      <c r="EZ232" s="10"/>
      <c r="FA232" s="10"/>
      <c r="FB232" s="10"/>
      <c r="FC232" s="10"/>
      <c r="FD232" s="10"/>
      <c r="FE232" s="10"/>
      <c r="FF232" s="10"/>
      <c r="FG232" s="10"/>
      <c r="FH232" s="10"/>
      <c r="FI232" s="10"/>
      <c r="FJ232" s="10"/>
      <c r="FK232" s="10"/>
      <c r="FL232" s="10"/>
      <c r="FM232" s="10"/>
      <c r="FN232" s="10"/>
      <c r="FO232" s="10"/>
      <c r="FP232" s="10"/>
      <c r="FQ232" s="10"/>
      <c r="FR232" s="10"/>
      <c r="FS232" s="10"/>
      <c r="FT232" s="10"/>
      <c r="FU232" s="10"/>
      <c r="FV232" s="10"/>
      <c r="FW232" s="10"/>
      <c r="FX232" s="10"/>
      <c r="FY232" s="10"/>
      <c r="FZ232" s="10"/>
      <c r="GA232" s="10"/>
      <c r="GB232" s="10"/>
      <c r="GC232" s="10"/>
      <c r="GD232" s="10"/>
      <c r="GE232" s="10"/>
      <c r="GF232" s="10"/>
      <c r="GG232" s="10"/>
      <c r="GH232" s="10"/>
      <c r="GI232" s="10"/>
      <c r="GJ232" s="10"/>
      <c r="GK232" s="10"/>
      <c r="GL232" s="10"/>
      <c r="GM232" s="10"/>
      <c r="GN232" s="10"/>
      <c r="GO232" s="10"/>
      <c r="GP232" s="10"/>
      <c r="GQ232" s="10"/>
      <c r="GR232" s="10"/>
      <c r="GS232" s="10"/>
      <c r="GT232" s="10"/>
      <c r="GU232" s="10"/>
      <c r="GV232" s="10"/>
      <c r="GW232" s="10"/>
      <c r="GX232" s="10"/>
      <c r="GY232" s="10"/>
      <c r="GZ232" s="10"/>
      <c r="HA232" s="10"/>
      <c r="HB232" s="10"/>
      <c r="HC232" s="10"/>
      <c r="HD232" s="10"/>
      <c r="HE232" s="10"/>
      <c r="HF232" s="10"/>
      <c r="HG232" s="10"/>
      <c r="HH232" s="10"/>
      <c r="HI232" s="10"/>
      <c r="HJ232" s="10"/>
      <c r="HK232" s="10"/>
      <c r="HL232" s="10"/>
      <c r="HM232" s="10"/>
      <c r="HN232" s="10"/>
      <c r="HO232" s="10"/>
      <c r="HP232" s="10"/>
      <c r="HQ232" s="10"/>
      <c r="HR232" s="10"/>
      <c r="HS232" s="10"/>
      <c r="HT232" s="10"/>
      <c r="HU232" s="10"/>
      <c r="HV232" s="10"/>
      <c r="HW232" s="10"/>
      <c r="HX232" s="10"/>
      <c r="HY232" s="10"/>
      <c r="HZ232" s="10"/>
      <c r="IA232" s="10"/>
      <c r="IB232" s="10"/>
      <c r="IC232" s="10"/>
      <c r="ID232" s="10"/>
      <c r="IE232" s="10"/>
      <c r="IF232" s="10"/>
      <c r="IG232" s="10"/>
      <c r="IH232" s="10"/>
      <c r="II232" s="10"/>
      <c r="IJ232" s="10"/>
      <c r="IK232" s="10"/>
      <c r="IL232" s="10"/>
      <c r="IM232" s="10"/>
      <c r="IN232" s="10"/>
      <c r="IO232" s="10"/>
      <c r="IP232" s="10"/>
      <c r="IQ232" s="10"/>
      <c r="IR232" s="10"/>
      <c r="IS232" s="10"/>
      <c r="IT232" s="10"/>
      <c r="IU232" s="10"/>
      <c r="IV232" s="10"/>
      <c r="IW232" s="10"/>
      <c r="IX232" s="10"/>
      <c r="IY232" s="10"/>
      <c r="IZ232" s="10"/>
      <c r="JA232" s="10"/>
    </row>
    <row r="233" spans="1:261" x14ac:dyDescent="0.3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c r="DD233" s="10"/>
      <c r="DE233" s="10"/>
      <c r="DF233" s="10"/>
      <c r="DG233" s="10"/>
      <c r="DH233" s="10"/>
      <c r="DI233" s="10"/>
      <c r="DJ233" s="10"/>
      <c r="DK233" s="10"/>
      <c r="DL233" s="10"/>
      <c r="DM233" s="10"/>
      <c r="DN233" s="10"/>
      <c r="DO233" s="10"/>
      <c r="DP233" s="10"/>
      <c r="DQ233" s="10"/>
      <c r="DR233" s="10"/>
      <c r="DS233" s="10"/>
      <c r="DT233" s="10"/>
      <c r="DU233" s="10"/>
      <c r="DV233" s="10"/>
      <c r="DW233" s="10"/>
      <c r="DX233" s="10"/>
      <c r="DY233" s="10"/>
      <c r="DZ233" s="10"/>
      <c r="EA233" s="10"/>
      <c r="EB233" s="10"/>
      <c r="EC233" s="10"/>
      <c r="ED233" s="10"/>
      <c r="EE233" s="10"/>
      <c r="EF233" s="10"/>
      <c r="EG233" s="10"/>
      <c r="EH233" s="10"/>
      <c r="EI233" s="10"/>
      <c r="EJ233" s="10"/>
      <c r="EK233" s="10"/>
      <c r="EL233" s="10"/>
      <c r="EM233" s="10"/>
      <c r="EN233" s="10"/>
      <c r="EO233" s="10"/>
      <c r="EP233" s="10"/>
      <c r="EQ233" s="10"/>
      <c r="ER233" s="10"/>
      <c r="ES233" s="10"/>
      <c r="ET233" s="10"/>
      <c r="EU233" s="10"/>
      <c r="EV233" s="10"/>
      <c r="EW233" s="10"/>
      <c r="EX233" s="10"/>
      <c r="EY233" s="10"/>
      <c r="EZ233" s="10"/>
      <c r="FA233" s="10"/>
      <c r="FB233" s="10"/>
      <c r="FC233" s="10"/>
      <c r="FD233" s="10"/>
      <c r="FE233" s="10"/>
      <c r="FF233" s="10"/>
      <c r="FG233" s="10"/>
      <c r="FH233" s="10"/>
      <c r="FI233" s="10"/>
      <c r="FJ233" s="10"/>
      <c r="FK233" s="10"/>
      <c r="FL233" s="10"/>
      <c r="FM233" s="10"/>
      <c r="FN233" s="10"/>
      <c r="FO233" s="10"/>
      <c r="FP233" s="10"/>
      <c r="FQ233" s="10"/>
      <c r="FR233" s="10"/>
      <c r="FS233" s="10"/>
      <c r="FT233" s="10"/>
      <c r="FU233" s="10"/>
      <c r="FV233" s="10"/>
      <c r="FW233" s="10"/>
      <c r="FX233" s="10"/>
      <c r="FY233" s="10"/>
      <c r="FZ233" s="10"/>
      <c r="GA233" s="10"/>
      <c r="GB233" s="10"/>
      <c r="GC233" s="10"/>
      <c r="GD233" s="10"/>
      <c r="GE233" s="10"/>
      <c r="GF233" s="10"/>
      <c r="GG233" s="10"/>
      <c r="GH233" s="10"/>
      <c r="GI233" s="10"/>
      <c r="GJ233" s="10"/>
      <c r="GK233" s="10"/>
      <c r="GL233" s="10"/>
      <c r="GM233" s="10"/>
      <c r="GN233" s="10"/>
      <c r="GO233" s="10"/>
      <c r="GP233" s="10"/>
      <c r="GQ233" s="10"/>
      <c r="GR233" s="10"/>
      <c r="GS233" s="10"/>
      <c r="GT233" s="10"/>
      <c r="GU233" s="10"/>
      <c r="GV233" s="10"/>
      <c r="GW233" s="10"/>
      <c r="GX233" s="10"/>
      <c r="GY233" s="10"/>
      <c r="GZ233" s="10"/>
      <c r="HA233" s="10"/>
      <c r="HB233" s="10"/>
      <c r="HC233" s="10"/>
      <c r="HD233" s="10"/>
      <c r="HE233" s="10"/>
      <c r="HF233" s="10"/>
      <c r="HG233" s="10"/>
      <c r="HH233" s="10"/>
      <c r="HI233" s="10"/>
      <c r="HJ233" s="10"/>
      <c r="HK233" s="10"/>
      <c r="HL233" s="10"/>
      <c r="HM233" s="10"/>
      <c r="HN233" s="10"/>
      <c r="HO233" s="10"/>
      <c r="HP233" s="10"/>
      <c r="HQ233" s="10"/>
      <c r="HR233" s="10"/>
      <c r="HS233" s="10"/>
      <c r="HT233" s="10"/>
      <c r="HU233" s="10"/>
      <c r="HV233" s="10"/>
      <c r="HW233" s="10"/>
      <c r="HX233" s="10"/>
      <c r="HY233" s="10"/>
      <c r="HZ233" s="10"/>
      <c r="IA233" s="10"/>
      <c r="IB233" s="10"/>
      <c r="IC233" s="10"/>
      <c r="ID233" s="10"/>
      <c r="IE233" s="10"/>
      <c r="IF233" s="10"/>
      <c r="IG233" s="10"/>
      <c r="IH233" s="10"/>
      <c r="II233" s="10"/>
      <c r="IJ233" s="10"/>
      <c r="IK233" s="10"/>
      <c r="IL233" s="10"/>
      <c r="IM233" s="10"/>
      <c r="IN233" s="10"/>
      <c r="IO233" s="10"/>
      <c r="IP233" s="10"/>
      <c r="IQ233" s="10"/>
      <c r="IR233" s="10"/>
      <c r="IS233" s="10"/>
      <c r="IT233" s="10"/>
      <c r="IU233" s="10"/>
      <c r="IV233" s="10"/>
      <c r="IW233" s="10"/>
      <c r="IX233" s="10"/>
      <c r="IY233" s="10"/>
      <c r="IZ233" s="10"/>
      <c r="JA233" s="10"/>
    </row>
    <row r="234" spans="1:261" x14ac:dyDescent="0.3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c r="DG234" s="10"/>
      <c r="DH234" s="10"/>
      <c r="DI234" s="10"/>
      <c r="DJ234" s="10"/>
      <c r="DK234" s="10"/>
      <c r="DL234" s="10"/>
      <c r="DM234" s="10"/>
      <c r="DN234" s="10"/>
      <c r="DO234" s="10"/>
      <c r="DP234" s="10"/>
      <c r="DQ234" s="10"/>
      <c r="DR234" s="10"/>
      <c r="DS234" s="10"/>
      <c r="DT234" s="10"/>
      <c r="DU234" s="10"/>
      <c r="DV234" s="10"/>
      <c r="DW234" s="10"/>
      <c r="DX234" s="10"/>
      <c r="DY234" s="10"/>
      <c r="DZ234" s="10"/>
      <c r="EA234" s="10"/>
      <c r="EB234" s="10"/>
      <c r="EC234" s="10"/>
      <c r="ED234" s="10"/>
      <c r="EE234" s="10"/>
      <c r="EF234" s="10"/>
      <c r="EG234" s="10"/>
      <c r="EH234" s="10"/>
      <c r="EI234" s="10"/>
      <c r="EJ234" s="10"/>
      <c r="EK234" s="10"/>
      <c r="EL234" s="10"/>
      <c r="EM234" s="10"/>
      <c r="EN234" s="10"/>
      <c r="EO234" s="10"/>
      <c r="EP234" s="10"/>
      <c r="EQ234" s="10"/>
      <c r="ER234" s="10"/>
      <c r="ES234" s="10"/>
      <c r="ET234" s="10"/>
      <c r="EU234" s="10"/>
      <c r="EV234" s="10"/>
      <c r="EW234" s="10"/>
      <c r="EX234" s="10"/>
      <c r="EY234" s="10"/>
      <c r="EZ234" s="10"/>
      <c r="FA234" s="10"/>
      <c r="FB234" s="10"/>
      <c r="FC234" s="10"/>
      <c r="FD234" s="10"/>
      <c r="FE234" s="10"/>
      <c r="FF234" s="10"/>
      <c r="FG234" s="10"/>
      <c r="FH234" s="10"/>
      <c r="FI234" s="10"/>
      <c r="FJ234" s="10"/>
      <c r="FK234" s="10"/>
      <c r="FL234" s="10"/>
      <c r="FM234" s="10"/>
      <c r="FN234" s="10"/>
      <c r="FO234" s="10"/>
      <c r="FP234" s="10"/>
      <c r="FQ234" s="10"/>
      <c r="FR234" s="10"/>
      <c r="FS234" s="10"/>
      <c r="FT234" s="10"/>
      <c r="FU234" s="10"/>
      <c r="FV234" s="10"/>
      <c r="FW234" s="10"/>
      <c r="FX234" s="10"/>
      <c r="FY234" s="10"/>
      <c r="FZ234" s="10"/>
      <c r="GA234" s="10"/>
      <c r="GB234" s="10"/>
      <c r="GC234" s="10"/>
      <c r="GD234" s="10"/>
      <c r="GE234" s="10"/>
      <c r="GF234" s="10"/>
      <c r="GG234" s="10"/>
      <c r="GH234" s="10"/>
      <c r="GI234" s="10"/>
      <c r="GJ234" s="10"/>
      <c r="GK234" s="10"/>
      <c r="GL234" s="10"/>
      <c r="GM234" s="10"/>
      <c r="GN234" s="10"/>
      <c r="GO234" s="10"/>
      <c r="GP234" s="10"/>
      <c r="GQ234" s="10"/>
      <c r="GR234" s="10"/>
      <c r="GS234" s="10"/>
      <c r="GT234" s="10"/>
      <c r="GU234" s="10"/>
      <c r="GV234" s="10"/>
      <c r="GW234" s="10"/>
      <c r="GX234" s="10"/>
      <c r="GY234" s="10"/>
      <c r="GZ234" s="10"/>
      <c r="HA234" s="10"/>
      <c r="HB234" s="10"/>
      <c r="HC234" s="10"/>
      <c r="HD234" s="10"/>
      <c r="HE234" s="10"/>
      <c r="HF234" s="10"/>
      <c r="HG234" s="10"/>
      <c r="HH234" s="10"/>
      <c r="HI234" s="10"/>
      <c r="HJ234" s="10"/>
      <c r="HK234" s="10"/>
      <c r="HL234" s="10"/>
      <c r="HM234" s="10"/>
      <c r="HN234" s="10"/>
      <c r="HO234" s="10"/>
      <c r="HP234" s="10"/>
      <c r="HQ234" s="10"/>
      <c r="HR234" s="10"/>
      <c r="HS234" s="10"/>
      <c r="HT234" s="10"/>
      <c r="HU234" s="10"/>
      <c r="HV234" s="10"/>
      <c r="HW234" s="10"/>
      <c r="HX234" s="10"/>
      <c r="HY234" s="10"/>
      <c r="HZ234" s="10"/>
      <c r="IA234" s="10"/>
      <c r="IB234" s="10"/>
      <c r="IC234" s="10"/>
      <c r="ID234" s="10"/>
      <c r="IE234" s="10"/>
      <c r="IF234" s="10"/>
      <c r="IG234" s="10"/>
      <c r="IH234" s="10"/>
      <c r="II234" s="10"/>
      <c r="IJ234" s="10"/>
      <c r="IK234" s="10"/>
      <c r="IL234" s="10"/>
      <c r="IM234" s="10"/>
      <c r="IN234" s="10"/>
      <c r="IO234" s="10"/>
      <c r="IP234" s="10"/>
      <c r="IQ234" s="10"/>
      <c r="IR234" s="10"/>
      <c r="IS234" s="10"/>
      <c r="IT234" s="10"/>
      <c r="IU234" s="10"/>
      <c r="IV234" s="10"/>
      <c r="IW234" s="10"/>
      <c r="IX234" s="10"/>
      <c r="IY234" s="10"/>
      <c r="IZ234" s="10"/>
      <c r="JA234" s="10"/>
    </row>
    <row r="235" spans="1:261" x14ac:dyDescent="0.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c r="DC235" s="10"/>
      <c r="DD235" s="10"/>
      <c r="DE235" s="10"/>
      <c r="DF235" s="10"/>
      <c r="DG235" s="10"/>
      <c r="DH235" s="10"/>
      <c r="DI235" s="10"/>
      <c r="DJ235" s="10"/>
      <c r="DK235" s="10"/>
      <c r="DL235" s="10"/>
      <c r="DM235" s="10"/>
      <c r="DN235" s="10"/>
      <c r="DO235" s="10"/>
      <c r="DP235" s="10"/>
      <c r="DQ235" s="10"/>
      <c r="DR235" s="10"/>
      <c r="DS235" s="10"/>
      <c r="DT235" s="10"/>
      <c r="DU235" s="10"/>
      <c r="DV235" s="10"/>
      <c r="DW235" s="10"/>
      <c r="DX235" s="10"/>
      <c r="DY235" s="10"/>
      <c r="DZ235" s="10"/>
      <c r="EA235" s="10"/>
      <c r="EB235" s="10"/>
      <c r="EC235" s="10"/>
      <c r="ED235" s="10"/>
      <c r="EE235" s="10"/>
      <c r="EF235" s="10"/>
      <c r="EG235" s="10"/>
      <c r="EH235" s="10"/>
      <c r="EI235" s="10"/>
      <c r="EJ235" s="10"/>
      <c r="EK235" s="10"/>
      <c r="EL235" s="10"/>
      <c r="EM235" s="10"/>
      <c r="EN235" s="10"/>
      <c r="EO235" s="10"/>
      <c r="EP235" s="10"/>
      <c r="EQ235" s="10"/>
      <c r="ER235" s="10"/>
      <c r="ES235" s="10"/>
      <c r="ET235" s="10"/>
      <c r="EU235" s="10"/>
      <c r="EV235" s="10"/>
      <c r="EW235" s="10"/>
      <c r="EX235" s="10"/>
      <c r="EY235" s="10"/>
      <c r="EZ235" s="10"/>
      <c r="FA235" s="10"/>
      <c r="FB235" s="10"/>
      <c r="FC235" s="10"/>
      <c r="FD235" s="10"/>
      <c r="FE235" s="10"/>
      <c r="FF235" s="10"/>
      <c r="FG235" s="10"/>
      <c r="FH235" s="10"/>
      <c r="FI235" s="10"/>
      <c r="FJ235" s="10"/>
      <c r="FK235" s="10"/>
      <c r="FL235" s="10"/>
      <c r="FM235" s="10"/>
      <c r="FN235" s="10"/>
      <c r="FO235" s="10"/>
      <c r="FP235" s="10"/>
      <c r="FQ235" s="10"/>
      <c r="FR235" s="10"/>
      <c r="FS235" s="10"/>
      <c r="FT235" s="10"/>
      <c r="FU235" s="10"/>
      <c r="FV235" s="10"/>
      <c r="FW235" s="10"/>
      <c r="FX235" s="10"/>
      <c r="FY235" s="10"/>
      <c r="FZ235" s="10"/>
      <c r="GA235" s="10"/>
      <c r="GB235" s="10"/>
      <c r="GC235" s="10"/>
      <c r="GD235" s="10"/>
      <c r="GE235" s="10"/>
      <c r="GF235" s="10"/>
      <c r="GG235" s="10"/>
      <c r="GH235" s="10"/>
      <c r="GI235" s="10"/>
      <c r="GJ235" s="10"/>
      <c r="GK235" s="10"/>
      <c r="GL235" s="10"/>
      <c r="GM235" s="10"/>
      <c r="GN235" s="10"/>
      <c r="GO235" s="10"/>
      <c r="GP235" s="10"/>
      <c r="GQ235" s="10"/>
      <c r="GR235" s="10"/>
      <c r="GS235" s="10"/>
      <c r="GT235" s="10"/>
      <c r="GU235" s="10"/>
      <c r="GV235" s="10"/>
      <c r="GW235" s="10"/>
      <c r="GX235" s="10"/>
      <c r="GY235" s="10"/>
      <c r="GZ235" s="10"/>
      <c r="HA235" s="10"/>
      <c r="HB235" s="10"/>
      <c r="HC235" s="10"/>
      <c r="HD235" s="10"/>
      <c r="HE235" s="10"/>
      <c r="HF235" s="10"/>
      <c r="HG235" s="10"/>
      <c r="HH235" s="10"/>
      <c r="HI235" s="10"/>
      <c r="HJ235" s="10"/>
      <c r="HK235" s="10"/>
      <c r="HL235" s="10"/>
      <c r="HM235" s="10"/>
      <c r="HN235" s="10"/>
      <c r="HO235" s="10"/>
      <c r="HP235" s="10"/>
      <c r="HQ235" s="10"/>
      <c r="HR235" s="10"/>
      <c r="HS235" s="10"/>
      <c r="HT235" s="10"/>
      <c r="HU235" s="10"/>
      <c r="HV235" s="10"/>
      <c r="HW235" s="10"/>
      <c r="HX235" s="10"/>
      <c r="HY235" s="10"/>
      <c r="HZ235" s="10"/>
      <c r="IA235" s="10"/>
      <c r="IB235" s="10"/>
      <c r="IC235" s="10"/>
      <c r="ID235" s="10"/>
      <c r="IE235" s="10"/>
      <c r="IF235" s="10"/>
      <c r="IG235" s="10"/>
      <c r="IH235" s="10"/>
      <c r="II235" s="10"/>
      <c r="IJ235" s="10"/>
      <c r="IK235" s="10"/>
      <c r="IL235" s="10"/>
      <c r="IM235" s="10"/>
      <c r="IN235" s="10"/>
      <c r="IO235" s="10"/>
      <c r="IP235" s="10"/>
      <c r="IQ235" s="10"/>
      <c r="IR235" s="10"/>
      <c r="IS235" s="10"/>
      <c r="IT235" s="10"/>
      <c r="IU235" s="10"/>
      <c r="IV235" s="10"/>
      <c r="IW235" s="10"/>
      <c r="IX235" s="10"/>
      <c r="IY235" s="10"/>
      <c r="IZ235" s="10"/>
      <c r="JA235" s="10"/>
    </row>
    <row r="236" spans="1:261" x14ac:dyDescent="0.3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10"/>
      <c r="DX236" s="10"/>
      <c r="DY236" s="10"/>
      <c r="DZ236" s="10"/>
      <c r="EA236" s="10"/>
      <c r="EB236" s="10"/>
      <c r="EC236" s="10"/>
      <c r="ED236" s="10"/>
      <c r="EE236" s="10"/>
      <c r="EF236" s="10"/>
      <c r="EG236" s="10"/>
      <c r="EH236" s="10"/>
      <c r="EI236" s="10"/>
      <c r="EJ236" s="10"/>
      <c r="EK236" s="10"/>
      <c r="EL236" s="10"/>
      <c r="EM236" s="10"/>
      <c r="EN236" s="10"/>
      <c r="EO236" s="10"/>
      <c r="EP236" s="10"/>
      <c r="EQ236" s="10"/>
      <c r="ER236" s="10"/>
      <c r="ES236" s="10"/>
      <c r="ET236" s="10"/>
      <c r="EU236" s="10"/>
      <c r="EV236" s="10"/>
      <c r="EW236" s="10"/>
      <c r="EX236" s="10"/>
      <c r="EY236" s="10"/>
      <c r="EZ236" s="10"/>
      <c r="FA236" s="10"/>
      <c r="FB236" s="10"/>
      <c r="FC236" s="10"/>
      <c r="FD236" s="10"/>
      <c r="FE236" s="10"/>
      <c r="FF236" s="10"/>
      <c r="FG236" s="10"/>
      <c r="FH236" s="10"/>
      <c r="FI236" s="10"/>
      <c r="FJ236" s="10"/>
      <c r="FK236" s="10"/>
      <c r="FL236" s="10"/>
      <c r="FM236" s="10"/>
      <c r="FN236" s="10"/>
      <c r="FO236" s="10"/>
      <c r="FP236" s="10"/>
      <c r="FQ236" s="10"/>
      <c r="FR236" s="10"/>
      <c r="FS236" s="10"/>
      <c r="FT236" s="10"/>
      <c r="FU236" s="10"/>
      <c r="FV236" s="10"/>
      <c r="FW236" s="10"/>
      <c r="FX236" s="10"/>
      <c r="FY236" s="10"/>
      <c r="FZ236" s="10"/>
      <c r="GA236" s="10"/>
      <c r="GB236" s="10"/>
      <c r="GC236" s="10"/>
      <c r="GD236" s="10"/>
      <c r="GE236" s="10"/>
      <c r="GF236" s="10"/>
      <c r="GG236" s="10"/>
      <c r="GH236" s="10"/>
      <c r="GI236" s="10"/>
      <c r="GJ236" s="10"/>
      <c r="GK236" s="10"/>
      <c r="GL236" s="10"/>
      <c r="GM236" s="10"/>
      <c r="GN236" s="10"/>
      <c r="GO236" s="10"/>
      <c r="GP236" s="10"/>
      <c r="GQ236" s="10"/>
      <c r="GR236" s="10"/>
      <c r="GS236" s="10"/>
      <c r="GT236" s="10"/>
      <c r="GU236" s="10"/>
      <c r="GV236" s="10"/>
      <c r="GW236" s="10"/>
      <c r="GX236" s="10"/>
      <c r="GY236" s="10"/>
      <c r="GZ236" s="10"/>
      <c r="HA236" s="10"/>
      <c r="HB236" s="10"/>
      <c r="HC236" s="10"/>
      <c r="HD236" s="10"/>
      <c r="HE236" s="10"/>
      <c r="HF236" s="10"/>
      <c r="HG236" s="10"/>
      <c r="HH236" s="10"/>
      <c r="HI236" s="10"/>
      <c r="HJ236" s="10"/>
      <c r="HK236" s="10"/>
      <c r="HL236" s="10"/>
      <c r="HM236" s="10"/>
      <c r="HN236" s="10"/>
      <c r="HO236" s="10"/>
      <c r="HP236" s="10"/>
      <c r="HQ236" s="10"/>
      <c r="HR236" s="10"/>
      <c r="HS236" s="10"/>
      <c r="HT236" s="10"/>
      <c r="HU236" s="10"/>
      <c r="HV236" s="10"/>
      <c r="HW236" s="10"/>
      <c r="HX236" s="10"/>
      <c r="HY236" s="10"/>
      <c r="HZ236" s="10"/>
      <c r="IA236" s="10"/>
      <c r="IB236" s="10"/>
      <c r="IC236" s="10"/>
      <c r="ID236" s="10"/>
      <c r="IE236" s="10"/>
      <c r="IF236" s="10"/>
      <c r="IG236" s="10"/>
      <c r="IH236" s="10"/>
      <c r="II236" s="10"/>
      <c r="IJ236" s="10"/>
      <c r="IK236" s="10"/>
      <c r="IL236" s="10"/>
      <c r="IM236" s="10"/>
      <c r="IN236" s="10"/>
      <c r="IO236" s="10"/>
      <c r="IP236" s="10"/>
      <c r="IQ236" s="10"/>
      <c r="IR236" s="10"/>
      <c r="IS236" s="10"/>
      <c r="IT236" s="10"/>
      <c r="IU236" s="10"/>
      <c r="IV236" s="10"/>
      <c r="IW236" s="10"/>
      <c r="IX236" s="10"/>
      <c r="IY236" s="10"/>
      <c r="IZ236" s="10"/>
      <c r="JA236" s="10"/>
    </row>
    <row r="237" spans="1:261" x14ac:dyDescent="0.3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c r="DG237" s="10"/>
      <c r="DH237" s="10"/>
      <c r="DI237" s="10"/>
      <c r="DJ237" s="10"/>
      <c r="DK237" s="10"/>
      <c r="DL237" s="10"/>
      <c r="DM237" s="10"/>
      <c r="DN237" s="10"/>
      <c r="DO237" s="10"/>
      <c r="DP237" s="10"/>
      <c r="DQ237" s="10"/>
      <c r="DR237" s="10"/>
      <c r="DS237" s="10"/>
      <c r="DT237" s="10"/>
      <c r="DU237" s="10"/>
      <c r="DV237" s="10"/>
      <c r="DW237" s="10"/>
      <c r="DX237" s="10"/>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10"/>
      <c r="EV237" s="10"/>
      <c r="EW237" s="10"/>
      <c r="EX237" s="10"/>
      <c r="EY237" s="10"/>
      <c r="EZ237" s="10"/>
      <c r="FA237" s="10"/>
      <c r="FB237" s="10"/>
      <c r="FC237" s="10"/>
      <c r="FD237" s="10"/>
      <c r="FE237" s="10"/>
      <c r="FF237" s="10"/>
      <c r="FG237" s="10"/>
      <c r="FH237" s="10"/>
      <c r="FI237" s="10"/>
      <c r="FJ237" s="10"/>
      <c r="FK237" s="10"/>
      <c r="FL237" s="10"/>
      <c r="FM237" s="10"/>
      <c r="FN237" s="10"/>
      <c r="FO237" s="10"/>
      <c r="FP237" s="10"/>
      <c r="FQ237" s="10"/>
      <c r="FR237" s="10"/>
      <c r="FS237" s="10"/>
      <c r="FT237" s="10"/>
      <c r="FU237" s="10"/>
      <c r="FV237" s="10"/>
      <c r="FW237" s="10"/>
      <c r="FX237" s="10"/>
      <c r="FY237" s="10"/>
      <c r="FZ237" s="10"/>
      <c r="GA237" s="10"/>
      <c r="GB237" s="10"/>
      <c r="GC237" s="10"/>
      <c r="GD237" s="10"/>
      <c r="GE237" s="10"/>
      <c r="GF237" s="10"/>
      <c r="GG237" s="10"/>
      <c r="GH237" s="10"/>
      <c r="GI237" s="10"/>
      <c r="GJ237" s="10"/>
      <c r="GK237" s="10"/>
      <c r="GL237" s="10"/>
      <c r="GM237" s="10"/>
      <c r="GN237" s="10"/>
      <c r="GO237" s="10"/>
      <c r="GP237" s="10"/>
      <c r="GQ237" s="10"/>
      <c r="GR237" s="10"/>
      <c r="GS237" s="10"/>
      <c r="GT237" s="10"/>
      <c r="GU237" s="10"/>
      <c r="GV237" s="10"/>
      <c r="GW237" s="10"/>
      <c r="GX237" s="10"/>
      <c r="GY237" s="10"/>
      <c r="GZ237" s="10"/>
      <c r="HA237" s="10"/>
      <c r="HB237" s="10"/>
      <c r="HC237" s="10"/>
      <c r="HD237" s="10"/>
      <c r="HE237" s="10"/>
      <c r="HF237" s="10"/>
      <c r="HG237" s="10"/>
      <c r="HH237" s="10"/>
      <c r="HI237" s="10"/>
      <c r="HJ237" s="10"/>
      <c r="HK237" s="10"/>
      <c r="HL237" s="10"/>
      <c r="HM237" s="10"/>
      <c r="HN237" s="10"/>
      <c r="HO237" s="10"/>
      <c r="HP237" s="10"/>
      <c r="HQ237" s="10"/>
      <c r="HR237" s="10"/>
      <c r="HS237" s="10"/>
      <c r="HT237" s="10"/>
      <c r="HU237" s="10"/>
      <c r="HV237" s="10"/>
      <c r="HW237" s="10"/>
      <c r="HX237" s="10"/>
      <c r="HY237" s="10"/>
      <c r="HZ237" s="10"/>
      <c r="IA237" s="10"/>
      <c r="IB237" s="10"/>
      <c r="IC237" s="10"/>
      <c r="ID237" s="10"/>
      <c r="IE237" s="10"/>
      <c r="IF237" s="10"/>
      <c r="IG237" s="10"/>
      <c r="IH237" s="10"/>
      <c r="II237" s="10"/>
      <c r="IJ237" s="10"/>
      <c r="IK237" s="10"/>
      <c r="IL237" s="10"/>
      <c r="IM237" s="10"/>
      <c r="IN237" s="10"/>
      <c r="IO237" s="10"/>
      <c r="IP237" s="10"/>
      <c r="IQ237" s="10"/>
      <c r="IR237" s="10"/>
      <c r="IS237" s="10"/>
      <c r="IT237" s="10"/>
      <c r="IU237" s="10"/>
      <c r="IV237" s="10"/>
      <c r="IW237" s="10"/>
      <c r="IX237" s="10"/>
      <c r="IY237" s="10"/>
      <c r="IZ237" s="10"/>
      <c r="JA237" s="10"/>
    </row>
    <row r="238" spans="1:261" x14ac:dyDescent="0.3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CC238" s="10"/>
      <c r="CD238" s="10"/>
      <c r="CE238" s="10"/>
      <c r="CF238" s="10"/>
      <c r="CG238" s="10"/>
      <c r="CH238" s="10"/>
      <c r="CI238" s="10"/>
      <c r="CJ238" s="10"/>
      <c r="CK238" s="10"/>
      <c r="CL238" s="10"/>
      <c r="CM238" s="10"/>
      <c r="CN238" s="10"/>
      <c r="CO238" s="10"/>
      <c r="CP238" s="10"/>
      <c r="CQ238" s="10"/>
      <c r="CR238" s="10"/>
      <c r="CS238" s="10"/>
      <c r="CT238" s="10"/>
      <c r="CU238" s="10"/>
      <c r="CV238" s="10"/>
      <c r="CW238" s="10"/>
      <c r="CX238" s="10"/>
      <c r="CY238" s="10"/>
      <c r="CZ238" s="10"/>
      <c r="DA238" s="10"/>
      <c r="DB238" s="10"/>
      <c r="DC238" s="10"/>
      <c r="DD238" s="10"/>
      <c r="DE238" s="10"/>
      <c r="DF238" s="10"/>
      <c r="DG238" s="10"/>
      <c r="DH238" s="10"/>
      <c r="DI238" s="10"/>
      <c r="DJ238" s="10"/>
      <c r="DK238" s="10"/>
      <c r="DL238" s="10"/>
      <c r="DM238" s="10"/>
      <c r="DN238" s="10"/>
      <c r="DO238" s="10"/>
      <c r="DP238" s="10"/>
      <c r="DQ238" s="10"/>
      <c r="DR238" s="10"/>
      <c r="DS238" s="10"/>
      <c r="DT238" s="10"/>
      <c r="DU238" s="10"/>
      <c r="DV238" s="10"/>
      <c r="DW238" s="10"/>
      <c r="DX238" s="10"/>
      <c r="DY238" s="10"/>
      <c r="DZ238" s="10"/>
      <c r="EA238" s="10"/>
      <c r="EB238" s="10"/>
      <c r="EC238" s="10"/>
      <c r="ED238" s="10"/>
      <c r="EE238" s="10"/>
      <c r="EF238" s="10"/>
      <c r="EG238" s="10"/>
      <c r="EH238" s="10"/>
      <c r="EI238" s="10"/>
      <c r="EJ238" s="10"/>
      <c r="EK238" s="10"/>
      <c r="EL238" s="10"/>
      <c r="EM238" s="10"/>
      <c r="EN238" s="10"/>
      <c r="EO238" s="10"/>
      <c r="EP238" s="10"/>
      <c r="EQ238" s="10"/>
      <c r="ER238" s="10"/>
      <c r="ES238" s="10"/>
      <c r="ET238" s="10"/>
      <c r="EU238" s="10"/>
      <c r="EV238" s="10"/>
      <c r="EW238" s="10"/>
      <c r="EX238" s="10"/>
      <c r="EY238" s="10"/>
      <c r="EZ238" s="10"/>
      <c r="FA238" s="10"/>
      <c r="FB238" s="10"/>
      <c r="FC238" s="10"/>
      <c r="FD238" s="10"/>
      <c r="FE238" s="10"/>
      <c r="FF238" s="10"/>
      <c r="FG238" s="10"/>
      <c r="FH238" s="10"/>
      <c r="FI238" s="10"/>
      <c r="FJ238" s="10"/>
      <c r="FK238" s="10"/>
      <c r="FL238" s="10"/>
      <c r="FM238" s="10"/>
      <c r="FN238" s="10"/>
      <c r="FO238" s="10"/>
      <c r="FP238" s="10"/>
      <c r="FQ238" s="10"/>
      <c r="FR238" s="10"/>
      <c r="FS238" s="10"/>
      <c r="FT238" s="10"/>
      <c r="FU238" s="10"/>
      <c r="FV238" s="10"/>
      <c r="FW238" s="10"/>
      <c r="FX238" s="10"/>
      <c r="FY238" s="10"/>
      <c r="FZ238" s="10"/>
      <c r="GA238" s="10"/>
      <c r="GB238" s="10"/>
      <c r="GC238" s="10"/>
      <c r="GD238" s="10"/>
      <c r="GE238" s="10"/>
      <c r="GF238" s="10"/>
      <c r="GG238" s="10"/>
      <c r="GH238" s="10"/>
      <c r="GI238" s="10"/>
      <c r="GJ238" s="10"/>
      <c r="GK238" s="10"/>
      <c r="GL238" s="10"/>
      <c r="GM238" s="10"/>
      <c r="GN238" s="10"/>
      <c r="GO238" s="10"/>
      <c r="GP238" s="10"/>
      <c r="GQ238" s="10"/>
      <c r="GR238" s="10"/>
      <c r="GS238" s="10"/>
      <c r="GT238" s="10"/>
      <c r="GU238" s="10"/>
      <c r="GV238" s="10"/>
      <c r="GW238" s="10"/>
      <c r="GX238" s="10"/>
      <c r="GY238" s="10"/>
      <c r="GZ238" s="10"/>
      <c r="HA238" s="10"/>
      <c r="HB238" s="10"/>
      <c r="HC238" s="10"/>
      <c r="HD238" s="10"/>
      <c r="HE238" s="10"/>
      <c r="HF238" s="10"/>
      <c r="HG238" s="10"/>
      <c r="HH238" s="10"/>
      <c r="HI238" s="10"/>
      <c r="HJ238" s="10"/>
      <c r="HK238" s="10"/>
      <c r="HL238" s="10"/>
      <c r="HM238" s="10"/>
      <c r="HN238" s="10"/>
      <c r="HO238" s="10"/>
      <c r="HP238" s="10"/>
      <c r="HQ238" s="10"/>
      <c r="HR238" s="10"/>
      <c r="HS238" s="10"/>
      <c r="HT238" s="10"/>
      <c r="HU238" s="10"/>
      <c r="HV238" s="10"/>
      <c r="HW238" s="10"/>
      <c r="HX238" s="10"/>
      <c r="HY238" s="10"/>
      <c r="HZ238" s="10"/>
      <c r="IA238" s="10"/>
      <c r="IB238" s="10"/>
      <c r="IC238" s="10"/>
      <c r="ID238" s="10"/>
      <c r="IE238" s="10"/>
      <c r="IF238" s="10"/>
      <c r="IG238" s="10"/>
      <c r="IH238" s="10"/>
      <c r="II238" s="10"/>
      <c r="IJ238" s="10"/>
      <c r="IK238" s="10"/>
      <c r="IL238" s="10"/>
      <c r="IM238" s="10"/>
      <c r="IN238" s="10"/>
      <c r="IO238" s="10"/>
      <c r="IP238" s="10"/>
      <c r="IQ238" s="10"/>
      <c r="IR238" s="10"/>
      <c r="IS238" s="10"/>
      <c r="IT238" s="10"/>
      <c r="IU238" s="10"/>
      <c r="IV238" s="10"/>
      <c r="IW238" s="10"/>
      <c r="IX238" s="10"/>
      <c r="IY238" s="10"/>
      <c r="IZ238" s="10"/>
      <c r="JA238" s="10"/>
    </row>
    <row r="239" spans="1:261" x14ac:dyDescent="0.3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CC239" s="10"/>
      <c r="CD239" s="10"/>
      <c r="CE239" s="10"/>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c r="DC239" s="10"/>
      <c r="DD239" s="10"/>
      <c r="DE239" s="10"/>
      <c r="DF239" s="10"/>
      <c r="DG239" s="10"/>
      <c r="DH239" s="10"/>
      <c r="DI239" s="10"/>
      <c r="DJ239" s="10"/>
      <c r="DK239" s="10"/>
      <c r="DL239" s="10"/>
      <c r="DM239" s="10"/>
      <c r="DN239" s="10"/>
      <c r="DO239" s="10"/>
      <c r="DP239" s="10"/>
      <c r="DQ239" s="10"/>
      <c r="DR239" s="10"/>
      <c r="DS239" s="10"/>
      <c r="DT239" s="10"/>
      <c r="DU239" s="10"/>
      <c r="DV239" s="10"/>
      <c r="DW239" s="10"/>
      <c r="DX239" s="10"/>
      <c r="DY239" s="10"/>
      <c r="DZ239" s="10"/>
      <c r="EA239" s="10"/>
      <c r="EB239" s="10"/>
      <c r="EC239" s="10"/>
      <c r="ED239" s="10"/>
      <c r="EE239" s="10"/>
      <c r="EF239" s="10"/>
      <c r="EG239" s="10"/>
      <c r="EH239" s="10"/>
      <c r="EI239" s="10"/>
      <c r="EJ239" s="10"/>
      <c r="EK239" s="10"/>
      <c r="EL239" s="10"/>
      <c r="EM239" s="10"/>
      <c r="EN239" s="10"/>
      <c r="EO239" s="10"/>
      <c r="EP239" s="10"/>
      <c r="EQ239" s="10"/>
      <c r="ER239" s="10"/>
      <c r="ES239" s="10"/>
      <c r="ET239" s="10"/>
      <c r="EU239" s="10"/>
      <c r="EV239" s="10"/>
      <c r="EW239" s="10"/>
      <c r="EX239" s="10"/>
      <c r="EY239" s="10"/>
      <c r="EZ239" s="10"/>
      <c r="FA239" s="10"/>
      <c r="FB239" s="10"/>
      <c r="FC239" s="10"/>
      <c r="FD239" s="10"/>
      <c r="FE239" s="10"/>
      <c r="FF239" s="10"/>
      <c r="FG239" s="10"/>
      <c r="FH239" s="10"/>
      <c r="FI239" s="10"/>
      <c r="FJ239" s="10"/>
      <c r="FK239" s="10"/>
      <c r="FL239" s="10"/>
      <c r="FM239" s="10"/>
      <c r="FN239" s="10"/>
      <c r="FO239" s="10"/>
      <c r="FP239" s="10"/>
      <c r="FQ239" s="10"/>
      <c r="FR239" s="10"/>
      <c r="FS239" s="10"/>
      <c r="FT239" s="10"/>
      <c r="FU239" s="10"/>
      <c r="FV239" s="10"/>
      <c r="FW239" s="10"/>
      <c r="FX239" s="10"/>
      <c r="FY239" s="10"/>
      <c r="FZ239" s="10"/>
      <c r="GA239" s="10"/>
      <c r="GB239" s="10"/>
      <c r="GC239" s="10"/>
      <c r="GD239" s="10"/>
      <c r="GE239" s="10"/>
      <c r="GF239" s="10"/>
      <c r="GG239" s="10"/>
      <c r="GH239" s="10"/>
      <c r="GI239" s="10"/>
      <c r="GJ239" s="10"/>
      <c r="GK239" s="10"/>
      <c r="GL239" s="10"/>
      <c r="GM239" s="10"/>
      <c r="GN239" s="10"/>
      <c r="GO239" s="10"/>
      <c r="GP239" s="10"/>
      <c r="GQ239" s="10"/>
      <c r="GR239" s="10"/>
      <c r="GS239" s="10"/>
      <c r="GT239" s="10"/>
      <c r="GU239" s="10"/>
      <c r="GV239" s="10"/>
      <c r="GW239" s="10"/>
      <c r="GX239" s="10"/>
      <c r="GY239" s="10"/>
      <c r="GZ239" s="10"/>
      <c r="HA239" s="10"/>
      <c r="HB239" s="10"/>
      <c r="HC239" s="10"/>
      <c r="HD239" s="10"/>
      <c r="HE239" s="10"/>
      <c r="HF239" s="10"/>
      <c r="HG239" s="10"/>
      <c r="HH239" s="10"/>
      <c r="HI239" s="10"/>
      <c r="HJ239" s="10"/>
      <c r="HK239" s="10"/>
      <c r="HL239" s="10"/>
      <c r="HM239" s="10"/>
      <c r="HN239" s="10"/>
      <c r="HO239" s="10"/>
      <c r="HP239" s="10"/>
      <c r="HQ239" s="10"/>
      <c r="HR239" s="10"/>
      <c r="HS239" s="10"/>
      <c r="HT239" s="10"/>
      <c r="HU239" s="10"/>
      <c r="HV239" s="10"/>
      <c r="HW239" s="10"/>
      <c r="HX239" s="10"/>
      <c r="HY239" s="10"/>
      <c r="HZ239" s="10"/>
      <c r="IA239" s="10"/>
      <c r="IB239" s="10"/>
      <c r="IC239" s="10"/>
      <c r="ID239" s="10"/>
      <c r="IE239" s="10"/>
      <c r="IF239" s="10"/>
      <c r="IG239" s="10"/>
      <c r="IH239" s="10"/>
      <c r="II239" s="10"/>
      <c r="IJ239" s="10"/>
      <c r="IK239" s="10"/>
      <c r="IL239" s="10"/>
      <c r="IM239" s="10"/>
      <c r="IN239" s="10"/>
      <c r="IO239" s="10"/>
      <c r="IP239" s="10"/>
      <c r="IQ239" s="10"/>
      <c r="IR239" s="10"/>
      <c r="IS239" s="10"/>
      <c r="IT239" s="10"/>
      <c r="IU239" s="10"/>
      <c r="IV239" s="10"/>
      <c r="IW239" s="10"/>
      <c r="IX239" s="10"/>
      <c r="IY239" s="10"/>
      <c r="IZ239" s="10"/>
      <c r="JA239" s="10"/>
    </row>
    <row r="240" spans="1:261" x14ac:dyDescent="0.3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c r="DF240" s="10"/>
      <c r="DG240" s="10"/>
      <c r="DH240" s="10"/>
      <c r="DI240" s="10"/>
      <c r="DJ240" s="10"/>
      <c r="DK240" s="10"/>
      <c r="DL240" s="10"/>
      <c r="DM240" s="10"/>
      <c r="DN240" s="10"/>
      <c r="DO240" s="10"/>
      <c r="DP240" s="10"/>
      <c r="DQ240" s="10"/>
      <c r="DR240" s="10"/>
      <c r="DS240" s="10"/>
      <c r="DT240" s="10"/>
      <c r="DU240" s="10"/>
      <c r="DV240" s="10"/>
      <c r="DW240" s="10"/>
      <c r="DX240" s="10"/>
      <c r="DY240" s="10"/>
      <c r="DZ240" s="10"/>
      <c r="EA240" s="10"/>
      <c r="EB240" s="10"/>
      <c r="EC240" s="10"/>
      <c r="ED240" s="10"/>
      <c r="EE240" s="10"/>
      <c r="EF240" s="10"/>
      <c r="EG240" s="10"/>
      <c r="EH240" s="10"/>
      <c r="EI240" s="10"/>
      <c r="EJ240" s="10"/>
      <c r="EK240" s="10"/>
      <c r="EL240" s="10"/>
      <c r="EM240" s="10"/>
      <c r="EN240" s="10"/>
      <c r="EO240" s="10"/>
      <c r="EP240" s="10"/>
      <c r="EQ240" s="10"/>
      <c r="ER240" s="10"/>
      <c r="ES240" s="10"/>
      <c r="ET240" s="10"/>
      <c r="EU240" s="10"/>
      <c r="EV240" s="10"/>
      <c r="EW240" s="10"/>
      <c r="EX240" s="10"/>
      <c r="EY240" s="10"/>
      <c r="EZ240" s="10"/>
      <c r="FA240" s="10"/>
      <c r="FB240" s="10"/>
      <c r="FC240" s="10"/>
      <c r="FD240" s="10"/>
      <c r="FE240" s="10"/>
      <c r="FF240" s="10"/>
      <c r="FG240" s="10"/>
      <c r="FH240" s="10"/>
      <c r="FI240" s="10"/>
      <c r="FJ240" s="10"/>
      <c r="FK240" s="10"/>
      <c r="FL240" s="10"/>
      <c r="FM240" s="10"/>
      <c r="FN240" s="10"/>
      <c r="FO240" s="10"/>
      <c r="FP240" s="10"/>
      <c r="FQ240" s="10"/>
      <c r="FR240" s="10"/>
      <c r="FS240" s="10"/>
      <c r="FT240" s="10"/>
      <c r="FU240" s="10"/>
      <c r="FV240" s="10"/>
      <c r="FW240" s="10"/>
      <c r="FX240" s="10"/>
      <c r="FY240" s="10"/>
      <c r="FZ240" s="10"/>
      <c r="GA240" s="10"/>
      <c r="GB240" s="10"/>
      <c r="GC240" s="10"/>
      <c r="GD240" s="10"/>
      <c r="GE240" s="10"/>
      <c r="GF240" s="10"/>
      <c r="GG240" s="10"/>
      <c r="GH240" s="10"/>
      <c r="GI240" s="10"/>
      <c r="GJ240" s="10"/>
      <c r="GK240" s="10"/>
      <c r="GL240" s="10"/>
      <c r="GM240" s="10"/>
      <c r="GN240" s="10"/>
      <c r="GO240" s="10"/>
      <c r="GP240" s="10"/>
      <c r="GQ240" s="10"/>
      <c r="GR240" s="10"/>
      <c r="GS240" s="10"/>
      <c r="GT240" s="10"/>
      <c r="GU240" s="10"/>
      <c r="GV240" s="10"/>
      <c r="GW240" s="10"/>
      <c r="GX240" s="10"/>
      <c r="GY240" s="10"/>
      <c r="GZ240" s="10"/>
      <c r="HA240" s="10"/>
      <c r="HB240" s="10"/>
      <c r="HC240" s="10"/>
      <c r="HD240" s="10"/>
      <c r="HE240" s="10"/>
      <c r="HF240" s="10"/>
      <c r="HG240" s="10"/>
      <c r="HH240" s="10"/>
      <c r="HI240" s="10"/>
      <c r="HJ240" s="10"/>
      <c r="HK240" s="10"/>
      <c r="HL240" s="10"/>
      <c r="HM240" s="10"/>
      <c r="HN240" s="10"/>
      <c r="HO240" s="10"/>
      <c r="HP240" s="10"/>
      <c r="HQ240" s="10"/>
      <c r="HR240" s="10"/>
      <c r="HS240" s="10"/>
      <c r="HT240" s="10"/>
      <c r="HU240" s="10"/>
      <c r="HV240" s="10"/>
      <c r="HW240" s="10"/>
      <c r="HX240" s="10"/>
      <c r="HY240" s="10"/>
      <c r="HZ240" s="10"/>
      <c r="IA240" s="10"/>
      <c r="IB240" s="10"/>
      <c r="IC240" s="10"/>
      <c r="ID240" s="10"/>
      <c r="IE240" s="10"/>
      <c r="IF240" s="10"/>
      <c r="IG240" s="10"/>
      <c r="IH240" s="10"/>
      <c r="II240" s="10"/>
      <c r="IJ240" s="10"/>
      <c r="IK240" s="10"/>
      <c r="IL240" s="10"/>
      <c r="IM240" s="10"/>
      <c r="IN240" s="10"/>
      <c r="IO240" s="10"/>
      <c r="IP240" s="10"/>
      <c r="IQ240" s="10"/>
      <c r="IR240" s="10"/>
      <c r="IS240" s="10"/>
      <c r="IT240" s="10"/>
      <c r="IU240" s="10"/>
      <c r="IV240" s="10"/>
      <c r="IW240" s="10"/>
      <c r="IX240" s="10"/>
      <c r="IY240" s="10"/>
      <c r="IZ240" s="10"/>
      <c r="JA240" s="10"/>
    </row>
    <row r="241" spans="1:261" x14ac:dyDescent="0.3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10"/>
      <c r="DM241" s="10"/>
      <c r="DN241" s="10"/>
      <c r="DO241" s="10"/>
      <c r="DP241" s="10"/>
      <c r="DQ241" s="10"/>
      <c r="DR241" s="10"/>
      <c r="DS241" s="10"/>
      <c r="DT241" s="10"/>
      <c r="DU241" s="10"/>
      <c r="DV241" s="10"/>
      <c r="DW241" s="10"/>
      <c r="DX241" s="10"/>
      <c r="DY241" s="10"/>
      <c r="DZ241" s="10"/>
      <c r="EA241" s="10"/>
      <c r="EB241" s="10"/>
      <c r="EC241" s="10"/>
      <c r="ED241" s="10"/>
      <c r="EE241" s="10"/>
      <c r="EF241" s="10"/>
      <c r="EG241" s="10"/>
      <c r="EH241" s="10"/>
      <c r="EI241" s="10"/>
      <c r="EJ241" s="10"/>
      <c r="EK241" s="10"/>
      <c r="EL241" s="10"/>
      <c r="EM241" s="10"/>
      <c r="EN241" s="10"/>
      <c r="EO241" s="10"/>
      <c r="EP241" s="10"/>
      <c r="EQ241" s="10"/>
      <c r="ER241" s="10"/>
      <c r="ES241" s="10"/>
      <c r="ET241" s="10"/>
      <c r="EU241" s="10"/>
      <c r="EV241" s="10"/>
      <c r="EW241" s="10"/>
      <c r="EX241" s="10"/>
      <c r="EY241" s="10"/>
      <c r="EZ241" s="10"/>
      <c r="FA241" s="10"/>
      <c r="FB241" s="10"/>
      <c r="FC241" s="10"/>
      <c r="FD241" s="10"/>
      <c r="FE241" s="10"/>
      <c r="FF241" s="10"/>
      <c r="FG241" s="10"/>
      <c r="FH241" s="10"/>
      <c r="FI241" s="10"/>
      <c r="FJ241" s="10"/>
      <c r="FK241" s="10"/>
      <c r="FL241" s="10"/>
      <c r="FM241" s="10"/>
      <c r="FN241" s="10"/>
      <c r="FO241" s="10"/>
      <c r="FP241" s="10"/>
      <c r="FQ241" s="10"/>
      <c r="FR241" s="10"/>
      <c r="FS241" s="10"/>
      <c r="FT241" s="10"/>
      <c r="FU241" s="10"/>
      <c r="FV241" s="10"/>
      <c r="FW241" s="10"/>
      <c r="FX241" s="10"/>
      <c r="FY241" s="10"/>
      <c r="FZ241" s="10"/>
      <c r="GA241" s="10"/>
      <c r="GB241" s="10"/>
      <c r="GC241" s="10"/>
      <c r="GD241" s="10"/>
      <c r="GE241" s="10"/>
      <c r="GF241" s="10"/>
      <c r="GG241" s="10"/>
      <c r="GH241" s="10"/>
      <c r="GI241" s="10"/>
      <c r="GJ241" s="10"/>
      <c r="GK241" s="10"/>
      <c r="GL241" s="10"/>
      <c r="GM241" s="10"/>
      <c r="GN241" s="10"/>
      <c r="GO241" s="10"/>
      <c r="GP241" s="10"/>
      <c r="GQ241" s="10"/>
      <c r="GR241" s="10"/>
      <c r="GS241" s="10"/>
      <c r="GT241" s="10"/>
      <c r="GU241" s="10"/>
      <c r="GV241" s="10"/>
      <c r="GW241" s="10"/>
      <c r="GX241" s="10"/>
      <c r="GY241" s="10"/>
      <c r="GZ241" s="10"/>
      <c r="HA241" s="10"/>
      <c r="HB241" s="10"/>
      <c r="HC241" s="10"/>
      <c r="HD241" s="10"/>
      <c r="HE241" s="10"/>
      <c r="HF241" s="10"/>
      <c r="HG241" s="10"/>
      <c r="HH241" s="10"/>
      <c r="HI241" s="10"/>
      <c r="HJ241" s="10"/>
      <c r="HK241" s="10"/>
      <c r="HL241" s="10"/>
      <c r="HM241" s="10"/>
      <c r="HN241" s="10"/>
      <c r="HO241" s="10"/>
      <c r="HP241" s="10"/>
      <c r="HQ241" s="10"/>
      <c r="HR241" s="10"/>
      <c r="HS241" s="10"/>
      <c r="HT241" s="10"/>
      <c r="HU241" s="10"/>
      <c r="HV241" s="10"/>
      <c r="HW241" s="10"/>
      <c r="HX241" s="10"/>
      <c r="HY241" s="10"/>
      <c r="HZ241" s="10"/>
      <c r="IA241" s="10"/>
      <c r="IB241" s="10"/>
      <c r="IC241" s="10"/>
      <c r="ID241" s="10"/>
      <c r="IE241" s="10"/>
      <c r="IF241" s="10"/>
      <c r="IG241" s="10"/>
      <c r="IH241" s="10"/>
      <c r="II241" s="10"/>
      <c r="IJ241" s="10"/>
      <c r="IK241" s="10"/>
      <c r="IL241" s="10"/>
      <c r="IM241" s="10"/>
      <c r="IN241" s="10"/>
      <c r="IO241" s="10"/>
      <c r="IP241" s="10"/>
      <c r="IQ241" s="10"/>
      <c r="IR241" s="10"/>
      <c r="IS241" s="10"/>
      <c r="IT241" s="10"/>
      <c r="IU241" s="10"/>
      <c r="IV241" s="10"/>
      <c r="IW241" s="10"/>
      <c r="IX241" s="10"/>
      <c r="IY241" s="10"/>
      <c r="IZ241" s="10"/>
      <c r="JA241" s="10"/>
    </row>
    <row r="242" spans="1:261" x14ac:dyDescent="0.3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c r="DK242" s="10"/>
      <c r="DL242" s="10"/>
      <c r="DM242" s="10"/>
      <c r="DN242" s="10"/>
      <c r="DO242" s="10"/>
      <c r="DP242" s="10"/>
      <c r="DQ242" s="10"/>
      <c r="DR242" s="10"/>
      <c r="DS242" s="10"/>
      <c r="DT242" s="10"/>
      <c r="DU242" s="10"/>
      <c r="DV242" s="10"/>
      <c r="DW242" s="10"/>
      <c r="DX242" s="10"/>
      <c r="DY242" s="10"/>
      <c r="DZ242" s="10"/>
      <c r="EA242" s="10"/>
      <c r="EB242" s="10"/>
      <c r="EC242" s="10"/>
      <c r="ED242" s="10"/>
      <c r="EE242" s="10"/>
      <c r="EF242" s="10"/>
      <c r="EG242" s="10"/>
      <c r="EH242" s="10"/>
      <c r="EI242" s="10"/>
      <c r="EJ242" s="10"/>
      <c r="EK242" s="10"/>
      <c r="EL242" s="10"/>
      <c r="EM242" s="10"/>
      <c r="EN242" s="10"/>
      <c r="EO242" s="10"/>
      <c r="EP242" s="10"/>
      <c r="EQ242" s="10"/>
      <c r="ER242" s="10"/>
      <c r="ES242" s="10"/>
      <c r="ET242" s="10"/>
      <c r="EU242" s="10"/>
      <c r="EV242" s="10"/>
      <c r="EW242" s="10"/>
      <c r="EX242" s="10"/>
      <c r="EY242" s="10"/>
      <c r="EZ242" s="10"/>
      <c r="FA242" s="10"/>
      <c r="FB242" s="10"/>
      <c r="FC242" s="10"/>
      <c r="FD242" s="10"/>
      <c r="FE242" s="10"/>
      <c r="FF242" s="10"/>
      <c r="FG242" s="10"/>
      <c r="FH242" s="10"/>
      <c r="FI242" s="10"/>
      <c r="FJ242" s="10"/>
      <c r="FK242" s="10"/>
      <c r="FL242" s="10"/>
      <c r="FM242" s="10"/>
      <c r="FN242" s="10"/>
      <c r="FO242" s="10"/>
      <c r="FP242" s="10"/>
      <c r="FQ242" s="10"/>
      <c r="FR242" s="10"/>
      <c r="FS242" s="10"/>
      <c r="FT242" s="10"/>
      <c r="FU242" s="10"/>
      <c r="FV242" s="10"/>
      <c r="FW242" s="10"/>
      <c r="FX242" s="10"/>
      <c r="FY242" s="10"/>
      <c r="FZ242" s="10"/>
      <c r="GA242" s="10"/>
      <c r="GB242" s="10"/>
      <c r="GC242" s="10"/>
      <c r="GD242" s="10"/>
      <c r="GE242" s="10"/>
      <c r="GF242" s="10"/>
      <c r="GG242" s="10"/>
      <c r="GH242" s="10"/>
      <c r="GI242" s="10"/>
      <c r="GJ242" s="10"/>
      <c r="GK242" s="10"/>
      <c r="GL242" s="10"/>
      <c r="GM242" s="10"/>
      <c r="GN242" s="10"/>
      <c r="GO242" s="10"/>
      <c r="GP242" s="10"/>
      <c r="GQ242" s="10"/>
      <c r="GR242" s="10"/>
      <c r="GS242" s="10"/>
      <c r="GT242" s="10"/>
      <c r="GU242" s="10"/>
      <c r="GV242" s="10"/>
      <c r="GW242" s="10"/>
      <c r="GX242" s="10"/>
      <c r="GY242" s="10"/>
      <c r="GZ242" s="10"/>
      <c r="HA242" s="10"/>
      <c r="HB242" s="10"/>
      <c r="HC242" s="10"/>
      <c r="HD242" s="10"/>
      <c r="HE242" s="10"/>
      <c r="HF242" s="10"/>
      <c r="HG242" s="10"/>
      <c r="HH242" s="10"/>
      <c r="HI242" s="10"/>
      <c r="HJ242" s="10"/>
      <c r="HK242" s="10"/>
      <c r="HL242" s="10"/>
      <c r="HM242" s="10"/>
      <c r="HN242" s="10"/>
      <c r="HO242" s="10"/>
      <c r="HP242" s="10"/>
      <c r="HQ242" s="10"/>
      <c r="HR242" s="10"/>
      <c r="HS242" s="10"/>
      <c r="HT242" s="10"/>
      <c r="HU242" s="10"/>
      <c r="HV242" s="10"/>
      <c r="HW242" s="10"/>
      <c r="HX242" s="10"/>
      <c r="HY242" s="10"/>
      <c r="HZ242" s="10"/>
      <c r="IA242" s="10"/>
      <c r="IB242" s="10"/>
      <c r="IC242" s="10"/>
      <c r="ID242" s="10"/>
      <c r="IE242" s="10"/>
      <c r="IF242" s="10"/>
      <c r="IG242" s="10"/>
      <c r="IH242" s="10"/>
      <c r="II242" s="10"/>
      <c r="IJ242" s="10"/>
      <c r="IK242" s="10"/>
      <c r="IL242" s="10"/>
      <c r="IM242" s="10"/>
      <c r="IN242" s="10"/>
      <c r="IO242" s="10"/>
      <c r="IP242" s="10"/>
      <c r="IQ242" s="10"/>
      <c r="IR242" s="10"/>
      <c r="IS242" s="10"/>
      <c r="IT242" s="10"/>
      <c r="IU242" s="10"/>
      <c r="IV242" s="10"/>
      <c r="IW242" s="10"/>
      <c r="IX242" s="10"/>
      <c r="IY242" s="10"/>
      <c r="IZ242" s="10"/>
      <c r="JA242" s="10"/>
    </row>
    <row r="243" spans="1:261" x14ac:dyDescent="0.3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10"/>
      <c r="DM243" s="10"/>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0"/>
      <c r="EU243" s="10"/>
      <c r="EV243" s="10"/>
      <c r="EW243" s="10"/>
      <c r="EX243" s="10"/>
      <c r="EY243" s="10"/>
      <c r="EZ243" s="10"/>
      <c r="FA243" s="10"/>
      <c r="FB243" s="10"/>
      <c r="FC243" s="10"/>
      <c r="FD243" s="10"/>
      <c r="FE243" s="10"/>
      <c r="FF243" s="10"/>
      <c r="FG243" s="10"/>
      <c r="FH243" s="10"/>
      <c r="FI243" s="10"/>
      <c r="FJ243" s="10"/>
      <c r="FK243" s="10"/>
      <c r="FL243" s="10"/>
      <c r="FM243" s="10"/>
      <c r="FN243" s="10"/>
      <c r="FO243" s="10"/>
      <c r="FP243" s="10"/>
      <c r="FQ243" s="10"/>
      <c r="FR243" s="10"/>
      <c r="FS243" s="10"/>
      <c r="FT243" s="10"/>
      <c r="FU243" s="10"/>
      <c r="FV243" s="10"/>
      <c r="FW243" s="10"/>
      <c r="FX243" s="10"/>
      <c r="FY243" s="10"/>
      <c r="FZ243" s="10"/>
      <c r="GA243" s="10"/>
      <c r="GB243" s="10"/>
      <c r="GC243" s="10"/>
      <c r="GD243" s="10"/>
      <c r="GE243" s="10"/>
      <c r="GF243" s="10"/>
      <c r="GG243" s="10"/>
      <c r="GH243" s="10"/>
      <c r="GI243" s="10"/>
      <c r="GJ243" s="10"/>
      <c r="GK243" s="10"/>
      <c r="GL243" s="10"/>
      <c r="GM243" s="10"/>
      <c r="GN243" s="10"/>
      <c r="GO243" s="10"/>
      <c r="GP243" s="10"/>
      <c r="GQ243" s="10"/>
      <c r="GR243" s="10"/>
      <c r="GS243" s="10"/>
      <c r="GT243" s="10"/>
      <c r="GU243" s="10"/>
      <c r="GV243" s="10"/>
      <c r="GW243" s="10"/>
      <c r="GX243" s="10"/>
      <c r="GY243" s="10"/>
      <c r="GZ243" s="10"/>
      <c r="HA243" s="10"/>
      <c r="HB243" s="10"/>
      <c r="HC243" s="10"/>
      <c r="HD243" s="10"/>
      <c r="HE243" s="10"/>
      <c r="HF243" s="10"/>
      <c r="HG243" s="10"/>
      <c r="HH243" s="10"/>
      <c r="HI243" s="10"/>
      <c r="HJ243" s="10"/>
      <c r="HK243" s="10"/>
      <c r="HL243" s="10"/>
      <c r="HM243" s="10"/>
      <c r="HN243" s="10"/>
      <c r="HO243" s="10"/>
      <c r="HP243" s="10"/>
      <c r="HQ243" s="10"/>
      <c r="HR243" s="10"/>
      <c r="HS243" s="10"/>
      <c r="HT243" s="10"/>
      <c r="HU243" s="10"/>
      <c r="HV243" s="10"/>
      <c r="HW243" s="10"/>
      <c r="HX243" s="10"/>
      <c r="HY243" s="10"/>
      <c r="HZ243" s="10"/>
      <c r="IA243" s="10"/>
      <c r="IB243" s="10"/>
      <c r="IC243" s="10"/>
      <c r="ID243" s="10"/>
      <c r="IE243" s="10"/>
      <c r="IF243" s="10"/>
      <c r="IG243" s="10"/>
      <c r="IH243" s="10"/>
      <c r="II243" s="10"/>
      <c r="IJ243" s="10"/>
      <c r="IK243" s="10"/>
      <c r="IL243" s="10"/>
      <c r="IM243" s="10"/>
      <c r="IN243" s="10"/>
      <c r="IO243" s="10"/>
      <c r="IP243" s="10"/>
      <c r="IQ243" s="10"/>
      <c r="IR243" s="10"/>
      <c r="IS243" s="10"/>
      <c r="IT243" s="10"/>
      <c r="IU243" s="10"/>
      <c r="IV243" s="10"/>
      <c r="IW243" s="10"/>
      <c r="IX243" s="10"/>
      <c r="IY243" s="10"/>
      <c r="IZ243" s="10"/>
      <c r="JA243" s="10"/>
    </row>
    <row r="244" spans="1:261" x14ac:dyDescent="0.3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10"/>
      <c r="DE244" s="10"/>
      <c r="DF244" s="10"/>
      <c r="DG244" s="10"/>
      <c r="DH244" s="10"/>
      <c r="DI244" s="10"/>
      <c r="DJ244" s="10"/>
      <c r="DK244" s="10"/>
      <c r="DL244" s="10"/>
      <c r="DM244" s="10"/>
      <c r="DN244" s="10"/>
      <c r="DO244" s="10"/>
      <c r="DP244" s="10"/>
      <c r="DQ244" s="10"/>
      <c r="DR244" s="10"/>
      <c r="DS244" s="10"/>
      <c r="DT244" s="10"/>
      <c r="DU244" s="10"/>
      <c r="DV244" s="10"/>
      <c r="DW244" s="10"/>
      <c r="DX244" s="10"/>
      <c r="DY244" s="10"/>
      <c r="DZ244" s="10"/>
      <c r="EA244" s="10"/>
      <c r="EB244" s="10"/>
      <c r="EC244" s="10"/>
      <c r="ED244" s="10"/>
      <c r="EE244" s="10"/>
      <c r="EF244" s="10"/>
      <c r="EG244" s="10"/>
      <c r="EH244" s="10"/>
      <c r="EI244" s="10"/>
      <c r="EJ244" s="10"/>
      <c r="EK244" s="10"/>
      <c r="EL244" s="10"/>
      <c r="EM244" s="10"/>
      <c r="EN244" s="10"/>
      <c r="EO244" s="10"/>
      <c r="EP244" s="10"/>
      <c r="EQ244" s="10"/>
      <c r="ER244" s="10"/>
      <c r="ES244" s="10"/>
      <c r="ET244" s="10"/>
      <c r="EU244" s="10"/>
      <c r="EV244" s="10"/>
      <c r="EW244" s="10"/>
      <c r="EX244" s="10"/>
      <c r="EY244" s="10"/>
      <c r="EZ244" s="10"/>
      <c r="FA244" s="10"/>
      <c r="FB244" s="10"/>
      <c r="FC244" s="10"/>
      <c r="FD244" s="10"/>
      <c r="FE244" s="10"/>
      <c r="FF244" s="10"/>
      <c r="FG244" s="10"/>
      <c r="FH244" s="10"/>
      <c r="FI244" s="10"/>
      <c r="FJ244" s="10"/>
      <c r="FK244" s="10"/>
      <c r="FL244" s="10"/>
      <c r="FM244" s="10"/>
      <c r="FN244" s="10"/>
      <c r="FO244" s="10"/>
      <c r="FP244" s="10"/>
      <c r="FQ244" s="10"/>
      <c r="FR244" s="10"/>
      <c r="FS244" s="10"/>
      <c r="FT244" s="10"/>
      <c r="FU244" s="10"/>
      <c r="FV244" s="10"/>
      <c r="FW244" s="10"/>
      <c r="FX244" s="10"/>
      <c r="FY244" s="10"/>
      <c r="FZ244" s="10"/>
      <c r="GA244" s="10"/>
      <c r="GB244" s="10"/>
      <c r="GC244" s="10"/>
      <c r="GD244" s="10"/>
      <c r="GE244" s="10"/>
      <c r="GF244" s="10"/>
      <c r="GG244" s="10"/>
      <c r="GH244" s="10"/>
      <c r="GI244" s="10"/>
      <c r="GJ244" s="10"/>
      <c r="GK244" s="10"/>
      <c r="GL244" s="10"/>
      <c r="GM244" s="10"/>
      <c r="GN244" s="10"/>
      <c r="GO244" s="10"/>
      <c r="GP244" s="10"/>
      <c r="GQ244" s="10"/>
      <c r="GR244" s="10"/>
      <c r="GS244" s="10"/>
      <c r="GT244" s="10"/>
      <c r="GU244" s="10"/>
      <c r="GV244" s="10"/>
      <c r="GW244" s="10"/>
      <c r="GX244" s="10"/>
      <c r="GY244" s="10"/>
      <c r="GZ244" s="10"/>
      <c r="HA244" s="10"/>
      <c r="HB244" s="10"/>
      <c r="HC244" s="10"/>
      <c r="HD244" s="10"/>
      <c r="HE244" s="10"/>
      <c r="HF244" s="10"/>
      <c r="HG244" s="10"/>
      <c r="HH244" s="10"/>
      <c r="HI244" s="10"/>
      <c r="HJ244" s="10"/>
      <c r="HK244" s="10"/>
      <c r="HL244" s="10"/>
      <c r="HM244" s="10"/>
      <c r="HN244" s="10"/>
      <c r="HO244" s="10"/>
      <c r="HP244" s="10"/>
      <c r="HQ244" s="10"/>
      <c r="HR244" s="10"/>
      <c r="HS244" s="10"/>
      <c r="HT244" s="10"/>
      <c r="HU244" s="10"/>
      <c r="HV244" s="10"/>
      <c r="HW244" s="10"/>
      <c r="HX244" s="10"/>
      <c r="HY244" s="10"/>
      <c r="HZ244" s="10"/>
      <c r="IA244" s="10"/>
      <c r="IB244" s="10"/>
      <c r="IC244" s="10"/>
      <c r="ID244" s="10"/>
      <c r="IE244" s="10"/>
      <c r="IF244" s="10"/>
      <c r="IG244" s="10"/>
      <c r="IH244" s="10"/>
      <c r="II244" s="10"/>
      <c r="IJ244" s="10"/>
      <c r="IK244" s="10"/>
      <c r="IL244" s="10"/>
      <c r="IM244" s="10"/>
      <c r="IN244" s="10"/>
      <c r="IO244" s="10"/>
      <c r="IP244" s="10"/>
      <c r="IQ244" s="10"/>
      <c r="IR244" s="10"/>
      <c r="IS244" s="10"/>
      <c r="IT244" s="10"/>
      <c r="IU244" s="10"/>
      <c r="IV244" s="10"/>
      <c r="IW244" s="10"/>
      <c r="IX244" s="10"/>
      <c r="IY244" s="10"/>
      <c r="IZ244" s="10"/>
      <c r="JA244" s="10"/>
    </row>
    <row r="245" spans="1:261" x14ac:dyDescent="0.3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c r="DK245" s="10"/>
      <c r="DL245" s="10"/>
      <c r="DM245" s="10"/>
      <c r="DN245" s="10"/>
      <c r="DO245" s="10"/>
      <c r="DP245" s="10"/>
      <c r="DQ245" s="10"/>
      <c r="DR245" s="10"/>
      <c r="DS245" s="10"/>
      <c r="DT245" s="10"/>
      <c r="DU245" s="10"/>
      <c r="DV245" s="10"/>
      <c r="DW245" s="10"/>
      <c r="DX245" s="10"/>
      <c r="DY245" s="10"/>
      <c r="DZ245" s="10"/>
      <c r="EA245" s="10"/>
      <c r="EB245" s="10"/>
      <c r="EC245" s="10"/>
      <c r="ED245" s="10"/>
      <c r="EE245" s="10"/>
      <c r="EF245" s="10"/>
      <c r="EG245" s="10"/>
      <c r="EH245" s="10"/>
      <c r="EI245" s="10"/>
      <c r="EJ245" s="10"/>
      <c r="EK245" s="10"/>
      <c r="EL245" s="10"/>
      <c r="EM245" s="10"/>
      <c r="EN245" s="10"/>
      <c r="EO245" s="10"/>
      <c r="EP245" s="10"/>
      <c r="EQ245" s="10"/>
      <c r="ER245" s="10"/>
      <c r="ES245" s="10"/>
      <c r="ET245" s="10"/>
      <c r="EU245" s="10"/>
      <c r="EV245" s="10"/>
      <c r="EW245" s="10"/>
      <c r="EX245" s="10"/>
      <c r="EY245" s="10"/>
      <c r="EZ245" s="10"/>
      <c r="FA245" s="10"/>
      <c r="FB245" s="10"/>
      <c r="FC245" s="10"/>
      <c r="FD245" s="10"/>
      <c r="FE245" s="10"/>
      <c r="FF245" s="10"/>
      <c r="FG245" s="10"/>
      <c r="FH245" s="10"/>
      <c r="FI245" s="10"/>
      <c r="FJ245" s="10"/>
      <c r="FK245" s="10"/>
      <c r="FL245" s="10"/>
      <c r="FM245" s="10"/>
      <c r="FN245" s="10"/>
      <c r="FO245" s="10"/>
      <c r="FP245" s="10"/>
      <c r="FQ245" s="10"/>
      <c r="FR245" s="10"/>
      <c r="FS245" s="10"/>
      <c r="FT245" s="10"/>
      <c r="FU245" s="10"/>
      <c r="FV245" s="10"/>
      <c r="FW245" s="10"/>
      <c r="FX245" s="10"/>
      <c r="FY245" s="10"/>
      <c r="FZ245" s="10"/>
      <c r="GA245" s="10"/>
      <c r="GB245" s="10"/>
      <c r="GC245" s="10"/>
      <c r="GD245" s="10"/>
      <c r="GE245" s="10"/>
      <c r="GF245" s="10"/>
      <c r="GG245" s="10"/>
      <c r="GH245" s="10"/>
      <c r="GI245" s="10"/>
      <c r="GJ245" s="10"/>
      <c r="GK245" s="10"/>
      <c r="GL245" s="10"/>
      <c r="GM245" s="10"/>
      <c r="GN245" s="10"/>
      <c r="GO245" s="10"/>
      <c r="GP245" s="10"/>
      <c r="GQ245" s="10"/>
      <c r="GR245" s="10"/>
      <c r="GS245" s="10"/>
      <c r="GT245" s="10"/>
      <c r="GU245" s="10"/>
      <c r="GV245" s="10"/>
      <c r="GW245" s="10"/>
      <c r="GX245" s="10"/>
      <c r="GY245" s="10"/>
      <c r="GZ245" s="10"/>
      <c r="HA245" s="10"/>
      <c r="HB245" s="10"/>
      <c r="HC245" s="10"/>
      <c r="HD245" s="10"/>
      <c r="HE245" s="10"/>
      <c r="HF245" s="10"/>
      <c r="HG245" s="10"/>
      <c r="HH245" s="10"/>
      <c r="HI245" s="10"/>
      <c r="HJ245" s="10"/>
      <c r="HK245" s="10"/>
      <c r="HL245" s="10"/>
      <c r="HM245" s="10"/>
      <c r="HN245" s="10"/>
      <c r="HO245" s="10"/>
      <c r="HP245" s="10"/>
      <c r="HQ245" s="10"/>
      <c r="HR245" s="10"/>
      <c r="HS245" s="10"/>
      <c r="HT245" s="10"/>
      <c r="HU245" s="10"/>
      <c r="HV245" s="10"/>
      <c r="HW245" s="10"/>
      <c r="HX245" s="10"/>
      <c r="HY245" s="10"/>
      <c r="HZ245" s="10"/>
      <c r="IA245" s="10"/>
      <c r="IB245" s="10"/>
      <c r="IC245" s="10"/>
      <c r="ID245" s="10"/>
      <c r="IE245" s="10"/>
      <c r="IF245" s="10"/>
      <c r="IG245" s="10"/>
      <c r="IH245" s="10"/>
      <c r="II245" s="10"/>
      <c r="IJ245" s="10"/>
      <c r="IK245" s="10"/>
      <c r="IL245" s="10"/>
      <c r="IM245" s="10"/>
      <c r="IN245" s="10"/>
      <c r="IO245" s="10"/>
      <c r="IP245" s="10"/>
      <c r="IQ245" s="10"/>
      <c r="IR245" s="10"/>
      <c r="IS245" s="10"/>
      <c r="IT245" s="10"/>
      <c r="IU245" s="10"/>
      <c r="IV245" s="10"/>
      <c r="IW245" s="10"/>
      <c r="IX245" s="10"/>
      <c r="IY245" s="10"/>
      <c r="IZ245" s="10"/>
      <c r="JA245" s="10"/>
    </row>
    <row r="246" spans="1:261" x14ac:dyDescent="0.3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c r="DK246" s="10"/>
      <c r="DL246" s="10"/>
      <c r="DM246" s="10"/>
      <c r="DN246" s="10"/>
      <c r="DO246" s="10"/>
      <c r="DP246" s="10"/>
      <c r="DQ246" s="10"/>
      <c r="DR246" s="10"/>
      <c r="DS246" s="10"/>
      <c r="DT246" s="10"/>
      <c r="DU246" s="10"/>
      <c r="DV246" s="10"/>
      <c r="DW246" s="10"/>
      <c r="DX246" s="10"/>
      <c r="DY246" s="10"/>
      <c r="DZ246" s="10"/>
      <c r="EA246" s="10"/>
      <c r="EB246" s="10"/>
      <c r="EC246" s="10"/>
      <c r="ED246" s="10"/>
      <c r="EE246" s="10"/>
      <c r="EF246" s="10"/>
      <c r="EG246" s="10"/>
      <c r="EH246" s="10"/>
      <c r="EI246" s="10"/>
      <c r="EJ246" s="10"/>
      <c r="EK246" s="10"/>
      <c r="EL246" s="10"/>
      <c r="EM246" s="10"/>
      <c r="EN246" s="10"/>
      <c r="EO246" s="10"/>
      <c r="EP246" s="10"/>
      <c r="EQ246" s="10"/>
      <c r="ER246" s="10"/>
      <c r="ES246" s="10"/>
      <c r="ET246" s="10"/>
      <c r="EU246" s="10"/>
      <c r="EV246" s="10"/>
      <c r="EW246" s="10"/>
      <c r="EX246" s="10"/>
      <c r="EY246" s="10"/>
      <c r="EZ246" s="10"/>
      <c r="FA246" s="10"/>
      <c r="FB246" s="10"/>
      <c r="FC246" s="10"/>
      <c r="FD246" s="10"/>
      <c r="FE246" s="10"/>
      <c r="FF246" s="10"/>
      <c r="FG246" s="10"/>
      <c r="FH246" s="10"/>
      <c r="FI246" s="10"/>
      <c r="FJ246" s="10"/>
      <c r="FK246" s="10"/>
      <c r="FL246" s="10"/>
      <c r="FM246" s="10"/>
      <c r="FN246" s="10"/>
      <c r="FO246" s="10"/>
      <c r="FP246" s="10"/>
      <c r="FQ246" s="10"/>
      <c r="FR246" s="10"/>
      <c r="FS246" s="10"/>
      <c r="FT246" s="10"/>
      <c r="FU246" s="10"/>
      <c r="FV246" s="10"/>
      <c r="FW246" s="10"/>
      <c r="FX246" s="10"/>
      <c r="FY246" s="10"/>
      <c r="FZ246" s="10"/>
      <c r="GA246" s="10"/>
      <c r="GB246" s="10"/>
      <c r="GC246" s="10"/>
      <c r="GD246" s="10"/>
      <c r="GE246" s="10"/>
      <c r="GF246" s="10"/>
      <c r="GG246" s="10"/>
      <c r="GH246" s="10"/>
      <c r="GI246" s="10"/>
      <c r="GJ246" s="10"/>
      <c r="GK246" s="10"/>
      <c r="GL246" s="10"/>
      <c r="GM246" s="10"/>
      <c r="GN246" s="10"/>
      <c r="GO246" s="10"/>
      <c r="GP246" s="10"/>
      <c r="GQ246" s="10"/>
      <c r="GR246" s="10"/>
      <c r="GS246" s="10"/>
      <c r="GT246" s="10"/>
      <c r="GU246" s="10"/>
      <c r="GV246" s="10"/>
      <c r="GW246" s="10"/>
      <c r="GX246" s="10"/>
      <c r="GY246" s="10"/>
      <c r="GZ246" s="10"/>
      <c r="HA246" s="10"/>
      <c r="HB246" s="10"/>
      <c r="HC246" s="10"/>
      <c r="HD246" s="10"/>
      <c r="HE246" s="10"/>
      <c r="HF246" s="10"/>
      <c r="HG246" s="10"/>
      <c r="HH246" s="10"/>
      <c r="HI246" s="10"/>
      <c r="HJ246" s="10"/>
      <c r="HK246" s="10"/>
      <c r="HL246" s="10"/>
      <c r="HM246" s="10"/>
      <c r="HN246" s="10"/>
      <c r="HO246" s="10"/>
      <c r="HP246" s="10"/>
      <c r="HQ246" s="10"/>
      <c r="HR246" s="10"/>
      <c r="HS246" s="10"/>
      <c r="HT246" s="10"/>
      <c r="HU246" s="10"/>
      <c r="HV246" s="10"/>
      <c r="HW246" s="10"/>
      <c r="HX246" s="10"/>
      <c r="HY246" s="10"/>
      <c r="HZ246" s="10"/>
      <c r="IA246" s="10"/>
      <c r="IB246" s="10"/>
      <c r="IC246" s="10"/>
      <c r="ID246" s="10"/>
      <c r="IE246" s="10"/>
      <c r="IF246" s="10"/>
      <c r="IG246" s="10"/>
      <c r="IH246" s="10"/>
      <c r="II246" s="10"/>
      <c r="IJ246" s="10"/>
      <c r="IK246" s="10"/>
      <c r="IL246" s="10"/>
      <c r="IM246" s="10"/>
      <c r="IN246" s="10"/>
      <c r="IO246" s="10"/>
      <c r="IP246" s="10"/>
      <c r="IQ246" s="10"/>
      <c r="IR246" s="10"/>
      <c r="IS246" s="10"/>
      <c r="IT246" s="10"/>
      <c r="IU246" s="10"/>
      <c r="IV246" s="10"/>
      <c r="IW246" s="10"/>
      <c r="IX246" s="10"/>
      <c r="IY246" s="10"/>
      <c r="IZ246" s="10"/>
      <c r="JA246" s="10"/>
    </row>
    <row r="247" spans="1:261" x14ac:dyDescent="0.3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c r="DG247" s="10"/>
      <c r="DH247" s="10"/>
      <c r="DI247" s="10"/>
      <c r="DJ247" s="10"/>
      <c r="DK247" s="10"/>
      <c r="DL247" s="10"/>
      <c r="DM247" s="10"/>
      <c r="DN247" s="10"/>
      <c r="DO247" s="10"/>
      <c r="DP247" s="10"/>
      <c r="DQ247" s="10"/>
      <c r="DR247" s="10"/>
      <c r="DS247" s="10"/>
      <c r="DT247" s="10"/>
      <c r="DU247" s="10"/>
      <c r="DV247" s="10"/>
      <c r="DW247" s="10"/>
      <c r="DX247" s="10"/>
      <c r="DY247" s="10"/>
      <c r="DZ247" s="10"/>
      <c r="EA247" s="10"/>
      <c r="EB247" s="10"/>
      <c r="EC247" s="10"/>
      <c r="ED247" s="10"/>
      <c r="EE247" s="10"/>
      <c r="EF247" s="10"/>
      <c r="EG247" s="10"/>
      <c r="EH247" s="10"/>
      <c r="EI247" s="10"/>
      <c r="EJ247" s="10"/>
      <c r="EK247" s="10"/>
      <c r="EL247" s="10"/>
      <c r="EM247" s="10"/>
      <c r="EN247" s="10"/>
      <c r="EO247" s="10"/>
      <c r="EP247" s="10"/>
      <c r="EQ247" s="10"/>
      <c r="ER247" s="10"/>
      <c r="ES247" s="10"/>
      <c r="ET247" s="10"/>
      <c r="EU247" s="10"/>
      <c r="EV247" s="10"/>
      <c r="EW247" s="10"/>
      <c r="EX247" s="10"/>
      <c r="EY247" s="10"/>
      <c r="EZ247" s="10"/>
      <c r="FA247" s="10"/>
      <c r="FB247" s="10"/>
      <c r="FC247" s="10"/>
      <c r="FD247" s="10"/>
      <c r="FE247" s="10"/>
      <c r="FF247" s="10"/>
      <c r="FG247" s="10"/>
      <c r="FH247" s="10"/>
      <c r="FI247" s="10"/>
      <c r="FJ247" s="10"/>
      <c r="FK247" s="10"/>
      <c r="FL247" s="10"/>
      <c r="FM247" s="10"/>
      <c r="FN247" s="10"/>
      <c r="FO247" s="10"/>
      <c r="FP247" s="10"/>
      <c r="FQ247" s="10"/>
      <c r="FR247" s="10"/>
      <c r="FS247" s="10"/>
      <c r="FT247" s="10"/>
      <c r="FU247" s="10"/>
      <c r="FV247" s="10"/>
      <c r="FW247" s="10"/>
      <c r="FX247" s="10"/>
      <c r="FY247" s="10"/>
      <c r="FZ247" s="10"/>
      <c r="GA247" s="10"/>
      <c r="GB247" s="10"/>
      <c r="GC247" s="10"/>
      <c r="GD247" s="10"/>
      <c r="GE247" s="10"/>
      <c r="GF247" s="10"/>
      <c r="GG247" s="10"/>
      <c r="GH247" s="10"/>
      <c r="GI247" s="10"/>
      <c r="GJ247" s="10"/>
      <c r="GK247" s="10"/>
      <c r="GL247" s="10"/>
      <c r="GM247" s="10"/>
      <c r="GN247" s="10"/>
      <c r="GO247" s="10"/>
      <c r="GP247" s="10"/>
      <c r="GQ247" s="10"/>
      <c r="GR247" s="10"/>
      <c r="GS247" s="10"/>
      <c r="GT247" s="10"/>
      <c r="GU247" s="10"/>
      <c r="GV247" s="10"/>
      <c r="GW247" s="10"/>
      <c r="GX247" s="10"/>
      <c r="GY247" s="10"/>
      <c r="GZ247" s="10"/>
      <c r="HA247" s="10"/>
      <c r="HB247" s="10"/>
      <c r="HC247" s="10"/>
      <c r="HD247" s="10"/>
      <c r="HE247" s="10"/>
      <c r="HF247" s="10"/>
      <c r="HG247" s="10"/>
      <c r="HH247" s="10"/>
      <c r="HI247" s="10"/>
      <c r="HJ247" s="10"/>
      <c r="HK247" s="10"/>
      <c r="HL247" s="10"/>
      <c r="HM247" s="10"/>
      <c r="HN247" s="10"/>
      <c r="HO247" s="10"/>
      <c r="HP247" s="10"/>
      <c r="HQ247" s="10"/>
      <c r="HR247" s="10"/>
      <c r="HS247" s="10"/>
      <c r="HT247" s="10"/>
      <c r="HU247" s="10"/>
      <c r="HV247" s="10"/>
      <c r="HW247" s="10"/>
      <c r="HX247" s="10"/>
      <c r="HY247" s="10"/>
      <c r="HZ247" s="10"/>
      <c r="IA247" s="10"/>
      <c r="IB247" s="10"/>
      <c r="IC247" s="10"/>
      <c r="ID247" s="10"/>
      <c r="IE247" s="10"/>
      <c r="IF247" s="10"/>
      <c r="IG247" s="10"/>
      <c r="IH247" s="10"/>
      <c r="II247" s="10"/>
      <c r="IJ247" s="10"/>
      <c r="IK247" s="10"/>
      <c r="IL247" s="10"/>
      <c r="IM247" s="10"/>
      <c r="IN247" s="10"/>
      <c r="IO247" s="10"/>
      <c r="IP247" s="10"/>
      <c r="IQ247" s="10"/>
      <c r="IR247" s="10"/>
      <c r="IS247" s="10"/>
      <c r="IT247" s="10"/>
      <c r="IU247" s="10"/>
      <c r="IV247" s="10"/>
      <c r="IW247" s="10"/>
      <c r="IX247" s="10"/>
      <c r="IY247" s="10"/>
      <c r="IZ247" s="10"/>
      <c r="JA247" s="10"/>
    </row>
    <row r="248" spans="1:261" x14ac:dyDescent="0.3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c r="DG248" s="10"/>
      <c r="DH248" s="10"/>
      <c r="DI248" s="10"/>
      <c r="DJ248" s="10"/>
      <c r="DK248" s="10"/>
      <c r="DL248" s="10"/>
      <c r="DM248" s="10"/>
      <c r="DN248" s="10"/>
      <c r="DO248" s="10"/>
      <c r="DP248" s="10"/>
      <c r="DQ248" s="10"/>
      <c r="DR248" s="10"/>
      <c r="DS248" s="10"/>
      <c r="DT248" s="10"/>
      <c r="DU248" s="10"/>
      <c r="DV248" s="10"/>
      <c r="DW248" s="10"/>
      <c r="DX248" s="10"/>
      <c r="DY248" s="10"/>
      <c r="DZ248" s="10"/>
      <c r="EA248" s="10"/>
      <c r="EB248" s="10"/>
      <c r="EC248" s="10"/>
      <c r="ED248" s="10"/>
      <c r="EE248" s="10"/>
      <c r="EF248" s="10"/>
      <c r="EG248" s="10"/>
      <c r="EH248" s="10"/>
      <c r="EI248" s="10"/>
      <c r="EJ248" s="10"/>
      <c r="EK248" s="10"/>
      <c r="EL248" s="10"/>
      <c r="EM248" s="10"/>
      <c r="EN248" s="10"/>
      <c r="EO248" s="10"/>
      <c r="EP248" s="10"/>
      <c r="EQ248" s="10"/>
      <c r="ER248" s="10"/>
      <c r="ES248" s="10"/>
      <c r="ET248" s="10"/>
      <c r="EU248" s="10"/>
      <c r="EV248" s="10"/>
      <c r="EW248" s="10"/>
      <c r="EX248" s="10"/>
      <c r="EY248" s="10"/>
      <c r="EZ248" s="10"/>
      <c r="FA248" s="10"/>
      <c r="FB248" s="10"/>
      <c r="FC248" s="10"/>
      <c r="FD248" s="10"/>
      <c r="FE248" s="10"/>
      <c r="FF248" s="10"/>
      <c r="FG248" s="10"/>
      <c r="FH248" s="10"/>
      <c r="FI248" s="10"/>
      <c r="FJ248" s="10"/>
      <c r="FK248" s="10"/>
      <c r="FL248" s="10"/>
      <c r="FM248" s="10"/>
      <c r="FN248" s="10"/>
      <c r="FO248" s="10"/>
      <c r="FP248" s="10"/>
      <c r="FQ248" s="10"/>
      <c r="FR248" s="10"/>
      <c r="FS248" s="10"/>
      <c r="FT248" s="10"/>
      <c r="FU248" s="10"/>
      <c r="FV248" s="10"/>
      <c r="FW248" s="10"/>
      <c r="FX248" s="10"/>
      <c r="FY248" s="10"/>
      <c r="FZ248" s="10"/>
      <c r="GA248" s="10"/>
      <c r="GB248" s="10"/>
      <c r="GC248" s="10"/>
      <c r="GD248" s="10"/>
      <c r="GE248" s="10"/>
      <c r="GF248" s="10"/>
      <c r="GG248" s="10"/>
      <c r="GH248" s="10"/>
      <c r="GI248" s="10"/>
      <c r="GJ248" s="10"/>
      <c r="GK248" s="10"/>
      <c r="GL248" s="10"/>
      <c r="GM248" s="10"/>
      <c r="GN248" s="10"/>
      <c r="GO248" s="10"/>
      <c r="GP248" s="10"/>
      <c r="GQ248" s="10"/>
      <c r="GR248" s="10"/>
      <c r="GS248" s="10"/>
      <c r="GT248" s="10"/>
      <c r="GU248" s="10"/>
      <c r="GV248" s="10"/>
      <c r="GW248" s="10"/>
      <c r="GX248" s="10"/>
      <c r="GY248" s="10"/>
      <c r="GZ248" s="10"/>
      <c r="HA248" s="10"/>
      <c r="HB248" s="10"/>
      <c r="HC248" s="10"/>
      <c r="HD248" s="10"/>
      <c r="HE248" s="10"/>
      <c r="HF248" s="10"/>
      <c r="HG248" s="10"/>
      <c r="HH248" s="10"/>
      <c r="HI248" s="10"/>
      <c r="HJ248" s="10"/>
      <c r="HK248" s="10"/>
      <c r="HL248" s="10"/>
      <c r="HM248" s="10"/>
      <c r="HN248" s="10"/>
      <c r="HO248" s="10"/>
      <c r="HP248" s="10"/>
      <c r="HQ248" s="10"/>
      <c r="HR248" s="10"/>
      <c r="HS248" s="10"/>
      <c r="HT248" s="10"/>
      <c r="HU248" s="10"/>
      <c r="HV248" s="10"/>
      <c r="HW248" s="10"/>
      <c r="HX248" s="10"/>
      <c r="HY248" s="10"/>
      <c r="HZ248" s="10"/>
      <c r="IA248" s="10"/>
      <c r="IB248" s="10"/>
      <c r="IC248" s="10"/>
      <c r="ID248" s="10"/>
      <c r="IE248" s="10"/>
      <c r="IF248" s="10"/>
      <c r="IG248" s="10"/>
      <c r="IH248" s="10"/>
      <c r="II248" s="10"/>
      <c r="IJ248" s="10"/>
      <c r="IK248" s="10"/>
      <c r="IL248" s="10"/>
      <c r="IM248" s="10"/>
      <c r="IN248" s="10"/>
      <c r="IO248" s="10"/>
      <c r="IP248" s="10"/>
      <c r="IQ248" s="10"/>
      <c r="IR248" s="10"/>
      <c r="IS248" s="10"/>
      <c r="IT248" s="10"/>
      <c r="IU248" s="10"/>
      <c r="IV248" s="10"/>
      <c r="IW248" s="10"/>
      <c r="IX248" s="10"/>
      <c r="IY248" s="10"/>
      <c r="IZ248" s="10"/>
      <c r="JA248" s="10"/>
    </row>
    <row r="249" spans="1:261" x14ac:dyDescent="0.3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10"/>
      <c r="DE249" s="10"/>
      <c r="DF249" s="10"/>
      <c r="DG249" s="10"/>
      <c r="DH249" s="10"/>
      <c r="DI249" s="10"/>
      <c r="DJ249" s="10"/>
      <c r="DK249" s="10"/>
      <c r="DL249" s="10"/>
      <c r="DM249" s="10"/>
      <c r="DN249" s="10"/>
      <c r="DO249" s="10"/>
      <c r="DP249" s="10"/>
      <c r="DQ249" s="10"/>
      <c r="DR249" s="10"/>
      <c r="DS249" s="10"/>
      <c r="DT249" s="10"/>
      <c r="DU249" s="10"/>
      <c r="DV249" s="10"/>
      <c r="DW249" s="10"/>
      <c r="DX249" s="10"/>
      <c r="DY249" s="10"/>
      <c r="DZ249" s="10"/>
      <c r="EA249" s="10"/>
      <c r="EB249" s="10"/>
      <c r="EC249" s="10"/>
      <c r="ED249" s="10"/>
      <c r="EE249" s="10"/>
      <c r="EF249" s="10"/>
      <c r="EG249" s="10"/>
      <c r="EH249" s="10"/>
      <c r="EI249" s="10"/>
      <c r="EJ249" s="10"/>
      <c r="EK249" s="10"/>
      <c r="EL249" s="10"/>
      <c r="EM249" s="10"/>
      <c r="EN249" s="10"/>
      <c r="EO249" s="10"/>
      <c r="EP249" s="10"/>
      <c r="EQ249" s="10"/>
      <c r="ER249" s="10"/>
      <c r="ES249" s="10"/>
      <c r="ET249" s="10"/>
      <c r="EU249" s="10"/>
      <c r="EV249" s="10"/>
      <c r="EW249" s="10"/>
      <c r="EX249" s="10"/>
      <c r="EY249" s="10"/>
      <c r="EZ249" s="10"/>
      <c r="FA249" s="10"/>
      <c r="FB249" s="10"/>
      <c r="FC249" s="10"/>
      <c r="FD249" s="10"/>
      <c r="FE249" s="10"/>
      <c r="FF249" s="10"/>
      <c r="FG249" s="10"/>
      <c r="FH249" s="10"/>
      <c r="FI249" s="10"/>
      <c r="FJ249" s="10"/>
      <c r="FK249" s="10"/>
      <c r="FL249" s="10"/>
      <c r="FM249" s="10"/>
      <c r="FN249" s="10"/>
      <c r="FO249" s="10"/>
      <c r="FP249" s="10"/>
      <c r="FQ249" s="10"/>
      <c r="FR249" s="10"/>
      <c r="FS249" s="10"/>
      <c r="FT249" s="10"/>
      <c r="FU249" s="10"/>
      <c r="FV249" s="10"/>
      <c r="FW249" s="10"/>
      <c r="FX249" s="10"/>
      <c r="FY249" s="10"/>
      <c r="FZ249" s="10"/>
      <c r="GA249" s="10"/>
      <c r="GB249" s="10"/>
      <c r="GC249" s="10"/>
      <c r="GD249" s="10"/>
      <c r="GE249" s="10"/>
      <c r="GF249" s="10"/>
      <c r="GG249" s="10"/>
      <c r="GH249" s="10"/>
      <c r="GI249" s="10"/>
      <c r="GJ249" s="10"/>
      <c r="GK249" s="10"/>
      <c r="GL249" s="10"/>
      <c r="GM249" s="10"/>
      <c r="GN249" s="10"/>
      <c r="GO249" s="10"/>
      <c r="GP249" s="10"/>
      <c r="GQ249" s="10"/>
      <c r="GR249" s="10"/>
      <c r="GS249" s="10"/>
      <c r="GT249" s="10"/>
      <c r="GU249" s="10"/>
      <c r="GV249" s="10"/>
      <c r="GW249" s="10"/>
      <c r="GX249" s="10"/>
      <c r="GY249" s="10"/>
      <c r="GZ249" s="10"/>
      <c r="HA249" s="10"/>
      <c r="HB249" s="10"/>
      <c r="HC249" s="10"/>
      <c r="HD249" s="10"/>
      <c r="HE249" s="10"/>
      <c r="HF249" s="10"/>
      <c r="HG249" s="10"/>
      <c r="HH249" s="10"/>
      <c r="HI249" s="10"/>
      <c r="HJ249" s="10"/>
      <c r="HK249" s="10"/>
      <c r="HL249" s="10"/>
      <c r="HM249" s="10"/>
      <c r="HN249" s="10"/>
      <c r="HO249" s="10"/>
      <c r="HP249" s="10"/>
      <c r="HQ249" s="10"/>
      <c r="HR249" s="10"/>
      <c r="HS249" s="10"/>
      <c r="HT249" s="10"/>
      <c r="HU249" s="10"/>
      <c r="HV249" s="10"/>
      <c r="HW249" s="10"/>
      <c r="HX249" s="10"/>
      <c r="HY249" s="10"/>
      <c r="HZ249" s="10"/>
      <c r="IA249" s="10"/>
      <c r="IB249" s="10"/>
      <c r="IC249" s="10"/>
      <c r="ID249" s="10"/>
      <c r="IE249" s="10"/>
      <c r="IF249" s="10"/>
      <c r="IG249" s="10"/>
      <c r="IH249" s="10"/>
      <c r="II249" s="10"/>
      <c r="IJ249" s="10"/>
      <c r="IK249" s="10"/>
      <c r="IL249" s="10"/>
      <c r="IM249" s="10"/>
      <c r="IN249" s="10"/>
      <c r="IO249" s="10"/>
      <c r="IP249" s="10"/>
      <c r="IQ249" s="10"/>
      <c r="IR249" s="10"/>
      <c r="IS249" s="10"/>
      <c r="IT249" s="10"/>
      <c r="IU249" s="10"/>
      <c r="IV249" s="10"/>
      <c r="IW249" s="10"/>
      <c r="IX249" s="10"/>
      <c r="IY249" s="10"/>
      <c r="IZ249" s="10"/>
      <c r="JA249" s="10"/>
    </row>
    <row r="250" spans="1:261" x14ac:dyDescent="0.3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10"/>
      <c r="DM250" s="10"/>
      <c r="DN250" s="10"/>
      <c r="DO250" s="10"/>
      <c r="DP250" s="10"/>
      <c r="DQ250" s="10"/>
      <c r="DR250" s="10"/>
      <c r="DS250" s="10"/>
      <c r="DT250" s="10"/>
      <c r="DU250" s="10"/>
      <c r="DV250" s="10"/>
      <c r="DW250" s="10"/>
      <c r="DX250" s="10"/>
      <c r="DY250" s="10"/>
      <c r="DZ250" s="10"/>
      <c r="EA250" s="10"/>
      <c r="EB250" s="10"/>
      <c r="EC250" s="10"/>
      <c r="ED250" s="10"/>
      <c r="EE250" s="10"/>
      <c r="EF250" s="10"/>
      <c r="EG250" s="10"/>
      <c r="EH250" s="10"/>
      <c r="EI250" s="10"/>
      <c r="EJ250" s="10"/>
      <c r="EK250" s="10"/>
      <c r="EL250" s="10"/>
      <c r="EM250" s="10"/>
      <c r="EN250" s="10"/>
      <c r="EO250" s="10"/>
      <c r="EP250" s="10"/>
      <c r="EQ250" s="10"/>
      <c r="ER250" s="10"/>
      <c r="ES250" s="10"/>
      <c r="ET250" s="10"/>
      <c r="EU250" s="10"/>
      <c r="EV250" s="10"/>
      <c r="EW250" s="10"/>
      <c r="EX250" s="10"/>
      <c r="EY250" s="10"/>
      <c r="EZ250" s="10"/>
      <c r="FA250" s="10"/>
      <c r="FB250" s="10"/>
      <c r="FC250" s="10"/>
      <c r="FD250" s="10"/>
      <c r="FE250" s="10"/>
      <c r="FF250" s="10"/>
      <c r="FG250" s="10"/>
      <c r="FH250" s="10"/>
      <c r="FI250" s="10"/>
      <c r="FJ250" s="10"/>
      <c r="FK250" s="10"/>
      <c r="FL250" s="10"/>
      <c r="FM250" s="10"/>
      <c r="FN250" s="10"/>
      <c r="FO250" s="10"/>
      <c r="FP250" s="10"/>
      <c r="FQ250" s="10"/>
      <c r="FR250" s="10"/>
      <c r="FS250" s="10"/>
      <c r="FT250" s="10"/>
      <c r="FU250" s="10"/>
      <c r="FV250" s="10"/>
      <c r="FW250" s="10"/>
      <c r="FX250" s="10"/>
      <c r="FY250" s="10"/>
      <c r="FZ250" s="10"/>
      <c r="GA250" s="10"/>
      <c r="GB250" s="10"/>
      <c r="GC250" s="10"/>
      <c r="GD250" s="10"/>
      <c r="GE250" s="10"/>
      <c r="GF250" s="10"/>
      <c r="GG250" s="10"/>
      <c r="GH250" s="10"/>
      <c r="GI250" s="10"/>
      <c r="GJ250" s="10"/>
      <c r="GK250" s="10"/>
      <c r="GL250" s="10"/>
      <c r="GM250" s="10"/>
      <c r="GN250" s="10"/>
      <c r="GO250" s="10"/>
      <c r="GP250" s="10"/>
      <c r="GQ250" s="10"/>
      <c r="GR250" s="10"/>
      <c r="GS250" s="10"/>
      <c r="GT250" s="10"/>
      <c r="GU250" s="10"/>
      <c r="GV250" s="10"/>
      <c r="GW250" s="10"/>
      <c r="GX250" s="10"/>
      <c r="GY250" s="10"/>
      <c r="GZ250" s="10"/>
      <c r="HA250" s="10"/>
      <c r="HB250" s="10"/>
      <c r="HC250" s="10"/>
      <c r="HD250" s="10"/>
      <c r="HE250" s="10"/>
      <c r="HF250" s="10"/>
      <c r="HG250" s="10"/>
      <c r="HH250" s="10"/>
      <c r="HI250" s="10"/>
      <c r="HJ250" s="10"/>
      <c r="HK250" s="10"/>
      <c r="HL250" s="10"/>
      <c r="HM250" s="10"/>
      <c r="HN250" s="10"/>
      <c r="HO250" s="10"/>
      <c r="HP250" s="10"/>
      <c r="HQ250" s="10"/>
      <c r="HR250" s="10"/>
      <c r="HS250" s="10"/>
      <c r="HT250" s="10"/>
      <c r="HU250" s="10"/>
      <c r="HV250" s="10"/>
      <c r="HW250" s="10"/>
      <c r="HX250" s="10"/>
      <c r="HY250" s="10"/>
      <c r="HZ250" s="10"/>
      <c r="IA250" s="10"/>
      <c r="IB250" s="10"/>
      <c r="IC250" s="10"/>
      <c r="ID250" s="10"/>
      <c r="IE250" s="10"/>
      <c r="IF250" s="10"/>
      <c r="IG250" s="10"/>
      <c r="IH250" s="10"/>
      <c r="II250" s="10"/>
      <c r="IJ250" s="10"/>
      <c r="IK250" s="10"/>
      <c r="IL250" s="10"/>
      <c r="IM250" s="10"/>
      <c r="IN250" s="10"/>
      <c r="IO250" s="10"/>
      <c r="IP250" s="10"/>
      <c r="IQ250" s="10"/>
      <c r="IR250" s="10"/>
      <c r="IS250" s="10"/>
      <c r="IT250" s="10"/>
      <c r="IU250" s="10"/>
      <c r="IV250" s="10"/>
      <c r="IW250" s="10"/>
      <c r="IX250" s="10"/>
      <c r="IY250" s="10"/>
      <c r="IZ250" s="10"/>
      <c r="JA250" s="10"/>
    </row>
    <row r="251" spans="1:261" x14ac:dyDescent="0.3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c r="DG251" s="10"/>
      <c r="DH251" s="10"/>
      <c r="DI251" s="10"/>
      <c r="DJ251" s="10"/>
      <c r="DK251" s="10"/>
      <c r="DL251" s="10"/>
      <c r="DM251" s="10"/>
      <c r="DN251" s="10"/>
      <c r="DO251" s="10"/>
      <c r="DP251" s="10"/>
      <c r="DQ251" s="10"/>
      <c r="DR251" s="10"/>
      <c r="DS251" s="10"/>
      <c r="DT251" s="10"/>
      <c r="DU251" s="10"/>
      <c r="DV251" s="10"/>
      <c r="DW251" s="10"/>
      <c r="DX251" s="10"/>
      <c r="DY251" s="10"/>
      <c r="DZ251" s="10"/>
      <c r="EA251" s="10"/>
      <c r="EB251" s="10"/>
      <c r="EC251" s="10"/>
      <c r="ED251" s="10"/>
      <c r="EE251" s="10"/>
      <c r="EF251" s="10"/>
      <c r="EG251" s="10"/>
      <c r="EH251" s="10"/>
      <c r="EI251" s="10"/>
      <c r="EJ251" s="10"/>
      <c r="EK251" s="10"/>
      <c r="EL251" s="10"/>
      <c r="EM251" s="10"/>
      <c r="EN251" s="10"/>
      <c r="EO251" s="10"/>
      <c r="EP251" s="10"/>
      <c r="EQ251" s="10"/>
      <c r="ER251" s="10"/>
      <c r="ES251" s="10"/>
      <c r="ET251" s="10"/>
      <c r="EU251" s="10"/>
      <c r="EV251" s="10"/>
      <c r="EW251" s="10"/>
      <c r="EX251" s="10"/>
      <c r="EY251" s="10"/>
      <c r="EZ251" s="10"/>
      <c r="FA251" s="10"/>
      <c r="FB251" s="10"/>
      <c r="FC251" s="10"/>
      <c r="FD251" s="10"/>
      <c r="FE251" s="10"/>
      <c r="FF251" s="10"/>
      <c r="FG251" s="10"/>
      <c r="FH251" s="10"/>
      <c r="FI251" s="10"/>
      <c r="FJ251" s="10"/>
      <c r="FK251" s="10"/>
      <c r="FL251" s="10"/>
      <c r="FM251" s="10"/>
      <c r="FN251" s="10"/>
      <c r="FO251" s="10"/>
      <c r="FP251" s="10"/>
      <c r="FQ251" s="10"/>
      <c r="FR251" s="10"/>
      <c r="FS251" s="10"/>
      <c r="FT251" s="10"/>
      <c r="FU251" s="10"/>
      <c r="FV251" s="10"/>
      <c r="FW251" s="10"/>
      <c r="FX251" s="10"/>
      <c r="FY251" s="10"/>
      <c r="FZ251" s="10"/>
      <c r="GA251" s="10"/>
      <c r="GB251" s="10"/>
      <c r="GC251" s="10"/>
      <c r="GD251" s="10"/>
      <c r="GE251" s="10"/>
      <c r="GF251" s="10"/>
      <c r="GG251" s="10"/>
      <c r="GH251" s="10"/>
      <c r="GI251" s="10"/>
      <c r="GJ251" s="10"/>
      <c r="GK251" s="10"/>
      <c r="GL251" s="10"/>
      <c r="GM251" s="10"/>
      <c r="GN251" s="10"/>
      <c r="GO251" s="10"/>
      <c r="GP251" s="10"/>
      <c r="GQ251" s="10"/>
      <c r="GR251" s="10"/>
      <c r="GS251" s="10"/>
      <c r="GT251" s="10"/>
      <c r="GU251" s="10"/>
      <c r="GV251" s="10"/>
      <c r="GW251" s="10"/>
      <c r="GX251" s="10"/>
      <c r="GY251" s="10"/>
      <c r="GZ251" s="10"/>
      <c r="HA251" s="10"/>
      <c r="HB251" s="10"/>
      <c r="HC251" s="10"/>
      <c r="HD251" s="10"/>
      <c r="HE251" s="10"/>
      <c r="HF251" s="10"/>
      <c r="HG251" s="10"/>
      <c r="HH251" s="10"/>
      <c r="HI251" s="10"/>
      <c r="HJ251" s="10"/>
      <c r="HK251" s="10"/>
      <c r="HL251" s="10"/>
      <c r="HM251" s="10"/>
      <c r="HN251" s="10"/>
      <c r="HO251" s="10"/>
      <c r="HP251" s="10"/>
      <c r="HQ251" s="10"/>
      <c r="HR251" s="10"/>
      <c r="HS251" s="10"/>
      <c r="HT251" s="10"/>
      <c r="HU251" s="10"/>
      <c r="HV251" s="10"/>
      <c r="HW251" s="10"/>
      <c r="HX251" s="10"/>
      <c r="HY251" s="10"/>
      <c r="HZ251" s="10"/>
      <c r="IA251" s="10"/>
      <c r="IB251" s="10"/>
      <c r="IC251" s="10"/>
      <c r="ID251" s="10"/>
      <c r="IE251" s="10"/>
      <c r="IF251" s="10"/>
      <c r="IG251" s="10"/>
      <c r="IH251" s="10"/>
      <c r="II251" s="10"/>
      <c r="IJ251" s="10"/>
      <c r="IK251" s="10"/>
      <c r="IL251" s="10"/>
      <c r="IM251" s="10"/>
      <c r="IN251" s="10"/>
      <c r="IO251" s="10"/>
      <c r="IP251" s="10"/>
      <c r="IQ251" s="10"/>
      <c r="IR251" s="10"/>
      <c r="IS251" s="10"/>
      <c r="IT251" s="10"/>
      <c r="IU251" s="10"/>
      <c r="IV251" s="10"/>
      <c r="IW251" s="10"/>
      <c r="IX251" s="10"/>
      <c r="IY251" s="10"/>
      <c r="IZ251" s="10"/>
      <c r="JA251" s="10"/>
    </row>
    <row r="252" spans="1:261" x14ac:dyDescent="0.3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c r="DG252" s="10"/>
      <c r="DH252" s="10"/>
      <c r="DI252" s="10"/>
      <c r="DJ252" s="10"/>
      <c r="DK252" s="10"/>
      <c r="DL252" s="10"/>
      <c r="DM252" s="10"/>
      <c r="DN252" s="10"/>
      <c r="DO252" s="10"/>
      <c r="DP252" s="10"/>
      <c r="DQ252" s="10"/>
      <c r="DR252" s="10"/>
      <c r="DS252" s="10"/>
      <c r="DT252" s="10"/>
      <c r="DU252" s="10"/>
      <c r="DV252" s="10"/>
      <c r="DW252" s="10"/>
      <c r="DX252" s="10"/>
      <c r="DY252" s="10"/>
      <c r="DZ252" s="10"/>
      <c r="EA252" s="10"/>
      <c r="EB252" s="10"/>
      <c r="EC252" s="10"/>
      <c r="ED252" s="10"/>
      <c r="EE252" s="10"/>
      <c r="EF252" s="10"/>
      <c r="EG252" s="10"/>
      <c r="EH252" s="10"/>
      <c r="EI252" s="10"/>
      <c r="EJ252" s="10"/>
      <c r="EK252" s="10"/>
      <c r="EL252" s="10"/>
      <c r="EM252" s="10"/>
      <c r="EN252" s="10"/>
      <c r="EO252" s="10"/>
      <c r="EP252" s="10"/>
      <c r="EQ252" s="10"/>
      <c r="ER252" s="10"/>
      <c r="ES252" s="10"/>
      <c r="ET252" s="10"/>
      <c r="EU252" s="10"/>
      <c r="EV252" s="10"/>
      <c r="EW252" s="10"/>
      <c r="EX252" s="10"/>
      <c r="EY252" s="10"/>
      <c r="EZ252" s="10"/>
      <c r="FA252" s="10"/>
      <c r="FB252" s="10"/>
      <c r="FC252" s="10"/>
      <c r="FD252" s="10"/>
      <c r="FE252" s="10"/>
      <c r="FF252" s="10"/>
      <c r="FG252" s="10"/>
      <c r="FH252" s="10"/>
      <c r="FI252" s="10"/>
      <c r="FJ252" s="10"/>
      <c r="FK252" s="10"/>
      <c r="FL252" s="10"/>
      <c r="FM252" s="10"/>
      <c r="FN252" s="10"/>
      <c r="FO252" s="10"/>
      <c r="FP252" s="10"/>
      <c r="FQ252" s="10"/>
      <c r="FR252" s="10"/>
      <c r="FS252" s="10"/>
      <c r="FT252" s="10"/>
      <c r="FU252" s="10"/>
      <c r="FV252" s="10"/>
      <c r="FW252" s="10"/>
      <c r="FX252" s="10"/>
      <c r="FY252" s="10"/>
      <c r="FZ252" s="10"/>
      <c r="GA252" s="10"/>
      <c r="GB252" s="10"/>
      <c r="GC252" s="10"/>
      <c r="GD252" s="10"/>
      <c r="GE252" s="10"/>
      <c r="GF252" s="10"/>
      <c r="GG252" s="10"/>
      <c r="GH252" s="10"/>
      <c r="GI252" s="10"/>
      <c r="GJ252" s="10"/>
      <c r="GK252" s="10"/>
      <c r="GL252" s="10"/>
      <c r="GM252" s="10"/>
      <c r="GN252" s="10"/>
      <c r="GO252" s="10"/>
      <c r="GP252" s="10"/>
      <c r="GQ252" s="10"/>
      <c r="GR252" s="10"/>
      <c r="GS252" s="10"/>
      <c r="GT252" s="10"/>
      <c r="GU252" s="10"/>
      <c r="GV252" s="10"/>
      <c r="GW252" s="10"/>
      <c r="GX252" s="10"/>
      <c r="GY252" s="10"/>
      <c r="GZ252" s="10"/>
      <c r="HA252" s="10"/>
      <c r="HB252" s="10"/>
      <c r="HC252" s="10"/>
      <c r="HD252" s="10"/>
      <c r="HE252" s="10"/>
      <c r="HF252" s="10"/>
      <c r="HG252" s="10"/>
      <c r="HH252" s="10"/>
      <c r="HI252" s="10"/>
      <c r="HJ252" s="10"/>
      <c r="HK252" s="10"/>
      <c r="HL252" s="10"/>
      <c r="HM252" s="10"/>
      <c r="HN252" s="10"/>
      <c r="HO252" s="10"/>
      <c r="HP252" s="10"/>
      <c r="HQ252" s="10"/>
      <c r="HR252" s="10"/>
      <c r="HS252" s="10"/>
      <c r="HT252" s="10"/>
      <c r="HU252" s="10"/>
      <c r="HV252" s="10"/>
      <c r="HW252" s="10"/>
      <c r="HX252" s="10"/>
      <c r="HY252" s="10"/>
      <c r="HZ252" s="10"/>
      <c r="IA252" s="10"/>
      <c r="IB252" s="10"/>
      <c r="IC252" s="10"/>
      <c r="ID252" s="10"/>
      <c r="IE252" s="10"/>
      <c r="IF252" s="10"/>
      <c r="IG252" s="10"/>
      <c r="IH252" s="10"/>
      <c r="II252" s="10"/>
      <c r="IJ252" s="10"/>
      <c r="IK252" s="10"/>
      <c r="IL252" s="10"/>
      <c r="IM252" s="10"/>
      <c r="IN252" s="10"/>
      <c r="IO252" s="10"/>
      <c r="IP252" s="10"/>
      <c r="IQ252" s="10"/>
      <c r="IR252" s="10"/>
      <c r="IS252" s="10"/>
      <c r="IT252" s="10"/>
      <c r="IU252" s="10"/>
      <c r="IV252" s="10"/>
      <c r="IW252" s="10"/>
      <c r="IX252" s="10"/>
      <c r="IY252" s="10"/>
      <c r="IZ252" s="10"/>
      <c r="JA252" s="10"/>
    </row>
    <row r="253" spans="1:261" x14ac:dyDescent="0.3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CC253" s="10"/>
      <c r="CD253" s="10"/>
      <c r="CE253" s="10"/>
      <c r="CF253" s="10"/>
      <c r="CG253" s="10"/>
      <c r="CH253" s="10"/>
      <c r="CI253" s="10"/>
      <c r="CJ253" s="10"/>
      <c r="CK253" s="10"/>
      <c r="CL253" s="10"/>
      <c r="CM253" s="10"/>
      <c r="CN253" s="10"/>
      <c r="CO253" s="10"/>
      <c r="CP253" s="10"/>
      <c r="CQ253" s="10"/>
      <c r="CR253" s="10"/>
      <c r="CS253" s="10"/>
      <c r="CT253" s="10"/>
      <c r="CU253" s="10"/>
      <c r="CV253" s="10"/>
      <c r="CW253" s="10"/>
      <c r="CX253" s="10"/>
      <c r="CY253" s="10"/>
      <c r="CZ253" s="10"/>
      <c r="DA253" s="10"/>
      <c r="DB253" s="10"/>
      <c r="DC253" s="10"/>
      <c r="DD253" s="10"/>
      <c r="DE253" s="10"/>
      <c r="DF253" s="10"/>
      <c r="DG253" s="10"/>
      <c r="DH253" s="10"/>
      <c r="DI253" s="10"/>
      <c r="DJ253" s="10"/>
      <c r="DK253" s="10"/>
      <c r="DL253" s="10"/>
      <c r="DM253" s="10"/>
      <c r="DN253" s="10"/>
      <c r="DO253" s="10"/>
      <c r="DP253" s="10"/>
      <c r="DQ253" s="10"/>
      <c r="DR253" s="10"/>
      <c r="DS253" s="10"/>
      <c r="DT253" s="10"/>
      <c r="DU253" s="10"/>
      <c r="DV253" s="10"/>
      <c r="DW253" s="10"/>
      <c r="DX253" s="10"/>
      <c r="DY253" s="10"/>
      <c r="DZ253" s="10"/>
      <c r="EA253" s="10"/>
      <c r="EB253" s="10"/>
      <c r="EC253" s="10"/>
      <c r="ED253" s="10"/>
      <c r="EE253" s="10"/>
      <c r="EF253" s="10"/>
      <c r="EG253" s="10"/>
      <c r="EH253" s="10"/>
      <c r="EI253" s="10"/>
      <c r="EJ253" s="10"/>
      <c r="EK253" s="10"/>
      <c r="EL253" s="10"/>
      <c r="EM253" s="10"/>
      <c r="EN253" s="10"/>
      <c r="EO253" s="10"/>
      <c r="EP253" s="10"/>
      <c r="EQ253" s="10"/>
      <c r="ER253" s="10"/>
      <c r="ES253" s="10"/>
      <c r="ET253" s="10"/>
      <c r="EU253" s="10"/>
      <c r="EV253" s="10"/>
      <c r="EW253" s="10"/>
      <c r="EX253" s="10"/>
      <c r="EY253" s="10"/>
      <c r="EZ253" s="10"/>
      <c r="FA253" s="10"/>
      <c r="FB253" s="10"/>
      <c r="FC253" s="10"/>
      <c r="FD253" s="10"/>
      <c r="FE253" s="10"/>
      <c r="FF253" s="10"/>
      <c r="FG253" s="10"/>
      <c r="FH253" s="10"/>
      <c r="FI253" s="10"/>
      <c r="FJ253" s="10"/>
      <c r="FK253" s="10"/>
      <c r="FL253" s="10"/>
      <c r="FM253" s="10"/>
      <c r="FN253" s="10"/>
      <c r="FO253" s="10"/>
      <c r="FP253" s="10"/>
      <c r="FQ253" s="10"/>
      <c r="FR253" s="10"/>
      <c r="FS253" s="10"/>
      <c r="FT253" s="10"/>
      <c r="FU253" s="10"/>
      <c r="FV253" s="10"/>
      <c r="FW253" s="10"/>
      <c r="FX253" s="10"/>
      <c r="FY253" s="10"/>
      <c r="FZ253" s="10"/>
      <c r="GA253" s="10"/>
      <c r="GB253" s="10"/>
      <c r="GC253" s="10"/>
      <c r="GD253" s="10"/>
      <c r="GE253" s="10"/>
      <c r="GF253" s="10"/>
      <c r="GG253" s="10"/>
      <c r="GH253" s="10"/>
      <c r="GI253" s="10"/>
      <c r="GJ253" s="10"/>
      <c r="GK253" s="10"/>
      <c r="GL253" s="10"/>
      <c r="GM253" s="10"/>
      <c r="GN253" s="10"/>
      <c r="GO253" s="10"/>
      <c r="GP253" s="10"/>
      <c r="GQ253" s="10"/>
      <c r="GR253" s="10"/>
      <c r="GS253" s="10"/>
      <c r="GT253" s="10"/>
      <c r="GU253" s="10"/>
      <c r="GV253" s="10"/>
      <c r="GW253" s="10"/>
      <c r="GX253" s="10"/>
      <c r="GY253" s="10"/>
      <c r="GZ253" s="10"/>
      <c r="HA253" s="10"/>
      <c r="HB253" s="10"/>
      <c r="HC253" s="10"/>
      <c r="HD253" s="10"/>
      <c r="HE253" s="10"/>
      <c r="HF253" s="10"/>
      <c r="HG253" s="10"/>
      <c r="HH253" s="10"/>
      <c r="HI253" s="10"/>
      <c r="HJ253" s="10"/>
      <c r="HK253" s="10"/>
      <c r="HL253" s="10"/>
      <c r="HM253" s="10"/>
      <c r="HN253" s="10"/>
      <c r="HO253" s="10"/>
      <c r="HP253" s="10"/>
      <c r="HQ253" s="10"/>
      <c r="HR253" s="10"/>
      <c r="HS253" s="10"/>
      <c r="HT253" s="10"/>
      <c r="HU253" s="10"/>
      <c r="HV253" s="10"/>
      <c r="HW253" s="10"/>
      <c r="HX253" s="10"/>
      <c r="HY253" s="10"/>
      <c r="HZ253" s="10"/>
      <c r="IA253" s="10"/>
      <c r="IB253" s="10"/>
      <c r="IC253" s="10"/>
      <c r="ID253" s="10"/>
      <c r="IE253" s="10"/>
      <c r="IF253" s="10"/>
      <c r="IG253" s="10"/>
      <c r="IH253" s="10"/>
      <c r="II253" s="10"/>
      <c r="IJ253" s="10"/>
      <c r="IK253" s="10"/>
      <c r="IL253" s="10"/>
      <c r="IM253" s="10"/>
      <c r="IN253" s="10"/>
      <c r="IO253" s="10"/>
      <c r="IP253" s="10"/>
      <c r="IQ253" s="10"/>
      <c r="IR253" s="10"/>
      <c r="IS253" s="10"/>
      <c r="IT253" s="10"/>
      <c r="IU253" s="10"/>
      <c r="IV253" s="10"/>
      <c r="IW253" s="10"/>
      <c r="IX253" s="10"/>
      <c r="IY253" s="10"/>
      <c r="IZ253" s="10"/>
      <c r="JA253" s="10"/>
    </row>
    <row r="254" spans="1:261" x14ac:dyDescent="0.3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c r="DK254" s="10"/>
      <c r="DL254" s="10"/>
      <c r="DM254" s="10"/>
      <c r="DN254" s="10"/>
      <c r="DO254" s="10"/>
      <c r="DP254" s="10"/>
      <c r="DQ254" s="10"/>
      <c r="DR254" s="10"/>
      <c r="DS254" s="10"/>
      <c r="DT254" s="10"/>
      <c r="DU254" s="10"/>
      <c r="DV254" s="10"/>
      <c r="DW254" s="10"/>
      <c r="DX254" s="10"/>
      <c r="DY254" s="10"/>
      <c r="DZ254" s="10"/>
      <c r="EA254" s="10"/>
      <c r="EB254" s="10"/>
      <c r="EC254" s="10"/>
      <c r="ED254" s="10"/>
      <c r="EE254" s="10"/>
      <c r="EF254" s="10"/>
      <c r="EG254" s="10"/>
      <c r="EH254" s="10"/>
      <c r="EI254" s="10"/>
      <c r="EJ254" s="10"/>
      <c r="EK254" s="10"/>
      <c r="EL254" s="10"/>
      <c r="EM254" s="10"/>
      <c r="EN254" s="10"/>
      <c r="EO254" s="10"/>
      <c r="EP254" s="10"/>
      <c r="EQ254" s="10"/>
      <c r="ER254" s="10"/>
      <c r="ES254" s="10"/>
      <c r="ET254" s="10"/>
      <c r="EU254" s="10"/>
      <c r="EV254" s="10"/>
      <c r="EW254" s="10"/>
      <c r="EX254" s="10"/>
      <c r="EY254" s="10"/>
      <c r="EZ254" s="10"/>
      <c r="FA254" s="10"/>
      <c r="FB254" s="10"/>
      <c r="FC254" s="10"/>
      <c r="FD254" s="10"/>
      <c r="FE254" s="10"/>
      <c r="FF254" s="10"/>
      <c r="FG254" s="10"/>
      <c r="FH254" s="10"/>
      <c r="FI254" s="10"/>
      <c r="FJ254" s="10"/>
      <c r="FK254" s="10"/>
      <c r="FL254" s="10"/>
      <c r="FM254" s="10"/>
      <c r="FN254" s="10"/>
      <c r="FO254" s="10"/>
      <c r="FP254" s="10"/>
      <c r="FQ254" s="10"/>
      <c r="FR254" s="10"/>
      <c r="FS254" s="10"/>
      <c r="FT254" s="10"/>
      <c r="FU254" s="10"/>
      <c r="FV254" s="10"/>
      <c r="FW254" s="10"/>
      <c r="FX254" s="10"/>
      <c r="FY254" s="10"/>
      <c r="FZ254" s="10"/>
      <c r="GA254" s="10"/>
      <c r="GB254" s="10"/>
      <c r="GC254" s="10"/>
      <c r="GD254" s="10"/>
      <c r="GE254" s="10"/>
      <c r="GF254" s="10"/>
      <c r="GG254" s="10"/>
      <c r="GH254" s="10"/>
      <c r="GI254" s="10"/>
      <c r="GJ254" s="10"/>
      <c r="GK254" s="10"/>
      <c r="GL254" s="10"/>
      <c r="GM254" s="10"/>
      <c r="GN254" s="10"/>
      <c r="GO254" s="10"/>
      <c r="GP254" s="10"/>
      <c r="GQ254" s="10"/>
      <c r="GR254" s="10"/>
      <c r="GS254" s="10"/>
      <c r="GT254" s="10"/>
      <c r="GU254" s="10"/>
      <c r="GV254" s="10"/>
      <c r="GW254" s="10"/>
      <c r="GX254" s="10"/>
      <c r="GY254" s="10"/>
      <c r="GZ254" s="10"/>
      <c r="HA254" s="10"/>
      <c r="HB254" s="10"/>
      <c r="HC254" s="10"/>
      <c r="HD254" s="10"/>
      <c r="HE254" s="10"/>
      <c r="HF254" s="10"/>
      <c r="HG254" s="10"/>
      <c r="HH254" s="10"/>
      <c r="HI254" s="10"/>
      <c r="HJ254" s="10"/>
      <c r="HK254" s="10"/>
      <c r="HL254" s="10"/>
      <c r="HM254" s="10"/>
      <c r="HN254" s="10"/>
      <c r="HO254" s="10"/>
      <c r="HP254" s="10"/>
      <c r="HQ254" s="10"/>
      <c r="HR254" s="10"/>
      <c r="HS254" s="10"/>
      <c r="HT254" s="10"/>
      <c r="HU254" s="10"/>
      <c r="HV254" s="10"/>
      <c r="HW254" s="10"/>
      <c r="HX254" s="10"/>
      <c r="HY254" s="10"/>
      <c r="HZ254" s="10"/>
      <c r="IA254" s="10"/>
      <c r="IB254" s="10"/>
      <c r="IC254" s="10"/>
      <c r="ID254" s="10"/>
      <c r="IE254" s="10"/>
      <c r="IF254" s="10"/>
      <c r="IG254" s="10"/>
      <c r="IH254" s="10"/>
      <c r="II254" s="10"/>
      <c r="IJ254" s="10"/>
      <c r="IK254" s="10"/>
      <c r="IL254" s="10"/>
      <c r="IM254" s="10"/>
      <c r="IN254" s="10"/>
      <c r="IO254" s="10"/>
      <c r="IP254" s="10"/>
      <c r="IQ254" s="10"/>
      <c r="IR254" s="10"/>
      <c r="IS254" s="10"/>
      <c r="IT254" s="10"/>
      <c r="IU254" s="10"/>
      <c r="IV254" s="10"/>
      <c r="IW254" s="10"/>
      <c r="IX254" s="10"/>
      <c r="IY254" s="10"/>
      <c r="IZ254" s="10"/>
      <c r="JA254" s="10"/>
    </row>
    <row r="255" spans="1:261" x14ac:dyDescent="0.3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c r="DG255" s="10"/>
      <c r="DH255" s="10"/>
      <c r="DI255" s="10"/>
      <c r="DJ255" s="10"/>
      <c r="DK255" s="10"/>
      <c r="DL255" s="10"/>
      <c r="DM255" s="10"/>
      <c r="DN255" s="10"/>
      <c r="DO255" s="10"/>
      <c r="DP255" s="10"/>
      <c r="DQ255" s="10"/>
      <c r="DR255" s="10"/>
      <c r="DS255" s="10"/>
      <c r="DT255" s="10"/>
      <c r="DU255" s="10"/>
      <c r="DV255" s="10"/>
      <c r="DW255" s="10"/>
      <c r="DX255" s="10"/>
      <c r="DY255" s="10"/>
      <c r="DZ255" s="10"/>
      <c r="EA255" s="10"/>
      <c r="EB255" s="10"/>
      <c r="EC255" s="10"/>
      <c r="ED255" s="10"/>
      <c r="EE255" s="10"/>
      <c r="EF255" s="10"/>
      <c r="EG255" s="10"/>
      <c r="EH255" s="10"/>
      <c r="EI255" s="10"/>
      <c r="EJ255" s="10"/>
      <c r="EK255" s="10"/>
      <c r="EL255" s="10"/>
      <c r="EM255" s="10"/>
      <c r="EN255" s="10"/>
      <c r="EO255" s="10"/>
      <c r="EP255" s="10"/>
      <c r="EQ255" s="10"/>
      <c r="ER255" s="10"/>
      <c r="ES255" s="10"/>
      <c r="ET255" s="10"/>
      <c r="EU255" s="10"/>
      <c r="EV255" s="10"/>
      <c r="EW255" s="10"/>
      <c r="EX255" s="10"/>
      <c r="EY255" s="10"/>
      <c r="EZ255" s="10"/>
      <c r="FA255" s="10"/>
      <c r="FB255" s="10"/>
      <c r="FC255" s="10"/>
      <c r="FD255" s="10"/>
      <c r="FE255" s="10"/>
      <c r="FF255" s="10"/>
      <c r="FG255" s="10"/>
      <c r="FH255" s="10"/>
      <c r="FI255" s="10"/>
      <c r="FJ255" s="10"/>
      <c r="FK255" s="10"/>
      <c r="FL255" s="10"/>
      <c r="FM255" s="10"/>
      <c r="FN255" s="10"/>
      <c r="FO255" s="10"/>
      <c r="FP255" s="10"/>
      <c r="FQ255" s="10"/>
      <c r="FR255" s="10"/>
      <c r="FS255" s="10"/>
      <c r="FT255" s="10"/>
      <c r="FU255" s="10"/>
      <c r="FV255" s="10"/>
      <c r="FW255" s="10"/>
      <c r="FX255" s="10"/>
      <c r="FY255" s="10"/>
      <c r="FZ255" s="10"/>
      <c r="GA255" s="10"/>
      <c r="GB255" s="10"/>
      <c r="GC255" s="10"/>
      <c r="GD255" s="10"/>
      <c r="GE255" s="10"/>
      <c r="GF255" s="10"/>
      <c r="GG255" s="10"/>
      <c r="GH255" s="10"/>
      <c r="GI255" s="10"/>
      <c r="GJ255" s="10"/>
      <c r="GK255" s="10"/>
      <c r="GL255" s="10"/>
      <c r="GM255" s="10"/>
      <c r="GN255" s="10"/>
      <c r="GO255" s="10"/>
      <c r="GP255" s="10"/>
      <c r="GQ255" s="10"/>
      <c r="GR255" s="10"/>
      <c r="GS255" s="10"/>
      <c r="GT255" s="10"/>
      <c r="GU255" s="10"/>
      <c r="GV255" s="10"/>
      <c r="GW255" s="10"/>
      <c r="GX255" s="10"/>
      <c r="GY255" s="10"/>
      <c r="GZ255" s="10"/>
      <c r="HA255" s="10"/>
      <c r="HB255" s="10"/>
      <c r="HC255" s="10"/>
      <c r="HD255" s="10"/>
      <c r="HE255" s="10"/>
      <c r="HF255" s="10"/>
      <c r="HG255" s="10"/>
      <c r="HH255" s="10"/>
      <c r="HI255" s="10"/>
      <c r="HJ255" s="10"/>
      <c r="HK255" s="10"/>
      <c r="HL255" s="10"/>
      <c r="HM255" s="10"/>
      <c r="HN255" s="10"/>
      <c r="HO255" s="10"/>
      <c r="HP255" s="10"/>
      <c r="HQ255" s="10"/>
      <c r="HR255" s="10"/>
      <c r="HS255" s="10"/>
      <c r="HT255" s="10"/>
      <c r="HU255" s="10"/>
      <c r="HV255" s="10"/>
      <c r="HW255" s="10"/>
      <c r="HX255" s="10"/>
      <c r="HY255" s="10"/>
      <c r="HZ255" s="10"/>
      <c r="IA255" s="10"/>
      <c r="IB255" s="10"/>
      <c r="IC255" s="10"/>
      <c r="ID255" s="10"/>
      <c r="IE255" s="10"/>
      <c r="IF255" s="10"/>
      <c r="IG255" s="10"/>
      <c r="IH255" s="10"/>
      <c r="II255" s="10"/>
      <c r="IJ255" s="10"/>
      <c r="IK255" s="10"/>
      <c r="IL255" s="10"/>
      <c r="IM255" s="10"/>
      <c r="IN255" s="10"/>
      <c r="IO255" s="10"/>
      <c r="IP255" s="10"/>
      <c r="IQ255" s="10"/>
      <c r="IR255" s="10"/>
      <c r="IS255" s="10"/>
      <c r="IT255" s="10"/>
      <c r="IU255" s="10"/>
      <c r="IV255" s="10"/>
      <c r="IW255" s="10"/>
      <c r="IX255" s="10"/>
      <c r="IY255" s="10"/>
      <c r="IZ255" s="10"/>
      <c r="JA255" s="10"/>
    </row>
    <row r="256" spans="1:261" x14ac:dyDescent="0.3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c r="DD256" s="10"/>
      <c r="DE256" s="10"/>
      <c r="DF256" s="10"/>
      <c r="DG256" s="10"/>
      <c r="DH256" s="10"/>
      <c r="DI256" s="10"/>
      <c r="DJ256" s="10"/>
      <c r="DK256" s="10"/>
      <c r="DL256" s="10"/>
      <c r="DM256" s="10"/>
      <c r="DN256" s="10"/>
      <c r="DO256" s="10"/>
      <c r="DP256" s="10"/>
      <c r="DQ256" s="10"/>
      <c r="DR256" s="10"/>
      <c r="DS256" s="10"/>
      <c r="DT256" s="10"/>
      <c r="DU256" s="10"/>
      <c r="DV256" s="10"/>
      <c r="DW256" s="10"/>
      <c r="DX256" s="10"/>
      <c r="DY256" s="10"/>
      <c r="DZ256" s="10"/>
      <c r="EA256" s="10"/>
      <c r="EB256" s="10"/>
      <c r="EC256" s="10"/>
      <c r="ED256" s="10"/>
      <c r="EE256" s="10"/>
      <c r="EF256" s="10"/>
      <c r="EG256" s="10"/>
      <c r="EH256" s="10"/>
      <c r="EI256" s="10"/>
      <c r="EJ256" s="10"/>
      <c r="EK256" s="10"/>
      <c r="EL256" s="10"/>
      <c r="EM256" s="10"/>
      <c r="EN256" s="10"/>
      <c r="EO256" s="10"/>
      <c r="EP256" s="10"/>
      <c r="EQ256" s="10"/>
      <c r="ER256" s="10"/>
      <c r="ES256" s="10"/>
      <c r="ET256" s="10"/>
      <c r="EU256" s="10"/>
      <c r="EV256" s="10"/>
      <c r="EW256" s="10"/>
      <c r="EX256" s="10"/>
      <c r="EY256" s="10"/>
      <c r="EZ256" s="10"/>
      <c r="FA256" s="10"/>
      <c r="FB256" s="10"/>
      <c r="FC256" s="10"/>
      <c r="FD256" s="10"/>
      <c r="FE256" s="10"/>
      <c r="FF256" s="10"/>
      <c r="FG256" s="10"/>
      <c r="FH256" s="10"/>
      <c r="FI256" s="10"/>
      <c r="FJ256" s="10"/>
      <c r="FK256" s="10"/>
      <c r="FL256" s="10"/>
      <c r="FM256" s="10"/>
      <c r="FN256" s="10"/>
      <c r="FO256" s="10"/>
      <c r="FP256" s="10"/>
      <c r="FQ256" s="10"/>
      <c r="FR256" s="10"/>
      <c r="FS256" s="10"/>
      <c r="FT256" s="10"/>
      <c r="FU256" s="10"/>
      <c r="FV256" s="10"/>
      <c r="FW256" s="10"/>
      <c r="FX256" s="10"/>
      <c r="FY256" s="10"/>
      <c r="FZ256" s="10"/>
      <c r="GA256" s="10"/>
      <c r="GB256" s="10"/>
      <c r="GC256" s="10"/>
      <c r="GD256" s="10"/>
      <c r="GE256" s="10"/>
      <c r="GF256" s="10"/>
      <c r="GG256" s="10"/>
      <c r="GH256" s="10"/>
      <c r="GI256" s="10"/>
      <c r="GJ256" s="10"/>
      <c r="GK256" s="10"/>
      <c r="GL256" s="10"/>
      <c r="GM256" s="10"/>
      <c r="GN256" s="10"/>
      <c r="GO256" s="10"/>
      <c r="GP256" s="10"/>
      <c r="GQ256" s="10"/>
      <c r="GR256" s="10"/>
      <c r="GS256" s="10"/>
      <c r="GT256" s="10"/>
      <c r="GU256" s="10"/>
      <c r="GV256" s="10"/>
      <c r="GW256" s="10"/>
      <c r="GX256" s="10"/>
      <c r="GY256" s="10"/>
      <c r="GZ256" s="10"/>
      <c r="HA256" s="10"/>
      <c r="HB256" s="10"/>
      <c r="HC256" s="10"/>
      <c r="HD256" s="10"/>
      <c r="HE256" s="10"/>
      <c r="HF256" s="10"/>
      <c r="HG256" s="10"/>
      <c r="HH256" s="10"/>
      <c r="HI256" s="10"/>
      <c r="HJ256" s="10"/>
      <c r="HK256" s="10"/>
      <c r="HL256" s="10"/>
      <c r="HM256" s="10"/>
      <c r="HN256" s="10"/>
      <c r="HO256" s="10"/>
      <c r="HP256" s="10"/>
      <c r="HQ256" s="10"/>
      <c r="HR256" s="10"/>
      <c r="HS256" s="10"/>
      <c r="HT256" s="10"/>
      <c r="HU256" s="10"/>
      <c r="HV256" s="10"/>
      <c r="HW256" s="10"/>
      <c r="HX256" s="10"/>
      <c r="HY256" s="10"/>
      <c r="HZ256" s="10"/>
      <c r="IA256" s="10"/>
      <c r="IB256" s="10"/>
      <c r="IC256" s="10"/>
      <c r="ID256" s="10"/>
      <c r="IE256" s="10"/>
      <c r="IF256" s="10"/>
      <c r="IG256" s="10"/>
      <c r="IH256" s="10"/>
      <c r="II256" s="10"/>
      <c r="IJ256" s="10"/>
      <c r="IK256" s="10"/>
      <c r="IL256" s="10"/>
      <c r="IM256" s="10"/>
      <c r="IN256" s="10"/>
      <c r="IO256" s="10"/>
      <c r="IP256" s="10"/>
      <c r="IQ256" s="10"/>
      <c r="IR256" s="10"/>
      <c r="IS256" s="10"/>
      <c r="IT256" s="10"/>
      <c r="IU256" s="10"/>
      <c r="IV256" s="10"/>
      <c r="IW256" s="10"/>
      <c r="IX256" s="10"/>
      <c r="IY256" s="10"/>
      <c r="IZ256" s="10"/>
      <c r="JA256" s="10"/>
    </row>
    <row r="257" spans="1:261" x14ac:dyDescent="0.3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10"/>
      <c r="DX257" s="10"/>
      <c r="DY257" s="10"/>
      <c r="DZ257" s="10"/>
      <c r="EA257" s="10"/>
      <c r="EB257" s="10"/>
      <c r="EC257" s="10"/>
      <c r="ED257" s="10"/>
      <c r="EE257" s="10"/>
      <c r="EF257" s="10"/>
      <c r="EG257" s="10"/>
      <c r="EH257" s="10"/>
      <c r="EI257" s="10"/>
      <c r="EJ257" s="10"/>
      <c r="EK257" s="10"/>
      <c r="EL257" s="10"/>
      <c r="EM257" s="10"/>
      <c r="EN257" s="10"/>
      <c r="EO257" s="10"/>
      <c r="EP257" s="10"/>
      <c r="EQ257" s="10"/>
      <c r="ER257" s="10"/>
      <c r="ES257" s="10"/>
      <c r="ET257" s="10"/>
      <c r="EU257" s="10"/>
      <c r="EV257" s="10"/>
      <c r="EW257" s="10"/>
      <c r="EX257" s="10"/>
      <c r="EY257" s="10"/>
      <c r="EZ257" s="10"/>
      <c r="FA257" s="10"/>
      <c r="FB257" s="10"/>
      <c r="FC257" s="10"/>
      <c r="FD257" s="10"/>
      <c r="FE257" s="10"/>
      <c r="FF257" s="10"/>
      <c r="FG257" s="10"/>
      <c r="FH257" s="10"/>
      <c r="FI257" s="10"/>
      <c r="FJ257" s="10"/>
      <c r="FK257" s="10"/>
      <c r="FL257" s="10"/>
      <c r="FM257" s="10"/>
      <c r="FN257" s="10"/>
      <c r="FO257" s="10"/>
      <c r="FP257" s="10"/>
      <c r="FQ257" s="10"/>
      <c r="FR257" s="10"/>
      <c r="FS257" s="10"/>
      <c r="FT257" s="10"/>
      <c r="FU257" s="10"/>
      <c r="FV257" s="10"/>
      <c r="FW257" s="10"/>
      <c r="FX257" s="10"/>
      <c r="FY257" s="10"/>
      <c r="FZ257" s="10"/>
      <c r="GA257" s="10"/>
      <c r="GB257" s="10"/>
      <c r="GC257" s="10"/>
      <c r="GD257" s="10"/>
      <c r="GE257" s="10"/>
      <c r="GF257" s="10"/>
      <c r="GG257" s="10"/>
      <c r="GH257" s="10"/>
      <c r="GI257" s="10"/>
      <c r="GJ257" s="10"/>
      <c r="GK257" s="10"/>
      <c r="GL257" s="10"/>
      <c r="GM257" s="10"/>
      <c r="GN257" s="10"/>
      <c r="GO257" s="10"/>
      <c r="GP257" s="10"/>
      <c r="GQ257" s="10"/>
      <c r="GR257" s="10"/>
      <c r="GS257" s="10"/>
      <c r="GT257" s="10"/>
      <c r="GU257" s="10"/>
      <c r="GV257" s="10"/>
      <c r="GW257" s="10"/>
      <c r="GX257" s="10"/>
      <c r="GY257" s="10"/>
      <c r="GZ257" s="10"/>
      <c r="HA257" s="10"/>
      <c r="HB257" s="10"/>
      <c r="HC257" s="10"/>
      <c r="HD257" s="10"/>
      <c r="HE257" s="10"/>
      <c r="HF257" s="10"/>
      <c r="HG257" s="10"/>
      <c r="HH257" s="10"/>
      <c r="HI257" s="10"/>
      <c r="HJ257" s="10"/>
      <c r="HK257" s="10"/>
      <c r="HL257" s="10"/>
      <c r="HM257" s="10"/>
      <c r="HN257" s="10"/>
      <c r="HO257" s="10"/>
      <c r="HP257" s="10"/>
      <c r="HQ257" s="10"/>
      <c r="HR257" s="10"/>
      <c r="HS257" s="10"/>
      <c r="HT257" s="10"/>
      <c r="HU257" s="10"/>
      <c r="HV257" s="10"/>
      <c r="HW257" s="10"/>
      <c r="HX257" s="10"/>
      <c r="HY257" s="10"/>
      <c r="HZ257" s="10"/>
      <c r="IA257" s="10"/>
      <c r="IB257" s="10"/>
      <c r="IC257" s="10"/>
      <c r="ID257" s="10"/>
      <c r="IE257" s="10"/>
      <c r="IF257" s="10"/>
      <c r="IG257" s="10"/>
      <c r="IH257" s="10"/>
      <c r="II257" s="10"/>
      <c r="IJ257" s="10"/>
      <c r="IK257" s="10"/>
      <c r="IL257" s="10"/>
      <c r="IM257" s="10"/>
      <c r="IN257" s="10"/>
      <c r="IO257" s="10"/>
      <c r="IP257" s="10"/>
      <c r="IQ257" s="10"/>
      <c r="IR257" s="10"/>
      <c r="IS257" s="10"/>
      <c r="IT257" s="10"/>
      <c r="IU257" s="10"/>
      <c r="IV257" s="10"/>
      <c r="IW257" s="10"/>
      <c r="IX257" s="10"/>
      <c r="IY257" s="10"/>
      <c r="IZ257" s="10"/>
      <c r="JA257" s="10"/>
    </row>
    <row r="258" spans="1:261" x14ac:dyDescent="0.3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c r="DJ258" s="10"/>
      <c r="DK258" s="10"/>
      <c r="DL258" s="10"/>
      <c r="DM258" s="10"/>
      <c r="DN258" s="10"/>
      <c r="DO258" s="10"/>
      <c r="DP258" s="10"/>
      <c r="DQ258" s="10"/>
      <c r="DR258" s="10"/>
      <c r="DS258" s="10"/>
      <c r="DT258" s="10"/>
      <c r="DU258" s="10"/>
      <c r="DV258" s="10"/>
      <c r="DW258" s="10"/>
      <c r="DX258" s="10"/>
      <c r="DY258" s="10"/>
      <c r="DZ258" s="10"/>
      <c r="EA258" s="10"/>
      <c r="EB258" s="10"/>
      <c r="EC258" s="10"/>
      <c r="ED258" s="10"/>
      <c r="EE258" s="10"/>
      <c r="EF258" s="10"/>
      <c r="EG258" s="10"/>
      <c r="EH258" s="10"/>
      <c r="EI258" s="10"/>
      <c r="EJ258" s="10"/>
      <c r="EK258" s="10"/>
      <c r="EL258" s="10"/>
      <c r="EM258" s="10"/>
      <c r="EN258" s="10"/>
      <c r="EO258" s="10"/>
      <c r="EP258" s="10"/>
      <c r="EQ258" s="10"/>
      <c r="ER258" s="10"/>
      <c r="ES258" s="10"/>
      <c r="ET258" s="10"/>
      <c r="EU258" s="10"/>
      <c r="EV258" s="10"/>
      <c r="EW258" s="10"/>
      <c r="EX258" s="10"/>
      <c r="EY258" s="10"/>
      <c r="EZ258" s="10"/>
      <c r="FA258" s="10"/>
      <c r="FB258" s="10"/>
      <c r="FC258" s="10"/>
      <c r="FD258" s="10"/>
      <c r="FE258" s="10"/>
      <c r="FF258" s="10"/>
      <c r="FG258" s="10"/>
      <c r="FH258" s="10"/>
      <c r="FI258" s="10"/>
      <c r="FJ258" s="10"/>
      <c r="FK258" s="10"/>
      <c r="FL258" s="10"/>
      <c r="FM258" s="10"/>
      <c r="FN258" s="10"/>
      <c r="FO258" s="10"/>
      <c r="FP258" s="10"/>
      <c r="FQ258" s="10"/>
      <c r="FR258" s="10"/>
      <c r="FS258" s="10"/>
      <c r="FT258" s="10"/>
      <c r="FU258" s="10"/>
      <c r="FV258" s="10"/>
      <c r="FW258" s="10"/>
      <c r="FX258" s="10"/>
      <c r="FY258" s="10"/>
      <c r="FZ258" s="10"/>
      <c r="GA258" s="10"/>
      <c r="GB258" s="10"/>
      <c r="GC258" s="10"/>
      <c r="GD258" s="10"/>
      <c r="GE258" s="10"/>
      <c r="GF258" s="10"/>
      <c r="GG258" s="10"/>
      <c r="GH258" s="10"/>
      <c r="GI258" s="10"/>
      <c r="GJ258" s="10"/>
      <c r="GK258" s="10"/>
      <c r="GL258" s="10"/>
      <c r="GM258" s="10"/>
      <c r="GN258" s="10"/>
      <c r="GO258" s="10"/>
      <c r="GP258" s="10"/>
      <c r="GQ258" s="10"/>
      <c r="GR258" s="10"/>
      <c r="GS258" s="10"/>
      <c r="GT258" s="10"/>
      <c r="GU258" s="10"/>
      <c r="GV258" s="10"/>
      <c r="GW258" s="10"/>
      <c r="GX258" s="10"/>
      <c r="GY258" s="10"/>
      <c r="GZ258" s="10"/>
      <c r="HA258" s="10"/>
      <c r="HB258" s="10"/>
      <c r="HC258" s="10"/>
      <c r="HD258" s="10"/>
      <c r="HE258" s="10"/>
      <c r="HF258" s="10"/>
      <c r="HG258" s="10"/>
      <c r="HH258" s="10"/>
      <c r="HI258" s="10"/>
      <c r="HJ258" s="10"/>
      <c r="HK258" s="10"/>
      <c r="HL258" s="10"/>
      <c r="HM258" s="10"/>
      <c r="HN258" s="10"/>
      <c r="HO258" s="10"/>
      <c r="HP258" s="10"/>
      <c r="HQ258" s="10"/>
      <c r="HR258" s="10"/>
      <c r="HS258" s="10"/>
      <c r="HT258" s="10"/>
      <c r="HU258" s="10"/>
      <c r="HV258" s="10"/>
      <c r="HW258" s="10"/>
      <c r="HX258" s="10"/>
      <c r="HY258" s="10"/>
      <c r="HZ258" s="10"/>
      <c r="IA258" s="10"/>
      <c r="IB258" s="10"/>
      <c r="IC258" s="10"/>
      <c r="ID258" s="10"/>
      <c r="IE258" s="10"/>
      <c r="IF258" s="10"/>
      <c r="IG258" s="10"/>
      <c r="IH258" s="10"/>
      <c r="II258" s="10"/>
      <c r="IJ258" s="10"/>
      <c r="IK258" s="10"/>
      <c r="IL258" s="10"/>
      <c r="IM258" s="10"/>
      <c r="IN258" s="10"/>
      <c r="IO258" s="10"/>
      <c r="IP258" s="10"/>
      <c r="IQ258" s="10"/>
      <c r="IR258" s="10"/>
      <c r="IS258" s="10"/>
      <c r="IT258" s="10"/>
      <c r="IU258" s="10"/>
      <c r="IV258" s="10"/>
      <c r="IW258" s="10"/>
      <c r="IX258" s="10"/>
      <c r="IY258" s="10"/>
      <c r="IZ258" s="10"/>
      <c r="JA258" s="10"/>
    </row>
    <row r="259" spans="1:261" x14ac:dyDescent="0.3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c r="DD259" s="10"/>
      <c r="DE259" s="10"/>
      <c r="DF259" s="10"/>
      <c r="DG259" s="10"/>
      <c r="DH259" s="10"/>
      <c r="DI259" s="10"/>
      <c r="DJ259" s="10"/>
      <c r="DK259" s="10"/>
      <c r="DL259" s="10"/>
      <c r="DM259" s="10"/>
      <c r="DN259" s="10"/>
      <c r="DO259" s="10"/>
      <c r="DP259" s="10"/>
      <c r="DQ259" s="10"/>
      <c r="DR259" s="10"/>
      <c r="DS259" s="10"/>
      <c r="DT259" s="10"/>
      <c r="DU259" s="10"/>
      <c r="DV259" s="10"/>
      <c r="DW259" s="10"/>
      <c r="DX259" s="10"/>
      <c r="DY259" s="10"/>
      <c r="DZ259" s="10"/>
      <c r="EA259" s="10"/>
      <c r="EB259" s="10"/>
      <c r="EC259" s="10"/>
      <c r="ED259" s="10"/>
      <c r="EE259" s="10"/>
      <c r="EF259" s="10"/>
      <c r="EG259" s="10"/>
      <c r="EH259" s="10"/>
      <c r="EI259" s="10"/>
      <c r="EJ259" s="10"/>
      <c r="EK259" s="10"/>
      <c r="EL259" s="10"/>
      <c r="EM259" s="10"/>
      <c r="EN259" s="10"/>
      <c r="EO259" s="10"/>
      <c r="EP259" s="10"/>
      <c r="EQ259" s="10"/>
      <c r="ER259" s="10"/>
      <c r="ES259" s="10"/>
      <c r="ET259" s="10"/>
      <c r="EU259" s="10"/>
      <c r="EV259" s="10"/>
      <c r="EW259" s="10"/>
      <c r="EX259" s="10"/>
      <c r="EY259" s="10"/>
      <c r="EZ259" s="10"/>
      <c r="FA259" s="10"/>
      <c r="FB259" s="10"/>
      <c r="FC259" s="10"/>
      <c r="FD259" s="10"/>
      <c r="FE259" s="10"/>
      <c r="FF259" s="10"/>
      <c r="FG259" s="10"/>
      <c r="FH259" s="10"/>
      <c r="FI259" s="10"/>
      <c r="FJ259" s="10"/>
      <c r="FK259" s="10"/>
      <c r="FL259" s="10"/>
      <c r="FM259" s="10"/>
      <c r="FN259" s="10"/>
      <c r="FO259" s="10"/>
      <c r="FP259" s="10"/>
      <c r="FQ259" s="10"/>
      <c r="FR259" s="10"/>
      <c r="FS259" s="10"/>
      <c r="FT259" s="10"/>
      <c r="FU259" s="10"/>
      <c r="FV259" s="10"/>
      <c r="FW259" s="10"/>
      <c r="FX259" s="10"/>
      <c r="FY259" s="10"/>
      <c r="FZ259" s="10"/>
      <c r="GA259" s="10"/>
      <c r="GB259" s="10"/>
      <c r="GC259" s="10"/>
      <c r="GD259" s="10"/>
      <c r="GE259" s="10"/>
      <c r="GF259" s="10"/>
      <c r="GG259" s="10"/>
      <c r="GH259" s="10"/>
      <c r="GI259" s="10"/>
      <c r="GJ259" s="10"/>
      <c r="GK259" s="10"/>
      <c r="GL259" s="10"/>
      <c r="GM259" s="10"/>
      <c r="GN259" s="10"/>
      <c r="GO259" s="10"/>
      <c r="GP259" s="10"/>
      <c r="GQ259" s="10"/>
      <c r="GR259" s="10"/>
      <c r="GS259" s="10"/>
      <c r="GT259" s="10"/>
      <c r="GU259" s="10"/>
      <c r="GV259" s="10"/>
      <c r="GW259" s="10"/>
      <c r="GX259" s="10"/>
      <c r="GY259" s="10"/>
      <c r="GZ259" s="10"/>
      <c r="HA259" s="10"/>
      <c r="HB259" s="10"/>
      <c r="HC259" s="10"/>
      <c r="HD259" s="10"/>
      <c r="HE259" s="10"/>
      <c r="HF259" s="10"/>
      <c r="HG259" s="10"/>
      <c r="HH259" s="10"/>
      <c r="HI259" s="10"/>
      <c r="HJ259" s="10"/>
      <c r="HK259" s="10"/>
      <c r="HL259" s="10"/>
      <c r="HM259" s="10"/>
      <c r="HN259" s="10"/>
      <c r="HO259" s="10"/>
      <c r="HP259" s="10"/>
      <c r="HQ259" s="10"/>
      <c r="HR259" s="10"/>
      <c r="HS259" s="10"/>
      <c r="HT259" s="10"/>
      <c r="HU259" s="10"/>
      <c r="HV259" s="10"/>
      <c r="HW259" s="10"/>
      <c r="HX259" s="10"/>
      <c r="HY259" s="10"/>
      <c r="HZ259" s="10"/>
      <c r="IA259" s="10"/>
      <c r="IB259" s="10"/>
      <c r="IC259" s="10"/>
      <c r="ID259" s="10"/>
      <c r="IE259" s="10"/>
      <c r="IF259" s="10"/>
      <c r="IG259" s="10"/>
      <c r="IH259" s="10"/>
      <c r="II259" s="10"/>
      <c r="IJ259" s="10"/>
      <c r="IK259" s="10"/>
      <c r="IL259" s="10"/>
      <c r="IM259" s="10"/>
      <c r="IN259" s="10"/>
      <c r="IO259" s="10"/>
      <c r="IP259" s="10"/>
      <c r="IQ259" s="10"/>
      <c r="IR259" s="10"/>
      <c r="IS259" s="10"/>
      <c r="IT259" s="10"/>
      <c r="IU259" s="10"/>
      <c r="IV259" s="10"/>
      <c r="IW259" s="10"/>
      <c r="IX259" s="10"/>
      <c r="IY259" s="10"/>
      <c r="IZ259" s="10"/>
      <c r="JA259" s="10"/>
    </row>
    <row r="260" spans="1:261" x14ac:dyDescent="0.3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c r="DG260" s="10"/>
      <c r="DH260" s="10"/>
      <c r="DI260" s="10"/>
      <c r="DJ260" s="10"/>
      <c r="DK260" s="10"/>
      <c r="DL260" s="10"/>
      <c r="DM260" s="10"/>
      <c r="DN260" s="10"/>
      <c r="DO260" s="10"/>
      <c r="DP260" s="10"/>
      <c r="DQ260" s="10"/>
      <c r="DR260" s="10"/>
      <c r="DS260" s="10"/>
      <c r="DT260" s="10"/>
      <c r="DU260" s="10"/>
      <c r="DV260" s="10"/>
      <c r="DW260" s="10"/>
      <c r="DX260" s="10"/>
      <c r="DY260" s="10"/>
      <c r="DZ260" s="10"/>
      <c r="EA260" s="10"/>
      <c r="EB260" s="10"/>
      <c r="EC260" s="10"/>
      <c r="ED260" s="10"/>
      <c r="EE260" s="10"/>
      <c r="EF260" s="10"/>
      <c r="EG260" s="10"/>
      <c r="EH260" s="10"/>
      <c r="EI260" s="10"/>
      <c r="EJ260" s="10"/>
      <c r="EK260" s="10"/>
      <c r="EL260" s="10"/>
      <c r="EM260" s="10"/>
      <c r="EN260" s="10"/>
      <c r="EO260" s="10"/>
      <c r="EP260" s="10"/>
      <c r="EQ260" s="10"/>
      <c r="ER260" s="10"/>
      <c r="ES260" s="10"/>
      <c r="ET260" s="10"/>
      <c r="EU260" s="10"/>
      <c r="EV260" s="10"/>
      <c r="EW260" s="10"/>
      <c r="EX260" s="10"/>
      <c r="EY260" s="10"/>
      <c r="EZ260" s="10"/>
      <c r="FA260" s="10"/>
      <c r="FB260" s="10"/>
      <c r="FC260" s="10"/>
      <c r="FD260" s="10"/>
      <c r="FE260" s="10"/>
      <c r="FF260" s="10"/>
      <c r="FG260" s="10"/>
      <c r="FH260" s="10"/>
      <c r="FI260" s="10"/>
      <c r="FJ260" s="10"/>
      <c r="FK260" s="10"/>
      <c r="FL260" s="10"/>
      <c r="FM260" s="10"/>
      <c r="FN260" s="10"/>
      <c r="FO260" s="10"/>
      <c r="FP260" s="10"/>
      <c r="FQ260" s="10"/>
      <c r="FR260" s="10"/>
      <c r="FS260" s="10"/>
      <c r="FT260" s="10"/>
      <c r="FU260" s="10"/>
      <c r="FV260" s="10"/>
      <c r="FW260" s="10"/>
      <c r="FX260" s="10"/>
      <c r="FY260" s="10"/>
      <c r="FZ260" s="10"/>
      <c r="GA260" s="10"/>
      <c r="GB260" s="10"/>
      <c r="GC260" s="10"/>
      <c r="GD260" s="10"/>
      <c r="GE260" s="10"/>
      <c r="GF260" s="10"/>
      <c r="GG260" s="10"/>
      <c r="GH260" s="10"/>
      <c r="GI260" s="10"/>
      <c r="GJ260" s="10"/>
      <c r="GK260" s="10"/>
      <c r="GL260" s="10"/>
      <c r="GM260" s="10"/>
      <c r="GN260" s="10"/>
      <c r="GO260" s="10"/>
      <c r="GP260" s="10"/>
      <c r="GQ260" s="10"/>
      <c r="GR260" s="10"/>
      <c r="GS260" s="10"/>
      <c r="GT260" s="10"/>
      <c r="GU260" s="10"/>
      <c r="GV260" s="10"/>
      <c r="GW260" s="10"/>
      <c r="GX260" s="10"/>
      <c r="GY260" s="10"/>
      <c r="GZ260" s="10"/>
      <c r="HA260" s="10"/>
      <c r="HB260" s="10"/>
      <c r="HC260" s="10"/>
      <c r="HD260" s="10"/>
      <c r="HE260" s="10"/>
      <c r="HF260" s="10"/>
      <c r="HG260" s="10"/>
      <c r="HH260" s="10"/>
      <c r="HI260" s="10"/>
      <c r="HJ260" s="10"/>
      <c r="HK260" s="10"/>
      <c r="HL260" s="10"/>
      <c r="HM260" s="10"/>
      <c r="HN260" s="10"/>
      <c r="HO260" s="10"/>
      <c r="HP260" s="10"/>
      <c r="HQ260" s="10"/>
      <c r="HR260" s="10"/>
      <c r="HS260" s="10"/>
      <c r="HT260" s="10"/>
      <c r="HU260" s="10"/>
      <c r="HV260" s="10"/>
      <c r="HW260" s="10"/>
      <c r="HX260" s="10"/>
      <c r="HY260" s="10"/>
      <c r="HZ260" s="10"/>
      <c r="IA260" s="10"/>
      <c r="IB260" s="10"/>
      <c r="IC260" s="10"/>
      <c r="ID260" s="10"/>
      <c r="IE260" s="10"/>
      <c r="IF260" s="10"/>
      <c r="IG260" s="10"/>
      <c r="IH260" s="10"/>
      <c r="II260" s="10"/>
      <c r="IJ260" s="10"/>
      <c r="IK260" s="10"/>
      <c r="IL260" s="10"/>
      <c r="IM260" s="10"/>
      <c r="IN260" s="10"/>
      <c r="IO260" s="10"/>
      <c r="IP260" s="10"/>
      <c r="IQ260" s="10"/>
      <c r="IR260" s="10"/>
      <c r="IS260" s="10"/>
      <c r="IT260" s="10"/>
      <c r="IU260" s="10"/>
      <c r="IV260" s="10"/>
      <c r="IW260" s="10"/>
      <c r="IX260" s="10"/>
      <c r="IY260" s="10"/>
      <c r="IZ260" s="10"/>
      <c r="JA260" s="10"/>
    </row>
    <row r="261" spans="1:261" x14ac:dyDescent="0.3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c r="DG261" s="10"/>
      <c r="DH261" s="10"/>
      <c r="DI261" s="10"/>
      <c r="DJ261" s="10"/>
      <c r="DK261" s="10"/>
      <c r="DL261" s="10"/>
      <c r="DM261" s="10"/>
      <c r="DN261" s="10"/>
      <c r="DO261" s="10"/>
      <c r="DP261" s="10"/>
      <c r="DQ261" s="10"/>
      <c r="DR261" s="10"/>
      <c r="DS261" s="10"/>
      <c r="DT261" s="10"/>
      <c r="DU261" s="10"/>
      <c r="DV261" s="10"/>
      <c r="DW261" s="10"/>
      <c r="DX261" s="10"/>
      <c r="DY261" s="10"/>
      <c r="DZ261" s="10"/>
      <c r="EA261" s="10"/>
      <c r="EB261" s="10"/>
      <c r="EC261" s="10"/>
      <c r="ED261" s="10"/>
      <c r="EE261" s="10"/>
      <c r="EF261" s="10"/>
      <c r="EG261" s="10"/>
      <c r="EH261" s="10"/>
      <c r="EI261" s="10"/>
      <c r="EJ261" s="10"/>
      <c r="EK261" s="10"/>
      <c r="EL261" s="10"/>
      <c r="EM261" s="10"/>
      <c r="EN261" s="10"/>
      <c r="EO261" s="10"/>
      <c r="EP261" s="10"/>
      <c r="EQ261" s="10"/>
      <c r="ER261" s="10"/>
      <c r="ES261" s="10"/>
      <c r="ET261" s="10"/>
      <c r="EU261" s="10"/>
      <c r="EV261" s="10"/>
      <c r="EW261" s="10"/>
      <c r="EX261" s="10"/>
      <c r="EY261" s="10"/>
      <c r="EZ261" s="10"/>
      <c r="FA261" s="10"/>
      <c r="FB261" s="10"/>
      <c r="FC261" s="10"/>
      <c r="FD261" s="10"/>
      <c r="FE261" s="10"/>
      <c r="FF261" s="10"/>
      <c r="FG261" s="10"/>
      <c r="FH261" s="10"/>
      <c r="FI261" s="10"/>
      <c r="FJ261" s="10"/>
      <c r="FK261" s="10"/>
      <c r="FL261" s="10"/>
      <c r="FM261" s="10"/>
      <c r="FN261" s="10"/>
      <c r="FO261" s="10"/>
      <c r="FP261" s="10"/>
      <c r="FQ261" s="10"/>
      <c r="FR261" s="10"/>
      <c r="FS261" s="10"/>
      <c r="FT261" s="10"/>
      <c r="FU261" s="10"/>
      <c r="FV261" s="10"/>
      <c r="FW261" s="10"/>
      <c r="FX261" s="10"/>
      <c r="FY261" s="10"/>
      <c r="FZ261" s="10"/>
      <c r="GA261" s="10"/>
      <c r="GB261" s="10"/>
      <c r="GC261" s="10"/>
      <c r="GD261" s="10"/>
      <c r="GE261" s="10"/>
      <c r="GF261" s="10"/>
      <c r="GG261" s="10"/>
      <c r="GH261" s="10"/>
      <c r="GI261" s="10"/>
      <c r="GJ261" s="10"/>
      <c r="GK261" s="10"/>
      <c r="GL261" s="10"/>
      <c r="GM261" s="10"/>
      <c r="GN261" s="10"/>
      <c r="GO261" s="10"/>
      <c r="GP261" s="10"/>
      <c r="GQ261" s="10"/>
      <c r="GR261" s="10"/>
      <c r="GS261" s="10"/>
      <c r="GT261" s="10"/>
      <c r="GU261" s="10"/>
      <c r="GV261" s="10"/>
      <c r="GW261" s="10"/>
      <c r="GX261" s="10"/>
      <c r="GY261" s="10"/>
      <c r="GZ261" s="10"/>
      <c r="HA261" s="10"/>
      <c r="HB261" s="10"/>
      <c r="HC261" s="10"/>
      <c r="HD261" s="10"/>
      <c r="HE261" s="10"/>
      <c r="HF261" s="10"/>
      <c r="HG261" s="10"/>
      <c r="HH261" s="10"/>
      <c r="HI261" s="10"/>
      <c r="HJ261" s="10"/>
      <c r="HK261" s="10"/>
      <c r="HL261" s="10"/>
      <c r="HM261" s="10"/>
      <c r="HN261" s="10"/>
      <c r="HO261" s="10"/>
      <c r="HP261" s="10"/>
      <c r="HQ261" s="10"/>
      <c r="HR261" s="10"/>
      <c r="HS261" s="10"/>
      <c r="HT261" s="10"/>
      <c r="HU261" s="10"/>
      <c r="HV261" s="10"/>
      <c r="HW261" s="10"/>
      <c r="HX261" s="10"/>
      <c r="HY261" s="10"/>
      <c r="HZ261" s="10"/>
      <c r="IA261" s="10"/>
      <c r="IB261" s="10"/>
      <c r="IC261" s="10"/>
      <c r="ID261" s="10"/>
      <c r="IE261" s="10"/>
      <c r="IF261" s="10"/>
      <c r="IG261" s="10"/>
      <c r="IH261" s="10"/>
      <c r="II261" s="10"/>
      <c r="IJ261" s="10"/>
      <c r="IK261" s="10"/>
      <c r="IL261" s="10"/>
      <c r="IM261" s="10"/>
      <c r="IN261" s="10"/>
      <c r="IO261" s="10"/>
      <c r="IP261" s="10"/>
      <c r="IQ261" s="10"/>
      <c r="IR261" s="10"/>
      <c r="IS261" s="10"/>
      <c r="IT261" s="10"/>
      <c r="IU261" s="10"/>
      <c r="IV261" s="10"/>
      <c r="IW261" s="10"/>
      <c r="IX261" s="10"/>
      <c r="IY261" s="10"/>
      <c r="IZ261" s="10"/>
      <c r="JA261" s="10"/>
    </row>
    <row r="262" spans="1:261" x14ac:dyDescent="0.3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CC262" s="10"/>
      <c r="CD262" s="10"/>
      <c r="CE262" s="10"/>
      <c r="CF262" s="10"/>
      <c r="CG262" s="10"/>
      <c r="CH262" s="10"/>
      <c r="CI262" s="10"/>
      <c r="CJ262" s="10"/>
      <c r="CK262" s="10"/>
      <c r="CL262" s="10"/>
      <c r="CM262" s="10"/>
      <c r="CN262" s="10"/>
      <c r="CO262" s="10"/>
      <c r="CP262" s="10"/>
      <c r="CQ262" s="10"/>
      <c r="CR262" s="10"/>
      <c r="CS262" s="10"/>
      <c r="CT262" s="10"/>
      <c r="CU262" s="10"/>
      <c r="CV262" s="10"/>
      <c r="CW262" s="10"/>
      <c r="CX262" s="10"/>
      <c r="CY262" s="10"/>
      <c r="CZ262" s="10"/>
      <c r="DA262" s="10"/>
      <c r="DB262" s="10"/>
      <c r="DC262" s="10"/>
      <c r="DD262" s="10"/>
      <c r="DE262" s="10"/>
      <c r="DF262" s="10"/>
      <c r="DG262" s="10"/>
      <c r="DH262" s="10"/>
      <c r="DI262" s="10"/>
      <c r="DJ262" s="10"/>
      <c r="DK262" s="10"/>
      <c r="DL262" s="10"/>
      <c r="DM262" s="10"/>
      <c r="DN262" s="10"/>
      <c r="DO262" s="10"/>
      <c r="DP262" s="10"/>
      <c r="DQ262" s="10"/>
      <c r="DR262" s="10"/>
      <c r="DS262" s="10"/>
      <c r="DT262" s="10"/>
      <c r="DU262" s="10"/>
      <c r="DV262" s="10"/>
      <c r="DW262" s="10"/>
      <c r="DX262" s="10"/>
      <c r="DY262" s="10"/>
      <c r="DZ262" s="10"/>
      <c r="EA262" s="10"/>
      <c r="EB262" s="10"/>
      <c r="EC262" s="10"/>
      <c r="ED262" s="10"/>
      <c r="EE262" s="10"/>
      <c r="EF262" s="10"/>
      <c r="EG262" s="10"/>
      <c r="EH262" s="10"/>
      <c r="EI262" s="10"/>
      <c r="EJ262" s="10"/>
      <c r="EK262" s="10"/>
      <c r="EL262" s="10"/>
      <c r="EM262" s="10"/>
      <c r="EN262" s="10"/>
      <c r="EO262" s="10"/>
      <c r="EP262" s="10"/>
      <c r="EQ262" s="10"/>
      <c r="ER262" s="10"/>
      <c r="ES262" s="10"/>
      <c r="ET262" s="10"/>
      <c r="EU262" s="10"/>
      <c r="EV262" s="10"/>
      <c r="EW262" s="10"/>
      <c r="EX262" s="10"/>
      <c r="EY262" s="10"/>
      <c r="EZ262" s="10"/>
      <c r="FA262" s="10"/>
      <c r="FB262" s="10"/>
      <c r="FC262" s="10"/>
      <c r="FD262" s="10"/>
      <c r="FE262" s="10"/>
      <c r="FF262" s="10"/>
      <c r="FG262" s="10"/>
      <c r="FH262" s="10"/>
      <c r="FI262" s="10"/>
      <c r="FJ262" s="10"/>
      <c r="FK262" s="10"/>
      <c r="FL262" s="10"/>
      <c r="FM262" s="10"/>
      <c r="FN262" s="10"/>
      <c r="FO262" s="10"/>
      <c r="FP262" s="10"/>
      <c r="FQ262" s="10"/>
      <c r="FR262" s="10"/>
      <c r="FS262" s="10"/>
      <c r="FT262" s="10"/>
      <c r="FU262" s="10"/>
      <c r="FV262" s="10"/>
      <c r="FW262" s="10"/>
      <c r="FX262" s="10"/>
      <c r="FY262" s="10"/>
      <c r="FZ262" s="10"/>
      <c r="GA262" s="10"/>
      <c r="GB262" s="10"/>
      <c r="GC262" s="10"/>
      <c r="GD262" s="10"/>
      <c r="GE262" s="10"/>
      <c r="GF262" s="10"/>
      <c r="GG262" s="10"/>
      <c r="GH262" s="10"/>
      <c r="GI262" s="10"/>
      <c r="GJ262" s="10"/>
      <c r="GK262" s="10"/>
      <c r="GL262" s="10"/>
      <c r="GM262" s="10"/>
      <c r="GN262" s="10"/>
      <c r="GO262" s="10"/>
      <c r="GP262" s="10"/>
      <c r="GQ262" s="10"/>
      <c r="GR262" s="10"/>
      <c r="GS262" s="10"/>
      <c r="GT262" s="10"/>
      <c r="GU262" s="10"/>
      <c r="GV262" s="10"/>
      <c r="GW262" s="10"/>
      <c r="GX262" s="10"/>
      <c r="GY262" s="10"/>
      <c r="GZ262" s="10"/>
      <c r="HA262" s="10"/>
      <c r="HB262" s="10"/>
      <c r="HC262" s="10"/>
      <c r="HD262" s="10"/>
      <c r="HE262" s="10"/>
      <c r="HF262" s="10"/>
      <c r="HG262" s="10"/>
      <c r="HH262" s="10"/>
      <c r="HI262" s="10"/>
      <c r="HJ262" s="10"/>
      <c r="HK262" s="10"/>
      <c r="HL262" s="10"/>
      <c r="HM262" s="10"/>
      <c r="HN262" s="10"/>
      <c r="HO262" s="10"/>
      <c r="HP262" s="10"/>
      <c r="HQ262" s="10"/>
      <c r="HR262" s="10"/>
      <c r="HS262" s="10"/>
      <c r="HT262" s="10"/>
      <c r="HU262" s="10"/>
      <c r="HV262" s="10"/>
      <c r="HW262" s="10"/>
      <c r="HX262" s="10"/>
      <c r="HY262" s="10"/>
      <c r="HZ262" s="10"/>
      <c r="IA262" s="10"/>
      <c r="IB262" s="10"/>
      <c r="IC262" s="10"/>
      <c r="ID262" s="10"/>
      <c r="IE262" s="10"/>
      <c r="IF262" s="10"/>
      <c r="IG262" s="10"/>
      <c r="IH262" s="10"/>
      <c r="II262" s="10"/>
      <c r="IJ262" s="10"/>
      <c r="IK262" s="10"/>
      <c r="IL262" s="10"/>
      <c r="IM262" s="10"/>
      <c r="IN262" s="10"/>
      <c r="IO262" s="10"/>
      <c r="IP262" s="10"/>
      <c r="IQ262" s="10"/>
      <c r="IR262" s="10"/>
      <c r="IS262" s="10"/>
      <c r="IT262" s="10"/>
      <c r="IU262" s="10"/>
      <c r="IV262" s="10"/>
      <c r="IW262" s="10"/>
      <c r="IX262" s="10"/>
      <c r="IY262" s="10"/>
      <c r="IZ262" s="10"/>
      <c r="JA262" s="10"/>
    </row>
    <row r="263" spans="1:261" x14ac:dyDescent="0.3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CC263" s="10"/>
      <c r="CD263" s="10"/>
      <c r="CE263" s="10"/>
      <c r="CF263" s="10"/>
      <c r="CG263" s="10"/>
      <c r="CH263" s="10"/>
      <c r="CI263" s="10"/>
      <c r="CJ263" s="10"/>
      <c r="CK263" s="10"/>
      <c r="CL263" s="10"/>
      <c r="CM263" s="10"/>
      <c r="CN263" s="10"/>
      <c r="CO263" s="10"/>
      <c r="CP263" s="10"/>
      <c r="CQ263" s="10"/>
      <c r="CR263" s="10"/>
      <c r="CS263" s="10"/>
      <c r="CT263" s="10"/>
      <c r="CU263" s="10"/>
      <c r="CV263" s="10"/>
      <c r="CW263" s="10"/>
      <c r="CX263" s="10"/>
      <c r="CY263" s="10"/>
      <c r="CZ263" s="10"/>
      <c r="DA263" s="10"/>
      <c r="DB263" s="10"/>
      <c r="DC263" s="10"/>
      <c r="DD263" s="10"/>
      <c r="DE263" s="10"/>
      <c r="DF263" s="10"/>
      <c r="DG263" s="10"/>
      <c r="DH263" s="10"/>
      <c r="DI263" s="10"/>
      <c r="DJ263" s="10"/>
      <c r="DK263" s="10"/>
      <c r="DL263" s="10"/>
      <c r="DM263" s="10"/>
      <c r="DN263" s="10"/>
      <c r="DO263" s="10"/>
      <c r="DP263" s="10"/>
      <c r="DQ263" s="10"/>
      <c r="DR263" s="10"/>
      <c r="DS263" s="10"/>
      <c r="DT263" s="10"/>
      <c r="DU263" s="10"/>
      <c r="DV263" s="10"/>
      <c r="DW263" s="10"/>
      <c r="DX263" s="10"/>
      <c r="DY263" s="10"/>
      <c r="DZ263" s="10"/>
      <c r="EA263" s="10"/>
      <c r="EB263" s="10"/>
      <c r="EC263" s="10"/>
      <c r="ED263" s="10"/>
      <c r="EE263" s="10"/>
      <c r="EF263" s="10"/>
      <c r="EG263" s="10"/>
      <c r="EH263" s="10"/>
      <c r="EI263" s="10"/>
      <c r="EJ263" s="10"/>
      <c r="EK263" s="10"/>
      <c r="EL263" s="10"/>
      <c r="EM263" s="10"/>
      <c r="EN263" s="10"/>
      <c r="EO263" s="10"/>
      <c r="EP263" s="10"/>
      <c r="EQ263" s="10"/>
      <c r="ER263" s="10"/>
      <c r="ES263" s="10"/>
      <c r="ET263" s="10"/>
      <c r="EU263" s="10"/>
      <c r="EV263" s="10"/>
      <c r="EW263" s="10"/>
      <c r="EX263" s="10"/>
      <c r="EY263" s="10"/>
      <c r="EZ263" s="10"/>
      <c r="FA263" s="10"/>
      <c r="FB263" s="10"/>
      <c r="FC263" s="10"/>
      <c r="FD263" s="10"/>
      <c r="FE263" s="10"/>
      <c r="FF263" s="10"/>
      <c r="FG263" s="10"/>
      <c r="FH263" s="10"/>
      <c r="FI263" s="10"/>
      <c r="FJ263" s="10"/>
      <c r="FK263" s="10"/>
      <c r="FL263" s="10"/>
      <c r="FM263" s="10"/>
      <c r="FN263" s="10"/>
      <c r="FO263" s="10"/>
      <c r="FP263" s="10"/>
      <c r="FQ263" s="10"/>
      <c r="FR263" s="10"/>
      <c r="FS263" s="10"/>
      <c r="FT263" s="10"/>
      <c r="FU263" s="10"/>
      <c r="FV263" s="10"/>
      <c r="FW263" s="10"/>
      <c r="FX263" s="10"/>
      <c r="FY263" s="10"/>
      <c r="FZ263" s="10"/>
      <c r="GA263" s="10"/>
      <c r="GB263" s="10"/>
      <c r="GC263" s="10"/>
      <c r="GD263" s="10"/>
      <c r="GE263" s="10"/>
      <c r="GF263" s="10"/>
      <c r="GG263" s="10"/>
      <c r="GH263" s="10"/>
      <c r="GI263" s="10"/>
      <c r="GJ263" s="10"/>
      <c r="GK263" s="10"/>
      <c r="GL263" s="10"/>
      <c r="GM263" s="10"/>
      <c r="GN263" s="10"/>
      <c r="GO263" s="10"/>
      <c r="GP263" s="10"/>
      <c r="GQ263" s="10"/>
      <c r="GR263" s="10"/>
      <c r="GS263" s="10"/>
      <c r="GT263" s="10"/>
      <c r="GU263" s="10"/>
      <c r="GV263" s="10"/>
      <c r="GW263" s="10"/>
      <c r="GX263" s="10"/>
      <c r="GY263" s="10"/>
      <c r="GZ263" s="10"/>
      <c r="HA263" s="10"/>
      <c r="HB263" s="10"/>
      <c r="HC263" s="10"/>
      <c r="HD263" s="10"/>
      <c r="HE263" s="10"/>
      <c r="HF263" s="10"/>
      <c r="HG263" s="10"/>
      <c r="HH263" s="10"/>
      <c r="HI263" s="10"/>
      <c r="HJ263" s="10"/>
      <c r="HK263" s="10"/>
      <c r="HL263" s="10"/>
      <c r="HM263" s="10"/>
      <c r="HN263" s="10"/>
      <c r="HO263" s="10"/>
      <c r="HP263" s="10"/>
      <c r="HQ263" s="10"/>
      <c r="HR263" s="10"/>
      <c r="HS263" s="10"/>
      <c r="HT263" s="10"/>
      <c r="HU263" s="10"/>
      <c r="HV263" s="10"/>
      <c r="HW263" s="10"/>
      <c r="HX263" s="10"/>
      <c r="HY263" s="10"/>
      <c r="HZ263" s="10"/>
      <c r="IA263" s="10"/>
      <c r="IB263" s="10"/>
      <c r="IC263" s="10"/>
      <c r="ID263" s="10"/>
      <c r="IE263" s="10"/>
      <c r="IF263" s="10"/>
      <c r="IG263" s="10"/>
      <c r="IH263" s="10"/>
      <c r="II263" s="10"/>
      <c r="IJ263" s="10"/>
      <c r="IK263" s="10"/>
      <c r="IL263" s="10"/>
      <c r="IM263" s="10"/>
      <c r="IN263" s="10"/>
      <c r="IO263" s="10"/>
      <c r="IP263" s="10"/>
      <c r="IQ263" s="10"/>
      <c r="IR263" s="10"/>
      <c r="IS263" s="10"/>
      <c r="IT263" s="10"/>
      <c r="IU263" s="10"/>
      <c r="IV263" s="10"/>
      <c r="IW263" s="10"/>
      <c r="IX263" s="10"/>
      <c r="IY263" s="10"/>
      <c r="IZ263" s="10"/>
      <c r="JA263" s="10"/>
    </row>
    <row r="264" spans="1:261" x14ac:dyDescent="0.3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CC264" s="10"/>
      <c r="CD264" s="10"/>
      <c r="CE264" s="10"/>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c r="DD264" s="10"/>
      <c r="DE264" s="10"/>
      <c r="DF264" s="10"/>
      <c r="DG264" s="10"/>
      <c r="DH264" s="10"/>
      <c r="DI264" s="10"/>
      <c r="DJ264" s="10"/>
      <c r="DK264" s="10"/>
      <c r="DL264" s="10"/>
      <c r="DM264" s="10"/>
      <c r="DN264" s="10"/>
      <c r="DO264" s="10"/>
      <c r="DP264" s="10"/>
      <c r="DQ264" s="10"/>
      <c r="DR264" s="10"/>
      <c r="DS264" s="10"/>
      <c r="DT264" s="10"/>
      <c r="DU264" s="10"/>
      <c r="DV264" s="10"/>
      <c r="DW264" s="10"/>
      <c r="DX264" s="10"/>
      <c r="DY264" s="10"/>
      <c r="DZ264" s="10"/>
      <c r="EA264" s="10"/>
      <c r="EB264" s="10"/>
      <c r="EC264" s="10"/>
      <c r="ED264" s="10"/>
      <c r="EE264" s="10"/>
      <c r="EF264" s="10"/>
      <c r="EG264" s="10"/>
      <c r="EH264" s="10"/>
      <c r="EI264" s="10"/>
      <c r="EJ264" s="10"/>
      <c r="EK264" s="10"/>
      <c r="EL264" s="10"/>
      <c r="EM264" s="10"/>
      <c r="EN264" s="10"/>
      <c r="EO264" s="10"/>
      <c r="EP264" s="10"/>
      <c r="EQ264" s="10"/>
      <c r="ER264" s="10"/>
      <c r="ES264" s="10"/>
      <c r="ET264" s="10"/>
      <c r="EU264" s="10"/>
      <c r="EV264" s="10"/>
      <c r="EW264" s="10"/>
      <c r="EX264" s="10"/>
      <c r="EY264" s="10"/>
      <c r="EZ264" s="10"/>
      <c r="FA264" s="10"/>
      <c r="FB264" s="10"/>
      <c r="FC264" s="10"/>
      <c r="FD264" s="10"/>
      <c r="FE264" s="10"/>
      <c r="FF264" s="10"/>
      <c r="FG264" s="10"/>
      <c r="FH264" s="10"/>
      <c r="FI264" s="10"/>
      <c r="FJ264" s="10"/>
      <c r="FK264" s="10"/>
      <c r="FL264" s="10"/>
      <c r="FM264" s="10"/>
      <c r="FN264" s="10"/>
      <c r="FO264" s="10"/>
      <c r="FP264" s="10"/>
      <c r="FQ264" s="10"/>
      <c r="FR264" s="10"/>
      <c r="FS264" s="10"/>
      <c r="FT264" s="10"/>
      <c r="FU264" s="10"/>
      <c r="FV264" s="10"/>
      <c r="FW264" s="10"/>
      <c r="FX264" s="10"/>
      <c r="FY264" s="10"/>
      <c r="FZ264" s="10"/>
      <c r="GA264" s="10"/>
      <c r="GB264" s="10"/>
      <c r="GC264" s="10"/>
      <c r="GD264" s="10"/>
      <c r="GE264" s="10"/>
      <c r="GF264" s="10"/>
      <c r="GG264" s="10"/>
      <c r="GH264" s="10"/>
      <c r="GI264" s="10"/>
      <c r="GJ264" s="10"/>
      <c r="GK264" s="10"/>
      <c r="GL264" s="10"/>
      <c r="GM264" s="10"/>
      <c r="GN264" s="10"/>
      <c r="GO264" s="10"/>
      <c r="GP264" s="10"/>
      <c r="GQ264" s="10"/>
      <c r="GR264" s="10"/>
      <c r="GS264" s="10"/>
      <c r="GT264" s="10"/>
      <c r="GU264" s="10"/>
      <c r="GV264" s="10"/>
      <c r="GW264" s="10"/>
      <c r="GX264" s="10"/>
      <c r="GY264" s="10"/>
      <c r="GZ264" s="10"/>
      <c r="HA264" s="10"/>
      <c r="HB264" s="10"/>
      <c r="HC264" s="10"/>
      <c r="HD264" s="10"/>
      <c r="HE264" s="10"/>
      <c r="HF264" s="10"/>
      <c r="HG264" s="10"/>
      <c r="HH264" s="10"/>
      <c r="HI264" s="10"/>
      <c r="HJ264" s="10"/>
      <c r="HK264" s="10"/>
      <c r="HL264" s="10"/>
      <c r="HM264" s="10"/>
      <c r="HN264" s="10"/>
      <c r="HO264" s="10"/>
      <c r="HP264" s="10"/>
      <c r="HQ264" s="10"/>
      <c r="HR264" s="10"/>
      <c r="HS264" s="10"/>
      <c r="HT264" s="10"/>
      <c r="HU264" s="10"/>
      <c r="HV264" s="10"/>
      <c r="HW264" s="10"/>
      <c r="HX264" s="10"/>
      <c r="HY264" s="10"/>
      <c r="HZ264" s="10"/>
      <c r="IA264" s="10"/>
      <c r="IB264" s="10"/>
      <c r="IC264" s="10"/>
      <c r="ID264" s="10"/>
      <c r="IE264" s="10"/>
      <c r="IF264" s="10"/>
      <c r="IG264" s="10"/>
      <c r="IH264" s="10"/>
      <c r="II264" s="10"/>
      <c r="IJ264" s="10"/>
      <c r="IK264" s="10"/>
      <c r="IL264" s="10"/>
      <c r="IM264" s="10"/>
      <c r="IN264" s="10"/>
      <c r="IO264" s="10"/>
      <c r="IP264" s="10"/>
      <c r="IQ264" s="10"/>
      <c r="IR264" s="10"/>
      <c r="IS264" s="10"/>
      <c r="IT264" s="10"/>
      <c r="IU264" s="10"/>
      <c r="IV264" s="10"/>
      <c r="IW264" s="10"/>
      <c r="IX264" s="10"/>
      <c r="IY264" s="10"/>
      <c r="IZ264" s="10"/>
      <c r="JA264" s="10"/>
    </row>
    <row r="265" spans="1:261" x14ac:dyDescent="0.3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CC265" s="10"/>
      <c r="CD265" s="10"/>
      <c r="CE265" s="10"/>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c r="DD265" s="10"/>
      <c r="DE265" s="10"/>
      <c r="DF265" s="10"/>
      <c r="DG265" s="10"/>
      <c r="DH265" s="10"/>
      <c r="DI265" s="10"/>
      <c r="DJ265" s="10"/>
      <c r="DK265" s="10"/>
      <c r="DL265" s="10"/>
      <c r="DM265" s="10"/>
      <c r="DN265" s="10"/>
      <c r="DO265" s="10"/>
      <c r="DP265" s="10"/>
      <c r="DQ265" s="10"/>
      <c r="DR265" s="10"/>
      <c r="DS265" s="10"/>
      <c r="DT265" s="10"/>
      <c r="DU265" s="10"/>
      <c r="DV265" s="10"/>
      <c r="DW265" s="10"/>
      <c r="DX265" s="10"/>
      <c r="DY265" s="10"/>
      <c r="DZ265" s="10"/>
      <c r="EA265" s="10"/>
      <c r="EB265" s="10"/>
      <c r="EC265" s="10"/>
      <c r="ED265" s="10"/>
      <c r="EE265" s="10"/>
      <c r="EF265" s="10"/>
      <c r="EG265" s="10"/>
      <c r="EH265" s="10"/>
      <c r="EI265" s="10"/>
      <c r="EJ265" s="10"/>
      <c r="EK265" s="10"/>
      <c r="EL265" s="10"/>
      <c r="EM265" s="10"/>
      <c r="EN265" s="10"/>
      <c r="EO265" s="10"/>
      <c r="EP265" s="10"/>
      <c r="EQ265" s="10"/>
      <c r="ER265" s="10"/>
      <c r="ES265" s="10"/>
      <c r="ET265" s="10"/>
      <c r="EU265" s="10"/>
      <c r="EV265" s="10"/>
      <c r="EW265" s="10"/>
      <c r="EX265" s="10"/>
      <c r="EY265" s="10"/>
      <c r="EZ265" s="10"/>
      <c r="FA265" s="10"/>
      <c r="FB265" s="10"/>
      <c r="FC265" s="10"/>
      <c r="FD265" s="10"/>
      <c r="FE265" s="10"/>
      <c r="FF265" s="10"/>
      <c r="FG265" s="10"/>
      <c r="FH265" s="10"/>
      <c r="FI265" s="10"/>
      <c r="FJ265" s="10"/>
      <c r="FK265" s="10"/>
      <c r="FL265" s="10"/>
      <c r="FM265" s="10"/>
      <c r="FN265" s="10"/>
      <c r="FO265" s="10"/>
      <c r="FP265" s="10"/>
      <c r="FQ265" s="10"/>
      <c r="FR265" s="10"/>
      <c r="FS265" s="10"/>
      <c r="FT265" s="10"/>
      <c r="FU265" s="10"/>
      <c r="FV265" s="10"/>
      <c r="FW265" s="10"/>
      <c r="FX265" s="10"/>
      <c r="FY265" s="10"/>
      <c r="FZ265" s="10"/>
      <c r="GA265" s="10"/>
      <c r="GB265" s="10"/>
      <c r="GC265" s="10"/>
      <c r="GD265" s="10"/>
      <c r="GE265" s="10"/>
      <c r="GF265" s="10"/>
      <c r="GG265" s="10"/>
      <c r="GH265" s="10"/>
      <c r="GI265" s="10"/>
      <c r="GJ265" s="10"/>
      <c r="GK265" s="10"/>
      <c r="GL265" s="10"/>
      <c r="GM265" s="10"/>
      <c r="GN265" s="10"/>
      <c r="GO265" s="10"/>
      <c r="GP265" s="10"/>
      <c r="GQ265" s="10"/>
      <c r="GR265" s="10"/>
      <c r="GS265" s="10"/>
      <c r="GT265" s="10"/>
      <c r="GU265" s="10"/>
      <c r="GV265" s="10"/>
      <c r="GW265" s="10"/>
      <c r="GX265" s="10"/>
      <c r="GY265" s="10"/>
      <c r="GZ265" s="10"/>
      <c r="HA265" s="10"/>
      <c r="HB265" s="10"/>
      <c r="HC265" s="10"/>
      <c r="HD265" s="10"/>
      <c r="HE265" s="10"/>
      <c r="HF265" s="10"/>
      <c r="HG265" s="10"/>
      <c r="HH265" s="10"/>
      <c r="HI265" s="10"/>
      <c r="HJ265" s="10"/>
      <c r="HK265" s="10"/>
      <c r="HL265" s="10"/>
      <c r="HM265" s="10"/>
      <c r="HN265" s="10"/>
      <c r="HO265" s="10"/>
      <c r="HP265" s="10"/>
      <c r="HQ265" s="10"/>
      <c r="HR265" s="10"/>
      <c r="HS265" s="10"/>
      <c r="HT265" s="10"/>
      <c r="HU265" s="10"/>
      <c r="HV265" s="10"/>
      <c r="HW265" s="10"/>
      <c r="HX265" s="10"/>
      <c r="HY265" s="10"/>
      <c r="HZ265" s="10"/>
      <c r="IA265" s="10"/>
      <c r="IB265" s="10"/>
      <c r="IC265" s="10"/>
      <c r="ID265" s="10"/>
      <c r="IE265" s="10"/>
      <c r="IF265" s="10"/>
      <c r="IG265" s="10"/>
      <c r="IH265" s="10"/>
      <c r="II265" s="10"/>
      <c r="IJ265" s="10"/>
      <c r="IK265" s="10"/>
      <c r="IL265" s="10"/>
      <c r="IM265" s="10"/>
      <c r="IN265" s="10"/>
      <c r="IO265" s="10"/>
      <c r="IP265" s="10"/>
      <c r="IQ265" s="10"/>
      <c r="IR265" s="10"/>
      <c r="IS265" s="10"/>
      <c r="IT265" s="10"/>
      <c r="IU265" s="10"/>
      <c r="IV265" s="10"/>
      <c r="IW265" s="10"/>
      <c r="IX265" s="10"/>
      <c r="IY265" s="10"/>
      <c r="IZ265" s="10"/>
      <c r="JA265" s="10"/>
    </row>
    <row r="266" spans="1:261" x14ac:dyDescent="0.3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CC266" s="10"/>
      <c r="CD266" s="10"/>
      <c r="CE266" s="10"/>
      <c r="CF266" s="10"/>
      <c r="CG266" s="10"/>
      <c r="CH266" s="10"/>
      <c r="CI266" s="10"/>
      <c r="CJ266" s="10"/>
      <c r="CK266" s="10"/>
      <c r="CL266" s="10"/>
      <c r="CM266" s="10"/>
      <c r="CN266" s="10"/>
      <c r="CO266" s="10"/>
      <c r="CP266" s="10"/>
      <c r="CQ266" s="10"/>
      <c r="CR266" s="10"/>
      <c r="CS266" s="10"/>
      <c r="CT266" s="10"/>
      <c r="CU266" s="10"/>
      <c r="CV266" s="10"/>
      <c r="CW266" s="10"/>
      <c r="CX266" s="10"/>
      <c r="CY266" s="10"/>
      <c r="CZ266" s="10"/>
      <c r="DA266" s="10"/>
      <c r="DB266" s="10"/>
      <c r="DC266" s="10"/>
      <c r="DD266" s="10"/>
      <c r="DE266" s="10"/>
      <c r="DF266" s="10"/>
      <c r="DG266" s="10"/>
      <c r="DH266" s="10"/>
      <c r="DI266" s="10"/>
      <c r="DJ266" s="10"/>
      <c r="DK266" s="10"/>
      <c r="DL266" s="10"/>
      <c r="DM266" s="10"/>
      <c r="DN266" s="10"/>
      <c r="DO266" s="10"/>
      <c r="DP266" s="10"/>
      <c r="DQ266" s="10"/>
      <c r="DR266" s="10"/>
      <c r="DS266" s="10"/>
      <c r="DT266" s="10"/>
      <c r="DU266" s="10"/>
      <c r="DV266" s="10"/>
      <c r="DW266" s="10"/>
      <c r="DX266" s="10"/>
      <c r="DY266" s="10"/>
      <c r="DZ266" s="10"/>
      <c r="EA266" s="10"/>
      <c r="EB266" s="10"/>
      <c r="EC266" s="10"/>
      <c r="ED266" s="10"/>
      <c r="EE266" s="10"/>
      <c r="EF266" s="10"/>
      <c r="EG266" s="10"/>
      <c r="EH266" s="10"/>
      <c r="EI266" s="10"/>
      <c r="EJ266" s="10"/>
      <c r="EK266" s="10"/>
      <c r="EL266" s="10"/>
      <c r="EM266" s="10"/>
      <c r="EN266" s="10"/>
      <c r="EO266" s="10"/>
      <c r="EP266" s="10"/>
      <c r="EQ266" s="10"/>
      <c r="ER266" s="10"/>
      <c r="ES266" s="10"/>
      <c r="ET266" s="10"/>
      <c r="EU266" s="10"/>
      <c r="EV266" s="10"/>
      <c r="EW266" s="10"/>
      <c r="EX266" s="10"/>
      <c r="EY266" s="10"/>
      <c r="EZ266" s="10"/>
      <c r="FA266" s="10"/>
      <c r="FB266" s="10"/>
      <c r="FC266" s="10"/>
      <c r="FD266" s="10"/>
      <c r="FE266" s="10"/>
      <c r="FF266" s="10"/>
      <c r="FG266" s="10"/>
      <c r="FH266" s="10"/>
      <c r="FI266" s="10"/>
      <c r="FJ266" s="10"/>
      <c r="FK266" s="10"/>
      <c r="FL266" s="10"/>
      <c r="FM266" s="10"/>
      <c r="FN266" s="10"/>
      <c r="FO266" s="10"/>
      <c r="FP266" s="10"/>
      <c r="FQ266" s="10"/>
      <c r="FR266" s="10"/>
      <c r="FS266" s="10"/>
      <c r="FT266" s="10"/>
      <c r="FU266" s="10"/>
      <c r="FV266" s="10"/>
      <c r="FW266" s="10"/>
      <c r="FX266" s="10"/>
      <c r="FY266" s="10"/>
      <c r="FZ266" s="10"/>
      <c r="GA266" s="10"/>
      <c r="GB266" s="10"/>
      <c r="GC266" s="10"/>
      <c r="GD266" s="10"/>
      <c r="GE266" s="10"/>
      <c r="GF266" s="10"/>
      <c r="GG266" s="10"/>
      <c r="GH266" s="10"/>
      <c r="GI266" s="10"/>
      <c r="GJ266" s="10"/>
      <c r="GK266" s="10"/>
      <c r="GL266" s="10"/>
      <c r="GM266" s="10"/>
      <c r="GN266" s="10"/>
      <c r="GO266" s="10"/>
      <c r="GP266" s="10"/>
      <c r="GQ266" s="10"/>
      <c r="GR266" s="10"/>
      <c r="GS266" s="10"/>
      <c r="GT266" s="10"/>
      <c r="GU266" s="10"/>
      <c r="GV266" s="10"/>
      <c r="GW266" s="10"/>
      <c r="GX266" s="10"/>
      <c r="GY266" s="10"/>
      <c r="GZ266" s="10"/>
      <c r="HA266" s="10"/>
      <c r="HB266" s="10"/>
      <c r="HC266" s="10"/>
      <c r="HD266" s="10"/>
      <c r="HE266" s="10"/>
      <c r="HF266" s="10"/>
      <c r="HG266" s="10"/>
      <c r="HH266" s="10"/>
      <c r="HI266" s="10"/>
      <c r="HJ266" s="10"/>
      <c r="HK266" s="10"/>
      <c r="HL266" s="10"/>
      <c r="HM266" s="10"/>
      <c r="HN266" s="10"/>
      <c r="HO266" s="10"/>
      <c r="HP266" s="10"/>
      <c r="HQ266" s="10"/>
      <c r="HR266" s="10"/>
      <c r="HS266" s="10"/>
      <c r="HT266" s="10"/>
      <c r="HU266" s="10"/>
      <c r="HV266" s="10"/>
      <c r="HW266" s="10"/>
      <c r="HX266" s="10"/>
      <c r="HY266" s="10"/>
      <c r="HZ266" s="10"/>
      <c r="IA266" s="10"/>
      <c r="IB266" s="10"/>
      <c r="IC266" s="10"/>
      <c r="ID266" s="10"/>
      <c r="IE266" s="10"/>
      <c r="IF266" s="10"/>
      <c r="IG266" s="10"/>
      <c r="IH266" s="10"/>
      <c r="II266" s="10"/>
      <c r="IJ266" s="10"/>
      <c r="IK266" s="10"/>
      <c r="IL266" s="10"/>
      <c r="IM266" s="10"/>
      <c r="IN266" s="10"/>
      <c r="IO266" s="10"/>
      <c r="IP266" s="10"/>
      <c r="IQ266" s="10"/>
      <c r="IR266" s="10"/>
      <c r="IS266" s="10"/>
      <c r="IT266" s="10"/>
      <c r="IU266" s="10"/>
      <c r="IV266" s="10"/>
      <c r="IW266" s="10"/>
      <c r="IX266" s="10"/>
      <c r="IY266" s="10"/>
      <c r="IZ266" s="10"/>
      <c r="JA266" s="10"/>
    </row>
    <row r="267" spans="1:261" x14ac:dyDescent="0.3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CC267" s="10"/>
      <c r="CD267" s="10"/>
      <c r="CE267" s="10"/>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c r="DD267" s="10"/>
      <c r="DE267" s="10"/>
      <c r="DF267" s="10"/>
      <c r="DG267" s="10"/>
      <c r="DH267" s="10"/>
      <c r="DI267" s="10"/>
      <c r="DJ267" s="10"/>
      <c r="DK267" s="10"/>
      <c r="DL267" s="10"/>
      <c r="DM267" s="10"/>
      <c r="DN267" s="10"/>
      <c r="DO267" s="10"/>
      <c r="DP267" s="10"/>
      <c r="DQ267" s="10"/>
      <c r="DR267" s="10"/>
      <c r="DS267" s="10"/>
      <c r="DT267" s="10"/>
      <c r="DU267" s="10"/>
      <c r="DV267" s="10"/>
      <c r="DW267" s="10"/>
      <c r="DX267" s="10"/>
      <c r="DY267" s="10"/>
      <c r="DZ267" s="10"/>
      <c r="EA267" s="10"/>
      <c r="EB267" s="10"/>
      <c r="EC267" s="10"/>
      <c r="ED267" s="10"/>
      <c r="EE267" s="10"/>
      <c r="EF267" s="10"/>
      <c r="EG267" s="10"/>
      <c r="EH267" s="10"/>
      <c r="EI267" s="10"/>
      <c r="EJ267" s="10"/>
      <c r="EK267" s="10"/>
      <c r="EL267" s="10"/>
      <c r="EM267" s="10"/>
      <c r="EN267" s="10"/>
      <c r="EO267" s="10"/>
      <c r="EP267" s="10"/>
      <c r="EQ267" s="10"/>
      <c r="ER267" s="10"/>
      <c r="ES267" s="10"/>
      <c r="ET267" s="10"/>
      <c r="EU267" s="10"/>
      <c r="EV267" s="10"/>
      <c r="EW267" s="10"/>
      <c r="EX267" s="10"/>
      <c r="EY267" s="10"/>
      <c r="EZ267" s="10"/>
      <c r="FA267" s="10"/>
      <c r="FB267" s="10"/>
      <c r="FC267" s="10"/>
      <c r="FD267" s="10"/>
      <c r="FE267" s="10"/>
      <c r="FF267" s="10"/>
      <c r="FG267" s="10"/>
      <c r="FH267" s="10"/>
      <c r="FI267" s="10"/>
      <c r="FJ267" s="10"/>
      <c r="FK267" s="10"/>
      <c r="FL267" s="10"/>
      <c r="FM267" s="10"/>
      <c r="FN267" s="10"/>
      <c r="FO267" s="10"/>
      <c r="FP267" s="10"/>
      <c r="FQ267" s="10"/>
      <c r="FR267" s="10"/>
      <c r="FS267" s="10"/>
      <c r="FT267" s="10"/>
      <c r="FU267" s="10"/>
      <c r="FV267" s="10"/>
      <c r="FW267" s="10"/>
      <c r="FX267" s="10"/>
      <c r="FY267" s="10"/>
      <c r="FZ267" s="10"/>
      <c r="GA267" s="10"/>
      <c r="GB267" s="10"/>
      <c r="GC267" s="10"/>
      <c r="GD267" s="10"/>
      <c r="GE267" s="10"/>
      <c r="GF267" s="10"/>
      <c r="GG267" s="10"/>
      <c r="GH267" s="10"/>
      <c r="GI267" s="10"/>
      <c r="GJ267" s="10"/>
      <c r="GK267" s="10"/>
      <c r="GL267" s="10"/>
      <c r="GM267" s="10"/>
      <c r="GN267" s="10"/>
      <c r="GO267" s="10"/>
      <c r="GP267" s="10"/>
      <c r="GQ267" s="10"/>
      <c r="GR267" s="10"/>
      <c r="GS267" s="10"/>
      <c r="GT267" s="10"/>
      <c r="GU267" s="10"/>
      <c r="GV267" s="10"/>
      <c r="GW267" s="10"/>
      <c r="GX267" s="10"/>
      <c r="GY267" s="10"/>
      <c r="GZ267" s="10"/>
      <c r="HA267" s="10"/>
      <c r="HB267" s="10"/>
      <c r="HC267" s="10"/>
      <c r="HD267" s="10"/>
      <c r="HE267" s="10"/>
      <c r="HF267" s="10"/>
      <c r="HG267" s="10"/>
      <c r="HH267" s="10"/>
      <c r="HI267" s="10"/>
      <c r="HJ267" s="10"/>
      <c r="HK267" s="10"/>
      <c r="HL267" s="10"/>
      <c r="HM267" s="10"/>
      <c r="HN267" s="10"/>
      <c r="HO267" s="10"/>
      <c r="HP267" s="10"/>
      <c r="HQ267" s="10"/>
      <c r="HR267" s="10"/>
      <c r="HS267" s="10"/>
      <c r="HT267" s="10"/>
      <c r="HU267" s="10"/>
      <c r="HV267" s="10"/>
      <c r="HW267" s="10"/>
      <c r="HX267" s="10"/>
      <c r="HY267" s="10"/>
      <c r="HZ267" s="10"/>
      <c r="IA267" s="10"/>
      <c r="IB267" s="10"/>
      <c r="IC267" s="10"/>
      <c r="ID267" s="10"/>
      <c r="IE267" s="10"/>
      <c r="IF267" s="10"/>
      <c r="IG267" s="10"/>
      <c r="IH267" s="10"/>
      <c r="II267" s="10"/>
      <c r="IJ267" s="10"/>
      <c r="IK267" s="10"/>
      <c r="IL267" s="10"/>
      <c r="IM267" s="10"/>
      <c r="IN267" s="10"/>
      <c r="IO267" s="10"/>
      <c r="IP267" s="10"/>
      <c r="IQ267" s="10"/>
      <c r="IR267" s="10"/>
      <c r="IS267" s="10"/>
      <c r="IT267" s="10"/>
      <c r="IU267" s="10"/>
      <c r="IV267" s="10"/>
      <c r="IW267" s="10"/>
      <c r="IX267" s="10"/>
      <c r="IY267" s="10"/>
      <c r="IZ267" s="10"/>
      <c r="JA267" s="10"/>
    </row>
    <row r="268" spans="1:261" x14ac:dyDescent="0.3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CC268" s="10"/>
      <c r="CD268" s="10"/>
      <c r="CE268" s="10"/>
      <c r="CF268" s="10"/>
      <c r="CG268" s="10"/>
      <c r="CH268" s="10"/>
      <c r="CI268" s="10"/>
      <c r="CJ268" s="10"/>
      <c r="CK268" s="10"/>
      <c r="CL268" s="10"/>
      <c r="CM268" s="10"/>
      <c r="CN268" s="10"/>
      <c r="CO268" s="10"/>
      <c r="CP268" s="10"/>
      <c r="CQ268" s="10"/>
      <c r="CR268" s="10"/>
      <c r="CS268" s="10"/>
      <c r="CT268" s="10"/>
      <c r="CU268" s="10"/>
      <c r="CV268" s="10"/>
      <c r="CW268" s="10"/>
      <c r="CX268" s="10"/>
      <c r="CY268" s="10"/>
      <c r="CZ268" s="10"/>
      <c r="DA268" s="10"/>
      <c r="DB268" s="10"/>
      <c r="DC268" s="10"/>
      <c r="DD268" s="10"/>
      <c r="DE268" s="10"/>
      <c r="DF268" s="10"/>
      <c r="DG268" s="10"/>
      <c r="DH268" s="10"/>
      <c r="DI268" s="10"/>
      <c r="DJ268" s="10"/>
      <c r="DK268" s="10"/>
      <c r="DL268" s="10"/>
      <c r="DM268" s="10"/>
      <c r="DN268" s="10"/>
      <c r="DO268" s="10"/>
      <c r="DP268" s="10"/>
      <c r="DQ268" s="10"/>
      <c r="DR268" s="10"/>
      <c r="DS268" s="10"/>
      <c r="DT268" s="10"/>
      <c r="DU268" s="10"/>
      <c r="DV268" s="10"/>
      <c r="DW268" s="10"/>
      <c r="DX268" s="10"/>
      <c r="DY268" s="10"/>
      <c r="DZ268" s="10"/>
      <c r="EA268" s="10"/>
      <c r="EB268" s="10"/>
      <c r="EC268" s="10"/>
      <c r="ED268" s="10"/>
      <c r="EE268" s="10"/>
      <c r="EF268" s="10"/>
      <c r="EG268" s="10"/>
      <c r="EH268" s="10"/>
      <c r="EI268" s="10"/>
      <c r="EJ268" s="10"/>
      <c r="EK268" s="10"/>
      <c r="EL268" s="10"/>
      <c r="EM268" s="10"/>
      <c r="EN268" s="10"/>
      <c r="EO268" s="10"/>
      <c r="EP268" s="10"/>
      <c r="EQ268" s="10"/>
      <c r="ER268" s="10"/>
      <c r="ES268" s="10"/>
      <c r="ET268" s="10"/>
      <c r="EU268" s="10"/>
      <c r="EV268" s="10"/>
      <c r="EW268" s="10"/>
      <c r="EX268" s="10"/>
      <c r="EY268" s="10"/>
      <c r="EZ268" s="10"/>
      <c r="FA268" s="10"/>
      <c r="FB268" s="10"/>
      <c r="FC268" s="10"/>
      <c r="FD268" s="10"/>
      <c r="FE268" s="10"/>
      <c r="FF268" s="10"/>
      <c r="FG268" s="10"/>
      <c r="FH268" s="10"/>
      <c r="FI268" s="10"/>
      <c r="FJ268" s="10"/>
      <c r="FK268" s="10"/>
      <c r="FL268" s="10"/>
      <c r="FM268" s="10"/>
      <c r="FN268" s="10"/>
      <c r="FO268" s="10"/>
      <c r="FP268" s="10"/>
      <c r="FQ268" s="10"/>
      <c r="FR268" s="10"/>
      <c r="FS268" s="10"/>
      <c r="FT268" s="10"/>
      <c r="FU268" s="10"/>
      <c r="FV268" s="10"/>
      <c r="FW268" s="10"/>
      <c r="FX268" s="10"/>
      <c r="FY268" s="10"/>
      <c r="FZ268" s="10"/>
      <c r="GA268" s="10"/>
      <c r="GB268" s="10"/>
      <c r="GC268" s="10"/>
      <c r="GD268" s="10"/>
      <c r="GE268" s="10"/>
      <c r="GF268" s="10"/>
      <c r="GG268" s="10"/>
      <c r="GH268" s="10"/>
      <c r="GI268" s="10"/>
      <c r="GJ268" s="10"/>
      <c r="GK268" s="10"/>
      <c r="GL268" s="10"/>
      <c r="GM268" s="10"/>
      <c r="GN268" s="10"/>
      <c r="GO268" s="10"/>
      <c r="GP268" s="10"/>
      <c r="GQ268" s="10"/>
      <c r="GR268" s="10"/>
      <c r="GS268" s="10"/>
      <c r="GT268" s="10"/>
      <c r="GU268" s="10"/>
      <c r="GV268" s="10"/>
      <c r="GW268" s="10"/>
      <c r="GX268" s="10"/>
      <c r="GY268" s="10"/>
      <c r="GZ268" s="10"/>
      <c r="HA268" s="10"/>
      <c r="HB268" s="10"/>
      <c r="HC268" s="10"/>
      <c r="HD268" s="10"/>
      <c r="HE268" s="10"/>
      <c r="HF268" s="10"/>
      <c r="HG268" s="10"/>
      <c r="HH268" s="10"/>
      <c r="HI268" s="10"/>
      <c r="HJ268" s="10"/>
      <c r="HK268" s="10"/>
      <c r="HL268" s="10"/>
      <c r="HM268" s="10"/>
      <c r="HN268" s="10"/>
      <c r="HO268" s="10"/>
      <c r="HP268" s="10"/>
      <c r="HQ268" s="10"/>
      <c r="HR268" s="10"/>
      <c r="HS268" s="10"/>
      <c r="HT268" s="10"/>
      <c r="HU268" s="10"/>
      <c r="HV268" s="10"/>
      <c r="HW268" s="10"/>
      <c r="HX268" s="10"/>
      <c r="HY268" s="10"/>
      <c r="HZ268" s="10"/>
      <c r="IA268" s="10"/>
      <c r="IB268" s="10"/>
      <c r="IC268" s="10"/>
      <c r="ID268" s="10"/>
      <c r="IE268" s="10"/>
      <c r="IF268" s="10"/>
      <c r="IG268" s="10"/>
      <c r="IH268" s="10"/>
      <c r="II268" s="10"/>
      <c r="IJ268" s="10"/>
      <c r="IK268" s="10"/>
      <c r="IL268" s="10"/>
      <c r="IM268" s="10"/>
      <c r="IN268" s="10"/>
      <c r="IO268" s="10"/>
      <c r="IP268" s="10"/>
      <c r="IQ268" s="10"/>
      <c r="IR268" s="10"/>
      <c r="IS268" s="10"/>
      <c r="IT268" s="10"/>
      <c r="IU268" s="10"/>
      <c r="IV268" s="10"/>
      <c r="IW268" s="10"/>
      <c r="IX268" s="10"/>
      <c r="IY268" s="10"/>
      <c r="IZ268" s="10"/>
      <c r="JA268" s="10"/>
    </row>
    <row r="269" spans="1:261" x14ac:dyDescent="0.3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CC269" s="10"/>
      <c r="CD269" s="10"/>
      <c r="CE269" s="10"/>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c r="DD269" s="10"/>
      <c r="DE269" s="10"/>
      <c r="DF269" s="10"/>
      <c r="DG269" s="10"/>
      <c r="DH269" s="10"/>
      <c r="DI269" s="10"/>
      <c r="DJ269" s="10"/>
      <c r="DK269" s="10"/>
      <c r="DL269" s="10"/>
      <c r="DM269" s="10"/>
      <c r="DN269" s="10"/>
      <c r="DO269" s="10"/>
      <c r="DP269" s="10"/>
      <c r="DQ269" s="10"/>
      <c r="DR269" s="10"/>
      <c r="DS269" s="10"/>
      <c r="DT269" s="10"/>
      <c r="DU269" s="10"/>
      <c r="DV269" s="10"/>
      <c r="DW269" s="10"/>
      <c r="DX269" s="10"/>
      <c r="DY269" s="10"/>
      <c r="DZ269" s="10"/>
      <c r="EA269" s="10"/>
      <c r="EB269" s="10"/>
      <c r="EC269" s="10"/>
      <c r="ED269" s="10"/>
      <c r="EE269" s="10"/>
      <c r="EF269" s="10"/>
      <c r="EG269" s="10"/>
      <c r="EH269" s="10"/>
      <c r="EI269" s="10"/>
      <c r="EJ269" s="10"/>
      <c r="EK269" s="10"/>
      <c r="EL269" s="10"/>
      <c r="EM269" s="10"/>
      <c r="EN269" s="10"/>
      <c r="EO269" s="10"/>
      <c r="EP269" s="10"/>
      <c r="EQ269" s="10"/>
      <c r="ER269" s="10"/>
      <c r="ES269" s="10"/>
      <c r="ET269" s="10"/>
      <c r="EU269" s="10"/>
      <c r="EV269" s="10"/>
      <c r="EW269" s="10"/>
      <c r="EX269" s="10"/>
      <c r="EY269" s="10"/>
      <c r="EZ269" s="10"/>
      <c r="FA269" s="10"/>
      <c r="FB269" s="10"/>
      <c r="FC269" s="10"/>
      <c r="FD269" s="10"/>
      <c r="FE269" s="10"/>
      <c r="FF269" s="10"/>
      <c r="FG269" s="10"/>
      <c r="FH269" s="10"/>
      <c r="FI269" s="10"/>
      <c r="FJ269" s="10"/>
      <c r="FK269" s="10"/>
      <c r="FL269" s="10"/>
      <c r="FM269" s="10"/>
      <c r="FN269" s="10"/>
      <c r="FO269" s="10"/>
      <c r="FP269" s="10"/>
      <c r="FQ269" s="10"/>
      <c r="FR269" s="10"/>
      <c r="FS269" s="10"/>
      <c r="FT269" s="10"/>
      <c r="FU269" s="10"/>
      <c r="FV269" s="10"/>
      <c r="FW269" s="10"/>
      <c r="FX269" s="10"/>
      <c r="FY269" s="10"/>
      <c r="FZ269" s="10"/>
      <c r="GA269" s="10"/>
      <c r="GB269" s="10"/>
      <c r="GC269" s="10"/>
      <c r="GD269" s="10"/>
      <c r="GE269" s="10"/>
      <c r="GF269" s="10"/>
      <c r="GG269" s="10"/>
      <c r="GH269" s="10"/>
      <c r="GI269" s="10"/>
      <c r="GJ269" s="10"/>
      <c r="GK269" s="10"/>
      <c r="GL269" s="10"/>
      <c r="GM269" s="10"/>
      <c r="GN269" s="10"/>
      <c r="GO269" s="10"/>
      <c r="GP269" s="10"/>
      <c r="GQ269" s="10"/>
      <c r="GR269" s="10"/>
      <c r="GS269" s="10"/>
      <c r="GT269" s="10"/>
      <c r="GU269" s="10"/>
      <c r="GV269" s="10"/>
      <c r="GW269" s="10"/>
      <c r="GX269" s="10"/>
      <c r="GY269" s="10"/>
      <c r="GZ269" s="10"/>
      <c r="HA269" s="10"/>
      <c r="HB269" s="10"/>
      <c r="HC269" s="10"/>
      <c r="HD269" s="10"/>
      <c r="HE269" s="10"/>
      <c r="HF269" s="10"/>
      <c r="HG269" s="10"/>
      <c r="HH269" s="10"/>
      <c r="HI269" s="10"/>
      <c r="HJ269" s="10"/>
      <c r="HK269" s="10"/>
      <c r="HL269" s="10"/>
      <c r="HM269" s="10"/>
      <c r="HN269" s="10"/>
      <c r="HO269" s="10"/>
      <c r="HP269" s="10"/>
      <c r="HQ269" s="10"/>
      <c r="HR269" s="10"/>
      <c r="HS269" s="10"/>
      <c r="HT269" s="10"/>
      <c r="HU269" s="10"/>
      <c r="HV269" s="10"/>
      <c r="HW269" s="10"/>
      <c r="HX269" s="10"/>
      <c r="HY269" s="10"/>
      <c r="HZ269" s="10"/>
      <c r="IA269" s="10"/>
      <c r="IB269" s="10"/>
      <c r="IC269" s="10"/>
      <c r="ID269" s="10"/>
      <c r="IE269" s="10"/>
      <c r="IF269" s="10"/>
      <c r="IG269" s="10"/>
      <c r="IH269" s="10"/>
      <c r="II269" s="10"/>
      <c r="IJ269" s="10"/>
      <c r="IK269" s="10"/>
      <c r="IL269" s="10"/>
      <c r="IM269" s="10"/>
      <c r="IN269" s="10"/>
      <c r="IO269" s="10"/>
      <c r="IP269" s="10"/>
      <c r="IQ269" s="10"/>
      <c r="IR269" s="10"/>
      <c r="IS269" s="10"/>
      <c r="IT269" s="10"/>
      <c r="IU269" s="10"/>
      <c r="IV269" s="10"/>
      <c r="IW269" s="10"/>
      <c r="IX269" s="10"/>
      <c r="IY269" s="10"/>
      <c r="IZ269" s="10"/>
      <c r="JA269" s="10"/>
    </row>
    <row r="270" spans="1:261" x14ac:dyDescent="0.3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c r="DD270" s="10"/>
      <c r="DE270" s="10"/>
      <c r="DF270" s="10"/>
      <c r="DG270" s="10"/>
      <c r="DH270" s="10"/>
      <c r="DI270" s="10"/>
      <c r="DJ270" s="10"/>
      <c r="DK270" s="10"/>
      <c r="DL270" s="10"/>
      <c r="DM270" s="10"/>
      <c r="DN270" s="10"/>
      <c r="DO270" s="10"/>
      <c r="DP270" s="10"/>
      <c r="DQ270" s="10"/>
      <c r="DR270" s="10"/>
      <c r="DS270" s="10"/>
      <c r="DT270" s="10"/>
      <c r="DU270" s="10"/>
      <c r="DV270" s="10"/>
      <c r="DW270" s="10"/>
      <c r="DX270" s="10"/>
      <c r="DY270" s="10"/>
      <c r="DZ270" s="10"/>
      <c r="EA270" s="10"/>
      <c r="EB270" s="10"/>
      <c r="EC270" s="10"/>
      <c r="ED270" s="10"/>
      <c r="EE270" s="10"/>
      <c r="EF270" s="10"/>
      <c r="EG270" s="10"/>
      <c r="EH270" s="10"/>
      <c r="EI270" s="10"/>
      <c r="EJ270" s="10"/>
      <c r="EK270" s="10"/>
      <c r="EL270" s="10"/>
      <c r="EM270" s="10"/>
      <c r="EN270" s="10"/>
      <c r="EO270" s="10"/>
      <c r="EP270" s="10"/>
      <c r="EQ270" s="10"/>
      <c r="ER270" s="10"/>
      <c r="ES270" s="10"/>
      <c r="ET270" s="10"/>
      <c r="EU270" s="10"/>
      <c r="EV270" s="10"/>
      <c r="EW270" s="10"/>
      <c r="EX270" s="10"/>
      <c r="EY270" s="10"/>
      <c r="EZ270" s="10"/>
      <c r="FA270" s="10"/>
      <c r="FB270" s="10"/>
      <c r="FC270" s="10"/>
      <c r="FD270" s="10"/>
      <c r="FE270" s="10"/>
      <c r="FF270" s="10"/>
      <c r="FG270" s="10"/>
      <c r="FH270" s="10"/>
      <c r="FI270" s="10"/>
      <c r="FJ270" s="10"/>
      <c r="FK270" s="10"/>
      <c r="FL270" s="10"/>
      <c r="FM270" s="10"/>
      <c r="FN270" s="10"/>
      <c r="FO270" s="10"/>
      <c r="FP270" s="10"/>
      <c r="FQ270" s="10"/>
      <c r="FR270" s="10"/>
      <c r="FS270" s="10"/>
      <c r="FT270" s="10"/>
      <c r="FU270" s="10"/>
      <c r="FV270" s="10"/>
      <c r="FW270" s="10"/>
      <c r="FX270" s="10"/>
      <c r="FY270" s="10"/>
      <c r="FZ270" s="10"/>
      <c r="GA270" s="10"/>
      <c r="GB270" s="10"/>
      <c r="GC270" s="10"/>
      <c r="GD270" s="10"/>
      <c r="GE270" s="10"/>
      <c r="GF270" s="10"/>
      <c r="GG270" s="10"/>
      <c r="GH270" s="10"/>
      <c r="GI270" s="10"/>
      <c r="GJ270" s="10"/>
      <c r="GK270" s="10"/>
      <c r="GL270" s="10"/>
      <c r="GM270" s="10"/>
      <c r="GN270" s="10"/>
      <c r="GO270" s="10"/>
      <c r="GP270" s="10"/>
      <c r="GQ270" s="10"/>
      <c r="GR270" s="10"/>
      <c r="GS270" s="10"/>
      <c r="GT270" s="10"/>
      <c r="GU270" s="10"/>
      <c r="GV270" s="10"/>
      <c r="GW270" s="10"/>
      <c r="GX270" s="10"/>
      <c r="GY270" s="10"/>
      <c r="GZ270" s="10"/>
      <c r="HA270" s="10"/>
      <c r="HB270" s="10"/>
      <c r="HC270" s="10"/>
      <c r="HD270" s="10"/>
      <c r="HE270" s="10"/>
      <c r="HF270" s="10"/>
      <c r="HG270" s="10"/>
      <c r="HH270" s="10"/>
      <c r="HI270" s="10"/>
      <c r="HJ270" s="10"/>
      <c r="HK270" s="10"/>
      <c r="HL270" s="10"/>
      <c r="HM270" s="10"/>
      <c r="HN270" s="10"/>
      <c r="HO270" s="10"/>
      <c r="HP270" s="10"/>
      <c r="HQ270" s="10"/>
      <c r="HR270" s="10"/>
      <c r="HS270" s="10"/>
      <c r="HT270" s="10"/>
      <c r="HU270" s="10"/>
      <c r="HV270" s="10"/>
      <c r="HW270" s="10"/>
      <c r="HX270" s="10"/>
      <c r="HY270" s="10"/>
      <c r="HZ270" s="10"/>
      <c r="IA270" s="10"/>
      <c r="IB270" s="10"/>
      <c r="IC270" s="10"/>
      <c r="ID270" s="10"/>
      <c r="IE270" s="10"/>
      <c r="IF270" s="10"/>
      <c r="IG270" s="10"/>
      <c r="IH270" s="10"/>
      <c r="II270" s="10"/>
      <c r="IJ270" s="10"/>
      <c r="IK270" s="10"/>
      <c r="IL270" s="10"/>
      <c r="IM270" s="10"/>
      <c r="IN270" s="10"/>
      <c r="IO270" s="10"/>
      <c r="IP270" s="10"/>
      <c r="IQ270" s="10"/>
      <c r="IR270" s="10"/>
      <c r="IS270" s="10"/>
      <c r="IT270" s="10"/>
      <c r="IU270" s="10"/>
      <c r="IV270" s="10"/>
      <c r="IW270" s="10"/>
      <c r="IX270" s="10"/>
      <c r="IY270" s="10"/>
      <c r="IZ270" s="10"/>
      <c r="JA270" s="10"/>
    </row>
    <row r="271" spans="1:261" x14ac:dyDescent="0.3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c r="DG271" s="10"/>
      <c r="DH271" s="10"/>
      <c r="DI271" s="10"/>
      <c r="DJ271" s="10"/>
      <c r="DK271" s="10"/>
      <c r="DL271" s="10"/>
      <c r="DM271" s="10"/>
      <c r="DN271" s="10"/>
      <c r="DO271" s="10"/>
      <c r="DP271" s="10"/>
      <c r="DQ271" s="10"/>
      <c r="DR271" s="10"/>
      <c r="DS271" s="10"/>
      <c r="DT271" s="10"/>
      <c r="DU271" s="10"/>
      <c r="DV271" s="10"/>
      <c r="DW271" s="10"/>
      <c r="DX271" s="10"/>
      <c r="DY271" s="10"/>
      <c r="DZ271" s="10"/>
      <c r="EA271" s="10"/>
      <c r="EB271" s="10"/>
      <c r="EC271" s="10"/>
      <c r="ED271" s="10"/>
      <c r="EE271" s="10"/>
      <c r="EF271" s="10"/>
      <c r="EG271" s="10"/>
      <c r="EH271" s="10"/>
      <c r="EI271" s="10"/>
      <c r="EJ271" s="10"/>
      <c r="EK271" s="10"/>
      <c r="EL271" s="10"/>
      <c r="EM271" s="10"/>
      <c r="EN271" s="10"/>
      <c r="EO271" s="10"/>
      <c r="EP271" s="10"/>
      <c r="EQ271" s="10"/>
      <c r="ER271" s="10"/>
      <c r="ES271" s="10"/>
      <c r="ET271" s="10"/>
      <c r="EU271" s="10"/>
      <c r="EV271" s="10"/>
      <c r="EW271" s="10"/>
      <c r="EX271" s="10"/>
      <c r="EY271" s="10"/>
      <c r="EZ271" s="10"/>
      <c r="FA271" s="10"/>
      <c r="FB271" s="10"/>
      <c r="FC271" s="10"/>
      <c r="FD271" s="10"/>
      <c r="FE271" s="10"/>
      <c r="FF271" s="10"/>
      <c r="FG271" s="10"/>
      <c r="FH271" s="10"/>
      <c r="FI271" s="10"/>
      <c r="FJ271" s="10"/>
      <c r="FK271" s="10"/>
      <c r="FL271" s="10"/>
      <c r="FM271" s="10"/>
      <c r="FN271" s="10"/>
      <c r="FO271" s="10"/>
      <c r="FP271" s="10"/>
      <c r="FQ271" s="10"/>
      <c r="FR271" s="10"/>
      <c r="FS271" s="10"/>
      <c r="FT271" s="10"/>
      <c r="FU271" s="10"/>
      <c r="FV271" s="10"/>
      <c r="FW271" s="10"/>
      <c r="FX271" s="10"/>
      <c r="FY271" s="10"/>
      <c r="FZ271" s="10"/>
      <c r="GA271" s="10"/>
      <c r="GB271" s="10"/>
      <c r="GC271" s="10"/>
      <c r="GD271" s="10"/>
      <c r="GE271" s="10"/>
      <c r="GF271" s="10"/>
      <c r="GG271" s="10"/>
      <c r="GH271" s="10"/>
      <c r="GI271" s="10"/>
      <c r="GJ271" s="10"/>
      <c r="GK271" s="10"/>
      <c r="GL271" s="10"/>
      <c r="GM271" s="10"/>
      <c r="GN271" s="10"/>
      <c r="GO271" s="10"/>
      <c r="GP271" s="10"/>
      <c r="GQ271" s="10"/>
      <c r="GR271" s="10"/>
      <c r="GS271" s="10"/>
      <c r="GT271" s="10"/>
      <c r="GU271" s="10"/>
      <c r="GV271" s="10"/>
      <c r="GW271" s="10"/>
      <c r="GX271" s="10"/>
      <c r="GY271" s="10"/>
      <c r="GZ271" s="10"/>
      <c r="HA271" s="10"/>
      <c r="HB271" s="10"/>
      <c r="HC271" s="10"/>
      <c r="HD271" s="10"/>
      <c r="HE271" s="10"/>
      <c r="HF271" s="10"/>
      <c r="HG271" s="10"/>
      <c r="HH271" s="10"/>
      <c r="HI271" s="10"/>
      <c r="HJ271" s="10"/>
      <c r="HK271" s="10"/>
      <c r="HL271" s="10"/>
      <c r="HM271" s="10"/>
      <c r="HN271" s="10"/>
      <c r="HO271" s="10"/>
      <c r="HP271" s="10"/>
      <c r="HQ271" s="10"/>
      <c r="HR271" s="10"/>
      <c r="HS271" s="10"/>
      <c r="HT271" s="10"/>
      <c r="HU271" s="10"/>
      <c r="HV271" s="10"/>
      <c r="HW271" s="10"/>
      <c r="HX271" s="10"/>
      <c r="HY271" s="10"/>
      <c r="HZ271" s="10"/>
      <c r="IA271" s="10"/>
      <c r="IB271" s="10"/>
      <c r="IC271" s="10"/>
      <c r="ID271" s="10"/>
      <c r="IE271" s="10"/>
      <c r="IF271" s="10"/>
      <c r="IG271" s="10"/>
      <c r="IH271" s="10"/>
      <c r="II271" s="10"/>
      <c r="IJ271" s="10"/>
      <c r="IK271" s="10"/>
      <c r="IL271" s="10"/>
      <c r="IM271" s="10"/>
      <c r="IN271" s="10"/>
      <c r="IO271" s="10"/>
      <c r="IP271" s="10"/>
      <c r="IQ271" s="10"/>
      <c r="IR271" s="10"/>
      <c r="IS271" s="10"/>
      <c r="IT271" s="10"/>
      <c r="IU271" s="10"/>
      <c r="IV271" s="10"/>
      <c r="IW271" s="10"/>
      <c r="IX271" s="10"/>
      <c r="IY271" s="10"/>
      <c r="IZ271" s="10"/>
      <c r="JA271" s="10"/>
    </row>
    <row r="272" spans="1:261" x14ac:dyDescent="0.3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c r="DD272" s="10"/>
      <c r="DE272" s="10"/>
      <c r="DF272" s="10"/>
      <c r="DG272" s="10"/>
      <c r="DH272" s="10"/>
      <c r="DI272" s="10"/>
      <c r="DJ272" s="10"/>
      <c r="DK272" s="10"/>
      <c r="DL272" s="10"/>
      <c r="DM272" s="10"/>
      <c r="DN272" s="10"/>
      <c r="DO272" s="10"/>
      <c r="DP272" s="10"/>
      <c r="DQ272" s="10"/>
      <c r="DR272" s="10"/>
      <c r="DS272" s="10"/>
      <c r="DT272" s="10"/>
      <c r="DU272" s="10"/>
      <c r="DV272" s="10"/>
      <c r="DW272" s="10"/>
      <c r="DX272" s="10"/>
      <c r="DY272" s="10"/>
      <c r="DZ272" s="10"/>
      <c r="EA272" s="10"/>
      <c r="EB272" s="10"/>
      <c r="EC272" s="10"/>
      <c r="ED272" s="10"/>
      <c r="EE272" s="10"/>
      <c r="EF272" s="10"/>
      <c r="EG272" s="10"/>
      <c r="EH272" s="10"/>
      <c r="EI272" s="10"/>
      <c r="EJ272" s="10"/>
      <c r="EK272" s="10"/>
      <c r="EL272" s="10"/>
      <c r="EM272" s="10"/>
      <c r="EN272" s="10"/>
      <c r="EO272" s="10"/>
      <c r="EP272" s="10"/>
      <c r="EQ272" s="10"/>
      <c r="ER272" s="10"/>
      <c r="ES272" s="10"/>
      <c r="ET272" s="10"/>
      <c r="EU272" s="10"/>
      <c r="EV272" s="10"/>
      <c r="EW272" s="10"/>
      <c r="EX272" s="10"/>
      <c r="EY272" s="10"/>
      <c r="EZ272" s="10"/>
      <c r="FA272" s="10"/>
      <c r="FB272" s="10"/>
      <c r="FC272" s="10"/>
      <c r="FD272" s="10"/>
      <c r="FE272" s="10"/>
      <c r="FF272" s="10"/>
      <c r="FG272" s="10"/>
      <c r="FH272" s="10"/>
      <c r="FI272" s="10"/>
      <c r="FJ272" s="10"/>
      <c r="FK272" s="10"/>
      <c r="FL272" s="10"/>
      <c r="FM272" s="10"/>
      <c r="FN272" s="10"/>
      <c r="FO272" s="10"/>
      <c r="FP272" s="10"/>
      <c r="FQ272" s="10"/>
      <c r="FR272" s="10"/>
      <c r="FS272" s="10"/>
      <c r="FT272" s="10"/>
      <c r="FU272" s="10"/>
      <c r="FV272" s="10"/>
      <c r="FW272" s="10"/>
      <c r="FX272" s="10"/>
      <c r="FY272" s="10"/>
      <c r="FZ272" s="10"/>
      <c r="GA272" s="10"/>
      <c r="GB272" s="10"/>
      <c r="GC272" s="10"/>
      <c r="GD272" s="10"/>
      <c r="GE272" s="10"/>
      <c r="GF272" s="10"/>
      <c r="GG272" s="10"/>
      <c r="GH272" s="10"/>
      <c r="GI272" s="10"/>
      <c r="GJ272" s="10"/>
      <c r="GK272" s="10"/>
      <c r="GL272" s="10"/>
      <c r="GM272" s="10"/>
      <c r="GN272" s="10"/>
      <c r="GO272" s="10"/>
      <c r="GP272" s="10"/>
      <c r="GQ272" s="10"/>
      <c r="GR272" s="10"/>
      <c r="GS272" s="10"/>
      <c r="GT272" s="10"/>
      <c r="GU272" s="10"/>
      <c r="GV272" s="10"/>
      <c r="GW272" s="10"/>
      <c r="GX272" s="10"/>
      <c r="GY272" s="10"/>
      <c r="GZ272" s="10"/>
      <c r="HA272" s="10"/>
      <c r="HB272" s="10"/>
      <c r="HC272" s="10"/>
      <c r="HD272" s="10"/>
      <c r="HE272" s="10"/>
      <c r="HF272" s="10"/>
      <c r="HG272" s="10"/>
      <c r="HH272" s="10"/>
      <c r="HI272" s="10"/>
      <c r="HJ272" s="10"/>
      <c r="HK272" s="10"/>
      <c r="HL272" s="10"/>
      <c r="HM272" s="10"/>
      <c r="HN272" s="10"/>
      <c r="HO272" s="10"/>
      <c r="HP272" s="10"/>
      <c r="HQ272" s="10"/>
      <c r="HR272" s="10"/>
      <c r="HS272" s="10"/>
      <c r="HT272" s="10"/>
      <c r="HU272" s="10"/>
      <c r="HV272" s="10"/>
      <c r="HW272" s="10"/>
      <c r="HX272" s="10"/>
      <c r="HY272" s="10"/>
      <c r="HZ272" s="10"/>
      <c r="IA272" s="10"/>
      <c r="IB272" s="10"/>
      <c r="IC272" s="10"/>
      <c r="ID272" s="10"/>
      <c r="IE272" s="10"/>
      <c r="IF272" s="10"/>
      <c r="IG272" s="10"/>
      <c r="IH272" s="10"/>
      <c r="II272" s="10"/>
      <c r="IJ272" s="10"/>
      <c r="IK272" s="10"/>
      <c r="IL272" s="10"/>
      <c r="IM272" s="10"/>
      <c r="IN272" s="10"/>
      <c r="IO272" s="10"/>
      <c r="IP272" s="10"/>
      <c r="IQ272" s="10"/>
      <c r="IR272" s="10"/>
      <c r="IS272" s="10"/>
      <c r="IT272" s="10"/>
      <c r="IU272" s="10"/>
      <c r="IV272" s="10"/>
      <c r="IW272" s="10"/>
      <c r="IX272" s="10"/>
      <c r="IY272" s="10"/>
      <c r="IZ272" s="10"/>
      <c r="JA272" s="10"/>
    </row>
    <row r="273" spans="1:261" x14ac:dyDescent="0.3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CC273" s="10"/>
      <c r="CD273" s="10"/>
      <c r="CE273" s="10"/>
      <c r="CF273" s="10"/>
      <c r="CG273" s="10"/>
      <c r="CH273" s="10"/>
      <c r="CI273" s="10"/>
      <c r="CJ273" s="10"/>
      <c r="CK273" s="10"/>
      <c r="CL273" s="10"/>
      <c r="CM273" s="10"/>
      <c r="CN273" s="10"/>
      <c r="CO273" s="10"/>
      <c r="CP273" s="10"/>
      <c r="CQ273" s="10"/>
      <c r="CR273" s="10"/>
      <c r="CS273" s="10"/>
      <c r="CT273" s="10"/>
      <c r="CU273" s="10"/>
      <c r="CV273" s="10"/>
      <c r="CW273" s="10"/>
      <c r="CX273" s="10"/>
      <c r="CY273" s="10"/>
      <c r="CZ273" s="10"/>
      <c r="DA273" s="10"/>
      <c r="DB273" s="10"/>
      <c r="DC273" s="10"/>
      <c r="DD273" s="10"/>
      <c r="DE273" s="10"/>
      <c r="DF273" s="10"/>
      <c r="DG273" s="10"/>
      <c r="DH273" s="10"/>
      <c r="DI273" s="10"/>
      <c r="DJ273" s="10"/>
      <c r="DK273" s="10"/>
      <c r="DL273" s="10"/>
      <c r="DM273" s="10"/>
      <c r="DN273" s="10"/>
      <c r="DO273" s="10"/>
      <c r="DP273" s="10"/>
      <c r="DQ273" s="10"/>
      <c r="DR273" s="10"/>
      <c r="DS273" s="10"/>
      <c r="DT273" s="10"/>
      <c r="DU273" s="10"/>
      <c r="DV273" s="10"/>
      <c r="DW273" s="10"/>
      <c r="DX273" s="10"/>
      <c r="DY273" s="10"/>
      <c r="DZ273" s="10"/>
      <c r="EA273" s="10"/>
      <c r="EB273" s="10"/>
      <c r="EC273" s="10"/>
      <c r="ED273" s="10"/>
      <c r="EE273" s="10"/>
      <c r="EF273" s="10"/>
      <c r="EG273" s="10"/>
      <c r="EH273" s="10"/>
      <c r="EI273" s="10"/>
      <c r="EJ273" s="10"/>
      <c r="EK273" s="10"/>
      <c r="EL273" s="10"/>
      <c r="EM273" s="10"/>
      <c r="EN273" s="10"/>
      <c r="EO273" s="10"/>
      <c r="EP273" s="10"/>
      <c r="EQ273" s="10"/>
      <c r="ER273" s="10"/>
      <c r="ES273" s="10"/>
      <c r="ET273" s="10"/>
      <c r="EU273" s="10"/>
      <c r="EV273" s="10"/>
      <c r="EW273" s="10"/>
      <c r="EX273" s="10"/>
      <c r="EY273" s="10"/>
      <c r="EZ273" s="10"/>
      <c r="FA273" s="10"/>
      <c r="FB273" s="10"/>
      <c r="FC273" s="10"/>
      <c r="FD273" s="10"/>
      <c r="FE273" s="10"/>
      <c r="FF273" s="10"/>
      <c r="FG273" s="10"/>
      <c r="FH273" s="10"/>
      <c r="FI273" s="10"/>
      <c r="FJ273" s="10"/>
      <c r="FK273" s="10"/>
      <c r="FL273" s="10"/>
      <c r="FM273" s="10"/>
      <c r="FN273" s="10"/>
      <c r="FO273" s="10"/>
      <c r="FP273" s="10"/>
      <c r="FQ273" s="10"/>
      <c r="FR273" s="10"/>
      <c r="FS273" s="10"/>
      <c r="FT273" s="10"/>
      <c r="FU273" s="10"/>
      <c r="FV273" s="10"/>
      <c r="FW273" s="10"/>
      <c r="FX273" s="10"/>
      <c r="FY273" s="10"/>
      <c r="FZ273" s="10"/>
      <c r="GA273" s="10"/>
      <c r="GB273" s="10"/>
      <c r="GC273" s="10"/>
      <c r="GD273" s="10"/>
      <c r="GE273" s="10"/>
      <c r="GF273" s="10"/>
      <c r="GG273" s="10"/>
      <c r="GH273" s="10"/>
      <c r="GI273" s="10"/>
      <c r="GJ273" s="10"/>
      <c r="GK273" s="10"/>
      <c r="GL273" s="10"/>
      <c r="GM273" s="10"/>
      <c r="GN273" s="10"/>
      <c r="GO273" s="10"/>
      <c r="GP273" s="10"/>
      <c r="GQ273" s="10"/>
      <c r="GR273" s="10"/>
      <c r="GS273" s="10"/>
      <c r="GT273" s="10"/>
      <c r="GU273" s="10"/>
      <c r="GV273" s="10"/>
      <c r="GW273" s="10"/>
      <c r="GX273" s="10"/>
      <c r="GY273" s="10"/>
      <c r="GZ273" s="10"/>
      <c r="HA273" s="10"/>
      <c r="HB273" s="10"/>
      <c r="HC273" s="10"/>
      <c r="HD273" s="10"/>
      <c r="HE273" s="10"/>
      <c r="HF273" s="10"/>
      <c r="HG273" s="10"/>
      <c r="HH273" s="10"/>
      <c r="HI273" s="10"/>
      <c r="HJ273" s="10"/>
      <c r="HK273" s="10"/>
      <c r="HL273" s="10"/>
      <c r="HM273" s="10"/>
      <c r="HN273" s="10"/>
      <c r="HO273" s="10"/>
      <c r="HP273" s="10"/>
      <c r="HQ273" s="10"/>
      <c r="HR273" s="10"/>
      <c r="HS273" s="10"/>
      <c r="HT273" s="10"/>
      <c r="HU273" s="10"/>
      <c r="HV273" s="10"/>
      <c r="HW273" s="10"/>
      <c r="HX273" s="10"/>
      <c r="HY273" s="10"/>
      <c r="HZ273" s="10"/>
      <c r="IA273" s="10"/>
      <c r="IB273" s="10"/>
      <c r="IC273" s="10"/>
      <c r="ID273" s="10"/>
      <c r="IE273" s="10"/>
      <c r="IF273" s="10"/>
      <c r="IG273" s="10"/>
      <c r="IH273" s="10"/>
      <c r="II273" s="10"/>
      <c r="IJ273" s="10"/>
      <c r="IK273" s="10"/>
      <c r="IL273" s="10"/>
      <c r="IM273" s="10"/>
      <c r="IN273" s="10"/>
      <c r="IO273" s="10"/>
      <c r="IP273" s="10"/>
      <c r="IQ273" s="10"/>
      <c r="IR273" s="10"/>
      <c r="IS273" s="10"/>
      <c r="IT273" s="10"/>
      <c r="IU273" s="10"/>
      <c r="IV273" s="10"/>
      <c r="IW273" s="10"/>
      <c r="IX273" s="10"/>
      <c r="IY273" s="10"/>
      <c r="IZ273" s="10"/>
      <c r="JA273" s="10"/>
    </row>
    <row r="274" spans="1:261" x14ac:dyDescent="0.3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CC274" s="10"/>
      <c r="CD274" s="10"/>
      <c r="CE274" s="10"/>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c r="DC274" s="10"/>
      <c r="DD274" s="10"/>
      <c r="DE274" s="10"/>
      <c r="DF274" s="10"/>
      <c r="DG274" s="10"/>
      <c r="DH274" s="10"/>
      <c r="DI274" s="10"/>
      <c r="DJ274" s="10"/>
      <c r="DK274" s="10"/>
      <c r="DL274" s="10"/>
      <c r="DM274" s="10"/>
      <c r="DN274" s="10"/>
      <c r="DO274" s="10"/>
      <c r="DP274" s="10"/>
      <c r="DQ274" s="10"/>
      <c r="DR274" s="10"/>
      <c r="DS274" s="10"/>
      <c r="DT274" s="10"/>
      <c r="DU274" s="10"/>
      <c r="DV274" s="10"/>
      <c r="DW274" s="10"/>
      <c r="DX274" s="10"/>
      <c r="DY274" s="10"/>
      <c r="DZ274" s="10"/>
      <c r="EA274" s="10"/>
      <c r="EB274" s="10"/>
      <c r="EC274" s="10"/>
      <c r="ED274" s="10"/>
      <c r="EE274" s="10"/>
      <c r="EF274" s="10"/>
      <c r="EG274" s="10"/>
      <c r="EH274" s="10"/>
      <c r="EI274" s="10"/>
      <c r="EJ274" s="10"/>
      <c r="EK274" s="10"/>
      <c r="EL274" s="10"/>
      <c r="EM274" s="10"/>
      <c r="EN274" s="10"/>
      <c r="EO274" s="10"/>
      <c r="EP274" s="10"/>
      <c r="EQ274" s="10"/>
      <c r="ER274" s="10"/>
      <c r="ES274" s="10"/>
      <c r="ET274" s="10"/>
      <c r="EU274" s="10"/>
      <c r="EV274" s="10"/>
      <c r="EW274" s="10"/>
      <c r="EX274" s="10"/>
      <c r="EY274" s="10"/>
      <c r="EZ274" s="10"/>
      <c r="FA274" s="10"/>
      <c r="FB274" s="10"/>
      <c r="FC274" s="10"/>
      <c r="FD274" s="10"/>
      <c r="FE274" s="10"/>
      <c r="FF274" s="10"/>
      <c r="FG274" s="10"/>
      <c r="FH274" s="10"/>
      <c r="FI274" s="10"/>
      <c r="FJ274" s="10"/>
      <c r="FK274" s="10"/>
      <c r="FL274" s="10"/>
      <c r="FM274" s="10"/>
      <c r="FN274" s="10"/>
      <c r="FO274" s="10"/>
      <c r="FP274" s="10"/>
      <c r="FQ274" s="10"/>
      <c r="FR274" s="10"/>
      <c r="FS274" s="10"/>
      <c r="FT274" s="10"/>
      <c r="FU274" s="10"/>
      <c r="FV274" s="10"/>
      <c r="FW274" s="10"/>
      <c r="FX274" s="10"/>
      <c r="FY274" s="10"/>
      <c r="FZ274" s="10"/>
      <c r="GA274" s="10"/>
      <c r="GB274" s="10"/>
      <c r="GC274" s="10"/>
      <c r="GD274" s="10"/>
      <c r="GE274" s="10"/>
      <c r="GF274" s="10"/>
      <c r="GG274" s="10"/>
      <c r="GH274" s="10"/>
      <c r="GI274" s="10"/>
      <c r="GJ274" s="10"/>
      <c r="GK274" s="10"/>
      <c r="GL274" s="10"/>
      <c r="GM274" s="10"/>
      <c r="GN274" s="10"/>
      <c r="GO274" s="10"/>
      <c r="GP274" s="10"/>
      <c r="GQ274" s="10"/>
      <c r="GR274" s="10"/>
      <c r="GS274" s="10"/>
      <c r="GT274" s="10"/>
      <c r="GU274" s="10"/>
      <c r="GV274" s="10"/>
      <c r="GW274" s="10"/>
      <c r="GX274" s="10"/>
      <c r="GY274" s="10"/>
      <c r="GZ274" s="10"/>
      <c r="HA274" s="10"/>
      <c r="HB274" s="10"/>
      <c r="HC274" s="10"/>
      <c r="HD274" s="10"/>
      <c r="HE274" s="10"/>
      <c r="HF274" s="10"/>
      <c r="HG274" s="10"/>
      <c r="HH274" s="10"/>
      <c r="HI274" s="10"/>
      <c r="HJ274" s="10"/>
      <c r="HK274" s="10"/>
      <c r="HL274" s="10"/>
      <c r="HM274" s="10"/>
      <c r="HN274" s="10"/>
      <c r="HO274" s="10"/>
      <c r="HP274" s="10"/>
      <c r="HQ274" s="10"/>
      <c r="HR274" s="10"/>
      <c r="HS274" s="10"/>
      <c r="HT274" s="10"/>
      <c r="HU274" s="10"/>
      <c r="HV274" s="10"/>
      <c r="HW274" s="10"/>
      <c r="HX274" s="10"/>
      <c r="HY274" s="10"/>
      <c r="HZ274" s="10"/>
      <c r="IA274" s="10"/>
      <c r="IB274" s="10"/>
      <c r="IC274" s="10"/>
      <c r="ID274" s="10"/>
      <c r="IE274" s="10"/>
      <c r="IF274" s="10"/>
      <c r="IG274" s="10"/>
      <c r="IH274" s="10"/>
      <c r="II274" s="10"/>
      <c r="IJ274" s="10"/>
      <c r="IK274" s="10"/>
      <c r="IL274" s="10"/>
      <c r="IM274" s="10"/>
      <c r="IN274" s="10"/>
      <c r="IO274" s="10"/>
      <c r="IP274" s="10"/>
      <c r="IQ274" s="10"/>
      <c r="IR274" s="10"/>
      <c r="IS274" s="10"/>
      <c r="IT274" s="10"/>
      <c r="IU274" s="10"/>
      <c r="IV274" s="10"/>
      <c r="IW274" s="10"/>
      <c r="IX274" s="10"/>
      <c r="IY274" s="10"/>
      <c r="IZ274" s="10"/>
      <c r="JA274" s="10"/>
    </row>
    <row r="275" spans="1:261" x14ac:dyDescent="0.3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CC275" s="10"/>
      <c r="CD275" s="10"/>
      <c r="CE275" s="10"/>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c r="DC275" s="10"/>
      <c r="DD275" s="10"/>
      <c r="DE275" s="10"/>
      <c r="DF275" s="10"/>
      <c r="DG275" s="10"/>
      <c r="DH275" s="10"/>
      <c r="DI275" s="10"/>
      <c r="DJ275" s="10"/>
      <c r="DK275" s="10"/>
      <c r="DL275" s="10"/>
      <c r="DM275" s="10"/>
      <c r="DN275" s="10"/>
      <c r="DO275" s="10"/>
      <c r="DP275" s="10"/>
      <c r="DQ275" s="10"/>
      <c r="DR275" s="10"/>
      <c r="DS275" s="10"/>
      <c r="DT275" s="10"/>
      <c r="DU275" s="10"/>
      <c r="DV275" s="10"/>
      <c r="DW275" s="10"/>
      <c r="DX275" s="10"/>
      <c r="DY275" s="10"/>
      <c r="DZ275" s="10"/>
      <c r="EA275" s="10"/>
      <c r="EB275" s="10"/>
      <c r="EC275" s="10"/>
      <c r="ED275" s="10"/>
      <c r="EE275" s="10"/>
      <c r="EF275" s="10"/>
      <c r="EG275" s="10"/>
      <c r="EH275" s="10"/>
      <c r="EI275" s="10"/>
      <c r="EJ275" s="10"/>
      <c r="EK275" s="10"/>
      <c r="EL275" s="10"/>
      <c r="EM275" s="10"/>
      <c r="EN275" s="10"/>
      <c r="EO275" s="10"/>
      <c r="EP275" s="10"/>
      <c r="EQ275" s="10"/>
      <c r="ER275" s="10"/>
      <c r="ES275" s="10"/>
      <c r="ET275" s="10"/>
      <c r="EU275" s="10"/>
      <c r="EV275" s="10"/>
      <c r="EW275" s="10"/>
      <c r="EX275" s="10"/>
      <c r="EY275" s="10"/>
      <c r="EZ275" s="10"/>
      <c r="FA275" s="10"/>
      <c r="FB275" s="10"/>
      <c r="FC275" s="10"/>
      <c r="FD275" s="10"/>
      <c r="FE275" s="10"/>
      <c r="FF275" s="10"/>
      <c r="FG275" s="10"/>
      <c r="FH275" s="10"/>
      <c r="FI275" s="10"/>
      <c r="FJ275" s="10"/>
      <c r="FK275" s="10"/>
      <c r="FL275" s="10"/>
      <c r="FM275" s="10"/>
      <c r="FN275" s="10"/>
      <c r="FO275" s="10"/>
      <c r="FP275" s="10"/>
      <c r="FQ275" s="10"/>
      <c r="FR275" s="10"/>
      <c r="FS275" s="10"/>
      <c r="FT275" s="10"/>
      <c r="FU275" s="10"/>
      <c r="FV275" s="10"/>
      <c r="FW275" s="10"/>
      <c r="FX275" s="10"/>
      <c r="FY275" s="10"/>
      <c r="FZ275" s="10"/>
      <c r="GA275" s="10"/>
      <c r="GB275" s="10"/>
      <c r="GC275" s="10"/>
      <c r="GD275" s="10"/>
      <c r="GE275" s="10"/>
      <c r="GF275" s="10"/>
      <c r="GG275" s="10"/>
      <c r="GH275" s="10"/>
      <c r="GI275" s="10"/>
      <c r="GJ275" s="10"/>
      <c r="GK275" s="10"/>
      <c r="GL275" s="10"/>
      <c r="GM275" s="10"/>
      <c r="GN275" s="10"/>
      <c r="GO275" s="10"/>
      <c r="GP275" s="10"/>
      <c r="GQ275" s="10"/>
      <c r="GR275" s="10"/>
      <c r="GS275" s="10"/>
      <c r="GT275" s="10"/>
      <c r="GU275" s="10"/>
      <c r="GV275" s="10"/>
      <c r="GW275" s="10"/>
      <c r="GX275" s="10"/>
      <c r="GY275" s="10"/>
      <c r="GZ275" s="10"/>
      <c r="HA275" s="10"/>
      <c r="HB275" s="10"/>
      <c r="HC275" s="10"/>
      <c r="HD275" s="10"/>
      <c r="HE275" s="10"/>
      <c r="HF275" s="10"/>
      <c r="HG275" s="10"/>
      <c r="HH275" s="10"/>
      <c r="HI275" s="10"/>
      <c r="HJ275" s="10"/>
      <c r="HK275" s="10"/>
      <c r="HL275" s="10"/>
      <c r="HM275" s="10"/>
      <c r="HN275" s="10"/>
      <c r="HO275" s="10"/>
      <c r="HP275" s="10"/>
      <c r="HQ275" s="10"/>
      <c r="HR275" s="10"/>
      <c r="HS275" s="10"/>
      <c r="HT275" s="10"/>
      <c r="HU275" s="10"/>
      <c r="HV275" s="10"/>
      <c r="HW275" s="10"/>
      <c r="HX275" s="10"/>
      <c r="HY275" s="10"/>
      <c r="HZ275" s="10"/>
      <c r="IA275" s="10"/>
      <c r="IB275" s="10"/>
      <c r="IC275" s="10"/>
      <c r="ID275" s="10"/>
      <c r="IE275" s="10"/>
      <c r="IF275" s="10"/>
      <c r="IG275" s="10"/>
      <c r="IH275" s="10"/>
      <c r="II275" s="10"/>
      <c r="IJ275" s="10"/>
      <c r="IK275" s="10"/>
      <c r="IL275" s="10"/>
      <c r="IM275" s="10"/>
      <c r="IN275" s="10"/>
      <c r="IO275" s="10"/>
      <c r="IP275" s="10"/>
      <c r="IQ275" s="10"/>
      <c r="IR275" s="10"/>
      <c r="IS275" s="10"/>
      <c r="IT275" s="10"/>
      <c r="IU275" s="10"/>
      <c r="IV275" s="10"/>
      <c r="IW275" s="10"/>
      <c r="IX275" s="10"/>
      <c r="IY275" s="10"/>
      <c r="IZ275" s="10"/>
      <c r="JA275" s="10"/>
    </row>
    <row r="276" spans="1:261" x14ac:dyDescent="0.3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CC276" s="10"/>
      <c r="CD276" s="10"/>
      <c r="CE276" s="10"/>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c r="DD276" s="10"/>
      <c r="DE276" s="10"/>
      <c r="DF276" s="10"/>
      <c r="DG276" s="10"/>
      <c r="DH276" s="10"/>
      <c r="DI276" s="10"/>
      <c r="DJ276" s="10"/>
      <c r="DK276" s="10"/>
      <c r="DL276" s="10"/>
      <c r="DM276" s="10"/>
      <c r="DN276" s="10"/>
      <c r="DO276" s="10"/>
      <c r="DP276" s="10"/>
      <c r="DQ276" s="10"/>
      <c r="DR276" s="10"/>
      <c r="DS276" s="10"/>
      <c r="DT276" s="10"/>
      <c r="DU276" s="10"/>
      <c r="DV276" s="10"/>
      <c r="DW276" s="10"/>
      <c r="DX276" s="10"/>
      <c r="DY276" s="10"/>
      <c r="DZ276" s="10"/>
      <c r="EA276" s="10"/>
      <c r="EB276" s="10"/>
      <c r="EC276" s="10"/>
      <c r="ED276" s="10"/>
      <c r="EE276" s="10"/>
      <c r="EF276" s="10"/>
      <c r="EG276" s="10"/>
      <c r="EH276" s="10"/>
      <c r="EI276" s="10"/>
      <c r="EJ276" s="10"/>
      <c r="EK276" s="10"/>
      <c r="EL276" s="10"/>
      <c r="EM276" s="10"/>
      <c r="EN276" s="10"/>
      <c r="EO276" s="10"/>
      <c r="EP276" s="10"/>
      <c r="EQ276" s="10"/>
      <c r="ER276" s="10"/>
      <c r="ES276" s="10"/>
      <c r="ET276" s="10"/>
      <c r="EU276" s="10"/>
      <c r="EV276" s="10"/>
      <c r="EW276" s="10"/>
      <c r="EX276" s="10"/>
      <c r="EY276" s="10"/>
      <c r="EZ276" s="10"/>
      <c r="FA276" s="10"/>
      <c r="FB276" s="10"/>
      <c r="FC276" s="10"/>
      <c r="FD276" s="10"/>
      <c r="FE276" s="10"/>
      <c r="FF276" s="10"/>
      <c r="FG276" s="10"/>
      <c r="FH276" s="10"/>
      <c r="FI276" s="10"/>
      <c r="FJ276" s="10"/>
      <c r="FK276" s="10"/>
      <c r="FL276" s="10"/>
      <c r="FM276" s="10"/>
      <c r="FN276" s="10"/>
      <c r="FO276" s="10"/>
      <c r="FP276" s="10"/>
      <c r="FQ276" s="10"/>
      <c r="FR276" s="10"/>
      <c r="FS276" s="10"/>
      <c r="FT276" s="10"/>
      <c r="FU276" s="10"/>
      <c r="FV276" s="10"/>
      <c r="FW276" s="10"/>
      <c r="FX276" s="10"/>
      <c r="FY276" s="10"/>
      <c r="FZ276" s="10"/>
      <c r="GA276" s="10"/>
      <c r="GB276" s="10"/>
      <c r="GC276" s="10"/>
      <c r="GD276" s="10"/>
      <c r="GE276" s="10"/>
      <c r="GF276" s="10"/>
      <c r="GG276" s="10"/>
      <c r="GH276" s="10"/>
      <c r="GI276" s="10"/>
      <c r="GJ276" s="10"/>
      <c r="GK276" s="10"/>
      <c r="GL276" s="10"/>
      <c r="GM276" s="10"/>
      <c r="GN276" s="10"/>
      <c r="GO276" s="10"/>
      <c r="GP276" s="10"/>
      <c r="GQ276" s="10"/>
      <c r="GR276" s="10"/>
      <c r="GS276" s="10"/>
      <c r="GT276" s="10"/>
      <c r="GU276" s="10"/>
      <c r="GV276" s="10"/>
      <c r="GW276" s="10"/>
      <c r="GX276" s="10"/>
      <c r="GY276" s="10"/>
      <c r="GZ276" s="10"/>
      <c r="HA276" s="10"/>
      <c r="HB276" s="10"/>
      <c r="HC276" s="10"/>
      <c r="HD276" s="10"/>
      <c r="HE276" s="10"/>
      <c r="HF276" s="10"/>
      <c r="HG276" s="10"/>
      <c r="HH276" s="10"/>
      <c r="HI276" s="10"/>
      <c r="HJ276" s="10"/>
      <c r="HK276" s="10"/>
      <c r="HL276" s="10"/>
      <c r="HM276" s="10"/>
      <c r="HN276" s="10"/>
      <c r="HO276" s="10"/>
      <c r="HP276" s="10"/>
      <c r="HQ276" s="10"/>
      <c r="HR276" s="10"/>
      <c r="HS276" s="10"/>
      <c r="HT276" s="10"/>
      <c r="HU276" s="10"/>
      <c r="HV276" s="10"/>
      <c r="HW276" s="10"/>
      <c r="HX276" s="10"/>
      <c r="HY276" s="10"/>
      <c r="HZ276" s="10"/>
      <c r="IA276" s="10"/>
      <c r="IB276" s="10"/>
      <c r="IC276" s="10"/>
      <c r="ID276" s="10"/>
      <c r="IE276" s="10"/>
      <c r="IF276" s="10"/>
      <c r="IG276" s="10"/>
      <c r="IH276" s="10"/>
      <c r="II276" s="10"/>
      <c r="IJ276" s="10"/>
      <c r="IK276" s="10"/>
      <c r="IL276" s="10"/>
      <c r="IM276" s="10"/>
      <c r="IN276" s="10"/>
      <c r="IO276" s="10"/>
      <c r="IP276" s="10"/>
      <c r="IQ276" s="10"/>
      <c r="IR276" s="10"/>
      <c r="IS276" s="10"/>
      <c r="IT276" s="10"/>
      <c r="IU276" s="10"/>
      <c r="IV276" s="10"/>
      <c r="IW276" s="10"/>
      <c r="IX276" s="10"/>
      <c r="IY276" s="10"/>
      <c r="IZ276" s="10"/>
      <c r="JA276" s="10"/>
    </row>
    <row r="277" spans="1:261" x14ac:dyDescent="0.3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c r="DD277" s="10"/>
      <c r="DE277" s="10"/>
      <c r="DF277" s="10"/>
      <c r="DG277" s="10"/>
      <c r="DH277" s="10"/>
      <c r="DI277" s="10"/>
      <c r="DJ277" s="10"/>
      <c r="DK277" s="10"/>
      <c r="DL277" s="10"/>
      <c r="DM277" s="10"/>
      <c r="DN277" s="10"/>
      <c r="DO277" s="10"/>
      <c r="DP277" s="10"/>
      <c r="DQ277" s="10"/>
      <c r="DR277" s="10"/>
      <c r="DS277" s="10"/>
      <c r="DT277" s="10"/>
      <c r="DU277" s="10"/>
      <c r="DV277" s="10"/>
      <c r="DW277" s="10"/>
      <c r="DX277" s="10"/>
      <c r="DY277" s="10"/>
      <c r="DZ277" s="10"/>
      <c r="EA277" s="10"/>
      <c r="EB277" s="10"/>
      <c r="EC277" s="10"/>
      <c r="ED277" s="10"/>
      <c r="EE277" s="10"/>
      <c r="EF277" s="10"/>
      <c r="EG277" s="10"/>
      <c r="EH277" s="10"/>
      <c r="EI277" s="10"/>
      <c r="EJ277" s="10"/>
      <c r="EK277" s="10"/>
      <c r="EL277" s="10"/>
      <c r="EM277" s="10"/>
      <c r="EN277" s="10"/>
      <c r="EO277" s="10"/>
      <c r="EP277" s="10"/>
      <c r="EQ277" s="10"/>
      <c r="ER277" s="10"/>
      <c r="ES277" s="10"/>
      <c r="ET277" s="10"/>
      <c r="EU277" s="10"/>
      <c r="EV277" s="10"/>
      <c r="EW277" s="10"/>
      <c r="EX277" s="10"/>
      <c r="EY277" s="10"/>
      <c r="EZ277" s="10"/>
      <c r="FA277" s="10"/>
      <c r="FB277" s="10"/>
      <c r="FC277" s="10"/>
      <c r="FD277" s="10"/>
      <c r="FE277" s="10"/>
      <c r="FF277" s="10"/>
      <c r="FG277" s="10"/>
      <c r="FH277" s="10"/>
      <c r="FI277" s="10"/>
      <c r="FJ277" s="10"/>
      <c r="FK277" s="10"/>
      <c r="FL277" s="10"/>
      <c r="FM277" s="10"/>
      <c r="FN277" s="10"/>
      <c r="FO277" s="10"/>
      <c r="FP277" s="10"/>
      <c r="FQ277" s="10"/>
      <c r="FR277" s="10"/>
      <c r="FS277" s="10"/>
      <c r="FT277" s="10"/>
      <c r="FU277" s="10"/>
      <c r="FV277" s="10"/>
      <c r="FW277" s="10"/>
      <c r="FX277" s="10"/>
      <c r="FY277" s="10"/>
      <c r="FZ277" s="10"/>
      <c r="GA277" s="10"/>
      <c r="GB277" s="10"/>
      <c r="GC277" s="10"/>
      <c r="GD277" s="10"/>
      <c r="GE277" s="10"/>
      <c r="GF277" s="10"/>
      <c r="GG277" s="10"/>
      <c r="GH277" s="10"/>
      <c r="GI277" s="10"/>
      <c r="GJ277" s="10"/>
      <c r="GK277" s="10"/>
      <c r="GL277" s="10"/>
      <c r="GM277" s="10"/>
      <c r="GN277" s="10"/>
      <c r="GO277" s="10"/>
      <c r="GP277" s="10"/>
      <c r="GQ277" s="10"/>
      <c r="GR277" s="10"/>
      <c r="GS277" s="10"/>
      <c r="GT277" s="10"/>
      <c r="GU277" s="10"/>
      <c r="GV277" s="10"/>
      <c r="GW277" s="10"/>
      <c r="GX277" s="10"/>
      <c r="GY277" s="10"/>
      <c r="GZ277" s="10"/>
      <c r="HA277" s="10"/>
      <c r="HB277" s="10"/>
      <c r="HC277" s="10"/>
      <c r="HD277" s="10"/>
      <c r="HE277" s="10"/>
      <c r="HF277" s="10"/>
      <c r="HG277" s="10"/>
      <c r="HH277" s="10"/>
      <c r="HI277" s="10"/>
      <c r="HJ277" s="10"/>
      <c r="HK277" s="10"/>
      <c r="HL277" s="10"/>
      <c r="HM277" s="10"/>
      <c r="HN277" s="10"/>
      <c r="HO277" s="10"/>
      <c r="HP277" s="10"/>
      <c r="HQ277" s="10"/>
      <c r="HR277" s="10"/>
      <c r="HS277" s="10"/>
      <c r="HT277" s="10"/>
      <c r="HU277" s="10"/>
      <c r="HV277" s="10"/>
      <c r="HW277" s="10"/>
      <c r="HX277" s="10"/>
      <c r="HY277" s="10"/>
      <c r="HZ277" s="10"/>
      <c r="IA277" s="10"/>
      <c r="IB277" s="10"/>
      <c r="IC277" s="10"/>
      <c r="ID277" s="10"/>
      <c r="IE277" s="10"/>
      <c r="IF277" s="10"/>
      <c r="IG277" s="10"/>
      <c r="IH277" s="10"/>
      <c r="II277" s="10"/>
      <c r="IJ277" s="10"/>
      <c r="IK277" s="10"/>
      <c r="IL277" s="10"/>
      <c r="IM277" s="10"/>
      <c r="IN277" s="10"/>
      <c r="IO277" s="10"/>
      <c r="IP277" s="10"/>
      <c r="IQ277" s="10"/>
      <c r="IR277" s="10"/>
      <c r="IS277" s="10"/>
      <c r="IT277" s="10"/>
      <c r="IU277" s="10"/>
      <c r="IV277" s="10"/>
      <c r="IW277" s="10"/>
      <c r="IX277" s="10"/>
      <c r="IY277" s="10"/>
      <c r="IZ277" s="10"/>
      <c r="JA277" s="10"/>
    </row>
    <row r="278" spans="1:261" x14ac:dyDescent="0.3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c r="DC278" s="10"/>
      <c r="DD278" s="10"/>
      <c r="DE278" s="10"/>
      <c r="DF278" s="10"/>
      <c r="DG278" s="10"/>
      <c r="DH278" s="10"/>
      <c r="DI278" s="10"/>
      <c r="DJ278" s="10"/>
      <c r="DK278" s="10"/>
      <c r="DL278" s="10"/>
      <c r="DM278" s="10"/>
      <c r="DN278" s="10"/>
      <c r="DO278" s="10"/>
      <c r="DP278" s="10"/>
      <c r="DQ278" s="10"/>
      <c r="DR278" s="10"/>
      <c r="DS278" s="10"/>
      <c r="DT278" s="10"/>
      <c r="DU278" s="10"/>
      <c r="DV278" s="10"/>
      <c r="DW278" s="10"/>
      <c r="DX278" s="10"/>
      <c r="DY278" s="10"/>
      <c r="DZ278" s="10"/>
      <c r="EA278" s="10"/>
      <c r="EB278" s="10"/>
      <c r="EC278" s="10"/>
      <c r="ED278" s="10"/>
      <c r="EE278" s="10"/>
      <c r="EF278" s="10"/>
      <c r="EG278" s="10"/>
      <c r="EH278" s="10"/>
      <c r="EI278" s="10"/>
      <c r="EJ278" s="10"/>
      <c r="EK278" s="10"/>
      <c r="EL278" s="10"/>
      <c r="EM278" s="10"/>
      <c r="EN278" s="10"/>
      <c r="EO278" s="10"/>
      <c r="EP278" s="10"/>
      <c r="EQ278" s="10"/>
      <c r="ER278" s="10"/>
      <c r="ES278" s="10"/>
      <c r="ET278" s="10"/>
      <c r="EU278" s="10"/>
      <c r="EV278" s="10"/>
      <c r="EW278" s="10"/>
      <c r="EX278" s="10"/>
      <c r="EY278" s="10"/>
      <c r="EZ278" s="10"/>
      <c r="FA278" s="10"/>
      <c r="FB278" s="10"/>
      <c r="FC278" s="10"/>
      <c r="FD278" s="10"/>
      <c r="FE278" s="10"/>
      <c r="FF278" s="10"/>
      <c r="FG278" s="10"/>
      <c r="FH278" s="10"/>
      <c r="FI278" s="10"/>
      <c r="FJ278" s="10"/>
      <c r="FK278" s="10"/>
      <c r="FL278" s="10"/>
      <c r="FM278" s="10"/>
      <c r="FN278" s="10"/>
      <c r="FO278" s="10"/>
      <c r="FP278" s="10"/>
      <c r="FQ278" s="10"/>
      <c r="FR278" s="10"/>
      <c r="FS278" s="10"/>
      <c r="FT278" s="10"/>
      <c r="FU278" s="10"/>
      <c r="FV278" s="10"/>
      <c r="FW278" s="10"/>
      <c r="FX278" s="10"/>
      <c r="FY278" s="10"/>
      <c r="FZ278" s="10"/>
      <c r="GA278" s="10"/>
      <c r="GB278" s="10"/>
      <c r="GC278" s="10"/>
      <c r="GD278" s="10"/>
      <c r="GE278" s="10"/>
      <c r="GF278" s="10"/>
      <c r="GG278" s="10"/>
      <c r="GH278" s="10"/>
      <c r="GI278" s="10"/>
      <c r="GJ278" s="10"/>
      <c r="GK278" s="10"/>
      <c r="GL278" s="10"/>
      <c r="GM278" s="10"/>
      <c r="GN278" s="10"/>
      <c r="GO278" s="10"/>
      <c r="GP278" s="10"/>
      <c r="GQ278" s="10"/>
      <c r="GR278" s="10"/>
      <c r="GS278" s="10"/>
      <c r="GT278" s="10"/>
      <c r="GU278" s="10"/>
      <c r="GV278" s="10"/>
      <c r="GW278" s="10"/>
      <c r="GX278" s="10"/>
      <c r="GY278" s="10"/>
      <c r="GZ278" s="10"/>
      <c r="HA278" s="10"/>
      <c r="HB278" s="10"/>
      <c r="HC278" s="10"/>
      <c r="HD278" s="10"/>
      <c r="HE278" s="10"/>
      <c r="HF278" s="10"/>
      <c r="HG278" s="10"/>
      <c r="HH278" s="10"/>
      <c r="HI278" s="10"/>
      <c r="HJ278" s="10"/>
      <c r="HK278" s="10"/>
      <c r="HL278" s="10"/>
      <c r="HM278" s="10"/>
      <c r="HN278" s="10"/>
      <c r="HO278" s="10"/>
      <c r="HP278" s="10"/>
      <c r="HQ278" s="10"/>
      <c r="HR278" s="10"/>
      <c r="HS278" s="10"/>
      <c r="HT278" s="10"/>
      <c r="HU278" s="10"/>
      <c r="HV278" s="10"/>
      <c r="HW278" s="10"/>
      <c r="HX278" s="10"/>
      <c r="HY278" s="10"/>
      <c r="HZ278" s="10"/>
      <c r="IA278" s="10"/>
      <c r="IB278" s="10"/>
      <c r="IC278" s="10"/>
      <c r="ID278" s="10"/>
      <c r="IE278" s="10"/>
      <c r="IF278" s="10"/>
      <c r="IG278" s="10"/>
      <c r="IH278" s="10"/>
      <c r="II278" s="10"/>
      <c r="IJ278" s="10"/>
      <c r="IK278" s="10"/>
      <c r="IL278" s="10"/>
      <c r="IM278" s="10"/>
      <c r="IN278" s="10"/>
      <c r="IO278" s="10"/>
      <c r="IP278" s="10"/>
      <c r="IQ278" s="10"/>
      <c r="IR278" s="10"/>
      <c r="IS278" s="10"/>
      <c r="IT278" s="10"/>
      <c r="IU278" s="10"/>
      <c r="IV278" s="10"/>
      <c r="IW278" s="10"/>
      <c r="IX278" s="10"/>
      <c r="IY278" s="10"/>
      <c r="IZ278" s="10"/>
      <c r="JA278" s="10"/>
    </row>
    <row r="279" spans="1:261" x14ac:dyDescent="0.3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CC279" s="10"/>
      <c r="CD279" s="10"/>
      <c r="CE279" s="10"/>
      <c r="CF279" s="10"/>
      <c r="CG279" s="10"/>
      <c r="CH279" s="10"/>
      <c r="CI279" s="10"/>
      <c r="CJ279" s="10"/>
      <c r="CK279" s="10"/>
      <c r="CL279" s="10"/>
      <c r="CM279" s="10"/>
      <c r="CN279" s="10"/>
      <c r="CO279" s="10"/>
      <c r="CP279" s="10"/>
      <c r="CQ279" s="10"/>
      <c r="CR279" s="10"/>
      <c r="CS279" s="10"/>
      <c r="CT279" s="10"/>
      <c r="CU279" s="10"/>
      <c r="CV279" s="10"/>
      <c r="CW279" s="10"/>
      <c r="CX279" s="10"/>
      <c r="CY279" s="10"/>
      <c r="CZ279" s="10"/>
      <c r="DA279" s="10"/>
      <c r="DB279" s="10"/>
      <c r="DC279" s="10"/>
      <c r="DD279" s="10"/>
      <c r="DE279" s="10"/>
      <c r="DF279" s="10"/>
      <c r="DG279" s="10"/>
      <c r="DH279" s="10"/>
      <c r="DI279" s="10"/>
      <c r="DJ279" s="10"/>
      <c r="DK279" s="10"/>
      <c r="DL279" s="10"/>
      <c r="DM279" s="10"/>
      <c r="DN279" s="10"/>
      <c r="DO279" s="10"/>
      <c r="DP279" s="10"/>
      <c r="DQ279" s="10"/>
      <c r="DR279" s="10"/>
      <c r="DS279" s="10"/>
      <c r="DT279" s="10"/>
      <c r="DU279" s="10"/>
      <c r="DV279" s="10"/>
      <c r="DW279" s="10"/>
      <c r="DX279" s="10"/>
      <c r="DY279" s="10"/>
      <c r="DZ279" s="10"/>
      <c r="EA279" s="10"/>
      <c r="EB279" s="10"/>
      <c r="EC279" s="10"/>
      <c r="ED279" s="10"/>
      <c r="EE279" s="10"/>
      <c r="EF279" s="10"/>
      <c r="EG279" s="10"/>
      <c r="EH279" s="10"/>
      <c r="EI279" s="10"/>
      <c r="EJ279" s="10"/>
      <c r="EK279" s="10"/>
      <c r="EL279" s="10"/>
      <c r="EM279" s="10"/>
      <c r="EN279" s="10"/>
      <c r="EO279" s="10"/>
      <c r="EP279" s="10"/>
      <c r="EQ279" s="10"/>
      <c r="ER279" s="10"/>
      <c r="ES279" s="10"/>
      <c r="ET279" s="10"/>
      <c r="EU279" s="10"/>
      <c r="EV279" s="10"/>
      <c r="EW279" s="10"/>
      <c r="EX279" s="10"/>
      <c r="EY279" s="10"/>
      <c r="EZ279" s="10"/>
      <c r="FA279" s="10"/>
      <c r="FB279" s="10"/>
      <c r="FC279" s="10"/>
      <c r="FD279" s="10"/>
      <c r="FE279" s="10"/>
      <c r="FF279" s="10"/>
      <c r="FG279" s="10"/>
      <c r="FH279" s="10"/>
      <c r="FI279" s="10"/>
      <c r="FJ279" s="10"/>
      <c r="FK279" s="10"/>
      <c r="FL279" s="10"/>
      <c r="FM279" s="10"/>
      <c r="FN279" s="10"/>
      <c r="FO279" s="10"/>
      <c r="FP279" s="10"/>
      <c r="FQ279" s="10"/>
      <c r="FR279" s="10"/>
      <c r="FS279" s="10"/>
      <c r="FT279" s="10"/>
      <c r="FU279" s="10"/>
      <c r="FV279" s="10"/>
      <c r="FW279" s="10"/>
      <c r="FX279" s="10"/>
      <c r="FY279" s="10"/>
      <c r="FZ279" s="10"/>
      <c r="GA279" s="10"/>
      <c r="GB279" s="10"/>
      <c r="GC279" s="10"/>
      <c r="GD279" s="10"/>
      <c r="GE279" s="10"/>
      <c r="GF279" s="10"/>
      <c r="GG279" s="10"/>
      <c r="GH279" s="10"/>
      <c r="GI279" s="10"/>
      <c r="GJ279" s="10"/>
      <c r="GK279" s="10"/>
      <c r="GL279" s="10"/>
      <c r="GM279" s="10"/>
      <c r="GN279" s="10"/>
      <c r="GO279" s="10"/>
      <c r="GP279" s="10"/>
      <c r="GQ279" s="10"/>
      <c r="GR279" s="10"/>
      <c r="GS279" s="10"/>
      <c r="GT279" s="10"/>
      <c r="GU279" s="10"/>
      <c r="GV279" s="10"/>
      <c r="GW279" s="10"/>
      <c r="GX279" s="10"/>
      <c r="GY279" s="10"/>
      <c r="GZ279" s="10"/>
      <c r="HA279" s="10"/>
      <c r="HB279" s="10"/>
      <c r="HC279" s="10"/>
      <c r="HD279" s="10"/>
      <c r="HE279" s="10"/>
      <c r="HF279" s="10"/>
      <c r="HG279" s="10"/>
      <c r="HH279" s="10"/>
      <c r="HI279" s="10"/>
      <c r="HJ279" s="10"/>
      <c r="HK279" s="10"/>
      <c r="HL279" s="10"/>
      <c r="HM279" s="10"/>
      <c r="HN279" s="10"/>
      <c r="HO279" s="10"/>
      <c r="HP279" s="10"/>
      <c r="HQ279" s="10"/>
      <c r="HR279" s="10"/>
      <c r="HS279" s="10"/>
      <c r="HT279" s="10"/>
      <c r="HU279" s="10"/>
      <c r="HV279" s="10"/>
      <c r="HW279" s="10"/>
      <c r="HX279" s="10"/>
      <c r="HY279" s="10"/>
      <c r="HZ279" s="10"/>
      <c r="IA279" s="10"/>
      <c r="IB279" s="10"/>
      <c r="IC279" s="10"/>
      <c r="ID279" s="10"/>
      <c r="IE279" s="10"/>
      <c r="IF279" s="10"/>
      <c r="IG279" s="10"/>
      <c r="IH279" s="10"/>
      <c r="II279" s="10"/>
      <c r="IJ279" s="10"/>
      <c r="IK279" s="10"/>
      <c r="IL279" s="10"/>
      <c r="IM279" s="10"/>
      <c r="IN279" s="10"/>
      <c r="IO279" s="10"/>
      <c r="IP279" s="10"/>
      <c r="IQ279" s="10"/>
      <c r="IR279" s="10"/>
      <c r="IS279" s="10"/>
      <c r="IT279" s="10"/>
      <c r="IU279" s="10"/>
      <c r="IV279" s="10"/>
      <c r="IW279" s="10"/>
      <c r="IX279" s="10"/>
      <c r="IY279" s="10"/>
      <c r="IZ279" s="10"/>
      <c r="JA279" s="10"/>
    </row>
    <row r="280" spans="1:261" x14ac:dyDescent="0.3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CC280" s="10"/>
      <c r="CD280" s="10"/>
      <c r="CE280" s="10"/>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c r="DD280" s="10"/>
      <c r="DE280" s="10"/>
      <c r="DF280" s="10"/>
      <c r="DG280" s="10"/>
      <c r="DH280" s="10"/>
      <c r="DI280" s="10"/>
      <c r="DJ280" s="10"/>
      <c r="DK280" s="10"/>
      <c r="DL280" s="10"/>
      <c r="DM280" s="10"/>
      <c r="DN280" s="10"/>
      <c r="DO280" s="10"/>
      <c r="DP280" s="10"/>
      <c r="DQ280" s="10"/>
      <c r="DR280" s="10"/>
      <c r="DS280" s="10"/>
      <c r="DT280" s="10"/>
      <c r="DU280" s="10"/>
      <c r="DV280" s="10"/>
      <c r="DW280" s="10"/>
      <c r="DX280" s="10"/>
      <c r="DY280" s="10"/>
      <c r="DZ280" s="10"/>
      <c r="EA280" s="10"/>
      <c r="EB280" s="10"/>
      <c r="EC280" s="10"/>
      <c r="ED280" s="10"/>
      <c r="EE280" s="10"/>
      <c r="EF280" s="10"/>
      <c r="EG280" s="10"/>
      <c r="EH280" s="10"/>
      <c r="EI280" s="10"/>
      <c r="EJ280" s="10"/>
      <c r="EK280" s="10"/>
      <c r="EL280" s="10"/>
      <c r="EM280" s="10"/>
      <c r="EN280" s="10"/>
      <c r="EO280" s="10"/>
      <c r="EP280" s="10"/>
      <c r="EQ280" s="10"/>
      <c r="ER280" s="10"/>
      <c r="ES280" s="10"/>
      <c r="ET280" s="10"/>
      <c r="EU280" s="10"/>
      <c r="EV280" s="10"/>
      <c r="EW280" s="10"/>
      <c r="EX280" s="10"/>
      <c r="EY280" s="10"/>
      <c r="EZ280" s="10"/>
      <c r="FA280" s="10"/>
      <c r="FB280" s="10"/>
      <c r="FC280" s="10"/>
      <c r="FD280" s="10"/>
      <c r="FE280" s="10"/>
      <c r="FF280" s="10"/>
      <c r="FG280" s="10"/>
      <c r="FH280" s="10"/>
      <c r="FI280" s="10"/>
      <c r="FJ280" s="10"/>
      <c r="FK280" s="10"/>
      <c r="FL280" s="10"/>
      <c r="FM280" s="10"/>
      <c r="FN280" s="10"/>
      <c r="FO280" s="10"/>
      <c r="FP280" s="10"/>
      <c r="FQ280" s="10"/>
      <c r="FR280" s="10"/>
      <c r="FS280" s="10"/>
      <c r="FT280" s="10"/>
      <c r="FU280" s="10"/>
      <c r="FV280" s="10"/>
      <c r="FW280" s="10"/>
      <c r="FX280" s="10"/>
      <c r="FY280" s="10"/>
      <c r="FZ280" s="10"/>
      <c r="GA280" s="10"/>
      <c r="GB280" s="10"/>
      <c r="GC280" s="10"/>
      <c r="GD280" s="10"/>
      <c r="GE280" s="10"/>
      <c r="GF280" s="10"/>
      <c r="GG280" s="10"/>
      <c r="GH280" s="10"/>
      <c r="GI280" s="10"/>
      <c r="GJ280" s="10"/>
      <c r="GK280" s="10"/>
      <c r="GL280" s="10"/>
      <c r="GM280" s="10"/>
      <c r="GN280" s="10"/>
      <c r="GO280" s="10"/>
      <c r="GP280" s="10"/>
      <c r="GQ280" s="10"/>
      <c r="GR280" s="10"/>
      <c r="GS280" s="10"/>
      <c r="GT280" s="10"/>
      <c r="GU280" s="10"/>
      <c r="GV280" s="10"/>
      <c r="GW280" s="10"/>
      <c r="GX280" s="10"/>
      <c r="GY280" s="10"/>
      <c r="GZ280" s="10"/>
      <c r="HA280" s="10"/>
      <c r="HB280" s="10"/>
      <c r="HC280" s="10"/>
      <c r="HD280" s="10"/>
      <c r="HE280" s="10"/>
      <c r="HF280" s="10"/>
      <c r="HG280" s="10"/>
      <c r="HH280" s="10"/>
      <c r="HI280" s="10"/>
      <c r="HJ280" s="10"/>
      <c r="HK280" s="10"/>
      <c r="HL280" s="10"/>
      <c r="HM280" s="10"/>
      <c r="HN280" s="10"/>
      <c r="HO280" s="10"/>
      <c r="HP280" s="10"/>
      <c r="HQ280" s="10"/>
      <c r="HR280" s="10"/>
      <c r="HS280" s="10"/>
      <c r="HT280" s="10"/>
      <c r="HU280" s="10"/>
      <c r="HV280" s="10"/>
      <c r="HW280" s="10"/>
      <c r="HX280" s="10"/>
      <c r="HY280" s="10"/>
      <c r="HZ280" s="10"/>
      <c r="IA280" s="10"/>
      <c r="IB280" s="10"/>
      <c r="IC280" s="10"/>
      <c r="ID280" s="10"/>
      <c r="IE280" s="10"/>
      <c r="IF280" s="10"/>
      <c r="IG280" s="10"/>
      <c r="IH280" s="10"/>
      <c r="II280" s="10"/>
      <c r="IJ280" s="10"/>
      <c r="IK280" s="10"/>
      <c r="IL280" s="10"/>
      <c r="IM280" s="10"/>
      <c r="IN280" s="10"/>
      <c r="IO280" s="10"/>
      <c r="IP280" s="10"/>
      <c r="IQ280" s="10"/>
      <c r="IR280" s="10"/>
      <c r="IS280" s="10"/>
      <c r="IT280" s="10"/>
      <c r="IU280" s="10"/>
      <c r="IV280" s="10"/>
      <c r="IW280" s="10"/>
      <c r="IX280" s="10"/>
      <c r="IY280" s="10"/>
      <c r="IZ280" s="10"/>
      <c r="JA280" s="10"/>
    </row>
    <row r="281" spans="1:261" x14ac:dyDescent="0.3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CC281" s="10"/>
      <c r="CD281" s="10"/>
      <c r="CE281" s="10"/>
      <c r="CF281" s="10"/>
      <c r="CG281" s="10"/>
      <c r="CH281" s="10"/>
      <c r="CI281" s="10"/>
      <c r="CJ281" s="10"/>
      <c r="CK281" s="10"/>
      <c r="CL281" s="10"/>
      <c r="CM281" s="10"/>
      <c r="CN281" s="10"/>
      <c r="CO281" s="10"/>
      <c r="CP281" s="10"/>
      <c r="CQ281" s="10"/>
      <c r="CR281" s="10"/>
      <c r="CS281" s="10"/>
      <c r="CT281" s="10"/>
      <c r="CU281" s="10"/>
      <c r="CV281" s="10"/>
      <c r="CW281" s="10"/>
      <c r="CX281" s="10"/>
      <c r="CY281" s="10"/>
      <c r="CZ281" s="10"/>
      <c r="DA281" s="10"/>
      <c r="DB281" s="10"/>
      <c r="DC281" s="10"/>
      <c r="DD281" s="10"/>
      <c r="DE281" s="10"/>
      <c r="DF281" s="10"/>
      <c r="DG281" s="10"/>
      <c r="DH281" s="10"/>
      <c r="DI281" s="10"/>
      <c r="DJ281" s="10"/>
      <c r="DK281" s="10"/>
      <c r="DL281" s="10"/>
      <c r="DM281" s="10"/>
      <c r="DN281" s="10"/>
      <c r="DO281" s="10"/>
      <c r="DP281" s="10"/>
      <c r="DQ281" s="10"/>
      <c r="DR281" s="10"/>
      <c r="DS281" s="10"/>
      <c r="DT281" s="10"/>
      <c r="DU281" s="10"/>
      <c r="DV281" s="10"/>
      <c r="DW281" s="10"/>
      <c r="DX281" s="10"/>
      <c r="DY281" s="10"/>
      <c r="DZ281" s="10"/>
      <c r="EA281" s="10"/>
      <c r="EB281" s="10"/>
      <c r="EC281" s="10"/>
      <c r="ED281" s="10"/>
      <c r="EE281" s="10"/>
      <c r="EF281" s="10"/>
      <c r="EG281" s="10"/>
      <c r="EH281" s="10"/>
      <c r="EI281" s="10"/>
      <c r="EJ281" s="10"/>
      <c r="EK281" s="10"/>
      <c r="EL281" s="10"/>
      <c r="EM281" s="10"/>
      <c r="EN281" s="10"/>
      <c r="EO281" s="10"/>
      <c r="EP281" s="10"/>
      <c r="EQ281" s="10"/>
      <c r="ER281" s="10"/>
      <c r="ES281" s="10"/>
      <c r="ET281" s="10"/>
      <c r="EU281" s="10"/>
      <c r="EV281" s="10"/>
      <c r="EW281" s="10"/>
      <c r="EX281" s="10"/>
      <c r="EY281" s="10"/>
      <c r="EZ281" s="10"/>
      <c r="FA281" s="10"/>
      <c r="FB281" s="10"/>
      <c r="FC281" s="10"/>
      <c r="FD281" s="10"/>
      <c r="FE281" s="10"/>
      <c r="FF281" s="10"/>
      <c r="FG281" s="10"/>
      <c r="FH281" s="10"/>
      <c r="FI281" s="10"/>
      <c r="FJ281" s="10"/>
      <c r="FK281" s="10"/>
      <c r="FL281" s="10"/>
      <c r="FM281" s="10"/>
      <c r="FN281" s="10"/>
      <c r="FO281" s="10"/>
      <c r="FP281" s="10"/>
      <c r="FQ281" s="10"/>
      <c r="FR281" s="10"/>
      <c r="FS281" s="10"/>
      <c r="FT281" s="10"/>
      <c r="FU281" s="10"/>
      <c r="FV281" s="10"/>
      <c r="FW281" s="10"/>
      <c r="FX281" s="10"/>
      <c r="FY281" s="10"/>
      <c r="FZ281" s="10"/>
      <c r="GA281" s="10"/>
      <c r="GB281" s="10"/>
      <c r="GC281" s="10"/>
      <c r="GD281" s="10"/>
      <c r="GE281" s="10"/>
      <c r="GF281" s="10"/>
      <c r="GG281" s="10"/>
      <c r="GH281" s="10"/>
      <c r="GI281" s="10"/>
      <c r="GJ281" s="10"/>
      <c r="GK281" s="10"/>
      <c r="GL281" s="10"/>
      <c r="GM281" s="10"/>
      <c r="GN281" s="10"/>
      <c r="GO281" s="10"/>
      <c r="GP281" s="10"/>
      <c r="GQ281" s="10"/>
      <c r="GR281" s="10"/>
      <c r="GS281" s="10"/>
      <c r="GT281" s="10"/>
      <c r="GU281" s="10"/>
      <c r="GV281" s="10"/>
      <c r="GW281" s="10"/>
      <c r="GX281" s="10"/>
      <c r="GY281" s="10"/>
      <c r="GZ281" s="10"/>
      <c r="HA281" s="10"/>
      <c r="HB281" s="10"/>
      <c r="HC281" s="10"/>
      <c r="HD281" s="10"/>
      <c r="HE281" s="10"/>
      <c r="HF281" s="10"/>
      <c r="HG281" s="10"/>
      <c r="HH281" s="10"/>
      <c r="HI281" s="10"/>
      <c r="HJ281" s="10"/>
      <c r="HK281" s="10"/>
      <c r="HL281" s="10"/>
      <c r="HM281" s="10"/>
      <c r="HN281" s="10"/>
      <c r="HO281" s="10"/>
      <c r="HP281" s="10"/>
      <c r="HQ281" s="10"/>
      <c r="HR281" s="10"/>
      <c r="HS281" s="10"/>
      <c r="HT281" s="10"/>
      <c r="HU281" s="10"/>
      <c r="HV281" s="10"/>
      <c r="HW281" s="10"/>
      <c r="HX281" s="10"/>
      <c r="HY281" s="10"/>
      <c r="HZ281" s="10"/>
      <c r="IA281" s="10"/>
      <c r="IB281" s="10"/>
      <c r="IC281" s="10"/>
      <c r="ID281" s="10"/>
      <c r="IE281" s="10"/>
      <c r="IF281" s="10"/>
      <c r="IG281" s="10"/>
      <c r="IH281" s="10"/>
      <c r="II281" s="10"/>
      <c r="IJ281" s="10"/>
      <c r="IK281" s="10"/>
      <c r="IL281" s="10"/>
      <c r="IM281" s="10"/>
      <c r="IN281" s="10"/>
      <c r="IO281" s="10"/>
      <c r="IP281" s="10"/>
      <c r="IQ281" s="10"/>
      <c r="IR281" s="10"/>
      <c r="IS281" s="10"/>
      <c r="IT281" s="10"/>
      <c r="IU281" s="10"/>
      <c r="IV281" s="10"/>
      <c r="IW281" s="10"/>
      <c r="IX281" s="10"/>
      <c r="IY281" s="10"/>
      <c r="IZ281" s="10"/>
      <c r="JA281" s="10"/>
    </row>
    <row r="282" spans="1:261" x14ac:dyDescent="0.3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CC282" s="10"/>
      <c r="CD282" s="10"/>
      <c r="CE282" s="10"/>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c r="DD282" s="10"/>
      <c r="DE282" s="10"/>
      <c r="DF282" s="10"/>
      <c r="DG282" s="10"/>
      <c r="DH282" s="10"/>
      <c r="DI282" s="10"/>
      <c r="DJ282" s="10"/>
      <c r="DK282" s="10"/>
      <c r="DL282" s="10"/>
      <c r="DM282" s="10"/>
      <c r="DN282" s="10"/>
      <c r="DO282" s="10"/>
      <c r="DP282" s="10"/>
      <c r="DQ282" s="10"/>
      <c r="DR282" s="10"/>
      <c r="DS282" s="10"/>
      <c r="DT282" s="10"/>
      <c r="DU282" s="10"/>
      <c r="DV282" s="10"/>
      <c r="DW282" s="10"/>
      <c r="DX282" s="10"/>
      <c r="DY282" s="10"/>
      <c r="DZ282" s="10"/>
      <c r="EA282" s="10"/>
      <c r="EB282" s="10"/>
      <c r="EC282" s="10"/>
      <c r="ED282" s="10"/>
      <c r="EE282" s="10"/>
      <c r="EF282" s="10"/>
      <c r="EG282" s="10"/>
      <c r="EH282" s="10"/>
      <c r="EI282" s="10"/>
      <c r="EJ282" s="10"/>
      <c r="EK282" s="10"/>
      <c r="EL282" s="10"/>
      <c r="EM282" s="10"/>
      <c r="EN282" s="10"/>
      <c r="EO282" s="10"/>
      <c r="EP282" s="10"/>
      <c r="EQ282" s="10"/>
      <c r="ER282" s="10"/>
      <c r="ES282" s="10"/>
      <c r="ET282" s="10"/>
      <c r="EU282" s="10"/>
      <c r="EV282" s="10"/>
      <c r="EW282" s="10"/>
      <c r="EX282" s="10"/>
      <c r="EY282" s="10"/>
      <c r="EZ282" s="10"/>
      <c r="FA282" s="10"/>
      <c r="FB282" s="10"/>
      <c r="FC282" s="10"/>
      <c r="FD282" s="10"/>
      <c r="FE282" s="10"/>
      <c r="FF282" s="10"/>
      <c r="FG282" s="10"/>
      <c r="FH282" s="10"/>
      <c r="FI282" s="10"/>
      <c r="FJ282" s="10"/>
      <c r="FK282" s="10"/>
      <c r="FL282" s="10"/>
      <c r="FM282" s="10"/>
      <c r="FN282" s="10"/>
      <c r="FO282" s="10"/>
      <c r="FP282" s="10"/>
      <c r="FQ282" s="10"/>
      <c r="FR282" s="10"/>
      <c r="FS282" s="10"/>
      <c r="FT282" s="10"/>
      <c r="FU282" s="10"/>
      <c r="FV282" s="10"/>
      <c r="FW282" s="10"/>
      <c r="FX282" s="10"/>
      <c r="FY282" s="10"/>
      <c r="FZ282" s="10"/>
      <c r="GA282" s="10"/>
      <c r="GB282" s="10"/>
      <c r="GC282" s="10"/>
      <c r="GD282" s="10"/>
      <c r="GE282" s="10"/>
      <c r="GF282" s="10"/>
      <c r="GG282" s="10"/>
      <c r="GH282" s="10"/>
      <c r="GI282" s="10"/>
      <c r="GJ282" s="10"/>
      <c r="GK282" s="10"/>
      <c r="GL282" s="10"/>
      <c r="GM282" s="10"/>
      <c r="GN282" s="10"/>
      <c r="GO282" s="10"/>
      <c r="GP282" s="10"/>
      <c r="GQ282" s="10"/>
      <c r="GR282" s="10"/>
      <c r="GS282" s="10"/>
      <c r="GT282" s="10"/>
      <c r="GU282" s="10"/>
      <c r="GV282" s="10"/>
      <c r="GW282" s="10"/>
      <c r="GX282" s="10"/>
      <c r="GY282" s="10"/>
      <c r="GZ282" s="10"/>
      <c r="HA282" s="10"/>
      <c r="HB282" s="10"/>
      <c r="HC282" s="10"/>
      <c r="HD282" s="10"/>
      <c r="HE282" s="10"/>
      <c r="HF282" s="10"/>
      <c r="HG282" s="10"/>
      <c r="HH282" s="10"/>
      <c r="HI282" s="10"/>
      <c r="HJ282" s="10"/>
      <c r="HK282" s="10"/>
      <c r="HL282" s="10"/>
      <c r="HM282" s="10"/>
      <c r="HN282" s="10"/>
      <c r="HO282" s="10"/>
      <c r="HP282" s="10"/>
      <c r="HQ282" s="10"/>
      <c r="HR282" s="10"/>
      <c r="HS282" s="10"/>
      <c r="HT282" s="10"/>
      <c r="HU282" s="10"/>
      <c r="HV282" s="10"/>
      <c r="HW282" s="10"/>
      <c r="HX282" s="10"/>
      <c r="HY282" s="10"/>
      <c r="HZ282" s="10"/>
      <c r="IA282" s="10"/>
      <c r="IB282" s="10"/>
      <c r="IC282" s="10"/>
      <c r="ID282" s="10"/>
      <c r="IE282" s="10"/>
      <c r="IF282" s="10"/>
      <c r="IG282" s="10"/>
      <c r="IH282" s="10"/>
      <c r="II282" s="10"/>
      <c r="IJ282" s="10"/>
      <c r="IK282" s="10"/>
      <c r="IL282" s="10"/>
      <c r="IM282" s="10"/>
      <c r="IN282" s="10"/>
      <c r="IO282" s="10"/>
      <c r="IP282" s="10"/>
      <c r="IQ282" s="10"/>
      <c r="IR282" s="10"/>
      <c r="IS282" s="10"/>
      <c r="IT282" s="10"/>
      <c r="IU282" s="10"/>
      <c r="IV282" s="10"/>
      <c r="IW282" s="10"/>
      <c r="IX282" s="10"/>
      <c r="IY282" s="10"/>
      <c r="IZ282" s="10"/>
      <c r="JA282" s="10"/>
    </row>
    <row r="283" spans="1:261" x14ac:dyDescent="0.3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c r="DD283" s="10"/>
      <c r="DE283" s="10"/>
      <c r="DF283" s="10"/>
      <c r="DG283" s="10"/>
      <c r="DH283" s="10"/>
      <c r="DI283" s="10"/>
      <c r="DJ283" s="10"/>
      <c r="DK283" s="10"/>
      <c r="DL283" s="10"/>
      <c r="DM283" s="10"/>
      <c r="DN283" s="10"/>
      <c r="DO283" s="10"/>
      <c r="DP283" s="10"/>
      <c r="DQ283" s="10"/>
      <c r="DR283" s="10"/>
      <c r="DS283" s="10"/>
      <c r="DT283" s="10"/>
      <c r="DU283" s="10"/>
      <c r="DV283" s="10"/>
      <c r="DW283" s="10"/>
      <c r="DX283" s="10"/>
      <c r="DY283" s="10"/>
      <c r="DZ283" s="10"/>
      <c r="EA283" s="10"/>
      <c r="EB283" s="10"/>
      <c r="EC283" s="10"/>
      <c r="ED283" s="10"/>
      <c r="EE283" s="10"/>
      <c r="EF283" s="10"/>
      <c r="EG283" s="10"/>
      <c r="EH283" s="10"/>
      <c r="EI283" s="10"/>
      <c r="EJ283" s="10"/>
      <c r="EK283" s="10"/>
      <c r="EL283" s="10"/>
      <c r="EM283" s="10"/>
      <c r="EN283" s="10"/>
      <c r="EO283" s="10"/>
      <c r="EP283" s="10"/>
      <c r="EQ283" s="10"/>
      <c r="ER283" s="10"/>
      <c r="ES283" s="10"/>
      <c r="ET283" s="10"/>
      <c r="EU283" s="10"/>
      <c r="EV283" s="10"/>
      <c r="EW283" s="10"/>
      <c r="EX283" s="10"/>
      <c r="EY283" s="10"/>
      <c r="EZ283" s="10"/>
      <c r="FA283" s="10"/>
      <c r="FB283" s="10"/>
      <c r="FC283" s="10"/>
      <c r="FD283" s="10"/>
      <c r="FE283" s="10"/>
      <c r="FF283" s="10"/>
      <c r="FG283" s="10"/>
      <c r="FH283" s="10"/>
      <c r="FI283" s="10"/>
      <c r="FJ283" s="10"/>
      <c r="FK283" s="10"/>
      <c r="FL283" s="10"/>
      <c r="FM283" s="10"/>
      <c r="FN283" s="10"/>
      <c r="FO283" s="10"/>
      <c r="FP283" s="10"/>
      <c r="FQ283" s="10"/>
      <c r="FR283" s="10"/>
      <c r="FS283" s="10"/>
      <c r="FT283" s="10"/>
      <c r="FU283" s="10"/>
      <c r="FV283" s="10"/>
      <c r="FW283" s="10"/>
      <c r="FX283" s="10"/>
      <c r="FY283" s="10"/>
      <c r="FZ283" s="10"/>
      <c r="GA283" s="10"/>
      <c r="GB283" s="10"/>
      <c r="GC283" s="10"/>
      <c r="GD283" s="10"/>
      <c r="GE283" s="10"/>
      <c r="GF283" s="10"/>
      <c r="GG283" s="10"/>
      <c r="GH283" s="10"/>
      <c r="GI283" s="10"/>
      <c r="GJ283" s="10"/>
      <c r="GK283" s="10"/>
      <c r="GL283" s="10"/>
      <c r="GM283" s="10"/>
      <c r="GN283" s="10"/>
      <c r="GO283" s="10"/>
      <c r="GP283" s="10"/>
      <c r="GQ283" s="10"/>
      <c r="GR283" s="10"/>
      <c r="GS283" s="10"/>
      <c r="GT283" s="10"/>
      <c r="GU283" s="10"/>
      <c r="GV283" s="10"/>
      <c r="GW283" s="10"/>
      <c r="GX283" s="10"/>
      <c r="GY283" s="10"/>
      <c r="GZ283" s="10"/>
      <c r="HA283" s="10"/>
      <c r="HB283" s="10"/>
      <c r="HC283" s="10"/>
      <c r="HD283" s="10"/>
      <c r="HE283" s="10"/>
      <c r="HF283" s="10"/>
      <c r="HG283" s="10"/>
      <c r="HH283" s="10"/>
      <c r="HI283" s="10"/>
      <c r="HJ283" s="10"/>
      <c r="HK283" s="10"/>
      <c r="HL283" s="10"/>
      <c r="HM283" s="10"/>
      <c r="HN283" s="10"/>
      <c r="HO283" s="10"/>
      <c r="HP283" s="10"/>
      <c r="HQ283" s="10"/>
      <c r="HR283" s="10"/>
      <c r="HS283" s="10"/>
      <c r="HT283" s="10"/>
      <c r="HU283" s="10"/>
      <c r="HV283" s="10"/>
      <c r="HW283" s="10"/>
      <c r="HX283" s="10"/>
      <c r="HY283" s="10"/>
      <c r="HZ283" s="10"/>
      <c r="IA283" s="10"/>
      <c r="IB283" s="10"/>
      <c r="IC283" s="10"/>
      <c r="ID283" s="10"/>
      <c r="IE283" s="10"/>
      <c r="IF283" s="10"/>
      <c r="IG283" s="10"/>
      <c r="IH283" s="10"/>
      <c r="II283" s="10"/>
      <c r="IJ283" s="10"/>
      <c r="IK283" s="10"/>
      <c r="IL283" s="10"/>
      <c r="IM283" s="10"/>
      <c r="IN283" s="10"/>
      <c r="IO283" s="10"/>
      <c r="IP283" s="10"/>
      <c r="IQ283" s="10"/>
      <c r="IR283" s="10"/>
      <c r="IS283" s="10"/>
      <c r="IT283" s="10"/>
      <c r="IU283" s="10"/>
      <c r="IV283" s="10"/>
      <c r="IW283" s="10"/>
      <c r="IX283" s="10"/>
      <c r="IY283" s="10"/>
      <c r="IZ283" s="10"/>
      <c r="JA283" s="10"/>
    </row>
    <row r="284" spans="1:261" x14ac:dyDescent="0.3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CC284" s="10"/>
      <c r="CD284" s="10"/>
      <c r="CE284" s="10"/>
      <c r="CF284" s="10"/>
      <c r="CG284" s="10"/>
      <c r="CH284" s="10"/>
      <c r="CI284" s="10"/>
      <c r="CJ284" s="10"/>
      <c r="CK284" s="10"/>
      <c r="CL284" s="10"/>
      <c r="CM284" s="10"/>
      <c r="CN284" s="10"/>
      <c r="CO284" s="10"/>
      <c r="CP284" s="10"/>
      <c r="CQ284" s="10"/>
      <c r="CR284" s="10"/>
      <c r="CS284" s="10"/>
      <c r="CT284" s="10"/>
      <c r="CU284" s="10"/>
      <c r="CV284" s="10"/>
      <c r="CW284" s="10"/>
      <c r="CX284" s="10"/>
      <c r="CY284" s="10"/>
      <c r="CZ284" s="10"/>
      <c r="DA284" s="10"/>
      <c r="DB284" s="10"/>
      <c r="DC284" s="10"/>
      <c r="DD284" s="10"/>
      <c r="DE284" s="10"/>
      <c r="DF284" s="10"/>
      <c r="DG284" s="10"/>
      <c r="DH284" s="10"/>
      <c r="DI284" s="10"/>
      <c r="DJ284" s="10"/>
      <c r="DK284" s="10"/>
      <c r="DL284" s="10"/>
      <c r="DM284" s="10"/>
      <c r="DN284" s="10"/>
      <c r="DO284" s="10"/>
      <c r="DP284" s="10"/>
      <c r="DQ284" s="10"/>
      <c r="DR284" s="10"/>
      <c r="DS284" s="10"/>
      <c r="DT284" s="10"/>
      <c r="DU284" s="10"/>
      <c r="DV284" s="10"/>
      <c r="DW284" s="10"/>
      <c r="DX284" s="10"/>
      <c r="DY284" s="10"/>
      <c r="DZ284" s="10"/>
      <c r="EA284" s="10"/>
      <c r="EB284" s="10"/>
      <c r="EC284" s="10"/>
      <c r="ED284" s="10"/>
      <c r="EE284" s="10"/>
      <c r="EF284" s="10"/>
      <c r="EG284" s="10"/>
      <c r="EH284" s="10"/>
      <c r="EI284" s="10"/>
      <c r="EJ284" s="10"/>
      <c r="EK284" s="10"/>
      <c r="EL284" s="10"/>
      <c r="EM284" s="10"/>
      <c r="EN284" s="10"/>
      <c r="EO284" s="10"/>
      <c r="EP284" s="10"/>
      <c r="EQ284" s="10"/>
      <c r="ER284" s="10"/>
      <c r="ES284" s="10"/>
      <c r="ET284" s="10"/>
      <c r="EU284" s="10"/>
      <c r="EV284" s="10"/>
      <c r="EW284" s="10"/>
      <c r="EX284" s="10"/>
      <c r="EY284" s="10"/>
      <c r="EZ284" s="10"/>
      <c r="FA284" s="10"/>
      <c r="FB284" s="10"/>
      <c r="FC284" s="10"/>
      <c r="FD284" s="10"/>
      <c r="FE284" s="10"/>
      <c r="FF284" s="10"/>
      <c r="FG284" s="10"/>
      <c r="FH284" s="10"/>
      <c r="FI284" s="10"/>
      <c r="FJ284" s="10"/>
      <c r="FK284" s="10"/>
      <c r="FL284" s="10"/>
      <c r="FM284" s="10"/>
      <c r="FN284" s="10"/>
      <c r="FO284" s="10"/>
      <c r="FP284" s="10"/>
      <c r="FQ284" s="10"/>
      <c r="FR284" s="10"/>
      <c r="FS284" s="10"/>
      <c r="FT284" s="10"/>
      <c r="FU284" s="10"/>
      <c r="FV284" s="10"/>
      <c r="FW284" s="10"/>
      <c r="FX284" s="10"/>
      <c r="FY284" s="10"/>
      <c r="FZ284" s="10"/>
      <c r="GA284" s="10"/>
      <c r="GB284" s="10"/>
      <c r="GC284" s="10"/>
      <c r="GD284" s="10"/>
      <c r="GE284" s="10"/>
      <c r="GF284" s="10"/>
      <c r="GG284" s="10"/>
      <c r="GH284" s="10"/>
      <c r="GI284" s="10"/>
      <c r="GJ284" s="10"/>
      <c r="GK284" s="10"/>
      <c r="GL284" s="10"/>
      <c r="GM284" s="10"/>
      <c r="GN284" s="10"/>
      <c r="GO284" s="10"/>
      <c r="GP284" s="10"/>
      <c r="GQ284" s="10"/>
      <c r="GR284" s="10"/>
      <c r="GS284" s="10"/>
      <c r="GT284" s="10"/>
      <c r="GU284" s="10"/>
      <c r="GV284" s="10"/>
      <c r="GW284" s="10"/>
      <c r="GX284" s="10"/>
      <c r="GY284" s="10"/>
      <c r="GZ284" s="10"/>
      <c r="HA284" s="10"/>
      <c r="HB284" s="10"/>
      <c r="HC284" s="10"/>
      <c r="HD284" s="10"/>
      <c r="HE284" s="10"/>
      <c r="HF284" s="10"/>
      <c r="HG284" s="10"/>
      <c r="HH284" s="10"/>
      <c r="HI284" s="10"/>
      <c r="HJ284" s="10"/>
      <c r="HK284" s="10"/>
      <c r="HL284" s="10"/>
      <c r="HM284" s="10"/>
      <c r="HN284" s="10"/>
      <c r="HO284" s="10"/>
      <c r="HP284" s="10"/>
      <c r="HQ284" s="10"/>
      <c r="HR284" s="10"/>
      <c r="HS284" s="10"/>
      <c r="HT284" s="10"/>
      <c r="HU284" s="10"/>
      <c r="HV284" s="10"/>
      <c r="HW284" s="10"/>
      <c r="HX284" s="10"/>
      <c r="HY284" s="10"/>
      <c r="HZ284" s="10"/>
      <c r="IA284" s="10"/>
      <c r="IB284" s="10"/>
      <c r="IC284" s="10"/>
      <c r="ID284" s="10"/>
      <c r="IE284" s="10"/>
      <c r="IF284" s="10"/>
      <c r="IG284" s="10"/>
      <c r="IH284" s="10"/>
      <c r="II284" s="10"/>
      <c r="IJ284" s="10"/>
      <c r="IK284" s="10"/>
      <c r="IL284" s="10"/>
      <c r="IM284" s="10"/>
      <c r="IN284" s="10"/>
      <c r="IO284" s="10"/>
      <c r="IP284" s="10"/>
      <c r="IQ284" s="10"/>
      <c r="IR284" s="10"/>
      <c r="IS284" s="10"/>
      <c r="IT284" s="10"/>
      <c r="IU284" s="10"/>
      <c r="IV284" s="10"/>
      <c r="IW284" s="10"/>
      <c r="IX284" s="10"/>
      <c r="IY284" s="10"/>
      <c r="IZ284" s="10"/>
      <c r="JA284" s="10"/>
    </row>
    <row r="285" spans="1:261" x14ac:dyDescent="0.3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CC285" s="10"/>
      <c r="CD285" s="10"/>
      <c r="CE285" s="10"/>
      <c r="CF285" s="10"/>
      <c r="CG285" s="10"/>
      <c r="CH285" s="10"/>
      <c r="CI285" s="10"/>
      <c r="CJ285" s="10"/>
      <c r="CK285" s="10"/>
      <c r="CL285" s="10"/>
      <c r="CM285" s="10"/>
      <c r="CN285" s="10"/>
      <c r="CO285" s="10"/>
      <c r="CP285" s="10"/>
      <c r="CQ285" s="10"/>
      <c r="CR285" s="10"/>
      <c r="CS285" s="10"/>
      <c r="CT285" s="10"/>
      <c r="CU285" s="10"/>
      <c r="CV285" s="10"/>
      <c r="CW285" s="10"/>
      <c r="CX285" s="10"/>
      <c r="CY285" s="10"/>
      <c r="CZ285" s="10"/>
      <c r="DA285" s="10"/>
      <c r="DB285" s="10"/>
      <c r="DC285" s="10"/>
      <c r="DD285" s="10"/>
      <c r="DE285" s="10"/>
      <c r="DF285" s="10"/>
      <c r="DG285" s="10"/>
      <c r="DH285" s="10"/>
      <c r="DI285" s="10"/>
      <c r="DJ285" s="10"/>
      <c r="DK285" s="10"/>
      <c r="DL285" s="10"/>
      <c r="DM285" s="10"/>
      <c r="DN285" s="10"/>
      <c r="DO285" s="10"/>
      <c r="DP285" s="10"/>
      <c r="DQ285" s="10"/>
      <c r="DR285" s="10"/>
      <c r="DS285" s="10"/>
      <c r="DT285" s="10"/>
      <c r="DU285" s="10"/>
      <c r="DV285" s="10"/>
      <c r="DW285" s="10"/>
      <c r="DX285" s="10"/>
      <c r="DY285" s="10"/>
      <c r="DZ285" s="10"/>
      <c r="EA285" s="10"/>
      <c r="EB285" s="10"/>
      <c r="EC285" s="10"/>
      <c r="ED285" s="10"/>
      <c r="EE285" s="10"/>
      <c r="EF285" s="10"/>
      <c r="EG285" s="10"/>
      <c r="EH285" s="10"/>
      <c r="EI285" s="10"/>
      <c r="EJ285" s="10"/>
      <c r="EK285" s="10"/>
      <c r="EL285" s="10"/>
      <c r="EM285" s="10"/>
      <c r="EN285" s="10"/>
      <c r="EO285" s="10"/>
      <c r="EP285" s="10"/>
      <c r="EQ285" s="10"/>
      <c r="ER285" s="10"/>
      <c r="ES285" s="10"/>
      <c r="ET285" s="10"/>
      <c r="EU285" s="10"/>
      <c r="EV285" s="10"/>
      <c r="EW285" s="10"/>
      <c r="EX285" s="10"/>
      <c r="EY285" s="10"/>
      <c r="EZ285" s="10"/>
      <c r="FA285" s="10"/>
      <c r="FB285" s="10"/>
      <c r="FC285" s="10"/>
      <c r="FD285" s="10"/>
      <c r="FE285" s="10"/>
      <c r="FF285" s="10"/>
      <c r="FG285" s="10"/>
      <c r="FH285" s="10"/>
      <c r="FI285" s="10"/>
      <c r="FJ285" s="10"/>
      <c r="FK285" s="10"/>
      <c r="FL285" s="10"/>
      <c r="FM285" s="10"/>
      <c r="FN285" s="10"/>
      <c r="FO285" s="10"/>
      <c r="FP285" s="10"/>
      <c r="FQ285" s="10"/>
      <c r="FR285" s="10"/>
      <c r="FS285" s="10"/>
      <c r="FT285" s="10"/>
      <c r="FU285" s="10"/>
      <c r="FV285" s="10"/>
      <c r="FW285" s="10"/>
      <c r="FX285" s="10"/>
      <c r="FY285" s="10"/>
      <c r="FZ285" s="10"/>
      <c r="GA285" s="10"/>
      <c r="GB285" s="10"/>
      <c r="GC285" s="10"/>
      <c r="GD285" s="10"/>
      <c r="GE285" s="10"/>
      <c r="GF285" s="10"/>
      <c r="GG285" s="10"/>
      <c r="GH285" s="10"/>
      <c r="GI285" s="10"/>
      <c r="GJ285" s="10"/>
      <c r="GK285" s="10"/>
      <c r="GL285" s="10"/>
      <c r="GM285" s="10"/>
      <c r="GN285" s="10"/>
      <c r="GO285" s="10"/>
      <c r="GP285" s="10"/>
      <c r="GQ285" s="10"/>
      <c r="GR285" s="10"/>
      <c r="GS285" s="10"/>
      <c r="GT285" s="10"/>
      <c r="GU285" s="10"/>
      <c r="GV285" s="10"/>
      <c r="GW285" s="10"/>
      <c r="GX285" s="10"/>
      <c r="GY285" s="10"/>
      <c r="GZ285" s="10"/>
      <c r="HA285" s="10"/>
      <c r="HB285" s="10"/>
      <c r="HC285" s="10"/>
      <c r="HD285" s="10"/>
      <c r="HE285" s="10"/>
      <c r="HF285" s="10"/>
      <c r="HG285" s="10"/>
      <c r="HH285" s="10"/>
      <c r="HI285" s="10"/>
      <c r="HJ285" s="10"/>
      <c r="HK285" s="10"/>
      <c r="HL285" s="10"/>
      <c r="HM285" s="10"/>
      <c r="HN285" s="10"/>
      <c r="HO285" s="10"/>
      <c r="HP285" s="10"/>
      <c r="HQ285" s="10"/>
      <c r="HR285" s="10"/>
      <c r="HS285" s="10"/>
      <c r="HT285" s="10"/>
      <c r="HU285" s="10"/>
      <c r="HV285" s="10"/>
      <c r="HW285" s="10"/>
      <c r="HX285" s="10"/>
      <c r="HY285" s="10"/>
      <c r="HZ285" s="10"/>
      <c r="IA285" s="10"/>
      <c r="IB285" s="10"/>
      <c r="IC285" s="10"/>
      <c r="ID285" s="10"/>
      <c r="IE285" s="10"/>
      <c r="IF285" s="10"/>
      <c r="IG285" s="10"/>
      <c r="IH285" s="10"/>
      <c r="II285" s="10"/>
      <c r="IJ285" s="10"/>
      <c r="IK285" s="10"/>
      <c r="IL285" s="10"/>
      <c r="IM285" s="10"/>
      <c r="IN285" s="10"/>
      <c r="IO285" s="10"/>
      <c r="IP285" s="10"/>
      <c r="IQ285" s="10"/>
      <c r="IR285" s="10"/>
      <c r="IS285" s="10"/>
      <c r="IT285" s="10"/>
      <c r="IU285" s="10"/>
      <c r="IV285" s="10"/>
      <c r="IW285" s="10"/>
      <c r="IX285" s="10"/>
      <c r="IY285" s="10"/>
      <c r="IZ285" s="10"/>
      <c r="JA285" s="10"/>
    </row>
    <row r="286" spans="1:261" x14ac:dyDescent="0.3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CC286" s="10"/>
      <c r="CD286" s="10"/>
      <c r="CE286" s="10"/>
      <c r="CF286" s="10"/>
      <c r="CG286" s="10"/>
      <c r="CH286" s="10"/>
      <c r="CI286" s="10"/>
      <c r="CJ286" s="10"/>
      <c r="CK286" s="10"/>
      <c r="CL286" s="10"/>
      <c r="CM286" s="10"/>
      <c r="CN286" s="10"/>
      <c r="CO286" s="10"/>
      <c r="CP286" s="10"/>
      <c r="CQ286" s="10"/>
      <c r="CR286" s="10"/>
      <c r="CS286" s="10"/>
      <c r="CT286" s="10"/>
      <c r="CU286" s="10"/>
      <c r="CV286" s="10"/>
      <c r="CW286" s="10"/>
      <c r="CX286" s="10"/>
      <c r="CY286" s="10"/>
      <c r="CZ286" s="10"/>
      <c r="DA286" s="10"/>
      <c r="DB286" s="10"/>
      <c r="DC286" s="10"/>
      <c r="DD286" s="10"/>
      <c r="DE286" s="10"/>
      <c r="DF286" s="10"/>
      <c r="DG286" s="10"/>
      <c r="DH286" s="10"/>
      <c r="DI286" s="10"/>
      <c r="DJ286" s="10"/>
      <c r="DK286" s="10"/>
      <c r="DL286" s="10"/>
      <c r="DM286" s="10"/>
      <c r="DN286" s="10"/>
      <c r="DO286" s="10"/>
      <c r="DP286" s="10"/>
      <c r="DQ286" s="10"/>
      <c r="DR286" s="10"/>
      <c r="DS286" s="10"/>
      <c r="DT286" s="10"/>
      <c r="DU286" s="10"/>
      <c r="DV286" s="10"/>
      <c r="DW286" s="10"/>
      <c r="DX286" s="10"/>
      <c r="DY286" s="10"/>
      <c r="DZ286" s="10"/>
      <c r="EA286" s="10"/>
      <c r="EB286" s="10"/>
      <c r="EC286" s="10"/>
      <c r="ED286" s="10"/>
      <c r="EE286" s="10"/>
      <c r="EF286" s="10"/>
      <c r="EG286" s="10"/>
      <c r="EH286" s="10"/>
      <c r="EI286" s="10"/>
      <c r="EJ286" s="10"/>
      <c r="EK286" s="10"/>
      <c r="EL286" s="10"/>
      <c r="EM286" s="10"/>
      <c r="EN286" s="10"/>
      <c r="EO286" s="10"/>
      <c r="EP286" s="10"/>
      <c r="EQ286" s="10"/>
      <c r="ER286" s="10"/>
      <c r="ES286" s="10"/>
      <c r="ET286" s="10"/>
      <c r="EU286" s="10"/>
      <c r="EV286" s="10"/>
      <c r="EW286" s="10"/>
      <c r="EX286" s="10"/>
      <c r="EY286" s="10"/>
      <c r="EZ286" s="10"/>
      <c r="FA286" s="10"/>
      <c r="FB286" s="10"/>
      <c r="FC286" s="10"/>
      <c r="FD286" s="10"/>
      <c r="FE286" s="10"/>
      <c r="FF286" s="10"/>
      <c r="FG286" s="10"/>
      <c r="FH286" s="10"/>
      <c r="FI286" s="10"/>
      <c r="FJ286" s="10"/>
      <c r="FK286" s="10"/>
      <c r="FL286" s="10"/>
      <c r="FM286" s="10"/>
      <c r="FN286" s="10"/>
      <c r="FO286" s="10"/>
      <c r="FP286" s="10"/>
      <c r="FQ286" s="10"/>
      <c r="FR286" s="10"/>
      <c r="FS286" s="10"/>
      <c r="FT286" s="10"/>
      <c r="FU286" s="10"/>
      <c r="FV286" s="10"/>
      <c r="FW286" s="10"/>
      <c r="FX286" s="10"/>
      <c r="FY286" s="10"/>
      <c r="FZ286" s="10"/>
      <c r="GA286" s="10"/>
      <c r="GB286" s="10"/>
      <c r="GC286" s="10"/>
      <c r="GD286" s="10"/>
      <c r="GE286" s="10"/>
      <c r="GF286" s="10"/>
      <c r="GG286" s="10"/>
      <c r="GH286" s="10"/>
      <c r="GI286" s="10"/>
      <c r="GJ286" s="10"/>
      <c r="GK286" s="10"/>
      <c r="GL286" s="10"/>
      <c r="GM286" s="10"/>
      <c r="GN286" s="10"/>
      <c r="GO286" s="10"/>
      <c r="GP286" s="10"/>
      <c r="GQ286" s="10"/>
      <c r="GR286" s="10"/>
      <c r="GS286" s="10"/>
      <c r="GT286" s="10"/>
      <c r="GU286" s="10"/>
      <c r="GV286" s="10"/>
      <c r="GW286" s="10"/>
      <c r="GX286" s="10"/>
      <c r="GY286" s="10"/>
      <c r="GZ286" s="10"/>
      <c r="HA286" s="10"/>
      <c r="HB286" s="10"/>
      <c r="HC286" s="10"/>
      <c r="HD286" s="10"/>
      <c r="HE286" s="10"/>
      <c r="HF286" s="10"/>
      <c r="HG286" s="10"/>
      <c r="HH286" s="10"/>
      <c r="HI286" s="10"/>
      <c r="HJ286" s="10"/>
      <c r="HK286" s="10"/>
      <c r="HL286" s="10"/>
      <c r="HM286" s="10"/>
      <c r="HN286" s="10"/>
      <c r="HO286" s="10"/>
      <c r="HP286" s="10"/>
      <c r="HQ286" s="10"/>
      <c r="HR286" s="10"/>
      <c r="HS286" s="10"/>
      <c r="HT286" s="10"/>
      <c r="HU286" s="10"/>
      <c r="HV286" s="10"/>
      <c r="HW286" s="10"/>
      <c r="HX286" s="10"/>
      <c r="HY286" s="10"/>
      <c r="HZ286" s="10"/>
      <c r="IA286" s="10"/>
      <c r="IB286" s="10"/>
      <c r="IC286" s="10"/>
      <c r="ID286" s="10"/>
      <c r="IE286" s="10"/>
      <c r="IF286" s="10"/>
      <c r="IG286" s="10"/>
      <c r="IH286" s="10"/>
      <c r="II286" s="10"/>
      <c r="IJ286" s="10"/>
      <c r="IK286" s="10"/>
      <c r="IL286" s="10"/>
      <c r="IM286" s="10"/>
      <c r="IN286" s="10"/>
      <c r="IO286" s="10"/>
      <c r="IP286" s="10"/>
      <c r="IQ286" s="10"/>
      <c r="IR286" s="10"/>
      <c r="IS286" s="10"/>
      <c r="IT286" s="10"/>
      <c r="IU286" s="10"/>
      <c r="IV286" s="10"/>
      <c r="IW286" s="10"/>
      <c r="IX286" s="10"/>
      <c r="IY286" s="10"/>
      <c r="IZ286" s="10"/>
      <c r="JA286" s="10"/>
    </row>
    <row r="287" spans="1:261" x14ac:dyDescent="0.3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CC287" s="10"/>
      <c r="CD287" s="10"/>
      <c r="CE287" s="10"/>
      <c r="CF287" s="10"/>
      <c r="CG287" s="10"/>
      <c r="CH287" s="10"/>
      <c r="CI287" s="10"/>
      <c r="CJ287" s="10"/>
      <c r="CK287" s="10"/>
      <c r="CL287" s="10"/>
      <c r="CM287" s="10"/>
      <c r="CN287" s="10"/>
      <c r="CO287" s="10"/>
      <c r="CP287" s="10"/>
      <c r="CQ287" s="10"/>
      <c r="CR287" s="10"/>
      <c r="CS287" s="10"/>
      <c r="CT287" s="10"/>
      <c r="CU287" s="10"/>
      <c r="CV287" s="10"/>
      <c r="CW287" s="10"/>
      <c r="CX287" s="10"/>
      <c r="CY287" s="10"/>
      <c r="CZ287" s="10"/>
      <c r="DA287" s="10"/>
      <c r="DB287" s="10"/>
      <c r="DC287" s="10"/>
      <c r="DD287" s="10"/>
      <c r="DE287" s="10"/>
      <c r="DF287" s="10"/>
      <c r="DG287" s="10"/>
      <c r="DH287" s="10"/>
      <c r="DI287" s="10"/>
      <c r="DJ287" s="10"/>
      <c r="DK287" s="10"/>
      <c r="DL287" s="10"/>
      <c r="DM287" s="10"/>
      <c r="DN287" s="10"/>
      <c r="DO287" s="10"/>
      <c r="DP287" s="10"/>
      <c r="DQ287" s="10"/>
      <c r="DR287" s="10"/>
      <c r="DS287" s="10"/>
      <c r="DT287" s="10"/>
      <c r="DU287" s="10"/>
      <c r="DV287" s="10"/>
      <c r="DW287" s="10"/>
      <c r="DX287" s="10"/>
      <c r="DY287" s="10"/>
      <c r="DZ287" s="10"/>
      <c r="EA287" s="10"/>
      <c r="EB287" s="10"/>
      <c r="EC287" s="10"/>
      <c r="ED287" s="10"/>
      <c r="EE287" s="10"/>
      <c r="EF287" s="10"/>
      <c r="EG287" s="10"/>
      <c r="EH287" s="10"/>
      <c r="EI287" s="10"/>
      <c r="EJ287" s="10"/>
      <c r="EK287" s="10"/>
      <c r="EL287" s="10"/>
      <c r="EM287" s="10"/>
      <c r="EN287" s="10"/>
      <c r="EO287" s="10"/>
      <c r="EP287" s="10"/>
      <c r="EQ287" s="10"/>
      <c r="ER287" s="10"/>
      <c r="ES287" s="10"/>
      <c r="ET287" s="10"/>
      <c r="EU287" s="10"/>
      <c r="EV287" s="10"/>
      <c r="EW287" s="10"/>
      <c r="EX287" s="10"/>
      <c r="EY287" s="10"/>
      <c r="EZ287" s="10"/>
      <c r="FA287" s="10"/>
      <c r="FB287" s="10"/>
      <c r="FC287" s="10"/>
      <c r="FD287" s="10"/>
      <c r="FE287" s="10"/>
      <c r="FF287" s="10"/>
      <c r="FG287" s="10"/>
      <c r="FH287" s="10"/>
      <c r="FI287" s="10"/>
      <c r="FJ287" s="10"/>
      <c r="FK287" s="10"/>
      <c r="FL287" s="10"/>
      <c r="FM287" s="10"/>
      <c r="FN287" s="10"/>
      <c r="FO287" s="10"/>
      <c r="FP287" s="10"/>
      <c r="FQ287" s="10"/>
      <c r="FR287" s="10"/>
      <c r="FS287" s="10"/>
      <c r="FT287" s="10"/>
      <c r="FU287" s="10"/>
      <c r="FV287" s="10"/>
      <c r="FW287" s="10"/>
      <c r="FX287" s="10"/>
      <c r="FY287" s="10"/>
      <c r="FZ287" s="10"/>
      <c r="GA287" s="10"/>
      <c r="GB287" s="10"/>
      <c r="GC287" s="10"/>
      <c r="GD287" s="10"/>
      <c r="GE287" s="10"/>
      <c r="GF287" s="10"/>
      <c r="GG287" s="10"/>
      <c r="GH287" s="10"/>
      <c r="GI287" s="10"/>
      <c r="GJ287" s="10"/>
      <c r="GK287" s="10"/>
      <c r="GL287" s="10"/>
      <c r="GM287" s="10"/>
      <c r="GN287" s="10"/>
      <c r="GO287" s="10"/>
      <c r="GP287" s="10"/>
      <c r="GQ287" s="10"/>
      <c r="GR287" s="10"/>
      <c r="GS287" s="10"/>
      <c r="GT287" s="10"/>
      <c r="GU287" s="10"/>
      <c r="GV287" s="10"/>
      <c r="GW287" s="10"/>
      <c r="GX287" s="10"/>
      <c r="GY287" s="10"/>
      <c r="GZ287" s="10"/>
      <c r="HA287" s="10"/>
      <c r="HB287" s="10"/>
      <c r="HC287" s="10"/>
      <c r="HD287" s="10"/>
      <c r="HE287" s="10"/>
      <c r="HF287" s="10"/>
      <c r="HG287" s="10"/>
      <c r="HH287" s="10"/>
      <c r="HI287" s="10"/>
      <c r="HJ287" s="10"/>
      <c r="HK287" s="10"/>
      <c r="HL287" s="10"/>
      <c r="HM287" s="10"/>
      <c r="HN287" s="10"/>
      <c r="HO287" s="10"/>
      <c r="HP287" s="10"/>
      <c r="HQ287" s="10"/>
      <c r="HR287" s="10"/>
      <c r="HS287" s="10"/>
      <c r="HT287" s="10"/>
      <c r="HU287" s="10"/>
      <c r="HV287" s="10"/>
      <c r="HW287" s="10"/>
      <c r="HX287" s="10"/>
      <c r="HY287" s="10"/>
      <c r="HZ287" s="10"/>
      <c r="IA287" s="10"/>
      <c r="IB287" s="10"/>
      <c r="IC287" s="10"/>
      <c r="ID287" s="10"/>
      <c r="IE287" s="10"/>
      <c r="IF287" s="10"/>
      <c r="IG287" s="10"/>
      <c r="IH287" s="10"/>
      <c r="II287" s="10"/>
      <c r="IJ287" s="10"/>
      <c r="IK287" s="10"/>
      <c r="IL287" s="10"/>
      <c r="IM287" s="10"/>
      <c r="IN287" s="10"/>
      <c r="IO287" s="10"/>
      <c r="IP287" s="10"/>
      <c r="IQ287" s="10"/>
      <c r="IR287" s="10"/>
      <c r="IS287" s="10"/>
      <c r="IT287" s="10"/>
      <c r="IU287" s="10"/>
      <c r="IV287" s="10"/>
      <c r="IW287" s="10"/>
      <c r="IX287" s="10"/>
      <c r="IY287" s="10"/>
      <c r="IZ287" s="10"/>
      <c r="JA287" s="10"/>
    </row>
    <row r="288" spans="1:261" x14ac:dyDescent="0.3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CC288" s="10"/>
      <c r="CD288" s="10"/>
      <c r="CE288" s="10"/>
      <c r="CF288" s="10"/>
      <c r="CG288" s="10"/>
      <c r="CH288" s="10"/>
      <c r="CI288" s="10"/>
      <c r="CJ288" s="10"/>
      <c r="CK288" s="10"/>
      <c r="CL288" s="10"/>
      <c r="CM288" s="10"/>
      <c r="CN288" s="10"/>
      <c r="CO288" s="10"/>
      <c r="CP288" s="10"/>
      <c r="CQ288" s="10"/>
      <c r="CR288" s="10"/>
      <c r="CS288" s="10"/>
      <c r="CT288" s="10"/>
      <c r="CU288" s="10"/>
      <c r="CV288" s="10"/>
      <c r="CW288" s="10"/>
      <c r="CX288" s="10"/>
      <c r="CY288" s="10"/>
      <c r="CZ288" s="10"/>
      <c r="DA288" s="10"/>
      <c r="DB288" s="10"/>
      <c r="DC288" s="10"/>
      <c r="DD288" s="10"/>
      <c r="DE288" s="10"/>
      <c r="DF288" s="10"/>
      <c r="DG288" s="10"/>
      <c r="DH288" s="10"/>
      <c r="DI288" s="10"/>
      <c r="DJ288" s="10"/>
      <c r="DK288" s="10"/>
      <c r="DL288" s="10"/>
      <c r="DM288" s="10"/>
      <c r="DN288" s="10"/>
      <c r="DO288" s="10"/>
      <c r="DP288" s="10"/>
      <c r="DQ288" s="10"/>
      <c r="DR288" s="10"/>
      <c r="DS288" s="10"/>
      <c r="DT288" s="10"/>
      <c r="DU288" s="10"/>
      <c r="DV288" s="10"/>
      <c r="DW288" s="10"/>
      <c r="DX288" s="10"/>
      <c r="DY288" s="10"/>
      <c r="DZ288" s="10"/>
      <c r="EA288" s="10"/>
      <c r="EB288" s="10"/>
      <c r="EC288" s="10"/>
      <c r="ED288" s="10"/>
      <c r="EE288" s="10"/>
      <c r="EF288" s="10"/>
      <c r="EG288" s="10"/>
      <c r="EH288" s="10"/>
      <c r="EI288" s="10"/>
      <c r="EJ288" s="10"/>
      <c r="EK288" s="10"/>
      <c r="EL288" s="10"/>
      <c r="EM288" s="10"/>
      <c r="EN288" s="10"/>
      <c r="EO288" s="10"/>
      <c r="EP288" s="10"/>
      <c r="EQ288" s="10"/>
      <c r="ER288" s="10"/>
      <c r="ES288" s="10"/>
      <c r="ET288" s="10"/>
      <c r="EU288" s="10"/>
      <c r="EV288" s="10"/>
      <c r="EW288" s="10"/>
      <c r="EX288" s="10"/>
      <c r="EY288" s="10"/>
      <c r="EZ288" s="10"/>
      <c r="FA288" s="10"/>
      <c r="FB288" s="10"/>
      <c r="FC288" s="10"/>
      <c r="FD288" s="10"/>
      <c r="FE288" s="10"/>
      <c r="FF288" s="10"/>
      <c r="FG288" s="10"/>
      <c r="FH288" s="10"/>
      <c r="FI288" s="10"/>
      <c r="FJ288" s="10"/>
      <c r="FK288" s="10"/>
      <c r="FL288" s="10"/>
      <c r="FM288" s="10"/>
      <c r="FN288" s="10"/>
      <c r="FO288" s="10"/>
      <c r="FP288" s="10"/>
      <c r="FQ288" s="10"/>
      <c r="FR288" s="10"/>
      <c r="FS288" s="10"/>
      <c r="FT288" s="10"/>
      <c r="FU288" s="10"/>
      <c r="FV288" s="10"/>
      <c r="FW288" s="10"/>
      <c r="FX288" s="10"/>
      <c r="FY288" s="10"/>
      <c r="FZ288" s="10"/>
      <c r="GA288" s="10"/>
      <c r="GB288" s="10"/>
      <c r="GC288" s="10"/>
      <c r="GD288" s="10"/>
      <c r="GE288" s="10"/>
      <c r="GF288" s="10"/>
      <c r="GG288" s="10"/>
      <c r="GH288" s="10"/>
      <c r="GI288" s="10"/>
      <c r="GJ288" s="10"/>
      <c r="GK288" s="10"/>
      <c r="GL288" s="10"/>
      <c r="GM288" s="10"/>
      <c r="GN288" s="10"/>
      <c r="GO288" s="10"/>
      <c r="GP288" s="10"/>
      <c r="GQ288" s="10"/>
      <c r="GR288" s="10"/>
      <c r="GS288" s="10"/>
      <c r="GT288" s="10"/>
      <c r="GU288" s="10"/>
      <c r="GV288" s="10"/>
      <c r="GW288" s="10"/>
      <c r="GX288" s="10"/>
      <c r="GY288" s="10"/>
      <c r="GZ288" s="10"/>
      <c r="HA288" s="10"/>
      <c r="HB288" s="10"/>
      <c r="HC288" s="10"/>
      <c r="HD288" s="10"/>
      <c r="HE288" s="10"/>
      <c r="HF288" s="10"/>
      <c r="HG288" s="10"/>
      <c r="HH288" s="10"/>
      <c r="HI288" s="10"/>
      <c r="HJ288" s="10"/>
      <c r="HK288" s="10"/>
      <c r="HL288" s="10"/>
      <c r="HM288" s="10"/>
      <c r="HN288" s="10"/>
      <c r="HO288" s="10"/>
      <c r="HP288" s="10"/>
      <c r="HQ288" s="10"/>
      <c r="HR288" s="10"/>
      <c r="HS288" s="10"/>
      <c r="HT288" s="10"/>
      <c r="HU288" s="10"/>
      <c r="HV288" s="10"/>
      <c r="HW288" s="10"/>
      <c r="HX288" s="10"/>
      <c r="HY288" s="10"/>
      <c r="HZ288" s="10"/>
      <c r="IA288" s="10"/>
      <c r="IB288" s="10"/>
      <c r="IC288" s="10"/>
      <c r="ID288" s="10"/>
      <c r="IE288" s="10"/>
      <c r="IF288" s="10"/>
      <c r="IG288" s="10"/>
      <c r="IH288" s="10"/>
      <c r="II288" s="10"/>
      <c r="IJ288" s="10"/>
      <c r="IK288" s="10"/>
      <c r="IL288" s="10"/>
      <c r="IM288" s="10"/>
      <c r="IN288" s="10"/>
      <c r="IO288" s="10"/>
      <c r="IP288" s="10"/>
      <c r="IQ288" s="10"/>
      <c r="IR288" s="10"/>
      <c r="IS288" s="10"/>
      <c r="IT288" s="10"/>
      <c r="IU288" s="10"/>
      <c r="IV288" s="10"/>
      <c r="IW288" s="10"/>
      <c r="IX288" s="10"/>
      <c r="IY288" s="10"/>
      <c r="IZ288" s="10"/>
      <c r="JA288" s="10"/>
    </row>
    <row r="289" spans="1:261" x14ac:dyDescent="0.3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c r="DC289" s="10"/>
      <c r="DD289" s="10"/>
      <c r="DE289" s="10"/>
      <c r="DF289" s="10"/>
      <c r="DG289" s="10"/>
      <c r="DH289" s="10"/>
      <c r="DI289" s="10"/>
      <c r="DJ289" s="10"/>
      <c r="DK289" s="10"/>
      <c r="DL289" s="10"/>
      <c r="DM289" s="10"/>
      <c r="DN289" s="10"/>
      <c r="DO289" s="10"/>
      <c r="DP289" s="10"/>
      <c r="DQ289" s="10"/>
      <c r="DR289" s="10"/>
      <c r="DS289" s="10"/>
      <c r="DT289" s="10"/>
      <c r="DU289" s="10"/>
      <c r="DV289" s="10"/>
      <c r="DW289" s="10"/>
      <c r="DX289" s="10"/>
      <c r="DY289" s="10"/>
      <c r="DZ289" s="10"/>
      <c r="EA289" s="10"/>
      <c r="EB289" s="10"/>
      <c r="EC289" s="10"/>
      <c r="ED289" s="10"/>
      <c r="EE289" s="10"/>
      <c r="EF289" s="10"/>
      <c r="EG289" s="10"/>
      <c r="EH289" s="10"/>
      <c r="EI289" s="10"/>
      <c r="EJ289" s="10"/>
      <c r="EK289" s="10"/>
      <c r="EL289" s="10"/>
      <c r="EM289" s="10"/>
      <c r="EN289" s="10"/>
      <c r="EO289" s="10"/>
      <c r="EP289" s="10"/>
      <c r="EQ289" s="10"/>
      <c r="ER289" s="10"/>
      <c r="ES289" s="10"/>
      <c r="ET289" s="10"/>
      <c r="EU289" s="10"/>
      <c r="EV289" s="10"/>
      <c r="EW289" s="10"/>
      <c r="EX289" s="10"/>
      <c r="EY289" s="10"/>
      <c r="EZ289" s="10"/>
      <c r="FA289" s="10"/>
      <c r="FB289" s="10"/>
      <c r="FC289" s="10"/>
      <c r="FD289" s="10"/>
      <c r="FE289" s="10"/>
      <c r="FF289" s="10"/>
      <c r="FG289" s="10"/>
      <c r="FH289" s="10"/>
      <c r="FI289" s="10"/>
      <c r="FJ289" s="10"/>
      <c r="FK289" s="10"/>
      <c r="FL289" s="10"/>
      <c r="FM289" s="10"/>
      <c r="FN289" s="10"/>
      <c r="FO289" s="10"/>
      <c r="FP289" s="10"/>
      <c r="FQ289" s="10"/>
      <c r="FR289" s="10"/>
      <c r="FS289" s="10"/>
      <c r="FT289" s="10"/>
      <c r="FU289" s="10"/>
      <c r="FV289" s="10"/>
      <c r="FW289" s="10"/>
      <c r="FX289" s="10"/>
      <c r="FY289" s="10"/>
      <c r="FZ289" s="10"/>
      <c r="GA289" s="10"/>
      <c r="GB289" s="10"/>
      <c r="GC289" s="10"/>
      <c r="GD289" s="10"/>
      <c r="GE289" s="10"/>
      <c r="GF289" s="10"/>
      <c r="GG289" s="10"/>
      <c r="GH289" s="10"/>
      <c r="GI289" s="10"/>
      <c r="GJ289" s="10"/>
      <c r="GK289" s="10"/>
      <c r="GL289" s="10"/>
      <c r="GM289" s="10"/>
      <c r="GN289" s="10"/>
      <c r="GO289" s="10"/>
      <c r="GP289" s="10"/>
      <c r="GQ289" s="10"/>
      <c r="GR289" s="10"/>
      <c r="GS289" s="10"/>
      <c r="GT289" s="10"/>
      <c r="GU289" s="10"/>
      <c r="GV289" s="10"/>
      <c r="GW289" s="10"/>
      <c r="GX289" s="10"/>
      <c r="GY289" s="10"/>
      <c r="GZ289" s="10"/>
      <c r="HA289" s="10"/>
      <c r="HB289" s="10"/>
      <c r="HC289" s="10"/>
      <c r="HD289" s="10"/>
      <c r="HE289" s="10"/>
      <c r="HF289" s="10"/>
      <c r="HG289" s="10"/>
      <c r="HH289" s="10"/>
      <c r="HI289" s="10"/>
      <c r="HJ289" s="10"/>
      <c r="HK289" s="10"/>
      <c r="HL289" s="10"/>
      <c r="HM289" s="10"/>
      <c r="HN289" s="10"/>
      <c r="HO289" s="10"/>
      <c r="HP289" s="10"/>
      <c r="HQ289" s="10"/>
      <c r="HR289" s="10"/>
      <c r="HS289" s="10"/>
      <c r="HT289" s="10"/>
      <c r="HU289" s="10"/>
      <c r="HV289" s="10"/>
      <c r="HW289" s="10"/>
      <c r="HX289" s="10"/>
      <c r="HY289" s="10"/>
      <c r="HZ289" s="10"/>
      <c r="IA289" s="10"/>
      <c r="IB289" s="10"/>
      <c r="IC289" s="10"/>
      <c r="ID289" s="10"/>
      <c r="IE289" s="10"/>
      <c r="IF289" s="10"/>
      <c r="IG289" s="10"/>
      <c r="IH289" s="10"/>
      <c r="II289" s="10"/>
      <c r="IJ289" s="10"/>
      <c r="IK289" s="10"/>
      <c r="IL289" s="10"/>
      <c r="IM289" s="10"/>
      <c r="IN289" s="10"/>
      <c r="IO289" s="10"/>
      <c r="IP289" s="10"/>
      <c r="IQ289" s="10"/>
      <c r="IR289" s="10"/>
      <c r="IS289" s="10"/>
      <c r="IT289" s="10"/>
      <c r="IU289" s="10"/>
      <c r="IV289" s="10"/>
      <c r="IW289" s="10"/>
      <c r="IX289" s="10"/>
      <c r="IY289" s="10"/>
      <c r="IZ289" s="10"/>
      <c r="JA289" s="10"/>
    </row>
    <row r="290" spans="1:261" x14ac:dyDescent="0.3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CC290" s="10"/>
      <c r="CD290" s="10"/>
      <c r="CE290" s="10"/>
      <c r="CF290" s="10"/>
      <c r="CG290" s="10"/>
      <c r="CH290" s="10"/>
      <c r="CI290" s="10"/>
      <c r="CJ290" s="10"/>
      <c r="CK290" s="10"/>
      <c r="CL290" s="10"/>
      <c r="CM290" s="10"/>
      <c r="CN290" s="10"/>
      <c r="CO290" s="10"/>
      <c r="CP290" s="10"/>
      <c r="CQ290" s="10"/>
      <c r="CR290" s="10"/>
      <c r="CS290" s="10"/>
      <c r="CT290" s="10"/>
      <c r="CU290" s="10"/>
      <c r="CV290" s="10"/>
      <c r="CW290" s="10"/>
      <c r="CX290" s="10"/>
      <c r="CY290" s="10"/>
      <c r="CZ290" s="10"/>
      <c r="DA290" s="10"/>
      <c r="DB290" s="10"/>
      <c r="DC290" s="10"/>
      <c r="DD290" s="10"/>
      <c r="DE290" s="10"/>
      <c r="DF290" s="10"/>
      <c r="DG290" s="10"/>
      <c r="DH290" s="10"/>
      <c r="DI290" s="10"/>
      <c r="DJ290" s="10"/>
      <c r="DK290" s="10"/>
      <c r="DL290" s="10"/>
      <c r="DM290" s="10"/>
      <c r="DN290" s="10"/>
      <c r="DO290" s="10"/>
      <c r="DP290" s="10"/>
      <c r="DQ290" s="10"/>
      <c r="DR290" s="10"/>
      <c r="DS290" s="10"/>
      <c r="DT290" s="10"/>
      <c r="DU290" s="10"/>
      <c r="DV290" s="10"/>
      <c r="DW290" s="10"/>
      <c r="DX290" s="10"/>
      <c r="DY290" s="10"/>
      <c r="DZ290" s="10"/>
      <c r="EA290" s="10"/>
      <c r="EB290" s="10"/>
      <c r="EC290" s="10"/>
      <c r="ED290" s="10"/>
      <c r="EE290" s="10"/>
      <c r="EF290" s="10"/>
      <c r="EG290" s="10"/>
      <c r="EH290" s="10"/>
      <c r="EI290" s="10"/>
      <c r="EJ290" s="10"/>
      <c r="EK290" s="10"/>
      <c r="EL290" s="10"/>
      <c r="EM290" s="10"/>
      <c r="EN290" s="10"/>
      <c r="EO290" s="10"/>
      <c r="EP290" s="10"/>
      <c r="EQ290" s="10"/>
      <c r="ER290" s="10"/>
      <c r="ES290" s="10"/>
      <c r="ET290" s="10"/>
      <c r="EU290" s="10"/>
      <c r="EV290" s="10"/>
      <c r="EW290" s="10"/>
      <c r="EX290" s="10"/>
      <c r="EY290" s="10"/>
      <c r="EZ290" s="10"/>
      <c r="FA290" s="10"/>
      <c r="FB290" s="10"/>
      <c r="FC290" s="10"/>
      <c r="FD290" s="10"/>
      <c r="FE290" s="10"/>
      <c r="FF290" s="10"/>
      <c r="FG290" s="10"/>
      <c r="FH290" s="10"/>
      <c r="FI290" s="10"/>
      <c r="FJ290" s="10"/>
      <c r="FK290" s="10"/>
      <c r="FL290" s="10"/>
      <c r="FM290" s="10"/>
      <c r="FN290" s="10"/>
      <c r="FO290" s="10"/>
      <c r="FP290" s="10"/>
      <c r="FQ290" s="10"/>
      <c r="FR290" s="10"/>
      <c r="FS290" s="10"/>
      <c r="FT290" s="10"/>
      <c r="FU290" s="10"/>
      <c r="FV290" s="10"/>
      <c r="FW290" s="10"/>
      <c r="FX290" s="10"/>
      <c r="FY290" s="10"/>
      <c r="FZ290" s="10"/>
      <c r="GA290" s="10"/>
      <c r="GB290" s="10"/>
      <c r="GC290" s="10"/>
      <c r="GD290" s="10"/>
      <c r="GE290" s="10"/>
      <c r="GF290" s="10"/>
      <c r="GG290" s="10"/>
      <c r="GH290" s="10"/>
      <c r="GI290" s="10"/>
      <c r="GJ290" s="10"/>
      <c r="GK290" s="10"/>
      <c r="GL290" s="10"/>
      <c r="GM290" s="10"/>
      <c r="GN290" s="10"/>
      <c r="GO290" s="10"/>
      <c r="GP290" s="10"/>
      <c r="GQ290" s="10"/>
      <c r="GR290" s="10"/>
      <c r="GS290" s="10"/>
      <c r="GT290" s="10"/>
      <c r="GU290" s="10"/>
      <c r="GV290" s="10"/>
      <c r="GW290" s="10"/>
      <c r="GX290" s="10"/>
      <c r="GY290" s="10"/>
      <c r="GZ290" s="10"/>
      <c r="HA290" s="10"/>
      <c r="HB290" s="10"/>
      <c r="HC290" s="10"/>
      <c r="HD290" s="10"/>
      <c r="HE290" s="10"/>
      <c r="HF290" s="10"/>
      <c r="HG290" s="10"/>
      <c r="HH290" s="10"/>
      <c r="HI290" s="10"/>
      <c r="HJ290" s="10"/>
      <c r="HK290" s="10"/>
      <c r="HL290" s="10"/>
      <c r="HM290" s="10"/>
      <c r="HN290" s="10"/>
      <c r="HO290" s="10"/>
      <c r="HP290" s="10"/>
      <c r="HQ290" s="10"/>
      <c r="HR290" s="10"/>
      <c r="HS290" s="10"/>
      <c r="HT290" s="10"/>
      <c r="HU290" s="10"/>
      <c r="HV290" s="10"/>
      <c r="HW290" s="10"/>
      <c r="HX290" s="10"/>
      <c r="HY290" s="10"/>
      <c r="HZ290" s="10"/>
      <c r="IA290" s="10"/>
      <c r="IB290" s="10"/>
      <c r="IC290" s="10"/>
      <c r="ID290" s="10"/>
      <c r="IE290" s="10"/>
      <c r="IF290" s="10"/>
      <c r="IG290" s="10"/>
      <c r="IH290" s="10"/>
      <c r="II290" s="10"/>
      <c r="IJ290" s="10"/>
      <c r="IK290" s="10"/>
      <c r="IL290" s="10"/>
      <c r="IM290" s="10"/>
      <c r="IN290" s="10"/>
      <c r="IO290" s="10"/>
      <c r="IP290" s="10"/>
      <c r="IQ290" s="10"/>
      <c r="IR290" s="10"/>
      <c r="IS290" s="10"/>
      <c r="IT290" s="10"/>
      <c r="IU290" s="10"/>
      <c r="IV290" s="10"/>
      <c r="IW290" s="10"/>
      <c r="IX290" s="10"/>
      <c r="IY290" s="10"/>
      <c r="IZ290" s="10"/>
      <c r="JA290" s="10"/>
    </row>
    <row r="291" spans="1:261" x14ac:dyDescent="0.3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c r="DD291" s="10"/>
      <c r="DE291" s="10"/>
      <c r="DF291" s="10"/>
      <c r="DG291" s="10"/>
      <c r="DH291" s="10"/>
      <c r="DI291" s="10"/>
      <c r="DJ291" s="10"/>
      <c r="DK291" s="10"/>
      <c r="DL291" s="10"/>
      <c r="DM291" s="10"/>
      <c r="DN291" s="10"/>
      <c r="DO291" s="10"/>
      <c r="DP291" s="10"/>
      <c r="DQ291" s="10"/>
      <c r="DR291" s="10"/>
      <c r="DS291" s="10"/>
      <c r="DT291" s="10"/>
      <c r="DU291" s="10"/>
      <c r="DV291" s="10"/>
      <c r="DW291" s="10"/>
      <c r="DX291" s="10"/>
      <c r="DY291" s="10"/>
      <c r="DZ291" s="10"/>
      <c r="EA291" s="10"/>
      <c r="EB291" s="10"/>
      <c r="EC291" s="10"/>
      <c r="ED291" s="10"/>
      <c r="EE291" s="10"/>
      <c r="EF291" s="10"/>
      <c r="EG291" s="10"/>
      <c r="EH291" s="10"/>
      <c r="EI291" s="10"/>
      <c r="EJ291" s="10"/>
      <c r="EK291" s="10"/>
      <c r="EL291" s="10"/>
      <c r="EM291" s="10"/>
      <c r="EN291" s="10"/>
      <c r="EO291" s="10"/>
      <c r="EP291" s="10"/>
      <c r="EQ291" s="10"/>
      <c r="ER291" s="10"/>
      <c r="ES291" s="10"/>
      <c r="ET291" s="10"/>
      <c r="EU291" s="10"/>
      <c r="EV291" s="10"/>
      <c r="EW291" s="10"/>
      <c r="EX291" s="10"/>
      <c r="EY291" s="10"/>
      <c r="EZ291" s="10"/>
      <c r="FA291" s="10"/>
      <c r="FB291" s="10"/>
      <c r="FC291" s="10"/>
      <c r="FD291" s="10"/>
      <c r="FE291" s="10"/>
      <c r="FF291" s="10"/>
      <c r="FG291" s="10"/>
      <c r="FH291" s="10"/>
      <c r="FI291" s="10"/>
      <c r="FJ291" s="10"/>
      <c r="FK291" s="10"/>
      <c r="FL291" s="10"/>
      <c r="FM291" s="10"/>
      <c r="FN291" s="10"/>
      <c r="FO291" s="10"/>
      <c r="FP291" s="10"/>
      <c r="FQ291" s="10"/>
      <c r="FR291" s="10"/>
      <c r="FS291" s="10"/>
      <c r="FT291" s="10"/>
      <c r="FU291" s="10"/>
      <c r="FV291" s="10"/>
      <c r="FW291" s="10"/>
      <c r="FX291" s="10"/>
      <c r="FY291" s="10"/>
      <c r="FZ291" s="10"/>
      <c r="GA291" s="10"/>
      <c r="GB291" s="10"/>
      <c r="GC291" s="10"/>
      <c r="GD291" s="10"/>
      <c r="GE291" s="10"/>
      <c r="GF291" s="10"/>
      <c r="GG291" s="10"/>
      <c r="GH291" s="10"/>
      <c r="GI291" s="10"/>
      <c r="GJ291" s="10"/>
      <c r="GK291" s="10"/>
      <c r="GL291" s="10"/>
      <c r="GM291" s="10"/>
      <c r="GN291" s="10"/>
      <c r="GO291" s="10"/>
      <c r="GP291" s="10"/>
      <c r="GQ291" s="10"/>
      <c r="GR291" s="10"/>
      <c r="GS291" s="10"/>
      <c r="GT291" s="10"/>
      <c r="GU291" s="10"/>
      <c r="GV291" s="10"/>
      <c r="GW291" s="10"/>
      <c r="GX291" s="10"/>
      <c r="GY291" s="10"/>
      <c r="GZ291" s="10"/>
      <c r="HA291" s="10"/>
      <c r="HB291" s="10"/>
      <c r="HC291" s="10"/>
      <c r="HD291" s="10"/>
      <c r="HE291" s="10"/>
      <c r="HF291" s="10"/>
      <c r="HG291" s="10"/>
      <c r="HH291" s="10"/>
      <c r="HI291" s="10"/>
      <c r="HJ291" s="10"/>
      <c r="HK291" s="10"/>
      <c r="HL291" s="10"/>
      <c r="HM291" s="10"/>
      <c r="HN291" s="10"/>
      <c r="HO291" s="10"/>
      <c r="HP291" s="10"/>
      <c r="HQ291" s="10"/>
      <c r="HR291" s="10"/>
      <c r="HS291" s="10"/>
      <c r="HT291" s="10"/>
      <c r="HU291" s="10"/>
      <c r="HV291" s="10"/>
      <c r="HW291" s="10"/>
      <c r="HX291" s="10"/>
      <c r="HY291" s="10"/>
      <c r="HZ291" s="10"/>
      <c r="IA291" s="10"/>
      <c r="IB291" s="10"/>
      <c r="IC291" s="10"/>
      <c r="ID291" s="10"/>
      <c r="IE291" s="10"/>
      <c r="IF291" s="10"/>
      <c r="IG291" s="10"/>
      <c r="IH291" s="10"/>
      <c r="II291" s="10"/>
      <c r="IJ291" s="10"/>
      <c r="IK291" s="10"/>
      <c r="IL291" s="10"/>
      <c r="IM291" s="10"/>
      <c r="IN291" s="10"/>
      <c r="IO291" s="10"/>
      <c r="IP291" s="10"/>
      <c r="IQ291" s="10"/>
      <c r="IR291" s="10"/>
      <c r="IS291" s="10"/>
      <c r="IT291" s="10"/>
      <c r="IU291" s="10"/>
      <c r="IV291" s="10"/>
      <c r="IW291" s="10"/>
      <c r="IX291" s="10"/>
      <c r="IY291" s="10"/>
      <c r="IZ291" s="10"/>
      <c r="JA291" s="10"/>
    </row>
    <row r="292" spans="1:261" x14ac:dyDescent="0.3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c r="DD292" s="10"/>
      <c r="DE292" s="10"/>
      <c r="DF292" s="10"/>
      <c r="DG292" s="10"/>
      <c r="DH292" s="10"/>
      <c r="DI292" s="10"/>
      <c r="DJ292" s="10"/>
      <c r="DK292" s="10"/>
      <c r="DL292" s="10"/>
      <c r="DM292" s="10"/>
      <c r="DN292" s="10"/>
      <c r="DO292" s="10"/>
      <c r="DP292" s="10"/>
      <c r="DQ292" s="10"/>
      <c r="DR292" s="10"/>
      <c r="DS292" s="10"/>
      <c r="DT292" s="10"/>
      <c r="DU292" s="10"/>
      <c r="DV292" s="10"/>
      <c r="DW292" s="10"/>
      <c r="DX292" s="10"/>
      <c r="DY292" s="10"/>
      <c r="DZ292" s="10"/>
      <c r="EA292" s="10"/>
      <c r="EB292" s="10"/>
      <c r="EC292" s="10"/>
      <c r="ED292" s="10"/>
      <c r="EE292" s="10"/>
      <c r="EF292" s="10"/>
      <c r="EG292" s="10"/>
      <c r="EH292" s="10"/>
      <c r="EI292" s="10"/>
      <c r="EJ292" s="10"/>
      <c r="EK292" s="10"/>
      <c r="EL292" s="10"/>
      <c r="EM292" s="10"/>
      <c r="EN292" s="10"/>
      <c r="EO292" s="10"/>
      <c r="EP292" s="10"/>
      <c r="EQ292" s="10"/>
      <c r="ER292" s="10"/>
      <c r="ES292" s="10"/>
      <c r="ET292" s="10"/>
      <c r="EU292" s="10"/>
      <c r="EV292" s="10"/>
      <c r="EW292" s="10"/>
      <c r="EX292" s="10"/>
      <c r="EY292" s="10"/>
      <c r="EZ292" s="10"/>
      <c r="FA292" s="10"/>
      <c r="FB292" s="10"/>
      <c r="FC292" s="10"/>
      <c r="FD292" s="10"/>
      <c r="FE292" s="10"/>
      <c r="FF292" s="10"/>
      <c r="FG292" s="10"/>
      <c r="FH292" s="10"/>
      <c r="FI292" s="10"/>
      <c r="FJ292" s="10"/>
      <c r="FK292" s="10"/>
      <c r="FL292" s="10"/>
      <c r="FM292" s="10"/>
      <c r="FN292" s="10"/>
      <c r="FO292" s="10"/>
      <c r="FP292" s="10"/>
      <c r="FQ292" s="10"/>
      <c r="FR292" s="10"/>
      <c r="FS292" s="10"/>
      <c r="FT292" s="10"/>
      <c r="FU292" s="10"/>
      <c r="FV292" s="10"/>
      <c r="FW292" s="10"/>
      <c r="FX292" s="10"/>
      <c r="FY292" s="10"/>
      <c r="FZ292" s="10"/>
      <c r="GA292" s="10"/>
      <c r="GB292" s="10"/>
      <c r="GC292" s="10"/>
      <c r="GD292" s="10"/>
      <c r="GE292" s="10"/>
      <c r="GF292" s="10"/>
      <c r="GG292" s="10"/>
      <c r="GH292" s="10"/>
      <c r="GI292" s="10"/>
      <c r="GJ292" s="10"/>
      <c r="GK292" s="10"/>
      <c r="GL292" s="10"/>
      <c r="GM292" s="10"/>
      <c r="GN292" s="10"/>
      <c r="GO292" s="10"/>
      <c r="GP292" s="10"/>
      <c r="GQ292" s="10"/>
      <c r="GR292" s="10"/>
      <c r="GS292" s="10"/>
      <c r="GT292" s="10"/>
      <c r="GU292" s="10"/>
      <c r="GV292" s="10"/>
      <c r="GW292" s="10"/>
      <c r="GX292" s="10"/>
      <c r="GY292" s="10"/>
      <c r="GZ292" s="10"/>
      <c r="HA292" s="10"/>
      <c r="HB292" s="10"/>
      <c r="HC292" s="10"/>
      <c r="HD292" s="10"/>
      <c r="HE292" s="10"/>
      <c r="HF292" s="10"/>
      <c r="HG292" s="10"/>
      <c r="HH292" s="10"/>
      <c r="HI292" s="10"/>
      <c r="HJ292" s="10"/>
      <c r="HK292" s="10"/>
      <c r="HL292" s="10"/>
      <c r="HM292" s="10"/>
      <c r="HN292" s="10"/>
      <c r="HO292" s="10"/>
      <c r="HP292" s="10"/>
      <c r="HQ292" s="10"/>
      <c r="HR292" s="10"/>
      <c r="HS292" s="10"/>
      <c r="HT292" s="10"/>
      <c r="HU292" s="10"/>
      <c r="HV292" s="10"/>
      <c r="HW292" s="10"/>
      <c r="HX292" s="10"/>
      <c r="HY292" s="10"/>
      <c r="HZ292" s="10"/>
      <c r="IA292" s="10"/>
      <c r="IB292" s="10"/>
      <c r="IC292" s="10"/>
      <c r="ID292" s="10"/>
      <c r="IE292" s="10"/>
      <c r="IF292" s="10"/>
      <c r="IG292" s="10"/>
      <c r="IH292" s="10"/>
      <c r="II292" s="10"/>
      <c r="IJ292" s="10"/>
      <c r="IK292" s="10"/>
      <c r="IL292" s="10"/>
      <c r="IM292" s="10"/>
      <c r="IN292" s="10"/>
      <c r="IO292" s="10"/>
      <c r="IP292" s="10"/>
      <c r="IQ292" s="10"/>
      <c r="IR292" s="10"/>
      <c r="IS292" s="10"/>
      <c r="IT292" s="10"/>
      <c r="IU292" s="10"/>
      <c r="IV292" s="10"/>
      <c r="IW292" s="10"/>
      <c r="IX292" s="10"/>
      <c r="IY292" s="10"/>
      <c r="IZ292" s="10"/>
      <c r="JA292" s="10"/>
    </row>
    <row r="293" spans="1:261" x14ac:dyDescent="0.3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CC293" s="10"/>
      <c r="CD293" s="10"/>
      <c r="CE293" s="10"/>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c r="DD293" s="10"/>
      <c r="DE293" s="10"/>
      <c r="DF293" s="10"/>
      <c r="DG293" s="10"/>
      <c r="DH293" s="10"/>
      <c r="DI293" s="10"/>
      <c r="DJ293" s="10"/>
      <c r="DK293" s="10"/>
      <c r="DL293" s="10"/>
      <c r="DM293" s="10"/>
      <c r="DN293" s="10"/>
      <c r="DO293" s="10"/>
      <c r="DP293" s="10"/>
      <c r="DQ293" s="10"/>
      <c r="DR293" s="10"/>
      <c r="DS293" s="10"/>
      <c r="DT293" s="10"/>
      <c r="DU293" s="10"/>
      <c r="DV293" s="10"/>
      <c r="DW293" s="10"/>
      <c r="DX293" s="10"/>
      <c r="DY293" s="10"/>
      <c r="DZ293" s="10"/>
      <c r="EA293" s="10"/>
      <c r="EB293" s="10"/>
      <c r="EC293" s="10"/>
      <c r="ED293" s="10"/>
      <c r="EE293" s="10"/>
      <c r="EF293" s="10"/>
      <c r="EG293" s="10"/>
      <c r="EH293" s="10"/>
      <c r="EI293" s="10"/>
      <c r="EJ293" s="10"/>
      <c r="EK293" s="10"/>
      <c r="EL293" s="10"/>
      <c r="EM293" s="10"/>
      <c r="EN293" s="10"/>
      <c r="EO293" s="10"/>
      <c r="EP293" s="10"/>
      <c r="EQ293" s="10"/>
      <c r="ER293" s="10"/>
      <c r="ES293" s="10"/>
      <c r="ET293" s="10"/>
      <c r="EU293" s="10"/>
      <c r="EV293" s="10"/>
      <c r="EW293" s="10"/>
      <c r="EX293" s="10"/>
      <c r="EY293" s="10"/>
      <c r="EZ293" s="10"/>
      <c r="FA293" s="10"/>
      <c r="FB293" s="10"/>
      <c r="FC293" s="10"/>
      <c r="FD293" s="10"/>
      <c r="FE293" s="10"/>
      <c r="FF293" s="10"/>
      <c r="FG293" s="10"/>
      <c r="FH293" s="10"/>
      <c r="FI293" s="10"/>
      <c r="FJ293" s="10"/>
      <c r="FK293" s="10"/>
      <c r="FL293" s="10"/>
      <c r="FM293" s="10"/>
      <c r="FN293" s="10"/>
      <c r="FO293" s="10"/>
      <c r="FP293" s="10"/>
      <c r="FQ293" s="10"/>
      <c r="FR293" s="10"/>
      <c r="FS293" s="10"/>
      <c r="FT293" s="10"/>
      <c r="FU293" s="10"/>
      <c r="FV293" s="10"/>
      <c r="FW293" s="10"/>
      <c r="FX293" s="10"/>
      <c r="FY293" s="10"/>
      <c r="FZ293" s="10"/>
      <c r="GA293" s="10"/>
      <c r="GB293" s="10"/>
      <c r="GC293" s="10"/>
      <c r="GD293" s="10"/>
      <c r="GE293" s="10"/>
      <c r="GF293" s="10"/>
      <c r="GG293" s="10"/>
      <c r="GH293" s="10"/>
      <c r="GI293" s="10"/>
      <c r="GJ293" s="10"/>
      <c r="GK293" s="10"/>
      <c r="GL293" s="10"/>
      <c r="GM293" s="10"/>
      <c r="GN293" s="10"/>
      <c r="GO293" s="10"/>
      <c r="GP293" s="10"/>
      <c r="GQ293" s="10"/>
      <c r="GR293" s="10"/>
      <c r="GS293" s="10"/>
      <c r="GT293" s="10"/>
      <c r="GU293" s="10"/>
      <c r="GV293" s="10"/>
      <c r="GW293" s="10"/>
      <c r="GX293" s="10"/>
      <c r="GY293" s="10"/>
      <c r="GZ293" s="10"/>
      <c r="HA293" s="10"/>
      <c r="HB293" s="10"/>
      <c r="HC293" s="10"/>
      <c r="HD293" s="10"/>
      <c r="HE293" s="10"/>
      <c r="HF293" s="10"/>
      <c r="HG293" s="10"/>
      <c r="HH293" s="10"/>
      <c r="HI293" s="10"/>
      <c r="HJ293" s="10"/>
      <c r="HK293" s="10"/>
      <c r="HL293" s="10"/>
      <c r="HM293" s="10"/>
      <c r="HN293" s="10"/>
      <c r="HO293" s="10"/>
      <c r="HP293" s="10"/>
      <c r="HQ293" s="10"/>
      <c r="HR293" s="10"/>
      <c r="HS293" s="10"/>
      <c r="HT293" s="10"/>
      <c r="HU293" s="10"/>
      <c r="HV293" s="10"/>
      <c r="HW293" s="10"/>
      <c r="HX293" s="10"/>
      <c r="HY293" s="10"/>
      <c r="HZ293" s="10"/>
      <c r="IA293" s="10"/>
      <c r="IB293" s="10"/>
      <c r="IC293" s="10"/>
      <c r="ID293" s="10"/>
      <c r="IE293" s="10"/>
      <c r="IF293" s="10"/>
      <c r="IG293" s="10"/>
      <c r="IH293" s="10"/>
      <c r="II293" s="10"/>
      <c r="IJ293" s="10"/>
      <c r="IK293" s="10"/>
      <c r="IL293" s="10"/>
      <c r="IM293" s="10"/>
      <c r="IN293" s="10"/>
      <c r="IO293" s="10"/>
      <c r="IP293" s="10"/>
      <c r="IQ293" s="10"/>
      <c r="IR293" s="10"/>
      <c r="IS293" s="10"/>
      <c r="IT293" s="10"/>
      <c r="IU293" s="10"/>
      <c r="IV293" s="10"/>
      <c r="IW293" s="10"/>
      <c r="IX293" s="10"/>
      <c r="IY293" s="10"/>
      <c r="IZ293" s="10"/>
      <c r="JA293" s="10"/>
    </row>
    <row r="294" spans="1:261" x14ac:dyDescent="0.3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CC294" s="10"/>
      <c r="CD294" s="10"/>
      <c r="CE294" s="10"/>
      <c r="CF294" s="10"/>
      <c r="CG294" s="10"/>
      <c r="CH294" s="10"/>
      <c r="CI294" s="10"/>
      <c r="CJ294" s="10"/>
      <c r="CK294" s="10"/>
      <c r="CL294" s="10"/>
      <c r="CM294" s="10"/>
      <c r="CN294" s="10"/>
      <c r="CO294" s="10"/>
      <c r="CP294" s="10"/>
      <c r="CQ294" s="10"/>
      <c r="CR294" s="10"/>
      <c r="CS294" s="10"/>
      <c r="CT294" s="10"/>
      <c r="CU294" s="10"/>
      <c r="CV294" s="10"/>
      <c r="CW294" s="10"/>
      <c r="CX294" s="10"/>
      <c r="CY294" s="10"/>
      <c r="CZ294" s="10"/>
      <c r="DA294" s="10"/>
      <c r="DB294" s="10"/>
      <c r="DC294" s="10"/>
      <c r="DD294" s="10"/>
      <c r="DE294" s="10"/>
      <c r="DF294" s="10"/>
      <c r="DG294" s="10"/>
      <c r="DH294" s="10"/>
      <c r="DI294" s="10"/>
      <c r="DJ294" s="10"/>
      <c r="DK294" s="10"/>
      <c r="DL294" s="10"/>
      <c r="DM294" s="10"/>
      <c r="DN294" s="10"/>
      <c r="DO294" s="10"/>
      <c r="DP294" s="10"/>
      <c r="DQ294" s="10"/>
      <c r="DR294" s="10"/>
      <c r="DS294" s="10"/>
      <c r="DT294" s="10"/>
      <c r="DU294" s="10"/>
      <c r="DV294" s="10"/>
      <c r="DW294" s="10"/>
      <c r="DX294" s="10"/>
      <c r="DY294" s="10"/>
      <c r="DZ294" s="10"/>
      <c r="EA294" s="10"/>
      <c r="EB294" s="10"/>
      <c r="EC294" s="10"/>
      <c r="ED294" s="10"/>
      <c r="EE294" s="10"/>
      <c r="EF294" s="10"/>
      <c r="EG294" s="10"/>
      <c r="EH294" s="10"/>
      <c r="EI294" s="10"/>
      <c r="EJ294" s="10"/>
      <c r="EK294" s="10"/>
      <c r="EL294" s="10"/>
      <c r="EM294" s="10"/>
      <c r="EN294" s="10"/>
      <c r="EO294" s="10"/>
      <c r="EP294" s="10"/>
      <c r="EQ294" s="10"/>
      <c r="ER294" s="10"/>
      <c r="ES294" s="10"/>
      <c r="ET294" s="10"/>
      <c r="EU294" s="10"/>
      <c r="EV294" s="10"/>
      <c r="EW294" s="10"/>
      <c r="EX294" s="10"/>
      <c r="EY294" s="10"/>
      <c r="EZ294" s="10"/>
      <c r="FA294" s="10"/>
      <c r="FB294" s="10"/>
      <c r="FC294" s="10"/>
      <c r="FD294" s="10"/>
      <c r="FE294" s="10"/>
      <c r="FF294" s="10"/>
      <c r="FG294" s="10"/>
      <c r="FH294" s="10"/>
      <c r="FI294" s="10"/>
      <c r="FJ294" s="10"/>
      <c r="FK294" s="10"/>
      <c r="FL294" s="10"/>
      <c r="FM294" s="10"/>
      <c r="FN294" s="10"/>
      <c r="FO294" s="10"/>
      <c r="FP294" s="10"/>
      <c r="FQ294" s="10"/>
      <c r="FR294" s="10"/>
      <c r="FS294" s="10"/>
      <c r="FT294" s="10"/>
      <c r="FU294" s="10"/>
      <c r="FV294" s="10"/>
      <c r="FW294" s="10"/>
      <c r="FX294" s="10"/>
      <c r="FY294" s="10"/>
      <c r="FZ294" s="10"/>
      <c r="GA294" s="10"/>
      <c r="GB294" s="10"/>
      <c r="GC294" s="10"/>
      <c r="GD294" s="10"/>
      <c r="GE294" s="10"/>
      <c r="GF294" s="10"/>
      <c r="GG294" s="10"/>
      <c r="GH294" s="10"/>
      <c r="GI294" s="10"/>
      <c r="GJ294" s="10"/>
      <c r="GK294" s="10"/>
      <c r="GL294" s="10"/>
      <c r="GM294" s="10"/>
      <c r="GN294" s="10"/>
      <c r="GO294" s="10"/>
      <c r="GP294" s="10"/>
      <c r="GQ294" s="10"/>
      <c r="GR294" s="10"/>
      <c r="GS294" s="10"/>
      <c r="GT294" s="10"/>
      <c r="GU294" s="10"/>
      <c r="GV294" s="10"/>
      <c r="GW294" s="10"/>
      <c r="GX294" s="10"/>
      <c r="GY294" s="10"/>
      <c r="GZ294" s="10"/>
      <c r="HA294" s="10"/>
      <c r="HB294" s="10"/>
      <c r="HC294" s="10"/>
      <c r="HD294" s="10"/>
      <c r="HE294" s="10"/>
      <c r="HF294" s="10"/>
      <c r="HG294" s="10"/>
      <c r="HH294" s="10"/>
      <c r="HI294" s="10"/>
      <c r="HJ294" s="10"/>
      <c r="HK294" s="10"/>
      <c r="HL294" s="10"/>
      <c r="HM294" s="10"/>
      <c r="HN294" s="10"/>
      <c r="HO294" s="10"/>
      <c r="HP294" s="10"/>
      <c r="HQ294" s="10"/>
      <c r="HR294" s="10"/>
      <c r="HS294" s="10"/>
      <c r="HT294" s="10"/>
      <c r="HU294" s="10"/>
      <c r="HV294" s="10"/>
      <c r="HW294" s="10"/>
      <c r="HX294" s="10"/>
      <c r="HY294" s="10"/>
      <c r="HZ294" s="10"/>
      <c r="IA294" s="10"/>
      <c r="IB294" s="10"/>
      <c r="IC294" s="10"/>
      <c r="ID294" s="10"/>
      <c r="IE294" s="10"/>
      <c r="IF294" s="10"/>
      <c r="IG294" s="10"/>
      <c r="IH294" s="10"/>
      <c r="II294" s="10"/>
      <c r="IJ294" s="10"/>
      <c r="IK294" s="10"/>
      <c r="IL294" s="10"/>
      <c r="IM294" s="10"/>
      <c r="IN294" s="10"/>
      <c r="IO294" s="10"/>
      <c r="IP294" s="10"/>
      <c r="IQ294" s="10"/>
      <c r="IR294" s="10"/>
      <c r="IS294" s="10"/>
      <c r="IT294" s="10"/>
      <c r="IU294" s="10"/>
      <c r="IV294" s="10"/>
      <c r="IW294" s="10"/>
      <c r="IX294" s="10"/>
      <c r="IY294" s="10"/>
      <c r="IZ294" s="10"/>
      <c r="JA294" s="10"/>
    </row>
    <row r="295" spans="1:261" x14ac:dyDescent="0.3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CC295" s="10"/>
      <c r="CD295" s="10"/>
      <c r="CE295" s="10"/>
      <c r="CF295" s="10"/>
      <c r="CG295" s="10"/>
      <c r="CH295" s="10"/>
      <c r="CI295" s="10"/>
      <c r="CJ295" s="10"/>
      <c r="CK295" s="10"/>
      <c r="CL295" s="10"/>
      <c r="CM295" s="10"/>
      <c r="CN295" s="10"/>
      <c r="CO295" s="10"/>
      <c r="CP295" s="10"/>
      <c r="CQ295" s="10"/>
      <c r="CR295" s="10"/>
      <c r="CS295" s="10"/>
      <c r="CT295" s="10"/>
      <c r="CU295" s="10"/>
      <c r="CV295" s="10"/>
      <c r="CW295" s="10"/>
      <c r="CX295" s="10"/>
      <c r="CY295" s="10"/>
      <c r="CZ295" s="10"/>
      <c r="DA295" s="10"/>
      <c r="DB295" s="10"/>
      <c r="DC295" s="10"/>
      <c r="DD295" s="10"/>
      <c r="DE295" s="10"/>
      <c r="DF295" s="10"/>
      <c r="DG295" s="10"/>
      <c r="DH295" s="10"/>
      <c r="DI295" s="10"/>
      <c r="DJ295" s="10"/>
      <c r="DK295" s="10"/>
      <c r="DL295" s="10"/>
      <c r="DM295" s="10"/>
      <c r="DN295" s="10"/>
      <c r="DO295" s="10"/>
      <c r="DP295" s="10"/>
      <c r="DQ295" s="10"/>
      <c r="DR295" s="10"/>
      <c r="DS295" s="10"/>
      <c r="DT295" s="10"/>
      <c r="DU295" s="10"/>
      <c r="DV295" s="10"/>
      <c r="DW295" s="10"/>
      <c r="DX295" s="10"/>
      <c r="DY295" s="10"/>
      <c r="DZ295" s="10"/>
      <c r="EA295" s="10"/>
      <c r="EB295" s="10"/>
      <c r="EC295" s="10"/>
      <c r="ED295" s="10"/>
      <c r="EE295" s="10"/>
      <c r="EF295" s="10"/>
      <c r="EG295" s="10"/>
      <c r="EH295" s="10"/>
      <c r="EI295" s="10"/>
      <c r="EJ295" s="10"/>
      <c r="EK295" s="10"/>
      <c r="EL295" s="10"/>
      <c r="EM295" s="10"/>
      <c r="EN295" s="10"/>
      <c r="EO295" s="10"/>
      <c r="EP295" s="10"/>
      <c r="EQ295" s="10"/>
      <c r="ER295" s="10"/>
      <c r="ES295" s="10"/>
      <c r="ET295" s="10"/>
      <c r="EU295" s="10"/>
      <c r="EV295" s="10"/>
      <c r="EW295" s="10"/>
      <c r="EX295" s="10"/>
      <c r="EY295" s="10"/>
      <c r="EZ295" s="10"/>
      <c r="FA295" s="10"/>
      <c r="FB295" s="10"/>
      <c r="FC295" s="10"/>
      <c r="FD295" s="10"/>
      <c r="FE295" s="10"/>
      <c r="FF295" s="10"/>
      <c r="FG295" s="10"/>
      <c r="FH295" s="10"/>
      <c r="FI295" s="10"/>
      <c r="FJ295" s="10"/>
      <c r="FK295" s="10"/>
      <c r="FL295" s="10"/>
      <c r="FM295" s="10"/>
      <c r="FN295" s="10"/>
      <c r="FO295" s="10"/>
      <c r="FP295" s="10"/>
      <c r="FQ295" s="10"/>
      <c r="FR295" s="10"/>
      <c r="FS295" s="10"/>
      <c r="FT295" s="10"/>
      <c r="FU295" s="10"/>
      <c r="FV295" s="10"/>
      <c r="FW295" s="10"/>
      <c r="FX295" s="10"/>
      <c r="FY295" s="10"/>
      <c r="FZ295" s="10"/>
      <c r="GA295" s="10"/>
      <c r="GB295" s="10"/>
      <c r="GC295" s="10"/>
      <c r="GD295" s="10"/>
      <c r="GE295" s="10"/>
      <c r="GF295" s="10"/>
      <c r="GG295" s="10"/>
      <c r="GH295" s="10"/>
      <c r="GI295" s="10"/>
      <c r="GJ295" s="10"/>
      <c r="GK295" s="10"/>
      <c r="GL295" s="10"/>
      <c r="GM295" s="10"/>
      <c r="GN295" s="10"/>
      <c r="GO295" s="10"/>
      <c r="GP295" s="10"/>
      <c r="GQ295" s="10"/>
      <c r="GR295" s="10"/>
      <c r="GS295" s="10"/>
      <c r="GT295" s="10"/>
      <c r="GU295" s="10"/>
      <c r="GV295" s="10"/>
      <c r="GW295" s="10"/>
      <c r="GX295" s="10"/>
      <c r="GY295" s="10"/>
      <c r="GZ295" s="10"/>
      <c r="HA295" s="10"/>
      <c r="HB295" s="10"/>
      <c r="HC295" s="10"/>
      <c r="HD295" s="10"/>
      <c r="HE295" s="10"/>
      <c r="HF295" s="10"/>
      <c r="HG295" s="10"/>
      <c r="HH295" s="10"/>
      <c r="HI295" s="10"/>
      <c r="HJ295" s="10"/>
      <c r="HK295" s="10"/>
      <c r="HL295" s="10"/>
      <c r="HM295" s="10"/>
      <c r="HN295" s="10"/>
      <c r="HO295" s="10"/>
      <c r="HP295" s="10"/>
      <c r="HQ295" s="10"/>
      <c r="HR295" s="10"/>
      <c r="HS295" s="10"/>
      <c r="HT295" s="10"/>
      <c r="HU295" s="10"/>
      <c r="HV295" s="10"/>
      <c r="HW295" s="10"/>
      <c r="HX295" s="10"/>
      <c r="HY295" s="10"/>
      <c r="HZ295" s="10"/>
      <c r="IA295" s="10"/>
      <c r="IB295" s="10"/>
      <c r="IC295" s="10"/>
      <c r="ID295" s="10"/>
      <c r="IE295" s="10"/>
      <c r="IF295" s="10"/>
      <c r="IG295" s="10"/>
      <c r="IH295" s="10"/>
      <c r="II295" s="10"/>
      <c r="IJ295" s="10"/>
      <c r="IK295" s="10"/>
      <c r="IL295" s="10"/>
      <c r="IM295" s="10"/>
      <c r="IN295" s="10"/>
      <c r="IO295" s="10"/>
      <c r="IP295" s="10"/>
      <c r="IQ295" s="10"/>
      <c r="IR295" s="10"/>
      <c r="IS295" s="10"/>
      <c r="IT295" s="10"/>
      <c r="IU295" s="10"/>
      <c r="IV295" s="10"/>
      <c r="IW295" s="10"/>
      <c r="IX295" s="10"/>
      <c r="IY295" s="10"/>
      <c r="IZ295" s="10"/>
      <c r="JA295" s="10"/>
    </row>
    <row r="296" spans="1:261" x14ac:dyDescent="0.3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CC296" s="10"/>
      <c r="CD296" s="10"/>
      <c r="CE296" s="10"/>
      <c r="CF296" s="10"/>
      <c r="CG296" s="10"/>
      <c r="CH296" s="10"/>
      <c r="CI296" s="10"/>
      <c r="CJ296" s="10"/>
      <c r="CK296" s="10"/>
      <c r="CL296" s="10"/>
      <c r="CM296" s="10"/>
      <c r="CN296" s="10"/>
      <c r="CO296" s="10"/>
      <c r="CP296" s="10"/>
      <c r="CQ296" s="10"/>
      <c r="CR296" s="10"/>
      <c r="CS296" s="10"/>
      <c r="CT296" s="10"/>
      <c r="CU296" s="10"/>
      <c r="CV296" s="10"/>
      <c r="CW296" s="10"/>
      <c r="CX296" s="10"/>
      <c r="CY296" s="10"/>
      <c r="CZ296" s="10"/>
      <c r="DA296" s="10"/>
      <c r="DB296" s="10"/>
      <c r="DC296" s="10"/>
      <c r="DD296" s="10"/>
      <c r="DE296" s="10"/>
      <c r="DF296" s="10"/>
      <c r="DG296" s="10"/>
      <c r="DH296" s="10"/>
      <c r="DI296" s="10"/>
      <c r="DJ296" s="10"/>
      <c r="DK296" s="10"/>
      <c r="DL296" s="10"/>
      <c r="DM296" s="10"/>
      <c r="DN296" s="10"/>
      <c r="DO296" s="10"/>
      <c r="DP296" s="10"/>
      <c r="DQ296" s="10"/>
      <c r="DR296" s="10"/>
      <c r="DS296" s="10"/>
      <c r="DT296" s="10"/>
      <c r="DU296" s="10"/>
      <c r="DV296" s="10"/>
      <c r="DW296" s="10"/>
      <c r="DX296" s="10"/>
      <c r="DY296" s="10"/>
      <c r="DZ296" s="10"/>
      <c r="EA296" s="10"/>
      <c r="EB296" s="10"/>
      <c r="EC296" s="10"/>
      <c r="ED296" s="10"/>
      <c r="EE296" s="10"/>
      <c r="EF296" s="10"/>
      <c r="EG296" s="10"/>
      <c r="EH296" s="10"/>
      <c r="EI296" s="10"/>
      <c r="EJ296" s="10"/>
      <c r="EK296" s="10"/>
      <c r="EL296" s="10"/>
      <c r="EM296" s="10"/>
      <c r="EN296" s="10"/>
      <c r="EO296" s="10"/>
      <c r="EP296" s="10"/>
      <c r="EQ296" s="10"/>
      <c r="ER296" s="10"/>
      <c r="ES296" s="10"/>
      <c r="ET296" s="10"/>
      <c r="EU296" s="10"/>
      <c r="EV296" s="10"/>
      <c r="EW296" s="10"/>
      <c r="EX296" s="10"/>
      <c r="EY296" s="10"/>
      <c r="EZ296" s="10"/>
      <c r="FA296" s="10"/>
      <c r="FB296" s="10"/>
      <c r="FC296" s="10"/>
      <c r="FD296" s="10"/>
      <c r="FE296" s="10"/>
      <c r="FF296" s="10"/>
      <c r="FG296" s="10"/>
      <c r="FH296" s="10"/>
      <c r="FI296" s="10"/>
      <c r="FJ296" s="10"/>
      <c r="FK296" s="10"/>
      <c r="FL296" s="10"/>
      <c r="FM296" s="10"/>
      <c r="FN296" s="10"/>
      <c r="FO296" s="10"/>
      <c r="FP296" s="10"/>
      <c r="FQ296" s="10"/>
      <c r="FR296" s="10"/>
      <c r="FS296" s="10"/>
      <c r="FT296" s="10"/>
      <c r="FU296" s="10"/>
      <c r="FV296" s="10"/>
      <c r="FW296" s="10"/>
      <c r="FX296" s="10"/>
      <c r="FY296" s="10"/>
      <c r="FZ296" s="10"/>
      <c r="GA296" s="10"/>
      <c r="GB296" s="10"/>
      <c r="GC296" s="10"/>
      <c r="GD296" s="10"/>
      <c r="GE296" s="10"/>
      <c r="GF296" s="10"/>
      <c r="GG296" s="10"/>
      <c r="GH296" s="10"/>
      <c r="GI296" s="10"/>
      <c r="GJ296" s="10"/>
      <c r="GK296" s="10"/>
      <c r="GL296" s="10"/>
      <c r="GM296" s="10"/>
      <c r="GN296" s="10"/>
      <c r="GO296" s="10"/>
      <c r="GP296" s="10"/>
      <c r="GQ296" s="10"/>
      <c r="GR296" s="10"/>
      <c r="GS296" s="10"/>
      <c r="GT296" s="10"/>
      <c r="GU296" s="10"/>
      <c r="GV296" s="10"/>
      <c r="GW296" s="10"/>
      <c r="GX296" s="10"/>
      <c r="GY296" s="10"/>
      <c r="GZ296" s="10"/>
      <c r="HA296" s="10"/>
      <c r="HB296" s="10"/>
      <c r="HC296" s="10"/>
      <c r="HD296" s="10"/>
      <c r="HE296" s="10"/>
      <c r="HF296" s="10"/>
      <c r="HG296" s="10"/>
      <c r="HH296" s="10"/>
      <c r="HI296" s="10"/>
      <c r="HJ296" s="10"/>
      <c r="HK296" s="10"/>
      <c r="HL296" s="10"/>
      <c r="HM296" s="10"/>
      <c r="HN296" s="10"/>
      <c r="HO296" s="10"/>
      <c r="HP296" s="10"/>
      <c r="HQ296" s="10"/>
      <c r="HR296" s="10"/>
      <c r="HS296" s="10"/>
      <c r="HT296" s="10"/>
      <c r="HU296" s="10"/>
      <c r="HV296" s="10"/>
      <c r="HW296" s="10"/>
      <c r="HX296" s="10"/>
      <c r="HY296" s="10"/>
      <c r="HZ296" s="10"/>
      <c r="IA296" s="10"/>
      <c r="IB296" s="10"/>
      <c r="IC296" s="10"/>
      <c r="ID296" s="10"/>
      <c r="IE296" s="10"/>
      <c r="IF296" s="10"/>
      <c r="IG296" s="10"/>
      <c r="IH296" s="10"/>
      <c r="II296" s="10"/>
      <c r="IJ296" s="10"/>
      <c r="IK296" s="10"/>
      <c r="IL296" s="10"/>
      <c r="IM296" s="10"/>
      <c r="IN296" s="10"/>
      <c r="IO296" s="10"/>
      <c r="IP296" s="10"/>
      <c r="IQ296" s="10"/>
      <c r="IR296" s="10"/>
      <c r="IS296" s="10"/>
      <c r="IT296" s="10"/>
      <c r="IU296" s="10"/>
      <c r="IV296" s="10"/>
      <c r="IW296" s="10"/>
      <c r="IX296" s="10"/>
      <c r="IY296" s="10"/>
      <c r="IZ296" s="10"/>
      <c r="JA296" s="10"/>
    </row>
    <row r="297" spans="1:261" x14ac:dyDescent="0.3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CC297" s="10"/>
      <c r="CD297" s="10"/>
      <c r="CE297" s="10"/>
      <c r="CF297" s="10"/>
      <c r="CG297" s="10"/>
      <c r="CH297" s="10"/>
      <c r="CI297" s="10"/>
      <c r="CJ297" s="10"/>
      <c r="CK297" s="10"/>
      <c r="CL297" s="10"/>
      <c r="CM297" s="10"/>
      <c r="CN297" s="10"/>
      <c r="CO297" s="10"/>
      <c r="CP297" s="10"/>
      <c r="CQ297" s="10"/>
      <c r="CR297" s="10"/>
      <c r="CS297" s="10"/>
      <c r="CT297" s="10"/>
      <c r="CU297" s="10"/>
      <c r="CV297" s="10"/>
      <c r="CW297" s="10"/>
      <c r="CX297" s="10"/>
      <c r="CY297" s="10"/>
      <c r="CZ297" s="10"/>
      <c r="DA297" s="10"/>
      <c r="DB297" s="10"/>
      <c r="DC297" s="10"/>
      <c r="DD297" s="10"/>
      <c r="DE297" s="10"/>
      <c r="DF297" s="10"/>
      <c r="DG297" s="10"/>
      <c r="DH297" s="10"/>
      <c r="DI297" s="10"/>
      <c r="DJ297" s="10"/>
      <c r="DK297" s="10"/>
      <c r="DL297" s="10"/>
      <c r="DM297" s="10"/>
      <c r="DN297" s="10"/>
      <c r="DO297" s="10"/>
      <c r="DP297" s="10"/>
      <c r="DQ297" s="10"/>
      <c r="DR297" s="10"/>
      <c r="DS297" s="10"/>
      <c r="DT297" s="10"/>
      <c r="DU297" s="10"/>
      <c r="DV297" s="10"/>
      <c r="DW297" s="10"/>
      <c r="DX297" s="10"/>
      <c r="DY297" s="10"/>
      <c r="DZ297" s="10"/>
      <c r="EA297" s="10"/>
      <c r="EB297" s="10"/>
      <c r="EC297" s="10"/>
      <c r="ED297" s="10"/>
      <c r="EE297" s="10"/>
      <c r="EF297" s="10"/>
      <c r="EG297" s="10"/>
      <c r="EH297" s="10"/>
      <c r="EI297" s="10"/>
      <c r="EJ297" s="10"/>
      <c r="EK297" s="10"/>
      <c r="EL297" s="10"/>
      <c r="EM297" s="10"/>
      <c r="EN297" s="10"/>
      <c r="EO297" s="10"/>
      <c r="EP297" s="10"/>
      <c r="EQ297" s="10"/>
      <c r="ER297" s="10"/>
      <c r="ES297" s="10"/>
      <c r="ET297" s="10"/>
      <c r="EU297" s="10"/>
      <c r="EV297" s="10"/>
      <c r="EW297" s="10"/>
      <c r="EX297" s="10"/>
      <c r="EY297" s="10"/>
      <c r="EZ297" s="10"/>
      <c r="FA297" s="10"/>
      <c r="FB297" s="10"/>
      <c r="FC297" s="10"/>
      <c r="FD297" s="10"/>
      <c r="FE297" s="10"/>
      <c r="FF297" s="10"/>
      <c r="FG297" s="10"/>
      <c r="FH297" s="10"/>
      <c r="FI297" s="10"/>
      <c r="FJ297" s="10"/>
      <c r="FK297" s="10"/>
      <c r="FL297" s="10"/>
      <c r="FM297" s="10"/>
      <c r="FN297" s="10"/>
      <c r="FO297" s="10"/>
      <c r="FP297" s="10"/>
      <c r="FQ297" s="10"/>
      <c r="FR297" s="10"/>
      <c r="FS297" s="10"/>
      <c r="FT297" s="10"/>
      <c r="FU297" s="10"/>
      <c r="FV297" s="10"/>
      <c r="FW297" s="10"/>
      <c r="FX297" s="10"/>
      <c r="FY297" s="10"/>
      <c r="FZ297" s="10"/>
      <c r="GA297" s="10"/>
      <c r="GB297" s="10"/>
      <c r="GC297" s="10"/>
      <c r="GD297" s="10"/>
      <c r="GE297" s="10"/>
      <c r="GF297" s="10"/>
      <c r="GG297" s="10"/>
      <c r="GH297" s="10"/>
      <c r="GI297" s="10"/>
      <c r="GJ297" s="10"/>
      <c r="GK297" s="10"/>
      <c r="GL297" s="10"/>
      <c r="GM297" s="10"/>
      <c r="GN297" s="10"/>
      <c r="GO297" s="10"/>
      <c r="GP297" s="10"/>
      <c r="GQ297" s="10"/>
      <c r="GR297" s="10"/>
      <c r="GS297" s="10"/>
      <c r="GT297" s="10"/>
      <c r="GU297" s="10"/>
      <c r="GV297" s="10"/>
      <c r="GW297" s="10"/>
      <c r="GX297" s="10"/>
      <c r="GY297" s="10"/>
      <c r="GZ297" s="10"/>
      <c r="HA297" s="10"/>
      <c r="HB297" s="10"/>
      <c r="HC297" s="10"/>
      <c r="HD297" s="10"/>
      <c r="HE297" s="10"/>
      <c r="HF297" s="10"/>
      <c r="HG297" s="10"/>
      <c r="HH297" s="10"/>
      <c r="HI297" s="10"/>
      <c r="HJ297" s="10"/>
      <c r="HK297" s="10"/>
      <c r="HL297" s="10"/>
      <c r="HM297" s="10"/>
      <c r="HN297" s="10"/>
      <c r="HO297" s="10"/>
      <c r="HP297" s="10"/>
      <c r="HQ297" s="10"/>
      <c r="HR297" s="10"/>
      <c r="HS297" s="10"/>
      <c r="HT297" s="10"/>
      <c r="HU297" s="10"/>
      <c r="HV297" s="10"/>
      <c r="HW297" s="10"/>
      <c r="HX297" s="10"/>
      <c r="HY297" s="10"/>
      <c r="HZ297" s="10"/>
      <c r="IA297" s="10"/>
      <c r="IB297" s="10"/>
      <c r="IC297" s="10"/>
      <c r="ID297" s="10"/>
      <c r="IE297" s="10"/>
      <c r="IF297" s="10"/>
      <c r="IG297" s="10"/>
      <c r="IH297" s="10"/>
      <c r="II297" s="10"/>
      <c r="IJ297" s="10"/>
      <c r="IK297" s="10"/>
      <c r="IL297" s="10"/>
      <c r="IM297" s="10"/>
      <c r="IN297" s="10"/>
      <c r="IO297" s="10"/>
      <c r="IP297" s="10"/>
      <c r="IQ297" s="10"/>
      <c r="IR297" s="10"/>
      <c r="IS297" s="10"/>
      <c r="IT297" s="10"/>
      <c r="IU297" s="10"/>
      <c r="IV297" s="10"/>
      <c r="IW297" s="10"/>
      <c r="IX297" s="10"/>
      <c r="IY297" s="10"/>
      <c r="IZ297" s="10"/>
      <c r="JA297" s="10"/>
    </row>
    <row r="298" spans="1:261" x14ac:dyDescent="0.3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CC298" s="10"/>
      <c r="CD298" s="10"/>
      <c r="CE298" s="10"/>
      <c r="CF298" s="10"/>
      <c r="CG298" s="10"/>
      <c r="CH298" s="10"/>
      <c r="CI298" s="10"/>
      <c r="CJ298" s="10"/>
      <c r="CK298" s="10"/>
      <c r="CL298" s="10"/>
      <c r="CM298" s="10"/>
      <c r="CN298" s="10"/>
      <c r="CO298" s="10"/>
      <c r="CP298" s="10"/>
      <c r="CQ298" s="10"/>
      <c r="CR298" s="10"/>
      <c r="CS298" s="10"/>
      <c r="CT298" s="10"/>
      <c r="CU298" s="10"/>
      <c r="CV298" s="10"/>
      <c r="CW298" s="10"/>
      <c r="CX298" s="10"/>
      <c r="CY298" s="10"/>
      <c r="CZ298" s="10"/>
      <c r="DA298" s="10"/>
      <c r="DB298" s="10"/>
      <c r="DC298" s="10"/>
      <c r="DD298" s="10"/>
      <c r="DE298" s="10"/>
      <c r="DF298" s="10"/>
      <c r="DG298" s="10"/>
      <c r="DH298" s="10"/>
      <c r="DI298" s="10"/>
      <c r="DJ298" s="10"/>
      <c r="DK298" s="10"/>
      <c r="DL298" s="10"/>
      <c r="DM298" s="10"/>
      <c r="DN298" s="10"/>
      <c r="DO298" s="10"/>
      <c r="DP298" s="10"/>
      <c r="DQ298" s="10"/>
      <c r="DR298" s="10"/>
      <c r="DS298" s="10"/>
      <c r="DT298" s="10"/>
      <c r="DU298" s="10"/>
      <c r="DV298" s="10"/>
      <c r="DW298" s="10"/>
      <c r="DX298" s="10"/>
      <c r="DY298" s="10"/>
      <c r="DZ298" s="10"/>
      <c r="EA298" s="10"/>
      <c r="EB298" s="10"/>
      <c r="EC298" s="10"/>
      <c r="ED298" s="10"/>
      <c r="EE298" s="10"/>
      <c r="EF298" s="10"/>
      <c r="EG298" s="10"/>
      <c r="EH298" s="10"/>
      <c r="EI298" s="10"/>
      <c r="EJ298" s="10"/>
      <c r="EK298" s="10"/>
      <c r="EL298" s="10"/>
      <c r="EM298" s="10"/>
      <c r="EN298" s="10"/>
      <c r="EO298" s="10"/>
      <c r="EP298" s="10"/>
      <c r="EQ298" s="10"/>
      <c r="ER298" s="10"/>
      <c r="ES298" s="10"/>
      <c r="ET298" s="10"/>
      <c r="EU298" s="10"/>
      <c r="EV298" s="10"/>
      <c r="EW298" s="10"/>
      <c r="EX298" s="10"/>
      <c r="EY298" s="10"/>
      <c r="EZ298" s="10"/>
      <c r="FA298" s="10"/>
      <c r="FB298" s="10"/>
      <c r="FC298" s="10"/>
      <c r="FD298" s="10"/>
      <c r="FE298" s="10"/>
      <c r="FF298" s="10"/>
      <c r="FG298" s="10"/>
      <c r="FH298" s="10"/>
      <c r="FI298" s="10"/>
      <c r="FJ298" s="10"/>
      <c r="FK298" s="10"/>
      <c r="FL298" s="10"/>
      <c r="FM298" s="10"/>
      <c r="FN298" s="10"/>
      <c r="FO298" s="10"/>
      <c r="FP298" s="10"/>
      <c r="FQ298" s="10"/>
      <c r="FR298" s="10"/>
      <c r="FS298" s="10"/>
      <c r="FT298" s="10"/>
      <c r="FU298" s="10"/>
      <c r="FV298" s="10"/>
      <c r="FW298" s="10"/>
      <c r="FX298" s="10"/>
      <c r="FY298" s="10"/>
      <c r="FZ298" s="10"/>
      <c r="GA298" s="10"/>
      <c r="GB298" s="10"/>
      <c r="GC298" s="10"/>
      <c r="GD298" s="10"/>
      <c r="GE298" s="10"/>
      <c r="GF298" s="10"/>
      <c r="GG298" s="10"/>
      <c r="GH298" s="10"/>
      <c r="GI298" s="10"/>
      <c r="GJ298" s="10"/>
      <c r="GK298" s="10"/>
      <c r="GL298" s="10"/>
      <c r="GM298" s="10"/>
      <c r="GN298" s="10"/>
      <c r="GO298" s="10"/>
      <c r="GP298" s="10"/>
      <c r="GQ298" s="10"/>
      <c r="GR298" s="10"/>
      <c r="GS298" s="10"/>
      <c r="GT298" s="10"/>
      <c r="GU298" s="10"/>
      <c r="GV298" s="10"/>
      <c r="GW298" s="10"/>
      <c r="GX298" s="10"/>
      <c r="GY298" s="10"/>
      <c r="GZ298" s="10"/>
      <c r="HA298" s="10"/>
      <c r="HB298" s="10"/>
      <c r="HC298" s="10"/>
      <c r="HD298" s="10"/>
      <c r="HE298" s="10"/>
      <c r="HF298" s="10"/>
      <c r="HG298" s="10"/>
      <c r="HH298" s="10"/>
      <c r="HI298" s="10"/>
      <c r="HJ298" s="10"/>
      <c r="HK298" s="10"/>
      <c r="HL298" s="10"/>
      <c r="HM298" s="10"/>
      <c r="HN298" s="10"/>
      <c r="HO298" s="10"/>
      <c r="HP298" s="10"/>
      <c r="HQ298" s="10"/>
      <c r="HR298" s="10"/>
      <c r="HS298" s="10"/>
      <c r="HT298" s="10"/>
      <c r="HU298" s="10"/>
      <c r="HV298" s="10"/>
      <c r="HW298" s="10"/>
      <c r="HX298" s="10"/>
      <c r="HY298" s="10"/>
      <c r="HZ298" s="10"/>
      <c r="IA298" s="10"/>
      <c r="IB298" s="10"/>
      <c r="IC298" s="10"/>
      <c r="ID298" s="10"/>
      <c r="IE298" s="10"/>
      <c r="IF298" s="10"/>
      <c r="IG298" s="10"/>
      <c r="IH298" s="10"/>
      <c r="II298" s="10"/>
      <c r="IJ298" s="10"/>
      <c r="IK298" s="10"/>
      <c r="IL298" s="10"/>
      <c r="IM298" s="10"/>
      <c r="IN298" s="10"/>
      <c r="IO298" s="10"/>
      <c r="IP298" s="10"/>
      <c r="IQ298" s="10"/>
      <c r="IR298" s="10"/>
      <c r="IS298" s="10"/>
      <c r="IT298" s="10"/>
      <c r="IU298" s="10"/>
      <c r="IV298" s="10"/>
      <c r="IW298" s="10"/>
      <c r="IX298" s="10"/>
      <c r="IY298" s="10"/>
      <c r="IZ298" s="10"/>
      <c r="JA298" s="10"/>
    </row>
    <row r="299" spans="1:261" x14ac:dyDescent="0.3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CC299" s="10"/>
      <c r="CD299" s="10"/>
      <c r="CE299" s="10"/>
      <c r="CF299" s="10"/>
      <c r="CG299" s="10"/>
      <c r="CH299" s="10"/>
      <c r="CI299" s="10"/>
      <c r="CJ299" s="10"/>
      <c r="CK299" s="10"/>
      <c r="CL299" s="10"/>
      <c r="CM299" s="10"/>
      <c r="CN299" s="10"/>
      <c r="CO299" s="10"/>
      <c r="CP299" s="10"/>
      <c r="CQ299" s="10"/>
      <c r="CR299" s="10"/>
      <c r="CS299" s="10"/>
      <c r="CT299" s="10"/>
      <c r="CU299" s="10"/>
      <c r="CV299" s="10"/>
      <c r="CW299" s="10"/>
      <c r="CX299" s="10"/>
      <c r="CY299" s="10"/>
      <c r="CZ299" s="10"/>
      <c r="DA299" s="10"/>
      <c r="DB299" s="10"/>
      <c r="DC299" s="10"/>
      <c r="DD299" s="10"/>
      <c r="DE299" s="10"/>
      <c r="DF299" s="10"/>
      <c r="DG299" s="10"/>
      <c r="DH299" s="10"/>
      <c r="DI299" s="10"/>
      <c r="DJ299" s="10"/>
      <c r="DK299" s="10"/>
      <c r="DL299" s="10"/>
      <c r="DM299" s="10"/>
      <c r="DN299" s="10"/>
      <c r="DO299" s="10"/>
      <c r="DP299" s="10"/>
      <c r="DQ299" s="10"/>
      <c r="DR299" s="10"/>
      <c r="DS299" s="10"/>
      <c r="DT299" s="10"/>
      <c r="DU299" s="10"/>
      <c r="DV299" s="10"/>
      <c r="DW299" s="10"/>
      <c r="DX299" s="10"/>
      <c r="DY299" s="10"/>
      <c r="DZ299" s="10"/>
      <c r="EA299" s="10"/>
      <c r="EB299" s="10"/>
      <c r="EC299" s="10"/>
      <c r="ED299" s="10"/>
      <c r="EE299" s="10"/>
      <c r="EF299" s="10"/>
      <c r="EG299" s="10"/>
      <c r="EH299" s="10"/>
      <c r="EI299" s="10"/>
      <c r="EJ299" s="10"/>
      <c r="EK299" s="10"/>
      <c r="EL299" s="10"/>
      <c r="EM299" s="10"/>
      <c r="EN299" s="10"/>
      <c r="EO299" s="10"/>
      <c r="EP299" s="10"/>
      <c r="EQ299" s="10"/>
      <c r="ER299" s="10"/>
      <c r="ES299" s="10"/>
      <c r="ET299" s="10"/>
      <c r="EU299" s="10"/>
      <c r="EV299" s="10"/>
      <c r="EW299" s="10"/>
      <c r="EX299" s="10"/>
      <c r="EY299" s="10"/>
      <c r="EZ299" s="10"/>
      <c r="FA299" s="10"/>
      <c r="FB299" s="10"/>
      <c r="FC299" s="10"/>
      <c r="FD299" s="10"/>
      <c r="FE299" s="10"/>
      <c r="FF299" s="10"/>
      <c r="FG299" s="10"/>
      <c r="FH299" s="10"/>
      <c r="FI299" s="10"/>
      <c r="FJ299" s="10"/>
      <c r="FK299" s="10"/>
      <c r="FL299" s="10"/>
      <c r="FM299" s="10"/>
      <c r="FN299" s="10"/>
      <c r="FO299" s="10"/>
      <c r="FP299" s="10"/>
      <c r="FQ299" s="10"/>
      <c r="FR299" s="10"/>
      <c r="FS299" s="10"/>
      <c r="FT299" s="10"/>
      <c r="FU299" s="10"/>
      <c r="FV299" s="10"/>
      <c r="FW299" s="10"/>
      <c r="FX299" s="10"/>
      <c r="FY299" s="10"/>
      <c r="FZ299" s="10"/>
      <c r="GA299" s="10"/>
      <c r="GB299" s="10"/>
      <c r="GC299" s="10"/>
      <c r="GD299" s="10"/>
      <c r="GE299" s="10"/>
      <c r="GF299" s="10"/>
      <c r="GG299" s="10"/>
      <c r="GH299" s="10"/>
      <c r="GI299" s="10"/>
      <c r="GJ299" s="10"/>
      <c r="GK299" s="10"/>
      <c r="GL299" s="10"/>
      <c r="GM299" s="10"/>
      <c r="GN299" s="10"/>
      <c r="GO299" s="10"/>
      <c r="GP299" s="10"/>
      <c r="GQ299" s="10"/>
      <c r="GR299" s="10"/>
      <c r="GS299" s="10"/>
      <c r="GT299" s="10"/>
      <c r="GU299" s="10"/>
      <c r="GV299" s="10"/>
      <c r="GW299" s="10"/>
      <c r="GX299" s="10"/>
      <c r="GY299" s="10"/>
      <c r="GZ299" s="10"/>
      <c r="HA299" s="10"/>
      <c r="HB299" s="10"/>
      <c r="HC299" s="10"/>
      <c r="HD299" s="10"/>
      <c r="HE299" s="10"/>
      <c r="HF299" s="10"/>
      <c r="HG299" s="10"/>
      <c r="HH299" s="10"/>
      <c r="HI299" s="10"/>
      <c r="HJ299" s="10"/>
      <c r="HK299" s="10"/>
      <c r="HL299" s="10"/>
      <c r="HM299" s="10"/>
      <c r="HN299" s="10"/>
      <c r="HO299" s="10"/>
      <c r="HP299" s="10"/>
      <c r="HQ299" s="10"/>
      <c r="HR299" s="10"/>
      <c r="HS299" s="10"/>
      <c r="HT299" s="10"/>
      <c r="HU299" s="10"/>
      <c r="HV299" s="10"/>
      <c r="HW299" s="10"/>
      <c r="HX299" s="10"/>
      <c r="HY299" s="10"/>
      <c r="HZ299" s="10"/>
      <c r="IA299" s="10"/>
      <c r="IB299" s="10"/>
      <c r="IC299" s="10"/>
      <c r="ID299" s="10"/>
      <c r="IE299" s="10"/>
      <c r="IF299" s="10"/>
      <c r="IG299" s="10"/>
      <c r="IH299" s="10"/>
      <c r="II299" s="10"/>
      <c r="IJ299" s="10"/>
      <c r="IK299" s="10"/>
      <c r="IL299" s="10"/>
      <c r="IM299" s="10"/>
      <c r="IN299" s="10"/>
      <c r="IO299" s="10"/>
      <c r="IP299" s="10"/>
      <c r="IQ299" s="10"/>
      <c r="IR299" s="10"/>
      <c r="IS299" s="10"/>
      <c r="IT299" s="10"/>
      <c r="IU299" s="10"/>
      <c r="IV299" s="10"/>
      <c r="IW299" s="10"/>
      <c r="IX299" s="10"/>
      <c r="IY299" s="10"/>
      <c r="IZ299" s="10"/>
      <c r="JA299" s="10"/>
    </row>
    <row r="300" spans="1:261" x14ac:dyDescent="0.3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CC300" s="10"/>
      <c r="CD300" s="10"/>
      <c r="CE300" s="10"/>
      <c r="CF300" s="10"/>
      <c r="CG300" s="10"/>
      <c r="CH300" s="10"/>
      <c r="CI300" s="10"/>
      <c r="CJ300" s="10"/>
      <c r="CK300" s="10"/>
      <c r="CL300" s="10"/>
      <c r="CM300" s="10"/>
      <c r="CN300" s="10"/>
      <c r="CO300" s="10"/>
      <c r="CP300" s="10"/>
      <c r="CQ300" s="10"/>
      <c r="CR300" s="10"/>
      <c r="CS300" s="10"/>
      <c r="CT300" s="10"/>
      <c r="CU300" s="10"/>
      <c r="CV300" s="10"/>
      <c r="CW300" s="10"/>
      <c r="CX300" s="10"/>
      <c r="CY300" s="10"/>
      <c r="CZ300" s="10"/>
      <c r="DA300" s="10"/>
      <c r="DB300" s="10"/>
      <c r="DC300" s="10"/>
      <c r="DD300" s="10"/>
      <c r="DE300" s="10"/>
      <c r="DF300" s="10"/>
      <c r="DG300" s="10"/>
      <c r="DH300" s="10"/>
      <c r="DI300" s="10"/>
      <c r="DJ300" s="10"/>
      <c r="DK300" s="10"/>
      <c r="DL300" s="10"/>
      <c r="DM300" s="10"/>
      <c r="DN300" s="10"/>
      <c r="DO300" s="10"/>
      <c r="DP300" s="10"/>
      <c r="DQ300" s="10"/>
      <c r="DR300" s="10"/>
      <c r="DS300" s="10"/>
      <c r="DT300" s="10"/>
      <c r="DU300" s="10"/>
      <c r="DV300" s="10"/>
      <c r="DW300" s="10"/>
      <c r="DX300" s="10"/>
      <c r="DY300" s="10"/>
      <c r="DZ300" s="10"/>
      <c r="EA300" s="10"/>
      <c r="EB300" s="10"/>
      <c r="EC300" s="10"/>
      <c r="ED300" s="10"/>
      <c r="EE300" s="10"/>
      <c r="EF300" s="10"/>
      <c r="EG300" s="10"/>
      <c r="EH300" s="10"/>
      <c r="EI300" s="10"/>
      <c r="EJ300" s="10"/>
      <c r="EK300" s="10"/>
      <c r="EL300" s="10"/>
      <c r="EM300" s="10"/>
      <c r="EN300" s="10"/>
      <c r="EO300" s="10"/>
      <c r="EP300" s="10"/>
      <c r="EQ300" s="10"/>
      <c r="ER300" s="10"/>
      <c r="ES300" s="10"/>
      <c r="ET300" s="10"/>
      <c r="EU300" s="10"/>
      <c r="EV300" s="10"/>
      <c r="EW300" s="10"/>
      <c r="EX300" s="10"/>
      <c r="EY300" s="10"/>
      <c r="EZ300" s="10"/>
      <c r="FA300" s="10"/>
      <c r="FB300" s="10"/>
      <c r="FC300" s="10"/>
      <c r="FD300" s="10"/>
      <c r="FE300" s="10"/>
      <c r="FF300" s="10"/>
      <c r="FG300" s="10"/>
      <c r="FH300" s="10"/>
      <c r="FI300" s="10"/>
      <c r="FJ300" s="10"/>
      <c r="FK300" s="10"/>
      <c r="FL300" s="10"/>
      <c r="FM300" s="10"/>
      <c r="FN300" s="10"/>
      <c r="FO300" s="10"/>
      <c r="FP300" s="10"/>
      <c r="FQ300" s="10"/>
      <c r="FR300" s="10"/>
      <c r="FS300" s="10"/>
      <c r="FT300" s="10"/>
      <c r="FU300" s="10"/>
      <c r="FV300" s="10"/>
      <c r="FW300" s="10"/>
      <c r="FX300" s="10"/>
      <c r="FY300" s="10"/>
      <c r="FZ300" s="10"/>
      <c r="GA300" s="10"/>
      <c r="GB300" s="10"/>
      <c r="GC300" s="10"/>
      <c r="GD300" s="10"/>
      <c r="GE300" s="10"/>
      <c r="GF300" s="10"/>
      <c r="GG300" s="10"/>
      <c r="GH300" s="10"/>
      <c r="GI300" s="10"/>
      <c r="GJ300" s="10"/>
      <c r="GK300" s="10"/>
      <c r="GL300" s="10"/>
      <c r="GM300" s="10"/>
      <c r="GN300" s="10"/>
      <c r="GO300" s="10"/>
      <c r="GP300" s="10"/>
      <c r="GQ300" s="10"/>
      <c r="GR300" s="10"/>
      <c r="GS300" s="10"/>
      <c r="GT300" s="10"/>
      <c r="GU300" s="10"/>
      <c r="GV300" s="10"/>
      <c r="GW300" s="10"/>
      <c r="GX300" s="10"/>
      <c r="GY300" s="10"/>
      <c r="GZ300" s="10"/>
      <c r="HA300" s="10"/>
      <c r="HB300" s="10"/>
      <c r="HC300" s="10"/>
      <c r="HD300" s="10"/>
      <c r="HE300" s="10"/>
      <c r="HF300" s="10"/>
      <c r="HG300" s="10"/>
      <c r="HH300" s="10"/>
      <c r="HI300" s="10"/>
      <c r="HJ300" s="10"/>
      <c r="HK300" s="10"/>
      <c r="HL300" s="10"/>
      <c r="HM300" s="10"/>
      <c r="HN300" s="10"/>
      <c r="HO300" s="10"/>
      <c r="HP300" s="10"/>
      <c r="HQ300" s="10"/>
      <c r="HR300" s="10"/>
      <c r="HS300" s="10"/>
      <c r="HT300" s="10"/>
      <c r="HU300" s="10"/>
      <c r="HV300" s="10"/>
      <c r="HW300" s="10"/>
      <c r="HX300" s="10"/>
      <c r="HY300" s="10"/>
      <c r="HZ300" s="10"/>
      <c r="IA300" s="10"/>
      <c r="IB300" s="10"/>
      <c r="IC300" s="10"/>
      <c r="ID300" s="10"/>
      <c r="IE300" s="10"/>
      <c r="IF300" s="10"/>
      <c r="IG300" s="10"/>
      <c r="IH300" s="10"/>
      <c r="II300" s="10"/>
      <c r="IJ300" s="10"/>
      <c r="IK300" s="10"/>
      <c r="IL300" s="10"/>
      <c r="IM300" s="10"/>
      <c r="IN300" s="10"/>
      <c r="IO300" s="10"/>
      <c r="IP300" s="10"/>
      <c r="IQ300" s="10"/>
      <c r="IR300" s="10"/>
      <c r="IS300" s="10"/>
      <c r="IT300" s="10"/>
      <c r="IU300" s="10"/>
      <c r="IV300" s="10"/>
      <c r="IW300" s="10"/>
      <c r="IX300" s="10"/>
      <c r="IY300" s="10"/>
      <c r="IZ300" s="10"/>
      <c r="JA300" s="10"/>
    </row>
    <row r="301" spans="1:261" x14ac:dyDescent="0.3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CC301" s="10"/>
      <c r="CD301" s="10"/>
      <c r="CE301" s="10"/>
      <c r="CF301" s="10"/>
      <c r="CG301" s="10"/>
      <c r="CH301" s="10"/>
      <c r="CI301" s="10"/>
      <c r="CJ301" s="10"/>
      <c r="CK301" s="10"/>
      <c r="CL301" s="10"/>
      <c r="CM301" s="10"/>
      <c r="CN301" s="10"/>
      <c r="CO301" s="10"/>
      <c r="CP301" s="10"/>
      <c r="CQ301" s="10"/>
      <c r="CR301" s="10"/>
      <c r="CS301" s="10"/>
      <c r="CT301" s="10"/>
      <c r="CU301" s="10"/>
      <c r="CV301" s="10"/>
      <c r="CW301" s="10"/>
      <c r="CX301" s="10"/>
      <c r="CY301" s="10"/>
      <c r="CZ301" s="10"/>
      <c r="DA301" s="10"/>
      <c r="DB301" s="10"/>
      <c r="DC301" s="10"/>
      <c r="DD301" s="10"/>
      <c r="DE301" s="10"/>
      <c r="DF301" s="10"/>
      <c r="DG301" s="10"/>
      <c r="DH301" s="10"/>
      <c r="DI301" s="10"/>
      <c r="DJ301" s="10"/>
      <c r="DK301" s="10"/>
      <c r="DL301" s="10"/>
      <c r="DM301" s="10"/>
      <c r="DN301" s="10"/>
      <c r="DO301" s="10"/>
      <c r="DP301" s="10"/>
      <c r="DQ301" s="10"/>
      <c r="DR301" s="10"/>
      <c r="DS301" s="10"/>
      <c r="DT301" s="10"/>
      <c r="DU301" s="10"/>
      <c r="DV301" s="10"/>
      <c r="DW301" s="10"/>
      <c r="DX301" s="10"/>
      <c r="DY301" s="10"/>
      <c r="DZ301" s="10"/>
      <c r="EA301" s="10"/>
      <c r="EB301" s="10"/>
      <c r="EC301" s="10"/>
      <c r="ED301" s="10"/>
      <c r="EE301" s="10"/>
      <c r="EF301" s="10"/>
      <c r="EG301" s="10"/>
      <c r="EH301" s="10"/>
      <c r="EI301" s="10"/>
      <c r="EJ301" s="10"/>
      <c r="EK301" s="10"/>
      <c r="EL301" s="10"/>
      <c r="EM301" s="10"/>
      <c r="EN301" s="10"/>
      <c r="EO301" s="10"/>
      <c r="EP301" s="10"/>
      <c r="EQ301" s="10"/>
      <c r="ER301" s="10"/>
      <c r="ES301" s="10"/>
      <c r="ET301" s="10"/>
      <c r="EU301" s="10"/>
      <c r="EV301" s="10"/>
      <c r="EW301" s="10"/>
      <c r="EX301" s="10"/>
      <c r="EY301" s="10"/>
      <c r="EZ301" s="10"/>
      <c r="FA301" s="10"/>
      <c r="FB301" s="10"/>
      <c r="FC301" s="10"/>
      <c r="FD301" s="10"/>
      <c r="FE301" s="10"/>
      <c r="FF301" s="10"/>
      <c r="FG301" s="10"/>
      <c r="FH301" s="10"/>
      <c r="FI301" s="10"/>
      <c r="FJ301" s="10"/>
      <c r="FK301" s="10"/>
      <c r="FL301" s="10"/>
      <c r="FM301" s="10"/>
      <c r="FN301" s="10"/>
      <c r="FO301" s="10"/>
      <c r="FP301" s="10"/>
      <c r="FQ301" s="10"/>
      <c r="FR301" s="10"/>
      <c r="FS301" s="10"/>
      <c r="FT301" s="10"/>
      <c r="FU301" s="10"/>
      <c r="FV301" s="10"/>
      <c r="FW301" s="10"/>
      <c r="FX301" s="10"/>
      <c r="FY301" s="10"/>
      <c r="FZ301" s="10"/>
      <c r="GA301" s="10"/>
      <c r="GB301" s="10"/>
      <c r="GC301" s="10"/>
      <c r="GD301" s="10"/>
      <c r="GE301" s="10"/>
      <c r="GF301" s="10"/>
      <c r="GG301" s="10"/>
      <c r="GH301" s="10"/>
      <c r="GI301" s="10"/>
      <c r="GJ301" s="10"/>
      <c r="GK301" s="10"/>
      <c r="GL301" s="10"/>
      <c r="GM301" s="10"/>
      <c r="GN301" s="10"/>
      <c r="GO301" s="10"/>
      <c r="GP301" s="10"/>
      <c r="GQ301" s="10"/>
      <c r="GR301" s="10"/>
      <c r="GS301" s="10"/>
      <c r="GT301" s="10"/>
      <c r="GU301" s="10"/>
      <c r="GV301" s="10"/>
      <c r="GW301" s="10"/>
      <c r="GX301" s="10"/>
      <c r="GY301" s="10"/>
      <c r="GZ301" s="10"/>
      <c r="HA301" s="10"/>
      <c r="HB301" s="10"/>
      <c r="HC301" s="10"/>
      <c r="HD301" s="10"/>
      <c r="HE301" s="10"/>
      <c r="HF301" s="10"/>
      <c r="HG301" s="10"/>
      <c r="HH301" s="10"/>
      <c r="HI301" s="10"/>
      <c r="HJ301" s="10"/>
      <c r="HK301" s="10"/>
      <c r="HL301" s="10"/>
      <c r="HM301" s="10"/>
      <c r="HN301" s="10"/>
      <c r="HO301" s="10"/>
      <c r="HP301" s="10"/>
      <c r="HQ301" s="10"/>
      <c r="HR301" s="10"/>
      <c r="HS301" s="10"/>
      <c r="HT301" s="10"/>
      <c r="HU301" s="10"/>
      <c r="HV301" s="10"/>
      <c r="HW301" s="10"/>
      <c r="HX301" s="10"/>
      <c r="HY301" s="10"/>
      <c r="HZ301" s="10"/>
      <c r="IA301" s="10"/>
      <c r="IB301" s="10"/>
      <c r="IC301" s="10"/>
      <c r="ID301" s="10"/>
      <c r="IE301" s="10"/>
      <c r="IF301" s="10"/>
      <c r="IG301" s="10"/>
      <c r="IH301" s="10"/>
      <c r="II301" s="10"/>
      <c r="IJ301" s="10"/>
      <c r="IK301" s="10"/>
      <c r="IL301" s="10"/>
      <c r="IM301" s="10"/>
      <c r="IN301" s="10"/>
      <c r="IO301" s="10"/>
      <c r="IP301" s="10"/>
      <c r="IQ301" s="10"/>
      <c r="IR301" s="10"/>
      <c r="IS301" s="10"/>
      <c r="IT301" s="10"/>
      <c r="IU301" s="10"/>
      <c r="IV301" s="10"/>
      <c r="IW301" s="10"/>
      <c r="IX301" s="10"/>
      <c r="IY301" s="10"/>
      <c r="IZ301" s="10"/>
      <c r="JA301" s="10"/>
    </row>
    <row r="302" spans="1:261" x14ac:dyDescent="0.3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CC302" s="10"/>
      <c r="CD302" s="10"/>
      <c r="CE302" s="10"/>
      <c r="CF302" s="10"/>
      <c r="CG302" s="10"/>
      <c r="CH302" s="10"/>
      <c r="CI302" s="10"/>
      <c r="CJ302" s="10"/>
      <c r="CK302" s="10"/>
      <c r="CL302" s="10"/>
      <c r="CM302" s="10"/>
      <c r="CN302" s="10"/>
      <c r="CO302" s="10"/>
      <c r="CP302" s="10"/>
      <c r="CQ302" s="10"/>
      <c r="CR302" s="10"/>
      <c r="CS302" s="10"/>
      <c r="CT302" s="10"/>
      <c r="CU302" s="10"/>
      <c r="CV302" s="10"/>
      <c r="CW302" s="10"/>
      <c r="CX302" s="10"/>
      <c r="CY302" s="10"/>
      <c r="CZ302" s="10"/>
      <c r="DA302" s="10"/>
      <c r="DB302" s="10"/>
      <c r="DC302" s="10"/>
      <c r="DD302" s="10"/>
      <c r="DE302" s="10"/>
      <c r="DF302" s="10"/>
      <c r="DG302" s="10"/>
      <c r="DH302" s="10"/>
      <c r="DI302" s="10"/>
      <c r="DJ302" s="10"/>
      <c r="DK302" s="10"/>
      <c r="DL302" s="10"/>
      <c r="DM302" s="10"/>
      <c r="DN302" s="10"/>
      <c r="DO302" s="10"/>
      <c r="DP302" s="10"/>
      <c r="DQ302" s="10"/>
      <c r="DR302" s="10"/>
      <c r="DS302" s="10"/>
      <c r="DT302" s="10"/>
      <c r="DU302" s="10"/>
      <c r="DV302" s="10"/>
      <c r="DW302" s="10"/>
      <c r="DX302" s="10"/>
      <c r="DY302" s="10"/>
      <c r="DZ302" s="10"/>
      <c r="EA302" s="10"/>
      <c r="EB302" s="10"/>
      <c r="EC302" s="10"/>
      <c r="ED302" s="10"/>
      <c r="EE302" s="10"/>
      <c r="EF302" s="10"/>
      <c r="EG302" s="10"/>
      <c r="EH302" s="10"/>
      <c r="EI302" s="10"/>
      <c r="EJ302" s="10"/>
      <c r="EK302" s="10"/>
      <c r="EL302" s="10"/>
      <c r="EM302" s="10"/>
      <c r="EN302" s="10"/>
      <c r="EO302" s="10"/>
      <c r="EP302" s="10"/>
      <c r="EQ302" s="10"/>
      <c r="ER302" s="10"/>
      <c r="ES302" s="10"/>
      <c r="ET302" s="10"/>
      <c r="EU302" s="10"/>
      <c r="EV302" s="10"/>
      <c r="EW302" s="10"/>
      <c r="EX302" s="10"/>
      <c r="EY302" s="10"/>
      <c r="EZ302" s="10"/>
      <c r="FA302" s="10"/>
      <c r="FB302" s="10"/>
      <c r="FC302" s="10"/>
      <c r="FD302" s="10"/>
      <c r="FE302" s="10"/>
      <c r="FF302" s="10"/>
      <c r="FG302" s="10"/>
      <c r="FH302" s="10"/>
      <c r="FI302" s="10"/>
      <c r="FJ302" s="10"/>
      <c r="FK302" s="10"/>
      <c r="FL302" s="10"/>
      <c r="FM302" s="10"/>
      <c r="FN302" s="10"/>
      <c r="FO302" s="10"/>
      <c r="FP302" s="10"/>
      <c r="FQ302" s="10"/>
      <c r="FR302" s="10"/>
      <c r="FS302" s="10"/>
      <c r="FT302" s="10"/>
      <c r="FU302" s="10"/>
      <c r="FV302" s="10"/>
      <c r="FW302" s="10"/>
      <c r="FX302" s="10"/>
      <c r="FY302" s="10"/>
      <c r="FZ302" s="10"/>
      <c r="GA302" s="10"/>
      <c r="GB302" s="10"/>
      <c r="GC302" s="10"/>
      <c r="GD302" s="10"/>
      <c r="GE302" s="10"/>
      <c r="GF302" s="10"/>
      <c r="GG302" s="10"/>
      <c r="GH302" s="10"/>
      <c r="GI302" s="10"/>
      <c r="GJ302" s="10"/>
      <c r="GK302" s="10"/>
      <c r="GL302" s="10"/>
      <c r="GM302" s="10"/>
      <c r="GN302" s="10"/>
      <c r="GO302" s="10"/>
      <c r="GP302" s="10"/>
      <c r="GQ302" s="10"/>
      <c r="GR302" s="10"/>
      <c r="GS302" s="10"/>
      <c r="GT302" s="10"/>
      <c r="GU302" s="10"/>
      <c r="GV302" s="10"/>
      <c r="GW302" s="10"/>
      <c r="GX302" s="10"/>
      <c r="GY302" s="10"/>
      <c r="GZ302" s="10"/>
      <c r="HA302" s="10"/>
      <c r="HB302" s="10"/>
      <c r="HC302" s="10"/>
      <c r="HD302" s="10"/>
      <c r="HE302" s="10"/>
      <c r="HF302" s="10"/>
      <c r="HG302" s="10"/>
      <c r="HH302" s="10"/>
      <c r="HI302" s="10"/>
      <c r="HJ302" s="10"/>
      <c r="HK302" s="10"/>
      <c r="HL302" s="10"/>
      <c r="HM302" s="10"/>
      <c r="HN302" s="10"/>
      <c r="HO302" s="10"/>
      <c r="HP302" s="10"/>
      <c r="HQ302" s="10"/>
      <c r="HR302" s="10"/>
      <c r="HS302" s="10"/>
      <c r="HT302" s="10"/>
      <c r="HU302" s="10"/>
      <c r="HV302" s="10"/>
      <c r="HW302" s="10"/>
      <c r="HX302" s="10"/>
      <c r="HY302" s="10"/>
      <c r="HZ302" s="10"/>
      <c r="IA302" s="10"/>
      <c r="IB302" s="10"/>
      <c r="IC302" s="10"/>
      <c r="ID302" s="10"/>
      <c r="IE302" s="10"/>
      <c r="IF302" s="10"/>
      <c r="IG302" s="10"/>
      <c r="IH302" s="10"/>
      <c r="II302" s="10"/>
      <c r="IJ302" s="10"/>
      <c r="IK302" s="10"/>
      <c r="IL302" s="10"/>
      <c r="IM302" s="10"/>
      <c r="IN302" s="10"/>
      <c r="IO302" s="10"/>
      <c r="IP302" s="10"/>
      <c r="IQ302" s="10"/>
      <c r="IR302" s="10"/>
      <c r="IS302" s="10"/>
      <c r="IT302" s="10"/>
      <c r="IU302" s="10"/>
      <c r="IV302" s="10"/>
      <c r="IW302" s="10"/>
      <c r="IX302" s="10"/>
      <c r="IY302" s="10"/>
      <c r="IZ302" s="10"/>
      <c r="JA302" s="10"/>
    </row>
    <row r="303" spans="1:261" x14ac:dyDescent="0.3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CC303" s="10"/>
      <c r="CD303" s="10"/>
      <c r="CE303" s="10"/>
      <c r="CF303" s="10"/>
      <c r="CG303" s="10"/>
      <c r="CH303" s="10"/>
      <c r="CI303" s="10"/>
      <c r="CJ303" s="10"/>
      <c r="CK303" s="10"/>
      <c r="CL303" s="10"/>
      <c r="CM303" s="10"/>
      <c r="CN303" s="10"/>
      <c r="CO303" s="10"/>
      <c r="CP303" s="10"/>
      <c r="CQ303" s="10"/>
      <c r="CR303" s="10"/>
      <c r="CS303" s="10"/>
      <c r="CT303" s="10"/>
      <c r="CU303" s="10"/>
      <c r="CV303" s="10"/>
      <c r="CW303" s="10"/>
      <c r="CX303" s="10"/>
      <c r="CY303" s="10"/>
      <c r="CZ303" s="10"/>
      <c r="DA303" s="10"/>
      <c r="DB303" s="10"/>
      <c r="DC303" s="10"/>
      <c r="DD303" s="10"/>
      <c r="DE303" s="10"/>
      <c r="DF303" s="10"/>
      <c r="DG303" s="10"/>
      <c r="DH303" s="10"/>
      <c r="DI303" s="10"/>
      <c r="DJ303" s="10"/>
      <c r="DK303" s="10"/>
      <c r="DL303" s="10"/>
      <c r="DM303" s="10"/>
      <c r="DN303" s="10"/>
      <c r="DO303" s="10"/>
      <c r="DP303" s="10"/>
      <c r="DQ303" s="10"/>
      <c r="DR303" s="10"/>
      <c r="DS303" s="10"/>
      <c r="DT303" s="10"/>
      <c r="DU303" s="10"/>
      <c r="DV303" s="10"/>
      <c r="DW303" s="10"/>
      <c r="DX303" s="10"/>
      <c r="DY303" s="10"/>
      <c r="DZ303" s="10"/>
      <c r="EA303" s="10"/>
      <c r="EB303" s="10"/>
      <c r="EC303" s="10"/>
      <c r="ED303" s="10"/>
      <c r="EE303" s="10"/>
      <c r="EF303" s="10"/>
      <c r="EG303" s="10"/>
      <c r="EH303" s="10"/>
      <c r="EI303" s="10"/>
      <c r="EJ303" s="10"/>
      <c r="EK303" s="10"/>
      <c r="EL303" s="10"/>
      <c r="EM303" s="10"/>
      <c r="EN303" s="10"/>
      <c r="EO303" s="10"/>
      <c r="EP303" s="10"/>
      <c r="EQ303" s="10"/>
      <c r="ER303" s="10"/>
      <c r="ES303" s="10"/>
      <c r="ET303" s="10"/>
      <c r="EU303" s="10"/>
      <c r="EV303" s="10"/>
      <c r="EW303" s="10"/>
      <c r="EX303" s="10"/>
      <c r="EY303" s="10"/>
      <c r="EZ303" s="10"/>
      <c r="FA303" s="10"/>
      <c r="FB303" s="10"/>
      <c r="FC303" s="10"/>
      <c r="FD303" s="10"/>
      <c r="FE303" s="10"/>
      <c r="FF303" s="10"/>
      <c r="FG303" s="10"/>
      <c r="FH303" s="10"/>
      <c r="FI303" s="10"/>
      <c r="FJ303" s="10"/>
      <c r="FK303" s="10"/>
      <c r="FL303" s="10"/>
      <c r="FM303" s="10"/>
      <c r="FN303" s="10"/>
      <c r="FO303" s="10"/>
      <c r="FP303" s="10"/>
      <c r="FQ303" s="10"/>
      <c r="FR303" s="10"/>
      <c r="FS303" s="10"/>
      <c r="FT303" s="10"/>
      <c r="FU303" s="10"/>
      <c r="FV303" s="10"/>
      <c r="FW303" s="10"/>
      <c r="FX303" s="10"/>
      <c r="FY303" s="10"/>
      <c r="FZ303" s="10"/>
      <c r="GA303" s="10"/>
      <c r="GB303" s="10"/>
      <c r="GC303" s="10"/>
      <c r="GD303" s="10"/>
      <c r="GE303" s="10"/>
      <c r="GF303" s="10"/>
      <c r="GG303" s="10"/>
      <c r="GH303" s="10"/>
      <c r="GI303" s="10"/>
      <c r="GJ303" s="10"/>
      <c r="GK303" s="10"/>
      <c r="GL303" s="10"/>
      <c r="GM303" s="10"/>
      <c r="GN303" s="10"/>
      <c r="GO303" s="10"/>
      <c r="GP303" s="10"/>
      <c r="GQ303" s="10"/>
      <c r="GR303" s="10"/>
      <c r="GS303" s="10"/>
      <c r="GT303" s="10"/>
      <c r="GU303" s="10"/>
      <c r="GV303" s="10"/>
      <c r="GW303" s="10"/>
      <c r="GX303" s="10"/>
      <c r="GY303" s="10"/>
      <c r="GZ303" s="10"/>
      <c r="HA303" s="10"/>
      <c r="HB303" s="10"/>
      <c r="HC303" s="10"/>
      <c r="HD303" s="10"/>
      <c r="HE303" s="10"/>
      <c r="HF303" s="10"/>
      <c r="HG303" s="10"/>
      <c r="HH303" s="10"/>
      <c r="HI303" s="10"/>
      <c r="HJ303" s="10"/>
      <c r="HK303" s="10"/>
      <c r="HL303" s="10"/>
      <c r="HM303" s="10"/>
      <c r="HN303" s="10"/>
      <c r="HO303" s="10"/>
      <c r="HP303" s="10"/>
      <c r="HQ303" s="10"/>
      <c r="HR303" s="10"/>
      <c r="HS303" s="10"/>
      <c r="HT303" s="10"/>
      <c r="HU303" s="10"/>
      <c r="HV303" s="10"/>
      <c r="HW303" s="10"/>
      <c r="HX303" s="10"/>
      <c r="HY303" s="10"/>
      <c r="HZ303" s="10"/>
      <c r="IA303" s="10"/>
      <c r="IB303" s="10"/>
      <c r="IC303" s="10"/>
      <c r="ID303" s="10"/>
      <c r="IE303" s="10"/>
      <c r="IF303" s="10"/>
      <c r="IG303" s="10"/>
      <c r="IH303" s="10"/>
      <c r="II303" s="10"/>
      <c r="IJ303" s="10"/>
      <c r="IK303" s="10"/>
      <c r="IL303" s="10"/>
      <c r="IM303" s="10"/>
      <c r="IN303" s="10"/>
      <c r="IO303" s="10"/>
      <c r="IP303" s="10"/>
      <c r="IQ303" s="10"/>
      <c r="IR303" s="10"/>
      <c r="IS303" s="10"/>
      <c r="IT303" s="10"/>
      <c r="IU303" s="10"/>
      <c r="IV303" s="10"/>
      <c r="IW303" s="10"/>
      <c r="IX303" s="10"/>
      <c r="IY303" s="10"/>
      <c r="IZ303" s="10"/>
      <c r="JA303" s="10"/>
    </row>
    <row r="304" spans="1:261" x14ac:dyDescent="0.3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CC304" s="10"/>
      <c r="CD304" s="10"/>
      <c r="CE304" s="10"/>
      <c r="CF304" s="10"/>
      <c r="CG304" s="10"/>
      <c r="CH304" s="10"/>
      <c r="CI304" s="10"/>
      <c r="CJ304" s="10"/>
      <c r="CK304" s="10"/>
      <c r="CL304" s="10"/>
      <c r="CM304" s="10"/>
      <c r="CN304" s="10"/>
      <c r="CO304" s="10"/>
      <c r="CP304" s="10"/>
      <c r="CQ304" s="10"/>
      <c r="CR304" s="10"/>
      <c r="CS304" s="10"/>
      <c r="CT304" s="10"/>
      <c r="CU304" s="10"/>
      <c r="CV304" s="10"/>
      <c r="CW304" s="10"/>
      <c r="CX304" s="10"/>
      <c r="CY304" s="10"/>
      <c r="CZ304" s="10"/>
      <c r="DA304" s="10"/>
      <c r="DB304" s="10"/>
      <c r="DC304" s="10"/>
      <c r="DD304" s="10"/>
      <c r="DE304" s="10"/>
      <c r="DF304" s="10"/>
      <c r="DG304" s="10"/>
      <c r="DH304" s="10"/>
      <c r="DI304" s="10"/>
      <c r="DJ304" s="10"/>
      <c r="DK304" s="10"/>
      <c r="DL304" s="10"/>
      <c r="DM304" s="10"/>
      <c r="DN304" s="10"/>
      <c r="DO304" s="10"/>
      <c r="DP304" s="10"/>
      <c r="DQ304" s="10"/>
      <c r="DR304" s="10"/>
      <c r="DS304" s="10"/>
      <c r="DT304" s="10"/>
      <c r="DU304" s="10"/>
      <c r="DV304" s="10"/>
      <c r="DW304" s="10"/>
      <c r="DX304" s="10"/>
      <c r="DY304" s="10"/>
      <c r="DZ304" s="10"/>
      <c r="EA304" s="10"/>
      <c r="EB304" s="10"/>
      <c r="EC304" s="10"/>
      <c r="ED304" s="10"/>
      <c r="EE304" s="10"/>
      <c r="EF304" s="10"/>
      <c r="EG304" s="10"/>
      <c r="EH304" s="10"/>
      <c r="EI304" s="10"/>
      <c r="EJ304" s="10"/>
      <c r="EK304" s="10"/>
      <c r="EL304" s="10"/>
      <c r="EM304" s="10"/>
      <c r="EN304" s="10"/>
      <c r="EO304" s="10"/>
      <c r="EP304" s="10"/>
      <c r="EQ304" s="10"/>
      <c r="ER304" s="10"/>
      <c r="ES304" s="10"/>
      <c r="ET304" s="10"/>
      <c r="EU304" s="10"/>
      <c r="EV304" s="10"/>
      <c r="EW304" s="10"/>
      <c r="EX304" s="10"/>
      <c r="EY304" s="10"/>
      <c r="EZ304" s="10"/>
      <c r="FA304" s="10"/>
      <c r="FB304" s="10"/>
      <c r="FC304" s="10"/>
      <c r="FD304" s="10"/>
      <c r="FE304" s="10"/>
      <c r="FF304" s="10"/>
      <c r="FG304" s="10"/>
      <c r="FH304" s="10"/>
      <c r="FI304" s="10"/>
      <c r="FJ304" s="10"/>
      <c r="FK304" s="10"/>
      <c r="FL304" s="10"/>
      <c r="FM304" s="10"/>
      <c r="FN304" s="10"/>
      <c r="FO304" s="10"/>
      <c r="FP304" s="10"/>
      <c r="FQ304" s="10"/>
      <c r="FR304" s="10"/>
      <c r="FS304" s="10"/>
      <c r="FT304" s="10"/>
      <c r="FU304" s="10"/>
      <c r="FV304" s="10"/>
      <c r="FW304" s="10"/>
      <c r="FX304" s="10"/>
      <c r="FY304" s="10"/>
      <c r="FZ304" s="10"/>
      <c r="GA304" s="10"/>
      <c r="GB304" s="10"/>
      <c r="GC304" s="10"/>
      <c r="GD304" s="10"/>
      <c r="GE304" s="10"/>
      <c r="GF304" s="10"/>
      <c r="GG304" s="10"/>
      <c r="GH304" s="10"/>
      <c r="GI304" s="10"/>
      <c r="GJ304" s="10"/>
      <c r="GK304" s="10"/>
      <c r="GL304" s="10"/>
      <c r="GM304" s="10"/>
      <c r="GN304" s="10"/>
      <c r="GO304" s="10"/>
      <c r="GP304" s="10"/>
      <c r="GQ304" s="10"/>
      <c r="GR304" s="10"/>
      <c r="GS304" s="10"/>
      <c r="GT304" s="10"/>
      <c r="GU304" s="10"/>
      <c r="GV304" s="10"/>
      <c r="GW304" s="10"/>
      <c r="GX304" s="10"/>
      <c r="GY304" s="10"/>
      <c r="GZ304" s="10"/>
      <c r="HA304" s="10"/>
      <c r="HB304" s="10"/>
      <c r="HC304" s="10"/>
      <c r="HD304" s="10"/>
      <c r="HE304" s="10"/>
      <c r="HF304" s="10"/>
      <c r="HG304" s="10"/>
      <c r="HH304" s="10"/>
      <c r="HI304" s="10"/>
      <c r="HJ304" s="10"/>
      <c r="HK304" s="10"/>
      <c r="HL304" s="10"/>
      <c r="HM304" s="10"/>
      <c r="HN304" s="10"/>
      <c r="HO304" s="10"/>
      <c r="HP304" s="10"/>
      <c r="HQ304" s="10"/>
      <c r="HR304" s="10"/>
      <c r="HS304" s="10"/>
      <c r="HT304" s="10"/>
      <c r="HU304" s="10"/>
      <c r="HV304" s="10"/>
      <c r="HW304" s="10"/>
      <c r="HX304" s="10"/>
      <c r="HY304" s="10"/>
      <c r="HZ304" s="10"/>
      <c r="IA304" s="10"/>
      <c r="IB304" s="10"/>
      <c r="IC304" s="10"/>
      <c r="ID304" s="10"/>
      <c r="IE304" s="10"/>
      <c r="IF304" s="10"/>
      <c r="IG304" s="10"/>
      <c r="IH304" s="10"/>
      <c r="II304" s="10"/>
      <c r="IJ304" s="10"/>
      <c r="IK304" s="10"/>
      <c r="IL304" s="10"/>
      <c r="IM304" s="10"/>
      <c r="IN304" s="10"/>
      <c r="IO304" s="10"/>
      <c r="IP304" s="10"/>
      <c r="IQ304" s="10"/>
      <c r="IR304" s="10"/>
      <c r="IS304" s="10"/>
      <c r="IT304" s="10"/>
      <c r="IU304" s="10"/>
      <c r="IV304" s="10"/>
      <c r="IW304" s="10"/>
      <c r="IX304" s="10"/>
      <c r="IY304" s="10"/>
      <c r="IZ304" s="10"/>
      <c r="JA304" s="10"/>
    </row>
    <row r="305" spans="1:261" x14ac:dyDescent="0.3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CC305" s="10"/>
      <c r="CD305" s="10"/>
      <c r="CE305" s="10"/>
      <c r="CF305" s="10"/>
      <c r="CG305" s="10"/>
      <c r="CH305" s="10"/>
      <c r="CI305" s="10"/>
      <c r="CJ305" s="10"/>
      <c r="CK305" s="10"/>
      <c r="CL305" s="10"/>
      <c r="CM305" s="10"/>
      <c r="CN305" s="10"/>
      <c r="CO305" s="10"/>
      <c r="CP305" s="10"/>
      <c r="CQ305" s="10"/>
      <c r="CR305" s="10"/>
      <c r="CS305" s="10"/>
      <c r="CT305" s="10"/>
      <c r="CU305" s="10"/>
      <c r="CV305" s="10"/>
      <c r="CW305" s="10"/>
      <c r="CX305" s="10"/>
      <c r="CY305" s="10"/>
      <c r="CZ305" s="10"/>
      <c r="DA305" s="10"/>
      <c r="DB305" s="10"/>
      <c r="DC305" s="10"/>
      <c r="DD305" s="10"/>
      <c r="DE305" s="10"/>
      <c r="DF305" s="10"/>
      <c r="DG305" s="10"/>
      <c r="DH305" s="10"/>
      <c r="DI305" s="10"/>
      <c r="DJ305" s="10"/>
      <c r="DK305" s="10"/>
      <c r="DL305" s="10"/>
      <c r="DM305" s="10"/>
      <c r="DN305" s="10"/>
      <c r="DO305" s="10"/>
      <c r="DP305" s="10"/>
      <c r="DQ305" s="10"/>
      <c r="DR305" s="10"/>
      <c r="DS305" s="10"/>
      <c r="DT305" s="10"/>
      <c r="DU305" s="10"/>
      <c r="DV305" s="10"/>
      <c r="DW305" s="10"/>
      <c r="DX305" s="10"/>
      <c r="DY305" s="10"/>
      <c r="DZ305" s="10"/>
      <c r="EA305" s="10"/>
      <c r="EB305" s="10"/>
      <c r="EC305" s="10"/>
      <c r="ED305" s="10"/>
      <c r="EE305" s="10"/>
      <c r="EF305" s="10"/>
      <c r="EG305" s="10"/>
      <c r="EH305" s="10"/>
      <c r="EI305" s="10"/>
      <c r="EJ305" s="10"/>
      <c r="EK305" s="10"/>
      <c r="EL305" s="10"/>
      <c r="EM305" s="10"/>
      <c r="EN305" s="10"/>
      <c r="EO305" s="10"/>
      <c r="EP305" s="10"/>
      <c r="EQ305" s="10"/>
      <c r="ER305" s="10"/>
      <c r="ES305" s="10"/>
      <c r="ET305" s="10"/>
      <c r="EU305" s="10"/>
      <c r="EV305" s="10"/>
      <c r="EW305" s="10"/>
      <c r="EX305" s="10"/>
      <c r="EY305" s="10"/>
      <c r="EZ305" s="10"/>
      <c r="FA305" s="10"/>
      <c r="FB305" s="10"/>
      <c r="FC305" s="10"/>
      <c r="FD305" s="10"/>
      <c r="FE305" s="10"/>
      <c r="FF305" s="10"/>
      <c r="FG305" s="10"/>
      <c r="FH305" s="10"/>
      <c r="FI305" s="10"/>
      <c r="FJ305" s="10"/>
      <c r="FK305" s="10"/>
      <c r="FL305" s="10"/>
      <c r="FM305" s="10"/>
      <c r="FN305" s="10"/>
      <c r="FO305" s="10"/>
      <c r="FP305" s="10"/>
      <c r="FQ305" s="10"/>
      <c r="FR305" s="10"/>
      <c r="FS305" s="10"/>
      <c r="FT305" s="10"/>
      <c r="FU305" s="10"/>
      <c r="FV305" s="10"/>
      <c r="FW305" s="10"/>
      <c r="FX305" s="10"/>
      <c r="FY305" s="10"/>
      <c r="FZ305" s="10"/>
      <c r="GA305" s="10"/>
      <c r="GB305" s="10"/>
      <c r="GC305" s="10"/>
      <c r="GD305" s="10"/>
      <c r="GE305" s="10"/>
      <c r="GF305" s="10"/>
      <c r="GG305" s="10"/>
      <c r="GH305" s="10"/>
      <c r="GI305" s="10"/>
      <c r="GJ305" s="10"/>
      <c r="GK305" s="10"/>
      <c r="GL305" s="10"/>
      <c r="GM305" s="10"/>
      <c r="GN305" s="10"/>
      <c r="GO305" s="10"/>
      <c r="GP305" s="10"/>
      <c r="GQ305" s="10"/>
      <c r="GR305" s="10"/>
      <c r="GS305" s="10"/>
      <c r="GT305" s="10"/>
      <c r="GU305" s="10"/>
      <c r="GV305" s="10"/>
      <c r="GW305" s="10"/>
      <c r="GX305" s="10"/>
      <c r="GY305" s="10"/>
      <c r="GZ305" s="10"/>
      <c r="HA305" s="10"/>
      <c r="HB305" s="10"/>
      <c r="HC305" s="10"/>
      <c r="HD305" s="10"/>
      <c r="HE305" s="10"/>
      <c r="HF305" s="10"/>
      <c r="HG305" s="10"/>
      <c r="HH305" s="10"/>
      <c r="HI305" s="10"/>
      <c r="HJ305" s="10"/>
      <c r="HK305" s="10"/>
      <c r="HL305" s="10"/>
      <c r="HM305" s="10"/>
      <c r="HN305" s="10"/>
      <c r="HO305" s="10"/>
      <c r="HP305" s="10"/>
      <c r="HQ305" s="10"/>
      <c r="HR305" s="10"/>
      <c r="HS305" s="10"/>
      <c r="HT305" s="10"/>
      <c r="HU305" s="10"/>
      <c r="HV305" s="10"/>
      <c r="HW305" s="10"/>
      <c r="HX305" s="10"/>
      <c r="HY305" s="10"/>
      <c r="HZ305" s="10"/>
      <c r="IA305" s="10"/>
      <c r="IB305" s="10"/>
      <c r="IC305" s="10"/>
      <c r="ID305" s="10"/>
      <c r="IE305" s="10"/>
      <c r="IF305" s="10"/>
      <c r="IG305" s="10"/>
      <c r="IH305" s="10"/>
      <c r="II305" s="10"/>
      <c r="IJ305" s="10"/>
      <c r="IK305" s="10"/>
      <c r="IL305" s="10"/>
      <c r="IM305" s="10"/>
      <c r="IN305" s="10"/>
      <c r="IO305" s="10"/>
      <c r="IP305" s="10"/>
      <c r="IQ305" s="10"/>
      <c r="IR305" s="10"/>
      <c r="IS305" s="10"/>
      <c r="IT305" s="10"/>
      <c r="IU305" s="10"/>
      <c r="IV305" s="10"/>
      <c r="IW305" s="10"/>
      <c r="IX305" s="10"/>
      <c r="IY305" s="10"/>
      <c r="IZ305" s="10"/>
      <c r="JA305" s="10"/>
    </row>
    <row r="306" spans="1:261" x14ac:dyDescent="0.3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CC306" s="10"/>
      <c r="CD306" s="10"/>
      <c r="CE306" s="10"/>
      <c r="CF306" s="10"/>
      <c r="CG306" s="10"/>
      <c r="CH306" s="10"/>
      <c r="CI306" s="10"/>
      <c r="CJ306" s="10"/>
      <c r="CK306" s="10"/>
      <c r="CL306" s="10"/>
      <c r="CM306" s="10"/>
      <c r="CN306" s="10"/>
      <c r="CO306" s="10"/>
      <c r="CP306" s="10"/>
      <c r="CQ306" s="10"/>
      <c r="CR306" s="10"/>
      <c r="CS306" s="10"/>
      <c r="CT306" s="10"/>
      <c r="CU306" s="10"/>
      <c r="CV306" s="10"/>
      <c r="CW306" s="10"/>
      <c r="CX306" s="10"/>
      <c r="CY306" s="10"/>
      <c r="CZ306" s="10"/>
      <c r="DA306" s="10"/>
      <c r="DB306" s="10"/>
      <c r="DC306" s="10"/>
      <c r="DD306" s="10"/>
      <c r="DE306" s="10"/>
      <c r="DF306" s="10"/>
      <c r="DG306" s="10"/>
      <c r="DH306" s="10"/>
      <c r="DI306" s="10"/>
      <c r="DJ306" s="10"/>
      <c r="DK306" s="10"/>
      <c r="DL306" s="10"/>
      <c r="DM306" s="10"/>
      <c r="DN306" s="10"/>
      <c r="DO306" s="10"/>
      <c r="DP306" s="10"/>
      <c r="DQ306" s="10"/>
      <c r="DR306" s="10"/>
      <c r="DS306" s="10"/>
      <c r="DT306" s="10"/>
      <c r="DU306" s="10"/>
      <c r="DV306" s="10"/>
      <c r="DW306" s="10"/>
      <c r="DX306" s="10"/>
      <c r="DY306" s="10"/>
      <c r="DZ306" s="10"/>
      <c r="EA306" s="10"/>
      <c r="EB306" s="10"/>
      <c r="EC306" s="10"/>
      <c r="ED306" s="10"/>
      <c r="EE306" s="10"/>
      <c r="EF306" s="10"/>
      <c r="EG306" s="10"/>
      <c r="EH306" s="10"/>
      <c r="EI306" s="10"/>
      <c r="EJ306" s="10"/>
      <c r="EK306" s="10"/>
      <c r="EL306" s="10"/>
      <c r="EM306" s="10"/>
      <c r="EN306" s="10"/>
      <c r="EO306" s="10"/>
      <c r="EP306" s="10"/>
      <c r="EQ306" s="10"/>
      <c r="ER306" s="10"/>
      <c r="ES306" s="10"/>
      <c r="ET306" s="10"/>
      <c r="EU306" s="10"/>
      <c r="EV306" s="10"/>
      <c r="EW306" s="10"/>
      <c r="EX306" s="10"/>
      <c r="EY306" s="10"/>
      <c r="EZ306" s="10"/>
      <c r="FA306" s="10"/>
      <c r="FB306" s="10"/>
      <c r="FC306" s="10"/>
      <c r="FD306" s="10"/>
      <c r="FE306" s="10"/>
      <c r="FF306" s="10"/>
      <c r="FG306" s="10"/>
      <c r="FH306" s="10"/>
      <c r="FI306" s="10"/>
      <c r="FJ306" s="10"/>
      <c r="FK306" s="10"/>
      <c r="FL306" s="10"/>
      <c r="FM306" s="10"/>
      <c r="FN306" s="10"/>
      <c r="FO306" s="10"/>
      <c r="FP306" s="10"/>
      <c r="FQ306" s="10"/>
      <c r="FR306" s="10"/>
      <c r="FS306" s="10"/>
      <c r="FT306" s="10"/>
      <c r="FU306" s="10"/>
      <c r="FV306" s="10"/>
      <c r="FW306" s="10"/>
      <c r="FX306" s="10"/>
      <c r="FY306" s="10"/>
      <c r="FZ306" s="10"/>
      <c r="GA306" s="10"/>
      <c r="GB306" s="10"/>
      <c r="GC306" s="10"/>
      <c r="GD306" s="10"/>
      <c r="GE306" s="10"/>
      <c r="GF306" s="10"/>
      <c r="GG306" s="10"/>
      <c r="GH306" s="10"/>
      <c r="GI306" s="10"/>
      <c r="GJ306" s="10"/>
      <c r="GK306" s="10"/>
      <c r="GL306" s="10"/>
      <c r="GM306" s="10"/>
      <c r="GN306" s="10"/>
      <c r="GO306" s="10"/>
      <c r="GP306" s="10"/>
      <c r="GQ306" s="10"/>
      <c r="GR306" s="10"/>
      <c r="GS306" s="10"/>
      <c r="GT306" s="10"/>
      <c r="GU306" s="10"/>
      <c r="GV306" s="10"/>
      <c r="GW306" s="10"/>
      <c r="GX306" s="10"/>
      <c r="GY306" s="10"/>
      <c r="GZ306" s="10"/>
      <c r="HA306" s="10"/>
      <c r="HB306" s="10"/>
      <c r="HC306" s="10"/>
      <c r="HD306" s="10"/>
      <c r="HE306" s="10"/>
      <c r="HF306" s="10"/>
      <c r="HG306" s="10"/>
      <c r="HH306" s="10"/>
      <c r="HI306" s="10"/>
      <c r="HJ306" s="10"/>
      <c r="HK306" s="10"/>
      <c r="HL306" s="10"/>
      <c r="HM306" s="10"/>
      <c r="HN306" s="10"/>
      <c r="HO306" s="10"/>
      <c r="HP306" s="10"/>
      <c r="HQ306" s="10"/>
      <c r="HR306" s="10"/>
      <c r="HS306" s="10"/>
      <c r="HT306" s="10"/>
      <c r="HU306" s="10"/>
      <c r="HV306" s="10"/>
      <c r="HW306" s="10"/>
      <c r="HX306" s="10"/>
      <c r="HY306" s="10"/>
      <c r="HZ306" s="10"/>
      <c r="IA306" s="10"/>
      <c r="IB306" s="10"/>
      <c r="IC306" s="10"/>
      <c r="ID306" s="10"/>
      <c r="IE306" s="10"/>
      <c r="IF306" s="10"/>
      <c r="IG306" s="10"/>
      <c r="IH306" s="10"/>
      <c r="II306" s="10"/>
      <c r="IJ306" s="10"/>
      <c r="IK306" s="10"/>
      <c r="IL306" s="10"/>
      <c r="IM306" s="10"/>
      <c r="IN306" s="10"/>
      <c r="IO306" s="10"/>
      <c r="IP306" s="10"/>
      <c r="IQ306" s="10"/>
      <c r="IR306" s="10"/>
      <c r="IS306" s="10"/>
      <c r="IT306" s="10"/>
      <c r="IU306" s="10"/>
      <c r="IV306" s="10"/>
      <c r="IW306" s="10"/>
      <c r="IX306" s="10"/>
      <c r="IY306" s="10"/>
      <c r="IZ306" s="10"/>
      <c r="JA306" s="10"/>
    </row>
    <row r="307" spans="1:261" x14ac:dyDescent="0.3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CC307" s="10"/>
      <c r="CD307" s="10"/>
      <c r="CE307" s="10"/>
      <c r="CF307" s="10"/>
      <c r="CG307" s="10"/>
      <c r="CH307" s="10"/>
      <c r="CI307" s="10"/>
      <c r="CJ307" s="10"/>
      <c r="CK307" s="10"/>
      <c r="CL307" s="10"/>
      <c r="CM307" s="10"/>
      <c r="CN307" s="10"/>
      <c r="CO307" s="10"/>
      <c r="CP307" s="10"/>
      <c r="CQ307" s="10"/>
      <c r="CR307" s="10"/>
      <c r="CS307" s="10"/>
      <c r="CT307" s="10"/>
      <c r="CU307" s="10"/>
      <c r="CV307" s="10"/>
      <c r="CW307" s="10"/>
      <c r="CX307" s="10"/>
      <c r="CY307" s="10"/>
      <c r="CZ307" s="10"/>
      <c r="DA307" s="10"/>
      <c r="DB307" s="10"/>
      <c r="DC307" s="10"/>
      <c r="DD307" s="10"/>
      <c r="DE307" s="10"/>
      <c r="DF307" s="10"/>
      <c r="DG307" s="10"/>
      <c r="DH307" s="10"/>
      <c r="DI307" s="10"/>
      <c r="DJ307" s="10"/>
      <c r="DK307" s="10"/>
      <c r="DL307" s="10"/>
      <c r="DM307" s="10"/>
      <c r="DN307" s="10"/>
      <c r="DO307" s="10"/>
      <c r="DP307" s="10"/>
      <c r="DQ307" s="10"/>
      <c r="DR307" s="10"/>
      <c r="DS307" s="10"/>
      <c r="DT307" s="10"/>
      <c r="DU307" s="10"/>
      <c r="DV307" s="10"/>
      <c r="DW307" s="10"/>
      <c r="DX307" s="10"/>
      <c r="DY307" s="10"/>
      <c r="DZ307" s="10"/>
      <c r="EA307" s="10"/>
      <c r="EB307" s="10"/>
      <c r="EC307" s="10"/>
      <c r="ED307" s="10"/>
      <c r="EE307" s="10"/>
      <c r="EF307" s="10"/>
      <c r="EG307" s="10"/>
      <c r="EH307" s="10"/>
      <c r="EI307" s="10"/>
      <c r="EJ307" s="10"/>
      <c r="EK307" s="10"/>
      <c r="EL307" s="10"/>
      <c r="EM307" s="10"/>
      <c r="EN307" s="10"/>
      <c r="EO307" s="10"/>
      <c r="EP307" s="10"/>
      <c r="EQ307" s="10"/>
      <c r="ER307" s="10"/>
      <c r="ES307" s="10"/>
      <c r="ET307" s="10"/>
      <c r="EU307" s="10"/>
      <c r="EV307" s="10"/>
      <c r="EW307" s="10"/>
      <c r="EX307" s="10"/>
      <c r="EY307" s="10"/>
      <c r="EZ307" s="10"/>
      <c r="FA307" s="10"/>
      <c r="FB307" s="10"/>
      <c r="FC307" s="10"/>
      <c r="FD307" s="10"/>
      <c r="FE307" s="10"/>
      <c r="FF307" s="10"/>
      <c r="FG307" s="10"/>
      <c r="FH307" s="10"/>
      <c r="FI307" s="10"/>
      <c r="FJ307" s="10"/>
      <c r="FK307" s="10"/>
      <c r="FL307" s="10"/>
      <c r="FM307" s="10"/>
      <c r="FN307" s="10"/>
      <c r="FO307" s="10"/>
      <c r="FP307" s="10"/>
      <c r="FQ307" s="10"/>
      <c r="FR307" s="10"/>
      <c r="FS307" s="10"/>
      <c r="FT307" s="10"/>
      <c r="FU307" s="10"/>
      <c r="FV307" s="10"/>
      <c r="FW307" s="10"/>
      <c r="FX307" s="10"/>
      <c r="FY307" s="10"/>
      <c r="FZ307" s="10"/>
      <c r="GA307" s="10"/>
      <c r="GB307" s="10"/>
      <c r="GC307" s="10"/>
      <c r="GD307" s="10"/>
      <c r="GE307" s="10"/>
      <c r="GF307" s="10"/>
      <c r="GG307" s="10"/>
      <c r="GH307" s="10"/>
      <c r="GI307" s="10"/>
      <c r="GJ307" s="10"/>
      <c r="GK307" s="10"/>
      <c r="GL307" s="10"/>
      <c r="GM307" s="10"/>
      <c r="GN307" s="10"/>
      <c r="GO307" s="10"/>
      <c r="GP307" s="10"/>
      <c r="GQ307" s="10"/>
      <c r="GR307" s="10"/>
      <c r="GS307" s="10"/>
      <c r="GT307" s="10"/>
      <c r="GU307" s="10"/>
      <c r="GV307" s="10"/>
      <c r="GW307" s="10"/>
      <c r="GX307" s="10"/>
      <c r="GY307" s="10"/>
      <c r="GZ307" s="10"/>
      <c r="HA307" s="10"/>
      <c r="HB307" s="10"/>
      <c r="HC307" s="10"/>
      <c r="HD307" s="10"/>
      <c r="HE307" s="10"/>
      <c r="HF307" s="10"/>
      <c r="HG307" s="10"/>
      <c r="HH307" s="10"/>
      <c r="HI307" s="10"/>
      <c r="HJ307" s="10"/>
      <c r="HK307" s="10"/>
      <c r="HL307" s="10"/>
      <c r="HM307" s="10"/>
      <c r="HN307" s="10"/>
      <c r="HO307" s="10"/>
      <c r="HP307" s="10"/>
      <c r="HQ307" s="10"/>
      <c r="HR307" s="10"/>
      <c r="HS307" s="10"/>
      <c r="HT307" s="10"/>
      <c r="HU307" s="10"/>
      <c r="HV307" s="10"/>
      <c r="HW307" s="10"/>
      <c r="HX307" s="10"/>
      <c r="HY307" s="10"/>
      <c r="HZ307" s="10"/>
      <c r="IA307" s="10"/>
      <c r="IB307" s="10"/>
      <c r="IC307" s="10"/>
      <c r="ID307" s="10"/>
      <c r="IE307" s="10"/>
      <c r="IF307" s="10"/>
      <c r="IG307" s="10"/>
      <c r="IH307" s="10"/>
      <c r="II307" s="10"/>
      <c r="IJ307" s="10"/>
      <c r="IK307" s="10"/>
      <c r="IL307" s="10"/>
      <c r="IM307" s="10"/>
      <c r="IN307" s="10"/>
      <c r="IO307" s="10"/>
      <c r="IP307" s="10"/>
      <c r="IQ307" s="10"/>
      <c r="IR307" s="10"/>
      <c r="IS307" s="10"/>
      <c r="IT307" s="10"/>
      <c r="IU307" s="10"/>
      <c r="IV307" s="10"/>
      <c r="IW307" s="10"/>
      <c r="IX307" s="10"/>
      <c r="IY307" s="10"/>
      <c r="IZ307" s="10"/>
      <c r="JA307" s="10"/>
    </row>
    <row r="308" spans="1:261" x14ac:dyDescent="0.3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CC308" s="10"/>
      <c r="CD308" s="10"/>
      <c r="CE308" s="10"/>
      <c r="CF308" s="10"/>
      <c r="CG308" s="10"/>
      <c r="CH308" s="10"/>
      <c r="CI308" s="10"/>
      <c r="CJ308" s="10"/>
      <c r="CK308" s="10"/>
      <c r="CL308" s="10"/>
      <c r="CM308" s="10"/>
      <c r="CN308" s="10"/>
      <c r="CO308" s="10"/>
      <c r="CP308" s="10"/>
      <c r="CQ308" s="10"/>
      <c r="CR308" s="10"/>
      <c r="CS308" s="10"/>
      <c r="CT308" s="10"/>
      <c r="CU308" s="10"/>
      <c r="CV308" s="10"/>
      <c r="CW308" s="10"/>
      <c r="CX308" s="10"/>
      <c r="CY308" s="10"/>
      <c r="CZ308" s="10"/>
      <c r="DA308" s="10"/>
      <c r="DB308" s="10"/>
      <c r="DC308" s="10"/>
      <c r="DD308" s="10"/>
      <c r="DE308" s="10"/>
      <c r="DF308" s="10"/>
      <c r="DG308" s="10"/>
      <c r="DH308" s="10"/>
      <c r="DI308" s="10"/>
      <c r="DJ308" s="10"/>
      <c r="DK308" s="10"/>
      <c r="DL308" s="10"/>
      <c r="DM308" s="10"/>
      <c r="DN308" s="10"/>
      <c r="DO308" s="10"/>
      <c r="DP308" s="10"/>
      <c r="DQ308" s="10"/>
      <c r="DR308" s="10"/>
      <c r="DS308" s="10"/>
      <c r="DT308" s="10"/>
      <c r="DU308" s="10"/>
      <c r="DV308" s="10"/>
      <c r="DW308" s="10"/>
      <c r="DX308" s="10"/>
      <c r="DY308" s="10"/>
      <c r="DZ308" s="10"/>
      <c r="EA308" s="10"/>
      <c r="EB308" s="10"/>
      <c r="EC308" s="10"/>
      <c r="ED308" s="10"/>
      <c r="EE308" s="10"/>
      <c r="EF308" s="10"/>
      <c r="EG308" s="10"/>
      <c r="EH308" s="10"/>
      <c r="EI308" s="10"/>
      <c r="EJ308" s="10"/>
      <c r="EK308" s="10"/>
      <c r="EL308" s="10"/>
      <c r="EM308" s="10"/>
      <c r="EN308" s="10"/>
      <c r="EO308" s="10"/>
      <c r="EP308" s="10"/>
      <c r="EQ308" s="10"/>
      <c r="ER308" s="10"/>
      <c r="ES308" s="10"/>
      <c r="ET308" s="10"/>
      <c r="EU308" s="10"/>
      <c r="EV308" s="10"/>
      <c r="EW308" s="10"/>
      <c r="EX308" s="10"/>
      <c r="EY308" s="10"/>
      <c r="EZ308" s="10"/>
      <c r="FA308" s="10"/>
      <c r="FB308" s="10"/>
      <c r="FC308" s="10"/>
      <c r="FD308" s="10"/>
      <c r="FE308" s="10"/>
      <c r="FF308" s="10"/>
      <c r="FG308" s="10"/>
      <c r="FH308" s="10"/>
      <c r="FI308" s="10"/>
      <c r="FJ308" s="10"/>
      <c r="FK308" s="10"/>
      <c r="FL308" s="10"/>
      <c r="FM308" s="10"/>
      <c r="FN308" s="10"/>
      <c r="FO308" s="10"/>
      <c r="FP308" s="10"/>
      <c r="FQ308" s="10"/>
      <c r="FR308" s="10"/>
      <c r="FS308" s="10"/>
      <c r="FT308" s="10"/>
      <c r="FU308" s="10"/>
      <c r="FV308" s="10"/>
      <c r="FW308" s="10"/>
      <c r="FX308" s="10"/>
      <c r="FY308" s="10"/>
      <c r="FZ308" s="10"/>
      <c r="GA308" s="10"/>
      <c r="GB308" s="10"/>
      <c r="GC308" s="10"/>
      <c r="GD308" s="10"/>
      <c r="GE308" s="10"/>
      <c r="GF308" s="10"/>
      <c r="GG308" s="10"/>
      <c r="GH308" s="10"/>
      <c r="GI308" s="10"/>
      <c r="GJ308" s="10"/>
      <c r="GK308" s="10"/>
      <c r="GL308" s="10"/>
      <c r="GM308" s="10"/>
      <c r="GN308" s="10"/>
      <c r="GO308" s="10"/>
      <c r="GP308" s="10"/>
      <c r="GQ308" s="10"/>
      <c r="GR308" s="10"/>
      <c r="GS308" s="10"/>
      <c r="GT308" s="10"/>
      <c r="GU308" s="10"/>
      <c r="GV308" s="10"/>
      <c r="GW308" s="10"/>
      <c r="GX308" s="10"/>
      <c r="GY308" s="10"/>
      <c r="GZ308" s="10"/>
      <c r="HA308" s="10"/>
      <c r="HB308" s="10"/>
      <c r="HC308" s="10"/>
      <c r="HD308" s="10"/>
      <c r="HE308" s="10"/>
      <c r="HF308" s="10"/>
      <c r="HG308" s="10"/>
      <c r="HH308" s="10"/>
      <c r="HI308" s="10"/>
      <c r="HJ308" s="10"/>
      <c r="HK308" s="10"/>
      <c r="HL308" s="10"/>
      <c r="HM308" s="10"/>
      <c r="HN308" s="10"/>
      <c r="HO308" s="10"/>
      <c r="HP308" s="10"/>
      <c r="HQ308" s="10"/>
      <c r="HR308" s="10"/>
      <c r="HS308" s="10"/>
      <c r="HT308" s="10"/>
      <c r="HU308" s="10"/>
      <c r="HV308" s="10"/>
      <c r="HW308" s="10"/>
      <c r="HX308" s="10"/>
      <c r="HY308" s="10"/>
      <c r="HZ308" s="10"/>
      <c r="IA308" s="10"/>
      <c r="IB308" s="10"/>
      <c r="IC308" s="10"/>
      <c r="ID308" s="10"/>
      <c r="IE308" s="10"/>
      <c r="IF308" s="10"/>
      <c r="IG308" s="10"/>
      <c r="IH308" s="10"/>
      <c r="II308" s="10"/>
      <c r="IJ308" s="10"/>
      <c r="IK308" s="10"/>
      <c r="IL308" s="10"/>
      <c r="IM308" s="10"/>
      <c r="IN308" s="10"/>
      <c r="IO308" s="10"/>
      <c r="IP308" s="10"/>
      <c r="IQ308" s="10"/>
      <c r="IR308" s="10"/>
      <c r="IS308" s="10"/>
      <c r="IT308" s="10"/>
      <c r="IU308" s="10"/>
      <c r="IV308" s="10"/>
      <c r="IW308" s="10"/>
      <c r="IX308" s="10"/>
      <c r="IY308" s="10"/>
      <c r="IZ308" s="10"/>
      <c r="JA308" s="10"/>
    </row>
    <row r="309" spans="1:261" x14ac:dyDescent="0.3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CC309" s="10"/>
      <c r="CD309" s="10"/>
      <c r="CE309" s="10"/>
      <c r="CF309" s="10"/>
      <c r="CG309" s="10"/>
      <c r="CH309" s="10"/>
      <c r="CI309" s="10"/>
      <c r="CJ309" s="10"/>
      <c r="CK309" s="10"/>
      <c r="CL309" s="10"/>
      <c r="CM309" s="10"/>
      <c r="CN309" s="10"/>
      <c r="CO309" s="10"/>
      <c r="CP309" s="10"/>
      <c r="CQ309" s="10"/>
      <c r="CR309" s="10"/>
      <c r="CS309" s="10"/>
      <c r="CT309" s="10"/>
      <c r="CU309" s="10"/>
      <c r="CV309" s="10"/>
      <c r="CW309" s="10"/>
      <c r="CX309" s="10"/>
      <c r="CY309" s="10"/>
      <c r="CZ309" s="10"/>
      <c r="DA309" s="10"/>
      <c r="DB309" s="10"/>
      <c r="DC309" s="10"/>
      <c r="DD309" s="10"/>
      <c r="DE309" s="10"/>
      <c r="DF309" s="10"/>
      <c r="DG309" s="10"/>
      <c r="DH309" s="10"/>
      <c r="DI309" s="10"/>
      <c r="DJ309" s="10"/>
      <c r="DK309" s="10"/>
      <c r="DL309" s="10"/>
      <c r="DM309" s="10"/>
      <c r="DN309" s="10"/>
      <c r="DO309" s="10"/>
      <c r="DP309" s="10"/>
      <c r="DQ309" s="10"/>
      <c r="DR309" s="10"/>
      <c r="DS309" s="10"/>
      <c r="DT309" s="10"/>
      <c r="DU309" s="10"/>
      <c r="DV309" s="10"/>
      <c r="DW309" s="10"/>
      <c r="DX309" s="10"/>
      <c r="DY309" s="10"/>
      <c r="DZ309" s="10"/>
      <c r="EA309" s="10"/>
      <c r="EB309" s="10"/>
      <c r="EC309" s="10"/>
      <c r="ED309" s="10"/>
      <c r="EE309" s="10"/>
      <c r="EF309" s="10"/>
      <c r="EG309" s="10"/>
      <c r="EH309" s="10"/>
      <c r="EI309" s="10"/>
      <c r="EJ309" s="10"/>
      <c r="EK309" s="10"/>
      <c r="EL309" s="10"/>
      <c r="EM309" s="10"/>
      <c r="EN309" s="10"/>
      <c r="EO309" s="10"/>
      <c r="EP309" s="10"/>
      <c r="EQ309" s="10"/>
      <c r="ER309" s="10"/>
      <c r="ES309" s="10"/>
      <c r="ET309" s="10"/>
      <c r="EU309" s="10"/>
      <c r="EV309" s="10"/>
      <c r="EW309" s="10"/>
      <c r="EX309" s="10"/>
      <c r="EY309" s="10"/>
      <c r="EZ309" s="10"/>
      <c r="FA309" s="10"/>
      <c r="FB309" s="10"/>
      <c r="FC309" s="10"/>
      <c r="FD309" s="10"/>
      <c r="FE309" s="10"/>
      <c r="FF309" s="10"/>
      <c r="FG309" s="10"/>
      <c r="FH309" s="10"/>
      <c r="FI309" s="10"/>
      <c r="FJ309" s="10"/>
      <c r="FK309" s="10"/>
      <c r="FL309" s="10"/>
      <c r="FM309" s="10"/>
      <c r="FN309" s="10"/>
      <c r="FO309" s="10"/>
      <c r="FP309" s="10"/>
      <c r="FQ309" s="10"/>
      <c r="FR309" s="10"/>
      <c r="FS309" s="10"/>
      <c r="FT309" s="10"/>
      <c r="FU309" s="10"/>
      <c r="FV309" s="10"/>
      <c r="FW309" s="10"/>
      <c r="FX309" s="10"/>
      <c r="FY309" s="10"/>
      <c r="FZ309" s="10"/>
      <c r="GA309" s="10"/>
      <c r="GB309" s="10"/>
      <c r="GC309" s="10"/>
      <c r="GD309" s="10"/>
      <c r="GE309" s="10"/>
      <c r="GF309" s="10"/>
      <c r="GG309" s="10"/>
      <c r="GH309" s="10"/>
      <c r="GI309" s="10"/>
      <c r="GJ309" s="10"/>
      <c r="GK309" s="10"/>
      <c r="GL309" s="10"/>
      <c r="GM309" s="10"/>
      <c r="GN309" s="10"/>
      <c r="GO309" s="10"/>
      <c r="GP309" s="10"/>
      <c r="GQ309" s="10"/>
      <c r="GR309" s="10"/>
      <c r="GS309" s="10"/>
      <c r="GT309" s="10"/>
      <c r="GU309" s="10"/>
      <c r="GV309" s="10"/>
      <c r="GW309" s="10"/>
      <c r="GX309" s="10"/>
      <c r="GY309" s="10"/>
      <c r="GZ309" s="10"/>
      <c r="HA309" s="10"/>
      <c r="HB309" s="10"/>
      <c r="HC309" s="10"/>
      <c r="HD309" s="10"/>
      <c r="HE309" s="10"/>
      <c r="HF309" s="10"/>
      <c r="HG309" s="10"/>
      <c r="HH309" s="10"/>
      <c r="HI309" s="10"/>
      <c r="HJ309" s="10"/>
      <c r="HK309" s="10"/>
      <c r="HL309" s="10"/>
      <c r="HM309" s="10"/>
      <c r="HN309" s="10"/>
      <c r="HO309" s="10"/>
      <c r="HP309" s="10"/>
      <c r="HQ309" s="10"/>
      <c r="HR309" s="10"/>
      <c r="HS309" s="10"/>
      <c r="HT309" s="10"/>
      <c r="HU309" s="10"/>
      <c r="HV309" s="10"/>
      <c r="HW309" s="10"/>
      <c r="HX309" s="10"/>
      <c r="HY309" s="10"/>
      <c r="HZ309" s="10"/>
      <c r="IA309" s="10"/>
      <c r="IB309" s="10"/>
      <c r="IC309" s="10"/>
      <c r="ID309" s="10"/>
      <c r="IE309" s="10"/>
      <c r="IF309" s="10"/>
      <c r="IG309" s="10"/>
      <c r="IH309" s="10"/>
      <c r="II309" s="10"/>
      <c r="IJ309" s="10"/>
      <c r="IK309" s="10"/>
      <c r="IL309" s="10"/>
      <c r="IM309" s="10"/>
      <c r="IN309" s="10"/>
      <c r="IO309" s="10"/>
      <c r="IP309" s="10"/>
      <c r="IQ309" s="10"/>
      <c r="IR309" s="10"/>
      <c r="IS309" s="10"/>
      <c r="IT309" s="10"/>
      <c r="IU309" s="10"/>
      <c r="IV309" s="10"/>
      <c r="IW309" s="10"/>
      <c r="IX309" s="10"/>
      <c r="IY309" s="10"/>
      <c r="IZ309" s="10"/>
      <c r="JA309" s="10"/>
    </row>
    <row r="310" spans="1:261" x14ac:dyDescent="0.3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CC310" s="10"/>
      <c r="CD310" s="10"/>
      <c r="CE310" s="10"/>
      <c r="CF310" s="10"/>
      <c r="CG310" s="10"/>
      <c r="CH310" s="10"/>
      <c r="CI310" s="10"/>
      <c r="CJ310" s="10"/>
      <c r="CK310" s="10"/>
      <c r="CL310" s="10"/>
      <c r="CM310" s="10"/>
      <c r="CN310" s="10"/>
      <c r="CO310" s="10"/>
      <c r="CP310" s="10"/>
      <c r="CQ310" s="10"/>
      <c r="CR310" s="10"/>
      <c r="CS310" s="10"/>
      <c r="CT310" s="10"/>
      <c r="CU310" s="10"/>
      <c r="CV310" s="10"/>
      <c r="CW310" s="10"/>
      <c r="CX310" s="10"/>
      <c r="CY310" s="10"/>
      <c r="CZ310" s="10"/>
      <c r="DA310" s="10"/>
      <c r="DB310" s="10"/>
      <c r="DC310" s="10"/>
      <c r="DD310" s="10"/>
      <c r="DE310" s="10"/>
      <c r="DF310" s="10"/>
      <c r="DG310" s="10"/>
      <c r="DH310" s="10"/>
      <c r="DI310" s="10"/>
      <c r="DJ310" s="10"/>
      <c r="DK310" s="10"/>
      <c r="DL310" s="10"/>
      <c r="DM310" s="10"/>
      <c r="DN310" s="10"/>
      <c r="DO310" s="10"/>
      <c r="DP310" s="10"/>
      <c r="DQ310" s="10"/>
      <c r="DR310" s="10"/>
      <c r="DS310" s="10"/>
      <c r="DT310" s="10"/>
      <c r="DU310" s="10"/>
      <c r="DV310" s="10"/>
      <c r="DW310" s="10"/>
      <c r="DX310" s="10"/>
      <c r="DY310" s="10"/>
      <c r="DZ310" s="10"/>
      <c r="EA310" s="10"/>
      <c r="EB310" s="10"/>
      <c r="EC310" s="10"/>
      <c r="ED310" s="10"/>
      <c r="EE310" s="10"/>
      <c r="EF310" s="10"/>
      <c r="EG310" s="10"/>
      <c r="EH310" s="10"/>
      <c r="EI310" s="10"/>
      <c r="EJ310" s="10"/>
      <c r="EK310" s="10"/>
      <c r="EL310" s="10"/>
      <c r="EM310" s="10"/>
      <c r="EN310" s="10"/>
      <c r="EO310" s="10"/>
      <c r="EP310" s="10"/>
      <c r="EQ310" s="10"/>
      <c r="ER310" s="10"/>
      <c r="ES310" s="10"/>
      <c r="ET310" s="10"/>
      <c r="EU310" s="10"/>
      <c r="EV310" s="10"/>
      <c r="EW310" s="10"/>
      <c r="EX310" s="10"/>
      <c r="EY310" s="10"/>
      <c r="EZ310" s="10"/>
      <c r="FA310" s="10"/>
      <c r="FB310" s="10"/>
      <c r="FC310" s="10"/>
      <c r="FD310" s="10"/>
      <c r="FE310" s="10"/>
      <c r="FF310" s="10"/>
      <c r="FG310" s="10"/>
      <c r="FH310" s="10"/>
      <c r="FI310" s="10"/>
      <c r="FJ310" s="10"/>
      <c r="FK310" s="10"/>
      <c r="FL310" s="10"/>
      <c r="FM310" s="10"/>
      <c r="FN310" s="10"/>
      <c r="FO310" s="10"/>
      <c r="FP310" s="10"/>
      <c r="FQ310" s="10"/>
      <c r="FR310" s="10"/>
      <c r="FS310" s="10"/>
      <c r="FT310" s="10"/>
      <c r="FU310" s="10"/>
      <c r="FV310" s="10"/>
      <c r="FW310" s="10"/>
      <c r="FX310" s="10"/>
      <c r="FY310" s="10"/>
      <c r="FZ310" s="10"/>
      <c r="GA310" s="10"/>
      <c r="GB310" s="10"/>
      <c r="GC310" s="10"/>
      <c r="GD310" s="10"/>
      <c r="GE310" s="10"/>
      <c r="GF310" s="10"/>
      <c r="GG310" s="10"/>
      <c r="GH310" s="10"/>
      <c r="GI310" s="10"/>
      <c r="GJ310" s="10"/>
      <c r="GK310" s="10"/>
      <c r="GL310" s="10"/>
      <c r="GM310" s="10"/>
      <c r="GN310" s="10"/>
      <c r="GO310" s="10"/>
      <c r="GP310" s="10"/>
      <c r="GQ310" s="10"/>
      <c r="GR310" s="10"/>
      <c r="GS310" s="10"/>
      <c r="GT310" s="10"/>
      <c r="GU310" s="10"/>
      <c r="GV310" s="10"/>
      <c r="GW310" s="10"/>
      <c r="GX310" s="10"/>
      <c r="GY310" s="10"/>
      <c r="GZ310" s="10"/>
      <c r="HA310" s="10"/>
      <c r="HB310" s="10"/>
      <c r="HC310" s="10"/>
      <c r="HD310" s="10"/>
      <c r="HE310" s="10"/>
      <c r="HF310" s="10"/>
      <c r="HG310" s="10"/>
      <c r="HH310" s="10"/>
      <c r="HI310" s="10"/>
      <c r="HJ310" s="10"/>
      <c r="HK310" s="10"/>
      <c r="HL310" s="10"/>
      <c r="HM310" s="10"/>
      <c r="HN310" s="10"/>
      <c r="HO310" s="10"/>
      <c r="HP310" s="10"/>
      <c r="HQ310" s="10"/>
      <c r="HR310" s="10"/>
      <c r="HS310" s="10"/>
      <c r="HT310" s="10"/>
      <c r="HU310" s="10"/>
      <c r="HV310" s="10"/>
      <c r="HW310" s="10"/>
      <c r="HX310" s="10"/>
      <c r="HY310" s="10"/>
      <c r="HZ310" s="10"/>
      <c r="IA310" s="10"/>
      <c r="IB310" s="10"/>
      <c r="IC310" s="10"/>
      <c r="ID310" s="10"/>
      <c r="IE310" s="10"/>
      <c r="IF310" s="10"/>
      <c r="IG310" s="10"/>
      <c r="IH310" s="10"/>
      <c r="II310" s="10"/>
      <c r="IJ310" s="10"/>
      <c r="IK310" s="10"/>
      <c r="IL310" s="10"/>
      <c r="IM310" s="10"/>
      <c r="IN310" s="10"/>
      <c r="IO310" s="10"/>
      <c r="IP310" s="10"/>
      <c r="IQ310" s="10"/>
      <c r="IR310" s="10"/>
      <c r="IS310" s="10"/>
      <c r="IT310" s="10"/>
      <c r="IU310" s="10"/>
      <c r="IV310" s="10"/>
      <c r="IW310" s="10"/>
      <c r="IX310" s="10"/>
      <c r="IY310" s="10"/>
      <c r="IZ310" s="10"/>
      <c r="JA310" s="10"/>
    </row>
    <row r="311" spans="1:261" x14ac:dyDescent="0.3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CC311" s="10"/>
      <c r="CD311" s="10"/>
      <c r="CE311" s="10"/>
      <c r="CF311" s="10"/>
      <c r="CG311" s="10"/>
      <c r="CH311" s="10"/>
      <c r="CI311" s="10"/>
      <c r="CJ311" s="10"/>
      <c r="CK311" s="10"/>
      <c r="CL311" s="10"/>
      <c r="CM311" s="10"/>
      <c r="CN311" s="10"/>
      <c r="CO311" s="10"/>
      <c r="CP311" s="10"/>
      <c r="CQ311" s="10"/>
      <c r="CR311" s="10"/>
      <c r="CS311" s="10"/>
      <c r="CT311" s="10"/>
      <c r="CU311" s="10"/>
      <c r="CV311" s="10"/>
      <c r="CW311" s="10"/>
      <c r="CX311" s="10"/>
      <c r="CY311" s="10"/>
      <c r="CZ311" s="10"/>
      <c r="DA311" s="10"/>
      <c r="DB311" s="10"/>
      <c r="DC311" s="10"/>
      <c r="DD311" s="10"/>
      <c r="DE311" s="10"/>
      <c r="DF311" s="10"/>
      <c r="DG311" s="10"/>
      <c r="DH311" s="10"/>
      <c r="DI311" s="10"/>
      <c r="DJ311" s="10"/>
      <c r="DK311" s="10"/>
      <c r="DL311" s="10"/>
      <c r="DM311" s="10"/>
      <c r="DN311" s="10"/>
      <c r="DO311" s="10"/>
      <c r="DP311" s="10"/>
      <c r="DQ311" s="10"/>
      <c r="DR311" s="10"/>
      <c r="DS311" s="10"/>
      <c r="DT311" s="10"/>
      <c r="DU311" s="10"/>
      <c r="DV311" s="10"/>
      <c r="DW311" s="10"/>
      <c r="DX311" s="10"/>
      <c r="DY311" s="10"/>
      <c r="DZ311" s="10"/>
      <c r="EA311" s="10"/>
      <c r="EB311" s="10"/>
      <c r="EC311" s="10"/>
      <c r="ED311" s="10"/>
      <c r="EE311" s="10"/>
      <c r="EF311" s="10"/>
      <c r="EG311" s="10"/>
      <c r="EH311" s="10"/>
      <c r="EI311" s="10"/>
      <c r="EJ311" s="10"/>
      <c r="EK311" s="10"/>
      <c r="EL311" s="10"/>
      <c r="EM311" s="10"/>
      <c r="EN311" s="10"/>
      <c r="EO311" s="10"/>
      <c r="EP311" s="10"/>
      <c r="EQ311" s="10"/>
      <c r="ER311" s="10"/>
      <c r="ES311" s="10"/>
      <c r="ET311" s="10"/>
      <c r="EU311" s="10"/>
      <c r="EV311" s="10"/>
      <c r="EW311" s="10"/>
      <c r="EX311" s="10"/>
      <c r="EY311" s="10"/>
      <c r="EZ311" s="10"/>
      <c r="FA311" s="10"/>
      <c r="FB311" s="10"/>
      <c r="FC311" s="10"/>
      <c r="FD311" s="10"/>
      <c r="FE311" s="10"/>
      <c r="FF311" s="10"/>
      <c r="FG311" s="10"/>
      <c r="FH311" s="10"/>
      <c r="FI311" s="10"/>
      <c r="FJ311" s="10"/>
      <c r="FK311" s="10"/>
      <c r="FL311" s="10"/>
      <c r="FM311" s="10"/>
      <c r="FN311" s="10"/>
      <c r="FO311" s="10"/>
      <c r="FP311" s="10"/>
      <c r="FQ311" s="10"/>
      <c r="FR311" s="10"/>
      <c r="FS311" s="10"/>
      <c r="FT311" s="10"/>
      <c r="FU311" s="10"/>
      <c r="FV311" s="10"/>
      <c r="FW311" s="10"/>
      <c r="FX311" s="10"/>
      <c r="FY311" s="10"/>
      <c r="FZ311" s="10"/>
      <c r="GA311" s="10"/>
      <c r="GB311" s="10"/>
      <c r="GC311" s="10"/>
      <c r="GD311" s="10"/>
      <c r="GE311" s="10"/>
      <c r="GF311" s="10"/>
      <c r="GG311" s="10"/>
      <c r="GH311" s="10"/>
      <c r="GI311" s="10"/>
      <c r="GJ311" s="10"/>
      <c r="GK311" s="10"/>
      <c r="GL311" s="10"/>
      <c r="GM311" s="10"/>
      <c r="GN311" s="10"/>
      <c r="GO311" s="10"/>
      <c r="GP311" s="10"/>
      <c r="GQ311" s="10"/>
      <c r="GR311" s="10"/>
      <c r="GS311" s="10"/>
      <c r="GT311" s="10"/>
      <c r="GU311" s="10"/>
      <c r="GV311" s="10"/>
      <c r="GW311" s="10"/>
      <c r="GX311" s="10"/>
      <c r="GY311" s="10"/>
      <c r="GZ311" s="10"/>
      <c r="HA311" s="10"/>
      <c r="HB311" s="10"/>
      <c r="HC311" s="10"/>
      <c r="HD311" s="10"/>
      <c r="HE311" s="10"/>
      <c r="HF311" s="10"/>
      <c r="HG311" s="10"/>
      <c r="HH311" s="10"/>
      <c r="HI311" s="10"/>
      <c r="HJ311" s="10"/>
      <c r="HK311" s="10"/>
      <c r="HL311" s="10"/>
      <c r="HM311" s="10"/>
      <c r="HN311" s="10"/>
      <c r="HO311" s="10"/>
      <c r="HP311" s="10"/>
      <c r="HQ311" s="10"/>
      <c r="HR311" s="10"/>
      <c r="HS311" s="10"/>
      <c r="HT311" s="10"/>
      <c r="HU311" s="10"/>
      <c r="HV311" s="10"/>
      <c r="HW311" s="10"/>
      <c r="HX311" s="10"/>
      <c r="HY311" s="10"/>
      <c r="HZ311" s="10"/>
      <c r="IA311" s="10"/>
      <c r="IB311" s="10"/>
      <c r="IC311" s="10"/>
      <c r="ID311" s="10"/>
      <c r="IE311" s="10"/>
      <c r="IF311" s="10"/>
      <c r="IG311" s="10"/>
      <c r="IH311" s="10"/>
      <c r="II311" s="10"/>
      <c r="IJ311" s="10"/>
      <c r="IK311" s="10"/>
      <c r="IL311" s="10"/>
      <c r="IM311" s="10"/>
      <c r="IN311" s="10"/>
      <c r="IO311" s="10"/>
      <c r="IP311" s="10"/>
      <c r="IQ311" s="10"/>
      <c r="IR311" s="10"/>
      <c r="IS311" s="10"/>
      <c r="IT311" s="10"/>
      <c r="IU311" s="10"/>
      <c r="IV311" s="10"/>
      <c r="IW311" s="10"/>
      <c r="IX311" s="10"/>
      <c r="IY311" s="10"/>
      <c r="IZ311" s="10"/>
      <c r="JA311" s="10"/>
    </row>
    <row r="312" spans="1:261" x14ac:dyDescent="0.3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CC312" s="10"/>
      <c r="CD312" s="10"/>
      <c r="CE312" s="10"/>
      <c r="CF312" s="10"/>
      <c r="CG312" s="10"/>
      <c r="CH312" s="10"/>
      <c r="CI312" s="10"/>
      <c r="CJ312" s="10"/>
      <c r="CK312" s="10"/>
      <c r="CL312" s="10"/>
      <c r="CM312" s="10"/>
      <c r="CN312" s="10"/>
      <c r="CO312" s="10"/>
      <c r="CP312" s="10"/>
      <c r="CQ312" s="10"/>
      <c r="CR312" s="10"/>
      <c r="CS312" s="10"/>
      <c r="CT312" s="10"/>
      <c r="CU312" s="10"/>
      <c r="CV312" s="10"/>
      <c r="CW312" s="10"/>
      <c r="CX312" s="10"/>
      <c r="CY312" s="10"/>
      <c r="CZ312" s="10"/>
      <c r="DA312" s="10"/>
      <c r="DB312" s="10"/>
      <c r="DC312" s="10"/>
      <c r="DD312" s="10"/>
      <c r="DE312" s="10"/>
      <c r="DF312" s="10"/>
      <c r="DG312" s="10"/>
      <c r="DH312" s="10"/>
      <c r="DI312" s="10"/>
      <c r="DJ312" s="10"/>
      <c r="DK312" s="10"/>
      <c r="DL312" s="10"/>
      <c r="DM312" s="10"/>
      <c r="DN312" s="10"/>
      <c r="DO312" s="10"/>
      <c r="DP312" s="10"/>
      <c r="DQ312" s="10"/>
      <c r="DR312" s="10"/>
      <c r="DS312" s="10"/>
      <c r="DT312" s="10"/>
      <c r="DU312" s="10"/>
      <c r="DV312" s="10"/>
      <c r="DW312" s="10"/>
      <c r="DX312" s="10"/>
      <c r="DY312" s="10"/>
      <c r="DZ312" s="10"/>
      <c r="EA312" s="10"/>
      <c r="EB312" s="10"/>
      <c r="EC312" s="10"/>
      <c r="ED312" s="10"/>
      <c r="EE312" s="10"/>
      <c r="EF312" s="10"/>
      <c r="EG312" s="10"/>
      <c r="EH312" s="10"/>
      <c r="EI312" s="10"/>
      <c r="EJ312" s="10"/>
      <c r="EK312" s="10"/>
      <c r="EL312" s="10"/>
      <c r="EM312" s="10"/>
      <c r="EN312" s="10"/>
      <c r="EO312" s="10"/>
      <c r="EP312" s="10"/>
      <c r="EQ312" s="10"/>
      <c r="ER312" s="10"/>
      <c r="ES312" s="10"/>
      <c r="ET312" s="10"/>
      <c r="EU312" s="10"/>
      <c r="EV312" s="10"/>
      <c r="EW312" s="10"/>
      <c r="EX312" s="10"/>
      <c r="EY312" s="10"/>
      <c r="EZ312" s="10"/>
      <c r="FA312" s="10"/>
      <c r="FB312" s="10"/>
      <c r="FC312" s="10"/>
      <c r="FD312" s="10"/>
      <c r="FE312" s="10"/>
      <c r="FF312" s="10"/>
      <c r="FG312" s="10"/>
      <c r="FH312" s="10"/>
      <c r="FI312" s="10"/>
      <c r="FJ312" s="10"/>
      <c r="FK312" s="10"/>
      <c r="FL312" s="10"/>
      <c r="FM312" s="10"/>
      <c r="FN312" s="10"/>
      <c r="FO312" s="10"/>
      <c r="FP312" s="10"/>
      <c r="FQ312" s="10"/>
      <c r="FR312" s="10"/>
      <c r="FS312" s="10"/>
      <c r="FT312" s="10"/>
      <c r="FU312" s="10"/>
      <c r="FV312" s="10"/>
      <c r="FW312" s="10"/>
      <c r="FX312" s="10"/>
      <c r="FY312" s="10"/>
      <c r="FZ312" s="10"/>
      <c r="GA312" s="10"/>
      <c r="GB312" s="10"/>
      <c r="GC312" s="10"/>
      <c r="GD312" s="10"/>
      <c r="GE312" s="10"/>
      <c r="GF312" s="10"/>
      <c r="GG312" s="10"/>
      <c r="GH312" s="10"/>
      <c r="GI312" s="10"/>
      <c r="GJ312" s="10"/>
      <c r="GK312" s="10"/>
      <c r="GL312" s="10"/>
      <c r="GM312" s="10"/>
      <c r="GN312" s="10"/>
      <c r="GO312" s="10"/>
      <c r="GP312" s="10"/>
      <c r="GQ312" s="10"/>
      <c r="GR312" s="10"/>
      <c r="GS312" s="10"/>
      <c r="GT312" s="10"/>
      <c r="GU312" s="10"/>
      <c r="GV312" s="10"/>
      <c r="GW312" s="10"/>
      <c r="GX312" s="10"/>
      <c r="GY312" s="10"/>
      <c r="GZ312" s="10"/>
      <c r="HA312" s="10"/>
      <c r="HB312" s="10"/>
      <c r="HC312" s="10"/>
      <c r="HD312" s="10"/>
      <c r="HE312" s="10"/>
      <c r="HF312" s="10"/>
      <c r="HG312" s="10"/>
      <c r="HH312" s="10"/>
      <c r="HI312" s="10"/>
      <c r="HJ312" s="10"/>
      <c r="HK312" s="10"/>
      <c r="HL312" s="10"/>
      <c r="HM312" s="10"/>
      <c r="HN312" s="10"/>
      <c r="HO312" s="10"/>
      <c r="HP312" s="10"/>
      <c r="HQ312" s="10"/>
      <c r="HR312" s="10"/>
      <c r="HS312" s="10"/>
      <c r="HT312" s="10"/>
      <c r="HU312" s="10"/>
      <c r="HV312" s="10"/>
      <c r="HW312" s="10"/>
      <c r="HX312" s="10"/>
      <c r="HY312" s="10"/>
      <c r="HZ312" s="10"/>
      <c r="IA312" s="10"/>
      <c r="IB312" s="10"/>
      <c r="IC312" s="10"/>
      <c r="ID312" s="10"/>
      <c r="IE312" s="10"/>
      <c r="IF312" s="10"/>
      <c r="IG312" s="10"/>
      <c r="IH312" s="10"/>
      <c r="II312" s="10"/>
      <c r="IJ312" s="10"/>
      <c r="IK312" s="10"/>
      <c r="IL312" s="10"/>
      <c r="IM312" s="10"/>
      <c r="IN312" s="10"/>
      <c r="IO312" s="10"/>
      <c r="IP312" s="10"/>
      <c r="IQ312" s="10"/>
      <c r="IR312" s="10"/>
      <c r="IS312" s="10"/>
      <c r="IT312" s="10"/>
      <c r="IU312" s="10"/>
      <c r="IV312" s="10"/>
      <c r="IW312" s="10"/>
      <c r="IX312" s="10"/>
      <c r="IY312" s="10"/>
      <c r="IZ312" s="10"/>
      <c r="JA312" s="10"/>
    </row>
    <row r="313" spans="1:261" x14ac:dyDescent="0.3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CC313" s="10"/>
      <c r="CD313" s="10"/>
      <c r="CE313" s="10"/>
      <c r="CF313" s="10"/>
      <c r="CG313" s="10"/>
      <c r="CH313" s="10"/>
      <c r="CI313" s="10"/>
      <c r="CJ313" s="10"/>
      <c r="CK313" s="10"/>
      <c r="CL313" s="10"/>
      <c r="CM313" s="10"/>
      <c r="CN313" s="10"/>
      <c r="CO313" s="10"/>
      <c r="CP313" s="10"/>
      <c r="CQ313" s="10"/>
      <c r="CR313" s="10"/>
      <c r="CS313" s="10"/>
      <c r="CT313" s="10"/>
      <c r="CU313" s="10"/>
      <c r="CV313" s="10"/>
      <c r="CW313" s="10"/>
      <c r="CX313" s="10"/>
      <c r="CY313" s="10"/>
      <c r="CZ313" s="10"/>
      <c r="DA313" s="10"/>
      <c r="DB313" s="10"/>
      <c r="DC313" s="10"/>
      <c r="DD313" s="10"/>
      <c r="DE313" s="10"/>
      <c r="DF313" s="10"/>
      <c r="DG313" s="10"/>
      <c r="DH313" s="10"/>
      <c r="DI313" s="10"/>
      <c r="DJ313" s="10"/>
      <c r="DK313" s="10"/>
      <c r="DL313" s="10"/>
      <c r="DM313" s="10"/>
      <c r="DN313" s="10"/>
      <c r="DO313" s="10"/>
      <c r="DP313" s="10"/>
      <c r="DQ313" s="10"/>
      <c r="DR313" s="10"/>
      <c r="DS313" s="10"/>
      <c r="DT313" s="10"/>
      <c r="DU313" s="10"/>
      <c r="DV313" s="10"/>
      <c r="DW313" s="10"/>
      <c r="DX313" s="10"/>
      <c r="DY313" s="10"/>
      <c r="DZ313" s="10"/>
      <c r="EA313" s="10"/>
      <c r="EB313" s="10"/>
      <c r="EC313" s="10"/>
      <c r="ED313" s="10"/>
      <c r="EE313" s="10"/>
      <c r="EF313" s="10"/>
      <c r="EG313" s="10"/>
      <c r="EH313" s="10"/>
      <c r="EI313" s="10"/>
      <c r="EJ313" s="10"/>
      <c r="EK313" s="10"/>
      <c r="EL313" s="10"/>
      <c r="EM313" s="10"/>
      <c r="EN313" s="10"/>
      <c r="EO313" s="10"/>
      <c r="EP313" s="10"/>
      <c r="EQ313" s="10"/>
      <c r="ER313" s="10"/>
      <c r="ES313" s="10"/>
      <c r="ET313" s="10"/>
      <c r="EU313" s="10"/>
      <c r="EV313" s="10"/>
      <c r="EW313" s="10"/>
      <c r="EX313" s="10"/>
      <c r="EY313" s="10"/>
      <c r="EZ313" s="10"/>
      <c r="FA313" s="10"/>
      <c r="FB313" s="10"/>
      <c r="FC313" s="10"/>
      <c r="FD313" s="10"/>
      <c r="FE313" s="10"/>
      <c r="FF313" s="10"/>
      <c r="FG313" s="10"/>
      <c r="FH313" s="10"/>
      <c r="FI313" s="10"/>
      <c r="FJ313" s="10"/>
      <c r="FK313" s="10"/>
      <c r="FL313" s="10"/>
      <c r="FM313" s="10"/>
      <c r="FN313" s="10"/>
      <c r="FO313" s="10"/>
      <c r="FP313" s="10"/>
      <c r="FQ313" s="10"/>
      <c r="FR313" s="10"/>
      <c r="FS313" s="10"/>
      <c r="FT313" s="10"/>
      <c r="FU313" s="10"/>
      <c r="FV313" s="10"/>
      <c r="FW313" s="10"/>
      <c r="FX313" s="10"/>
      <c r="FY313" s="10"/>
      <c r="FZ313" s="10"/>
      <c r="GA313" s="10"/>
      <c r="GB313" s="10"/>
      <c r="GC313" s="10"/>
      <c r="GD313" s="10"/>
      <c r="GE313" s="10"/>
      <c r="GF313" s="10"/>
      <c r="GG313" s="10"/>
      <c r="GH313" s="10"/>
      <c r="GI313" s="10"/>
      <c r="GJ313" s="10"/>
      <c r="GK313" s="10"/>
      <c r="GL313" s="10"/>
      <c r="GM313" s="10"/>
      <c r="GN313" s="10"/>
      <c r="GO313" s="10"/>
      <c r="GP313" s="10"/>
      <c r="GQ313" s="10"/>
      <c r="GR313" s="10"/>
      <c r="GS313" s="10"/>
      <c r="GT313" s="10"/>
      <c r="GU313" s="10"/>
      <c r="GV313" s="10"/>
      <c r="GW313" s="10"/>
      <c r="GX313" s="10"/>
      <c r="GY313" s="10"/>
      <c r="GZ313" s="10"/>
      <c r="HA313" s="10"/>
      <c r="HB313" s="10"/>
      <c r="HC313" s="10"/>
      <c r="HD313" s="10"/>
      <c r="HE313" s="10"/>
      <c r="HF313" s="10"/>
      <c r="HG313" s="10"/>
      <c r="HH313" s="10"/>
      <c r="HI313" s="10"/>
      <c r="HJ313" s="10"/>
      <c r="HK313" s="10"/>
      <c r="HL313" s="10"/>
      <c r="HM313" s="10"/>
      <c r="HN313" s="10"/>
      <c r="HO313" s="10"/>
      <c r="HP313" s="10"/>
      <c r="HQ313" s="10"/>
      <c r="HR313" s="10"/>
      <c r="HS313" s="10"/>
      <c r="HT313" s="10"/>
      <c r="HU313" s="10"/>
      <c r="HV313" s="10"/>
      <c r="HW313" s="10"/>
      <c r="HX313" s="10"/>
      <c r="HY313" s="10"/>
      <c r="HZ313" s="10"/>
      <c r="IA313" s="10"/>
      <c r="IB313" s="10"/>
      <c r="IC313" s="10"/>
      <c r="ID313" s="10"/>
      <c r="IE313" s="10"/>
      <c r="IF313" s="10"/>
      <c r="IG313" s="10"/>
      <c r="IH313" s="10"/>
      <c r="II313" s="10"/>
      <c r="IJ313" s="10"/>
      <c r="IK313" s="10"/>
      <c r="IL313" s="10"/>
      <c r="IM313" s="10"/>
      <c r="IN313" s="10"/>
      <c r="IO313" s="10"/>
      <c r="IP313" s="10"/>
      <c r="IQ313" s="10"/>
      <c r="IR313" s="10"/>
      <c r="IS313" s="10"/>
      <c r="IT313" s="10"/>
      <c r="IU313" s="10"/>
      <c r="IV313" s="10"/>
      <c r="IW313" s="10"/>
      <c r="IX313" s="10"/>
      <c r="IY313" s="10"/>
      <c r="IZ313" s="10"/>
      <c r="JA313" s="10"/>
    </row>
    <row r="314" spans="1:261" x14ac:dyDescent="0.3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CC314" s="10"/>
      <c r="CD314" s="10"/>
      <c r="CE314" s="10"/>
      <c r="CF314" s="10"/>
      <c r="CG314" s="10"/>
      <c r="CH314" s="10"/>
      <c r="CI314" s="10"/>
      <c r="CJ314" s="10"/>
      <c r="CK314" s="10"/>
      <c r="CL314" s="10"/>
      <c r="CM314" s="10"/>
      <c r="CN314" s="10"/>
      <c r="CO314" s="10"/>
      <c r="CP314" s="10"/>
      <c r="CQ314" s="10"/>
      <c r="CR314" s="10"/>
      <c r="CS314" s="10"/>
      <c r="CT314" s="10"/>
      <c r="CU314" s="10"/>
      <c r="CV314" s="10"/>
      <c r="CW314" s="10"/>
      <c r="CX314" s="10"/>
      <c r="CY314" s="10"/>
      <c r="CZ314" s="10"/>
      <c r="DA314" s="10"/>
      <c r="DB314" s="10"/>
      <c r="DC314" s="10"/>
      <c r="DD314" s="10"/>
      <c r="DE314" s="10"/>
      <c r="DF314" s="10"/>
      <c r="DG314" s="10"/>
      <c r="DH314" s="10"/>
      <c r="DI314" s="10"/>
      <c r="DJ314" s="10"/>
      <c r="DK314" s="10"/>
      <c r="DL314" s="10"/>
      <c r="DM314" s="10"/>
      <c r="DN314" s="10"/>
      <c r="DO314" s="10"/>
      <c r="DP314" s="10"/>
      <c r="DQ314" s="10"/>
      <c r="DR314" s="10"/>
      <c r="DS314" s="10"/>
      <c r="DT314" s="10"/>
      <c r="DU314" s="10"/>
      <c r="DV314" s="10"/>
      <c r="DW314" s="10"/>
      <c r="DX314" s="10"/>
      <c r="DY314" s="10"/>
      <c r="DZ314" s="10"/>
      <c r="EA314" s="10"/>
      <c r="EB314" s="10"/>
      <c r="EC314" s="10"/>
      <c r="ED314" s="10"/>
      <c r="EE314" s="10"/>
      <c r="EF314" s="10"/>
      <c r="EG314" s="10"/>
      <c r="EH314" s="10"/>
      <c r="EI314" s="10"/>
      <c r="EJ314" s="10"/>
      <c r="EK314" s="10"/>
      <c r="EL314" s="10"/>
      <c r="EM314" s="10"/>
      <c r="EN314" s="10"/>
      <c r="EO314" s="10"/>
      <c r="EP314" s="10"/>
      <c r="EQ314" s="10"/>
      <c r="ER314" s="10"/>
      <c r="ES314" s="10"/>
      <c r="ET314" s="10"/>
      <c r="EU314" s="10"/>
      <c r="EV314" s="10"/>
      <c r="EW314" s="10"/>
      <c r="EX314" s="10"/>
      <c r="EY314" s="10"/>
      <c r="EZ314" s="10"/>
      <c r="FA314" s="10"/>
      <c r="FB314" s="10"/>
      <c r="FC314" s="10"/>
      <c r="FD314" s="10"/>
      <c r="FE314" s="10"/>
      <c r="FF314" s="10"/>
      <c r="FG314" s="10"/>
      <c r="FH314" s="10"/>
      <c r="FI314" s="10"/>
      <c r="FJ314" s="10"/>
      <c r="FK314" s="10"/>
      <c r="FL314" s="10"/>
      <c r="FM314" s="10"/>
      <c r="FN314" s="10"/>
      <c r="FO314" s="10"/>
      <c r="FP314" s="10"/>
      <c r="FQ314" s="10"/>
      <c r="FR314" s="10"/>
      <c r="FS314" s="10"/>
      <c r="FT314" s="10"/>
      <c r="FU314" s="10"/>
      <c r="FV314" s="10"/>
      <c r="FW314" s="10"/>
      <c r="FX314" s="10"/>
      <c r="FY314" s="10"/>
      <c r="FZ314" s="10"/>
      <c r="GA314" s="10"/>
      <c r="GB314" s="10"/>
      <c r="GC314" s="10"/>
      <c r="GD314" s="10"/>
      <c r="GE314" s="10"/>
      <c r="GF314" s="10"/>
      <c r="GG314" s="10"/>
      <c r="GH314" s="10"/>
      <c r="GI314" s="10"/>
      <c r="GJ314" s="10"/>
      <c r="GK314" s="10"/>
      <c r="GL314" s="10"/>
      <c r="GM314" s="10"/>
      <c r="GN314" s="10"/>
      <c r="GO314" s="10"/>
      <c r="GP314" s="10"/>
      <c r="GQ314" s="10"/>
      <c r="GR314" s="10"/>
      <c r="GS314" s="10"/>
      <c r="GT314" s="10"/>
      <c r="GU314" s="10"/>
      <c r="GV314" s="10"/>
      <c r="GW314" s="10"/>
      <c r="GX314" s="10"/>
      <c r="GY314" s="10"/>
      <c r="GZ314" s="10"/>
      <c r="HA314" s="10"/>
      <c r="HB314" s="10"/>
      <c r="HC314" s="10"/>
      <c r="HD314" s="10"/>
      <c r="HE314" s="10"/>
      <c r="HF314" s="10"/>
      <c r="HG314" s="10"/>
      <c r="HH314" s="10"/>
      <c r="HI314" s="10"/>
      <c r="HJ314" s="10"/>
      <c r="HK314" s="10"/>
      <c r="HL314" s="10"/>
      <c r="HM314" s="10"/>
      <c r="HN314" s="10"/>
      <c r="HO314" s="10"/>
      <c r="HP314" s="10"/>
      <c r="HQ314" s="10"/>
      <c r="HR314" s="10"/>
      <c r="HS314" s="10"/>
      <c r="HT314" s="10"/>
      <c r="HU314" s="10"/>
      <c r="HV314" s="10"/>
      <c r="HW314" s="10"/>
      <c r="HX314" s="10"/>
      <c r="HY314" s="10"/>
      <c r="HZ314" s="10"/>
      <c r="IA314" s="10"/>
      <c r="IB314" s="10"/>
      <c r="IC314" s="10"/>
      <c r="ID314" s="10"/>
      <c r="IE314" s="10"/>
      <c r="IF314" s="10"/>
      <c r="IG314" s="10"/>
      <c r="IH314" s="10"/>
      <c r="II314" s="10"/>
      <c r="IJ314" s="10"/>
      <c r="IK314" s="10"/>
      <c r="IL314" s="10"/>
      <c r="IM314" s="10"/>
      <c r="IN314" s="10"/>
      <c r="IO314" s="10"/>
      <c r="IP314" s="10"/>
      <c r="IQ314" s="10"/>
      <c r="IR314" s="10"/>
      <c r="IS314" s="10"/>
      <c r="IT314" s="10"/>
      <c r="IU314" s="10"/>
      <c r="IV314" s="10"/>
      <c r="IW314" s="10"/>
      <c r="IX314" s="10"/>
      <c r="IY314" s="10"/>
      <c r="IZ314" s="10"/>
      <c r="JA314" s="10"/>
    </row>
    <row r="315" spans="1:261" x14ac:dyDescent="0.3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CC315" s="10"/>
      <c r="CD315" s="10"/>
      <c r="CE315" s="10"/>
      <c r="CF315" s="10"/>
      <c r="CG315" s="10"/>
      <c r="CH315" s="10"/>
      <c r="CI315" s="10"/>
      <c r="CJ315" s="10"/>
      <c r="CK315" s="10"/>
      <c r="CL315" s="10"/>
      <c r="CM315" s="10"/>
      <c r="CN315" s="10"/>
      <c r="CO315" s="10"/>
      <c r="CP315" s="10"/>
      <c r="CQ315" s="10"/>
      <c r="CR315" s="10"/>
      <c r="CS315" s="10"/>
      <c r="CT315" s="10"/>
      <c r="CU315" s="10"/>
      <c r="CV315" s="10"/>
      <c r="CW315" s="10"/>
      <c r="CX315" s="10"/>
      <c r="CY315" s="10"/>
      <c r="CZ315" s="10"/>
      <c r="DA315" s="10"/>
      <c r="DB315" s="10"/>
      <c r="DC315" s="10"/>
      <c r="DD315" s="10"/>
      <c r="DE315" s="10"/>
      <c r="DF315" s="10"/>
      <c r="DG315" s="10"/>
      <c r="DH315" s="10"/>
      <c r="DI315" s="10"/>
      <c r="DJ315" s="10"/>
      <c r="DK315" s="10"/>
      <c r="DL315" s="10"/>
      <c r="DM315" s="10"/>
      <c r="DN315" s="10"/>
      <c r="DO315" s="10"/>
      <c r="DP315" s="10"/>
      <c r="DQ315" s="10"/>
      <c r="DR315" s="10"/>
      <c r="DS315" s="10"/>
      <c r="DT315" s="10"/>
      <c r="DU315" s="10"/>
      <c r="DV315" s="10"/>
      <c r="DW315" s="10"/>
      <c r="DX315" s="10"/>
      <c r="DY315" s="10"/>
      <c r="DZ315" s="10"/>
      <c r="EA315" s="10"/>
      <c r="EB315" s="10"/>
      <c r="EC315" s="10"/>
      <c r="ED315" s="10"/>
      <c r="EE315" s="10"/>
      <c r="EF315" s="10"/>
      <c r="EG315" s="10"/>
      <c r="EH315" s="10"/>
      <c r="EI315" s="10"/>
      <c r="EJ315" s="10"/>
      <c r="EK315" s="10"/>
      <c r="EL315" s="10"/>
      <c r="EM315" s="10"/>
      <c r="EN315" s="10"/>
      <c r="EO315" s="10"/>
      <c r="EP315" s="10"/>
      <c r="EQ315" s="10"/>
      <c r="ER315" s="10"/>
      <c r="ES315" s="10"/>
      <c r="ET315" s="10"/>
      <c r="EU315" s="10"/>
      <c r="EV315" s="10"/>
      <c r="EW315" s="10"/>
      <c r="EX315" s="10"/>
      <c r="EY315" s="10"/>
      <c r="EZ315" s="10"/>
      <c r="FA315" s="10"/>
      <c r="FB315" s="10"/>
      <c r="FC315" s="10"/>
      <c r="FD315" s="10"/>
      <c r="FE315" s="10"/>
      <c r="FF315" s="10"/>
      <c r="FG315" s="10"/>
      <c r="FH315" s="10"/>
      <c r="FI315" s="10"/>
      <c r="FJ315" s="10"/>
      <c r="FK315" s="10"/>
      <c r="FL315" s="10"/>
      <c r="FM315" s="10"/>
      <c r="FN315" s="10"/>
      <c r="FO315" s="10"/>
      <c r="FP315" s="10"/>
      <c r="FQ315" s="10"/>
      <c r="FR315" s="10"/>
      <c r="FS315" s="10"/>
      <c r="FT315" s="10"/>
      <c r="FU315" s="10"/>
      <c r="FV315" s="10"/>
      <c r="FW315" s="10"/>
      <c r="FX315" s="10"/>
      <c r="FY315" s="10"/>
      <c r="FZ315" s="10"/>
      <c r="GA315" s="10"/>
      <c r="GB315" s="10"/>
      <c r="GC315" s="10"/>
      <c r="GD315" s="10"/>
      <c r="GE315" s="10"/>
      <c r="GF315" s="10"/>
      <c r="GG315" s="10"/>
      <c r="GH315" s="10"/>
      <c r="GI315" s="10"/>
      <c r="GJ315" s="10"/>
      <c r="GK315" s="10"/>
      <c r="GL315" s="10"/>
      <c r="GM315" s="10"/>
      <c r="GN315" s="10"/>
      <c r="GO315" s="10"/>
      <c r="GP315" s="10"/>
      <c r="GQ315" s="10"/>
      <c r="GR315" s="10"/>
      <c r="GS315" s="10"/>
      <c r="GT315" s="10"/>
      <c r="GU315" s="10"/>
      <c r="GV315" s="10"/>
      <c r="GW315" s="10"/>
      <c r="GX315" s="10"/>
      <c r="GY315" s="10"/>
      <c r="GZ315" s="10"/>
      <c r="HA315" s="10"/>
      <c r="HB315" s="10"/>
      <c r="HC315" s="10"/>
      <c r="HD315" s="10"/>
      <c r="HE315" s="10"/>
      <c r="HF315" s="10"/>
      <c r="HG315" s="10"/>
      <c r="HH315" s="10"/>
      <c r="HI315" s="10"/>
      <c r="HJ315" s="10"/>
      <c r="HK315" s="10"/>
      <c r="HL315" s="10"/>
      <c r="HM315" s="10"/>
      <c r="HN315" s="10"/>
      <c r="HO315" s="10"/>
      <c r="HP315" s="10"/>
      <c r="HQ315" s="10"/>
      <c r="HR315" s="10"/>
      <c r="HS315" s="10"/>
      <c r="HT315" s="10"/>
      <c r="HU315" s="10"/>
      <c r="HV315" s="10"/>
      <c r="HW315" s="10"/>
      <c r="HX315" s="10"/>
      <c r="HY315" s="10"/>
      <c r="HZ315" s="10"/>
      <c r="IA315" s="10"/>
      <c r="IB315" s="10"/>
      <c r="IC315" s="10"/>
      <c r="ID315" s="10"/>
      <c r="IE315" s="10"/>
      <c r="IF315" s="10"/>
      <c r="IG315" s="10"/>
      <c r="IH315" s="10"/>
      <c r="II315" s="10"/>
      <c r="IJ315" s="10"/>
      <c r="IK315" s="10"/>
      <c r="IL315" s="10"/>
      <c r="IM315" s="10"/>
      <c r="IN315" s="10"/>
      <c r="IO315" s="10"/>
      <c r="IP315" s="10"/>
      <c r="IQ315" s="10"/>
      <c r="IR315" s="10"/>
      <c r="IS315" s="10"/>
      <c r="IT315" s="10"/>
      <c r="IU315" s="10"/>
      <c r="IV315" s="10"/>
      <c r="IW315" s="10"/>
      <c r="IX315" s="10"/>
      <c r="IY315" s="10"/>
      <c r="IZ315" s="10"/>
      <c r="JA315" s="10"/>
    </row>
    <row r="316" spans="1:261" x14ac:dyDescent="0.3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CC316" s="10"/>
      <c r="CD316" s="10"/>
      <c r="CE316" s="10"/>
      <c r="CF316" s="10"/>
      <c r="CG316" s="10"/>
      <c r="CH316" s="10"/>
      <c r="CI316" s="10"/>
      <c r="CJ316" s="10"/>
      <c r="CK316" s="10"/>
      <c r="CL316" s="10"/>
      <c r="CM316" s="10"/>
      <c r="CN316" s="10"/>
      <c r="CO316" s="10"/>
      <c r="CP316" s="10"/>
      <c r="CQ316" s="10"/>
      <c r="CR316" s="10"/>
      <c r="CS316" s="10"/>
      <c r="CT316" s="10"/>
      <c r="CU316" s="10"/>
      <c r="CV316" s="10"/>
      <c r="CW316" s="10"/>
      <c r="CX316" s="10"/>
      <c r="CY316" s="10"/>
      <c r="CZ316" s="10"/>
      <c r="DA316" s="10"/>
      <c r="DB316" s="10"/>
      <c r="DC316" s="10"/>
      <c r="DD316" s="10"/>
      <c r="DE316" s="10"/>
      <c r="DF316" s="10"/>
      <c r="DG316" s="10"/>
      <c r="DH316" s="10"/>
      <c r="DI316" s="10"/>
      <c r="DJ316" s="10"/>
      <c r="DK316" s="10"/>
      <c r="DL316" s="10"/>
      <c r="DM316" s="10"/>
      <c r="DN316" s="10"/>
      <c r="DO316" s="10"/>
      <c r="DP316" s="10"/>
      <c r="DQ316" s="10"/>
      <c r="DR316" s="10"/>
      <c r="DS316" s="10"/>
      <c r="DT316" s="10"/>
      <c r="DU316" s="10"/>
      <c r="DV316" s="10"/>
      <c r="DW316" s="10"/>
      <c r="DX316" s="10"/>
      <c r="DY316" s="10"/>
      <c r="DZ316" s="10"/>
      <c r="EA316" s="10"/>
      <c r="EB316" s="10"/>
      <c r="EC316" s="10"/>
      <c r="ED316" s="10"/>
      <c r="EE316" s="10"/>
      <c r="EF316" s="10"/>
      <c r="EG316" s="10"/>
      <c r="EH316" s="10"/>
      <c r="EI316" s="10"/>
      <c r="EJ316" s="10"/>
      <c r="EK316" s="10"/>
      <c r="EL316" s="10"/>
      <c r="EM316" s="10"/>
      <c r="EN316" s="10"/>
      <c r="EO316" s="10"/>
      <c r="EP316" s="10"/>
      <c r="EQ316" s="10"/>
      <c r="ER316" s="10"/>
      <c r="ES316" s="10"/>
      <c r="ET316" s="10"/>
      <c r="EU316" s="10"/>
      <c r="EV316" s="10"/>
      <c r="EW316" s="10"/>
      <c r="EX316" s="10"/>
      <c r="EY316" s="10"/>
      <c r="EZ316" s="10"/>
      <c r="FA316" s="10"/>
      <c r="FB316" s="10"/>
      <c r="FC316" s="10"/>
      <c r="FD316" s="10"/>
      <c r="FE316" s="10"/>
      <c r="FF316" s="10"/>
      <c r="FG316" s="10"/>
      <c r="FH316" s="10"/>
      <c r="FI316" s="10"/>
      <c r="FJ316" s="10"/>
      <c r="FK316" s="10"/>
      <c r="FL316" s="10"/>
      <c r="FM316" s="10"/>
      <c r="FN316" s="10"/>
      <c r="FO316" s="10"/>
      <c r="FP316" s="10"/>
      <c r="FQ316" s="10"/>
      <c r="FR316" s="10"/>
      <c r="FS316" s="10"/>
      <c r="FT316" s="10"/>
      <c r="FU316" s="10"/>
      <c r="FV316" s="10"/>
      <c r="FW316" s="10"/>
      <c r="FX316" s="10"/>
      <c r="FY316" s="10"/>
      <c r="FZ316" s="10"/>
      <c r="GA316" s="10"/>
      <c r="GB316" s="10"/>
      <c r="GC316" s="10"/>
      <c r="GD316" s="10"/>
      <c r="GE316" s="10"/>
      <c r="GF316" s="10"/>
      <c r="GG316" s="10"/>
      <c r="GH316" s="10"/>
      <c r="GI316" s="10"/>
      <c r="GJ316" s="10"/>
      <c r="GK316" s="10"/>
      <c r="GL316" s="10"/>
      <c r="GM316" s="10"/>
      <c r="GN316" s="10"/>
      <c r="GO316" s="10"/>
      <c r="GP316" s="10"/>
      <c r="GQ316" s="10"/>
      <c r="GR316" s="10"/>
      <c r="GS316" s="10"/>
      <c r="GT316" s="10"/>
      <c r="GU316" s="10"/>
      <c r="GV316" s="10"/>
      <c r="GW316" s="10"/>
      <c r="GX316" s="10"/>
      <c r="GY316" s="10"/>
      <c r="GZ316" s="10"/>
      <c r="HA316" s="10"/>
      <c r="HB316" s="10"/>
      <c r="HC316" s="10"/>
      <c r="HD316" s="10"/>
      <c r="HE316" s="10"/>
      <c r="HF316" s="10"/>
      <c r="HG316" s="10"/>
      <c r="HH316" s="10"/>
      <c r="HI316" s="10"/>
      <c r="HJ316" s="10"/>
      <c r="HK316" s="10"/>
      <c r="HL316" s="10"/>
      <c r="HM316" s="10"/>
      <c r="HN316" s="10"/>
      <c r="HO316" s="10"/>
      <c r="HP316" s="10"/>
      <c r="HQ316" s="10"/>
      <c r="HR316" s="10"/>
      <c r="HS316" s="10"/>
      <c r="HT316" s="10"/>
      <c r="HU316" s="10"/>
      <c r="HV316" s="10"/>
      <c r="HW316" s="10"/>
      <c r="HX316" s="10"/>
      <c r="HY316" s="10"/>
      <c r="HZ316" s="10"/>
      <c r="IA316" s="10"/>
      <c r="IB316" s="10"/>
      <c r="IC316" s="10"/>
      <c r="ID316" s="10"/>
      <c r="IE316" s="10"/>
      <c r="IF316" s="10"/>
      <c r="IG316" s="10"/>
      <c r="IH316" s="10"/>
      <c r="II316" s="10"/>
      <c r="IJ316" s="10"/>
      <c r="IK316" s="10"/>
      <c r="IL316" s="10"/>
      <c r="IM316" s="10"/>
      <c r="IN316" s="10"/>
      <c r="IO316" s="10"/>
      <c r="IP316" s="10"/>
      <c r="IQ316" s="10"/>
      <c r="IR316" s="10"/>
      <c r="IS316" s="10"/>
      <c r="IT316" s="10"/>
      <c r="IU316" s="10"/>
      <c r="IV316" s="10"/>
      <c r="IW316" s="10"/>
      <c r="IX316" s="10"/>
      <c r="IY316" s="10"/>
      <c r="IZ316" s="10"/>
      <c r="JA316" s="10"/>
    </row>
    <row r="317" spans="1:261" x14ac:dyDescent="0.3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CC317" s="10"/>
      <c r="CD317" s="10"/>
      <c r="CE317" s="10"/>
      <c r="CF317" s="10"/>
      <c r="CG317" s="10"/>
      <c r="CH317" s="10"/>
      <c r="CI317" s="10"/>
      <c r="CJ317" s="10"/>
      <c r="CK317" s="10"/>
      <c r="CL317" s="10"/>
      <c r="CM317" s="10"/>
      <c r="CN317" s="10"/>
      <c r="CO317" s="10"/>
      <c r="CP317" s="10"/>
      <c r="CQ317" s="10"/>
      <c r="CR317" s="10"/>
      <c r="CS317" s="10"/>
      <c r="CT317" s="10"/>
      <c r="CU317" s="10"/>
      <c r="CV317" s="10"/>
      <c r="CW317" s="10"/>
      <c r="CX317" s="10"/>
      <c r="CY317" s="10"/>
      <c r="CZ317" s="10"/>
      <c r="DA317" s="10"/>
      <c r="DB317" s="10"/>
      <c r="DC317" s="10"/>
      <c r="DD317" s="10"/>
      <c r="DE317" s="10"/>
      <c r="DF317" s="10"/>
      <c r="DG317" s="10"/>
      <c r="DH317" s="10"/>
      <c r="DI317" s="10"/>
      <c r="DJ317" s="10"/>
      <c r="DK317" s="10"/>
      <c r="DL317" s="10"/>
      <c r="DM317" s="10"/>
      <c r="DN317" s="10"/>
      <c r="DO317" s="10"/>
      <c r="DP317" s="10"/>
      <c r="DQ317" s="10"/>
      <c r="DR317" s="10"/>
      <c r="DS317" s="10"/>
      <c r="DT317" s="10"/>
      <c r="DU317" s="10"/>
      <c r="DV317" s="10"/>
      <c r="DW317" s="10"/>
      <c r="DX317" s="10"/>
      <c r="DY317" s="10"/>
      <c r="DZ317" s="10"/>
      <c r="EA317" s="10"/>
      <c r="EB317" s="10"/>
      <c r="EC317" s="10"/>
      <c r="ED317" s="10"/>
      <c r="EE317" s="10"/>
      <c r="EF317" s="10"/>
      <c r="EG317" s="10"/>
      <c r="EH317" s="10"/>
      <c r="EI317" s="10"/>
      <c r="EJ317" s="10"/>
      <c r="EK317" s="10"/>
      <c r="EL317" s="10"/>
      <c r="EM317" s="10"/>
      <c r="EN317" s="10"/>
      <c r="EO317" s="10"/>
      <c r="EP317" s="10"/>
      <c r="EQ317" s="10"/>
      <c r="ER317" s="10"/>
      <c r="ES317" s="10"/>
      <c r="ET317" s="10"/>
      <c r="EU317" s="10"/>
      <c r="EV317" s="10"/>
      <c r="EW317" s="10"/>
      <c r="EX317" s="10"/>
      <c r="EY317" s="10"/>
      <c r="EZ317" s="10"/>
      <c r="FA317" s="10"/>
      <c r="FB317" s="10"/>
      <c r="FC317" s="10"/>
      <c r="FD317" s="10"/>
      <c r="FE317" s="10"/>
      <c r="FF317" s="10"/>
      <c r="FG317" s="10"/>
      <c r="FH317" s="10"/>
      <c r="FI317" s="10"/>
      <c r="FJ317" s="10"/>
      <c r="FK317" s="10"/>
      <c r="FL317" s="10"/>
      <c r="FM317" s="10"/>
      <c r="FN317" s="10"/>
      <c r="FO317" s="10"/>
      <c r="FP317" s="10"/>
      <c r="FQ317" s="10"/>
      <c r="FR317" s="10"/>
      <c r="FS317" s="10"/>
      <c r="FT317" s="10"/>
      <c r="FU317" s="10"/>
      <c r="FV317" s="10"/>
      <c r="FW317" s="10"/>
      <c r="FX317" s="10"/>
      <c r="FY317" s="10"/>
      <c r="FZ317" s="10"/>
      <c r="GA317" s="10"/>
      <c r="GB317" s="10"/>
      <c r="GC317" s="10"/>
      <c r="GD317" s="10"/>
      <c r="GE317" s="10"/>
      <c r="GF317" s="10"/>
      <c r="GG317" s="10"/>
      <c r="GH317" s="10"/>
      <c r="GI317" s="10"/>
      <c r="GJ317" s="10"/>
      <c r="GK317" s="10"/>
      <c r="GL317" s="10"/>
      <c r="GM317" s="10"/>
      <c r="GN317" s="10"/>
      <c r="GO317" s="10"/>
      <c r="GP317" s="10"/>
      <c r="GQ317" s="10"/>
      <c r="GR317" s="10"/>
      <c r="GS317" s="10"/>
      <c r="GT317" s="10"/>
      <c r="GU317" s="10"/>
      <c r="GV317" s="10"/>
      <c r="GW317" s="10"/>
      <c r="GX317" s="10"/>
      <c r="GY317" s="10"/>
      <c r="GZ317" s="10"/>
      <c r="HA317" s="10"/>
      <c r="HB317" s="10"/>
      <c r="HC317" s="10"/>
      <c r="HD317" s="10"/>
      <c r="HE317" s="10"/>
      <c r="HF317" s="10"/>
      <c r="HG317" s="10"/>
      <c r="HH317" s="10"/>
      <c r="HI317" s="10"/>
      <c r="HJ317" s="10"/>
      <c r="HK317" s="10"/>
      <c r="HL317" s="10"/>
      <c r="HM317" s="10"/>
      <c r="HN317" s="10"/>
      <c r="HO317" s="10"/>
      <c r="HP317" s="10"/>
      <c r="HQ317" s="10"/>
      <c r="HR317" s="10"/>
      <c r="HS317" s="10"/>
      <c r="HT317" s="10"/>
      <c r="HU317" s="10"/>
      <c r="HV317" s="10"/>
      <c r="HW317" s="10"/>
      <c r="HX317" s="10"/>
      <c r="HY317" s="10"/>
      <c r="HZ317" s="10"/>
      <c r="IA317" s="10"/>
      <c r="IB317" s="10"/>
      <c r="IC317" s="10"/>
      <c r="ID317" s="10"/>
      <c r="IE317" s="10"/>
      <c r="IF317" s="10"/>
      <c r="IG317" s="10"/>
      <c r="IH317" s="10"/>
      <c r="II317" s="10"/>
      <c r="IJ317" s="10"/>
      <c r="IK317" s="10"/>
      <c r="IL317" s="10"/>
      <c r="IM317" s="10"/>
      <c r="IN317" s="10"/>
      <c r="IO317" s="10"/>
      <c r="IP317" s="10"/>
      <c r="IQ317" s="10"/>
      <c r="IR317" s="10"/>
      <c r="IS317" s="10"/>
      <c r="IT317" s="10"/>
      <c r="IU317" s="10"/>
      <c r="IV317" s="10"/>
      <c r="IW317" s="10"/>
      <c r="IX317" s="10"/>
      <c r="IY317" s="10"/>
      <c r="IZ317" s="10"/>
      <c r="JA317" s="10"/>
    </row>
    <row r="318" spans="1:261" x14ac:dyDescent="0.3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CC318" s="10"/>
      <c r="CD318" s="10"/>
      <c r="CE318" s="10"/>
      <c r="CF318" s="10"/>
      <c r="CG318" s="10"/>
      <c r="CH318" s="10"/>
      <c r="CI318" s="10"/>
      <c r="CJ318" s="10"/>
      <c r="CK318" s="10"/>
      <c r="CL318" s="10"/>
      <c r="CM318" s="10"/>
      <c r="CN318" s="10"/>
      <c r="CO318" s="10"/>
      <c r="CP318" s="10"/>
      <c r="CQ318" s="10"/>
      <c r="CR318" s="10"/>
      <c r="CS318" s="10"/>
      <c r="CT318" s="10"/>
      <c r="CU318" s="10"/>
      <c r="CV318" s="10"/>
      <c r="CW318" s="10"/>
      <c r="CX318" s="10"/>
      <c r="CY318" s="10"/>
      <c r="CZ318" s="10"/>
      <c r="DA318" s="10"/>
      <c r="DB318" s="10"/>
      <c r="DC318" s="10"/>
      <c r="DD318" s="10"/>
      <c r="DE318" s="10"/>
      <c r="DF318" s="10"/>
      <c r="DG318" s="10"/>
      <c r="DH318" s="10"/>
      <c r="DI318" s="10"/>
      <c r="DJ318" s="10"/>
      <c r="DK318" s="10"/>
      <c r="DL318" s="10"/>
      <c r="DM318" s="10"/>
      <c r="DN318" s="10"/>
      <c r="DO318" s="10"/>
      <c r="DP318" s="10"/>
      <c r="DQ318" s="10"/>
      <c r="DR318" s="10"/>
      <c r="DS318" s="10"/>
      <c r="DT318" s="10"/>
      <c r="DU318" s="10"/>
      <c r="DV318" s="10"/>
      <c r="DW318" s="10"/>
      <c r="DX318" s="10"/>
      <c r="DY318" s="10"/>
      <c r="DZ318" s="10"/>
      <c r="EA318" s="10"/>
      <c r="EB318" s="10"/>
      <c r="EC318" s="10"/>
      <c r="ED318" s="10"/>
      <c r="EE318" s="10"/>
      <c r="EF318" s="10"/>
      <c r="EG318" s="10"/>
      <c r="EH318" s="10"/>
      <c r="EI318" s="10"/>
      <c r="EJ318" s="10"/>
      <c r="EK318" s="10"/>
      <c r="EL318" s="10"/>
      <c r="EM318" s="10"/>
      <c r="EN318" s="10"/>
      <c r="EO318" s="10"/>
      <c r="EP318" s="10"/>
      <c r="EQ318" s="10"/>
      <c r="ER318" s="10"/>
      <c r="ES318" s="10"/>
      <c r="ET318" s="10"/>
      <c r="EU318" s="10"/>
      <c r="EV318" s="10"/>
      <c r="EW318" s="10"/>
      <c r="EX318" s="10"/>
      <c r="EY318" s="10"/>
      <c r="EZ318" s="10"/>
      <c r="FA318" s="10"/>
      <c r="FB318" s="10"/>
      <c r="FC318" s="10"/>
      <c r="FD318" s="10"/>
      <c r="FE318" s="10"/>
      <c r="FF318" s="10"/>
      <c r="FG318" s="10"/>
      <c r="FH318" s="10"/>
      <c r="FI318" s="10"/>
      <c r="FJ318" s="10"/>
      <c r="FK318" s="10"/>
      <c r="FL318" s="10"/>
      <c r="FM318" s="10"/>
      <c r="FN318" s="10"/>
      <c r="FO318" s="10"/>
      <c r="FP318" s="10"/>
      <c r="FQ318" s="10"/>
      <c r="FR318" s="10"/>
      <c r="FS318" s="10"/>
      <c r="FT318" s="10"/>
      <c r="FU318" s="10"/>
      <c r="FV318" s="10"/>
      <c r="FW318" s="10"/>
      <c r="FX318" s="10"/>
      <c r="FY318" s="10"/>
      <c r="FZ318" s="10"/>
      <c r="GA318" s="10"/>
      <c r="GB318" s="10"/>
      <c r="GC318" s="10"/>
      <c r="GD318" s="10"/>
      <c r="GE318" s="10"/>
      <c r="GF318" s="10"/>
      <c r="GG318" s="10"/>
      <c r="GH318" s="10"/>
      <c r="GI318" s="10"/>
      <c r="GJ318" s="10"/>
      <c r="GK318" s="10"/>
      <c r="GL318" s="10"/>
      <c r="GM318" s="10"/>
      <c r="GN318" s="10"/>
      <c r="GO318" s="10"/>
      <c r="GP318" s="10"/>
      <c r="GQ318" s="10"/>
      <c r="GR318" s="10"/>
      <c r="GS318" s="10"/>
      <c r="GT318" s="10"/>
      <c r="GU318" s="10"/>
      <c r="GV318" s="10"/>
      <c r="GW318" s="10"/>
      <c r="GX318" s="10"/>
      <c r="GY318" s="10"/>
      <c r="GZ318" s="10"/>
      <c r="HA318" s="10"/>
      <c r="HB318" s="10"/>
      <c r="HC318" s="10"/>
      <c r="HD318" s="10"/>
      <c r="HE318" s="10"/>
      <c r="HF318" s="10"/>
      <c r="HG318" s="10"/>
      <c r="HH318" s="10"/>
      <c r="HI318" s="10"/>
      <c r="HJ318" s="10"/>
      <c r="HK318" s="10"/>
      <c r="HL318" s="10"/>
      <c r="HM318" s="10"/>
      <c r="HN318" s="10"/>
      <c r="HO318" s="10"/>
      <c r="HP318" s="10"/>
      <c r="HQ318" s="10"/>
      <c r="HR318" s="10"/>
      <c r="HS318" s="10"/>
      <c r="HT318" s="10"/>
      <c r="HU318" s="10"/>
      <c r="HV318" s="10"/>
      <c r="HW318" s="10"/>
      <c r="HX318" s="10"/>
      <c r="HY318" s="10"/>
      <c r="HZ318" s="10"/>
      <c r="IA318" s="10"/>
      <c r="IB318" s="10"/>
      <c r="IC318" s="10"/>
      <c r="ID318" s="10"/>
      <c r="IE318" s="10"/>
      <c r="IF318" s="10"/>
      <c r="IG318" s="10"/>
      <c r="IH318" s="10"/>
      <c r="II318" s="10"/>
      <c r="IJ318" s="10"/>
      <c r="IK318" s="10"/>
      <c r="IL318" s="10"/>
      <c r="IM318" s="10"/>
      <c r="IN318" s="10"/>
      <c r="IO318" s="10"/>
      <c r="IP318" s="10"/>
      <c r="IQ318" s="10"/>
      <c r="IR318" s="10"/>
      <c r="IS318" s="10"/>
      <c r="IT318" s="10"/>
      <c r="IU318" s="10"/>
      <c r="IV318" s="10"/>
      <c r="IW318" s="10"/>
      <c r="IX318" s="10"/>
      <c r="IY318" s="10"/>
      <c r="IZ318" s="10"/>
      <c r="JA318" s="10"/>
    </row>
    <row r="319" spans="1:261" x14ac:dyDescent="0.3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CC319" s="10"/>
      <c r="CD319" s="10"/>
      <c r="CE319" s="10"/>
      <c r="CF319" s="10"/>
      <c r="CG319" s="10"/>
      <c r="CH319" s="10"/>
      <c r="CI319" s="10"/>
      <c r="CJ319" s="10"/>
      <c r="CK319" s="10"/>
      <c r="CL319" s="10"/>
      <c r="CM319" s="10"/>
      <c r="CN319" s="10"/>
      <c r="CO319" s="10"/>
      <c r="CP319" s="10"/>
      <c r="CQ319" s="10"/>
      <c r="CR319" s="10"/>
      <c r="CS319" s="10"/>
      <c r="CT319" s="10"/>
      <c r="CU319" s="10"/>
      <c r="CV319" s="10"/>
      <c r="CW319" s="10"/>
      <c r="CX319" s="10"/>
      <c r="CY319" s="10"/>
      <c r="CZ319" s="10"/>
      <c r="DA319" s="10"/>
      <c r="DB319" s="10"/>
      <c r="DC319" s="10"/>
      <c r="DD319" s="10"/>
      <c r="DE319" s="10"/>
      <c r="DF319" s="10"/>
      <c r="DG319" s="10"/>
      <c r="DH319" s="10"/>
      <c r="DI319" s="10"/>
      <c r="DJ319" s="10"/>
      <c r="DK319" s="10"/>
      <c r="DL319" s="10"/>
      <c r="DM319" s="10"/>
      <c r="DN319" s="10"/>
      <c r="DO319" s="10"/>
      <c r="DP319" s="10"/>
      <c r="DQ319" s="10"/>
      <c r="DR319" s="10"/>
      <c r="DS319" s="10"/>
      <c r="DT319" s="10"/>
      <c r="DU319" s="10"/>
      <c r="DV319" s="10"/>
      <c r="DW319" s="10"/>
      <c r="DX319" s="10"/>
      <c r="DY319" s="10"/>
      <c r="DZ319" s="10"/>
      <c r="EA319" s="10"/>
      <c r="EB319" s="10"/>
      <c r="EC319" s="10"/>
      <c r="ED319" s="10"/>
      <c r="EE319" s="10"/>
      <c r="EF319" s="10"/>
      <c r="EG319" s="10"/>
      <c r="EH319" s="10"/>
      <c r="EI319" s="10"/>
      <c r="EJ319" s="10"/>
      <c r="EK319" s="10"/>
      <c r="EL319" s="10"/>
      <c r="EM319" s="10"/>
      <c r="EN319" s="10"/>
      <c r="EO319" s="10"/>
      <c r="EP319" s="10"/>
      <c r="EQ319" s="10"/>
      <c r="ER319" s="10"/>
      <c r="ES319" s="10"/>
      <c r="ET319" s="10"/>
      <c r="EU319" s="10"/>
      <c r="EV319" s="10"/>
      <c r="EW319" s="10"/>
      <c r="EX319" s="10"/>
      <c r="EY319" s="10"/>
      <c r="EZ319" s="10"/>
      <c r="FA319" s="10"/>
      <c r="FB319" s="10"/>
      <c r="FC319" s="10"/>
      <c r="FD319" s="10"/>
      <c r="FE319" s="10"/>
      <c r="FF319" s="10"/>
      <c r="FG319" s="10"/>
      <c r="FH319" s="10"/>
      <c r="FI319" s="10"/>
      <c r="FJ319" s="10"/>
      <c r="FK319" s="10"/>
      <c r="FL319" s="10"/>
      <c r="FM319" s="10"/>
      <c r="FN319" s="10"/>
      <c r="FO319" s="10"/>
      <c r="FP319" s="10"/>
      <c r="FQ319" s="10"/>
      <c r="FR319" s="10"/>
      <c r="FS319" s="10"/>
      <c r="FT319" s="10"/>
      <c r="FU319" s="10"/>
      <c r="FV319" s="10"/>
      <c r="FW319" s="10"/>
      <c r="FX319" s="10"/>
      <c r="FY319" s="10"/>
      <c r="FZ319" s="10"/>
      <c r="GA319" s="10"/>
      <c r="GB319" s="10"/>
      <c r="GC319" s="10"/>
      <c r="GD319" s="10"/>
      <c r="GE319" s="10"/>
      <c r="GF319" s="10"/>
      <c r="GG319" s="10"/>
      <c r="GH319" s="10"/>
      <c r="GI319" s="10"/>
      <c r="GJ319" s="10"/>
      <c r="GK319" s="10"/>
      <c r="GL319" s="10"/>
      <c r="GM319" s="10"/>
      <c r="GN319" s="10"/>
      <c r="GO319" s="10"/>
      <c r="GP319" s="10"/>
      <c r="GQ319" s="10"/>
      <c r="GR319" s="10"/>
      <c r="GS319" s="10"/>
      <c r="GT319" s="10"/>
      <c r="GU319" s="10"/>
      <c r="GV319" s="10"/>
      <c r="GW319" s="10"/>
      <c r="GX319" s="10"/>
      <c r="GY319" s="10"/>
      <c r="GZ319" s="10"/>
      <c r="HA319" s="10"/>
      <c r="HB319" s="10"/>
      <c r="HC319" s="10"/>
      <c r="HD319" s="10"/>
      <c r="HE319" s="10"/>
      <c r="HF319" s="10"/>
      <c r="HG319" s="10"/>
      <c r="HH319" s="10"/>
      <c r="HI319" s="10"/>
      <c r="HJ319" s="10"/>
      <c r="HK319" s="10"/>
      <c r="HL319" s="10"/>
      <c r="HM319" s="10"/>
      <c r="HN319" s="10"/>
      <c r="HO319" s="10"/>
      <c r="HP319" s="10"/>
      <c r="HQ319" s="10"/>
      <c r="HR319" s="10"/>
      <c r="HS319" s="10"/>
      <c r="HT319" s="10"/>
      <c r="HU319" s="10"/>
      <c r="HV319" s="10"/>
      <c r="HW319" s="10"/>
      <c r="HX319" s="10"/>
      <c r="HY319" s="10"/>
      <c r="HZ319" s="10"/>
      <c r="IA319" s="10"/>
      <c r="IB319" s="10"/>
      <c r="IC319" s="10"/>
      <c r="ID319" s="10"/>
      <c r="IE319" s="10"/>
      <c r="IF319" s="10"/>
      <c r="IG319" s="10"/>
      <c r="IH319" s="10"/>
      <c r="II319" s="10"/>
      <c r="IJ319" s="10"/>
      <c r="IK319" s="10"/>
      <c r="IL319" s="10"/>
      <c r="IM319" s="10"/>
      <c r="IN319" s="10"/>
      <c r="IO319" s="10"/>
      <c r="IP319" s="10"/>
      <c r="IQ319" s="10"/>
      <c r="IR319" s="10"/>
      <c r="IS319" s="10"/>
      <c r="IT319" s="10"/>
      <c r="IU319" s="10"/>
      <c r="IV319" s="10"/>
      <c r="IW319" s="10"/>
      <c r="IX319" s="10"/>
      <c r="IY319" s="10"/>
      <c r="IZ319" s="10"/>
      <c r="JA319" s="10"/>
    </row>
    <row r="320" spans="1:261" x14ac:dyDescent="0.3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CC320" s="10"/>
      <c r="CD320" s="10"/>
      <c r="CE320" s="10"/>
      <c r="CF320" s="10"/>
      <c r="CG320" s="10"/>
      <c r="CH320" s="10"/>
      <c r="CI320" s="10"/>
      <c r="CJ320" s="10"/>
      <c r="CK320" s="10"/>
      <c r="CL320" s="10"/>
      <c r="CM320" s="10"/>
      <c r="CN320" s="10"/>
      <c r="CO320" s="10"/>
      <c r="CP320" s="10"/>
      <c r="CQ320" s="10"/>
      <c r="CR320" s="10"/>
      <c r="CS320" s="10"/>
      <c r="CT320" s="10"/>
      <c r="CU320" s="10"/>
      <c r="CV320" s="10"/>
      <c r="CW320" s="10"/>
      <c r="CX320" s="10"/>
      <c r="CY320" s="10"/>
      <c r="CZ320" s="10"/>
      <c r="DA320" s="10"/>
      <c r="DB320" s="10"/>
      <c r="DC320" s="10"/>
      <c r="DD320" s="10"/>
      <c r="DE320" s="10"/>
      <c r="DF320" s="10"/>
      <c r="DG320" s="10"/>
      <c r="DH320" s="10"/>
      <c r="DI320" s="10"/>
      <c r="DJ320" s="10"/>
      <c r="DK320" s="10"/>
      <c r="DL320" s="10"/>
      <c r="DM320" s="10"/>
      <c r="DN320" s="10"/>
      <c r="DO320" s="10"/>
      <c r="DP320" s="10"/>
      <c r="DQ320" s="10"/>
      <c r="DR320" s="10"/>
      <c r="DS320" s="10"/>
      <c r="DT320" s="10"/>
      <c r="DU320" s="10"/>
      <c r="DV320" s="10"/>
      <c r="DW320" s="10"/>
      <c r="DX320" s="10"/>
      <c r="DY320" s="10"/>
      <c r="DZ320" s="10"/>
      <c r="EA320" s="10"/>
      <c r="EB320" s="10"/>
      <c r="EC320" s="10"/>
      <c r="ED320" s="10"/>
      <c r="EE320" s="10"/>
      <c r="EF320" s="10"/>
      <c r="EG320" s="10"/>
      <c r="EH320" s="10"/>
      <c r="EI320" s="10"/>
      <c r="EJ320" s="10"/>
      <c r="EK320" s="10"/>
      <c r="EL320" s="10"/>
      <c r="EM320" s="10"/>
      <c r="EN320" s="10"/>
      <c r="EO320" s="10"/>
      <c r="EP320" s="10"/>
      <c r="EQ320" s="10"/>
      <c r="ER320" s="10"/>
      <c r="ES320" s="10"/>
      <c r="ET320" s="10"/>
      <c r="EU320" s="10"/>
      <c r="EV320" s="10"/>
      <c r="EW320" s="10"/>
      <c r="EX320" s="10"/>
      <c r="EY320" s="10"/>
      <c r="EZ320" s="10"/>
      <c r="FA320" s="10"/>
      <c r="FB320" s="10"/>
      <c r="FC320" s="10"/>
      <c r="FD320" s="10"/>
      <c r="FE320" s="10"/>
      <c r="FF320" s="10"/>
      <c r="FG320" s="10"/>
      <c r="FH320" s="10"/>
      <c r="FI320" s="10"/>
      <c r="FJ320" s="10"/>
      <c r="FK320" s="10"/>
      <c r="FL320" s="10"/>
      <c r="FM320" s="10"/>
      <c r="FN320" s="10"/>
      <c r="FO320" s="10"/>
      <c r="FP320" s="10"/>
      <c r="FQ320" s="10"/>
      <c r="FR320" s="10"/>
      <c r="FS320" s="10"/>
      <c r="FT320" s="10"/>
      <c r="FU320" s="10"/>
      <c r="FV320" s="10"/>
      <c r="FW320" s="10"/>
      <c r="FX320" s="10"/>
      <c r="FY320" s="10"/>
      <c r="FZ320" s="10"/>
      <c r="GA320" s="10"/>
      <c r="GB320" s="10"/>
      <c r="GC320" s="10"/>
      <c r="GD320" s="10"/>
      <c r="GE320" s="10"/>
      <c r="GF320" s="10"/>
      <c r="GG320" s="10"/>
      <c r="GH320" s="10"/>
      <c r="GI320" s="10"/>
      <c r="GJ320" s="10"/>
      <c r="GK320" s="10"/>
      <c r="GL320" s="10"/>
      <c r="GM320" s="10"/>
      <c r="GN320" s="10"/>
      <c r="GO320" s="10"/>
      <c r="GP320" s="10"/>
      <c r="GQ320" s="10"/>
      <c r="GR320" s="10"/>
      <c r="GS320" s="10"/>
      <c r="GT320" s="10"/>
      <c r="GU320" s="10"/>
      <c r="GV320" s="10"/>
      <c r="GW320" s="10"/>
      <c r="GX320" s="10"/>
      <c r="GY320" s="10"/>
      <c r="GZ320" s="10"/>
      <c r="HA320" s="10"/>
      <c r="HB320" s="10"/>
      <c r="HC320" s="10"/>
      <c r="HD320" s="10"/>
      <c r="HE320" s="10"/>
      <c r="HF320" s="10"/>
      <c r="HG320" s="10"/>
      <c r="HH320" s="10"/>
      <c r="HI320" s="10"/>
      <c r="HJ320" s="10"/>
      <c r="HK320" s="10"/>
      <c r="HL320" s="10"/>
      <c r="HM320" s="10"/>
      <c r="HN320" s="10"/>
      <c r="HO320" s="10"/>
      <c r="HP320" s="10"/>
      <c r="HQ320" s="10"/>
      <c r="HR320" s="10"/>
      <c r="HS320" s="10"/>
      <c r="HT320" s="10"/>
      <c r="HU320" s="10"/>
      <c r="HV320" s="10"/>
      <c r="HW320" s="10"/>
      <c r="HX320" s="10"/>
      <c r="HY320" s="10"/>
      <c r="HZ320" s="10"/>
      <c r="IA320" s="10"/>
      <c r="IB320" s="10"/>
      <c r="IC320" s="10"/>
      <c r="ID320" s="10"/>
      <c r="IE320" s="10"/>
      <c r="IF320" s="10"/>
      <c r="IG320" s="10"/>
      <c r="IH320" s="10"/>
      <c r="II320" s="10"/>
      <c r="IJ320" s="10"/>
      <c r="IK320" s="10"/>
      <c r="IL320" s="10"/>
      <c r="IM320" s="10"/>
      <c r="IN320" s="10"/>
      <c r="IO320" s="10"/>
      <c r="IP320" s="10"/>
      <c r="IQ320" s="10"/>
      <c r="IR320" s="10"/>
      <c r="IS320" s="10"/>
      <c r="IT320" s="10"/>
      <c r="IU320" s="10"/>
      <c r="IV320" s="10"/>
      <c r="IW320" s="10"/>
      <c r="IX320" s="10"/>
      <c r="IY320" s="10"/>
      <c r="IZ320" s="10"/>
      <c r="JA320" s="10"/>
    </row>
    <row r="321" spans="1:261" x14ac:dyDescent="0.3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CC321" s="10"/>
      <c r="CD321" s="10"/>
      <c r="CE321" s="10"/>
      <c r="CF321" s="10"/>
      <c r="CG321" s="10"/>
      <c r="CH321" s="10"/>
      <c r="CI321" s="10"/>
      <c r="CJ321" s="10"/>
      <c r="CK321" s="10"/>
      <c r="CL321" s="10"/>
      <c r="CM321" s="10"/>
      <c r="CN321" s="10"/>
      <c r="CO321" s="10"/>
      <c r="CP321" s="10"/>
      <c r="CQ321" s="10"/>
      <c r="CR321" s="10"/>
      <c r="CS321" s="10"/>
      <c r="CT321" s="10"/>
      <c r="CU321" s="10"/>
      <c r="CV321" s="10"/>
      <c r="CW321" s="10"/>
      <c r="CX321" s="10"/>
      <c r="CY321" s="10"/>
      <c r="CZ321" s="10"/>
      <c r="DA321" s="10"/>
      <c r="DB321" s="10"/>
      <c r="DC321" s="10"/>
      <c r="DD321" s="10"/>
      <c r="DE321" s="10"/>
      <c r="DF321" s="10"/>
      <c r="DG321" s="10"/>
      <c r="DH321" s="10"/>
      <c r="DI321" s="10"/>
      <c r="DJ321" s="10"/>
      <c r="DK321" s="10"/>
      <c r="DL321" s="10"/>
      <c r="DM321" s="10"/>
      <c r="DN321" s="10"/>
      <c r="DO321" s="10"/>
      <c r="DP321" s="10"/>
      <c r="DQ321" s="10"/>
      <c r="DR321" s="10"/>
      <c r="DS321" s="10"/>
      <c r="DT321" s="10"/>
      <c r="DU321" s="10"/>
      <c r="DV321" s="10"/>
      <c r="DW321" s="10"/>
      <c r="DX321" s="10"/>
      <c r="DY321" s="10"/>
      <c r="DZ321" s="10"/>
      <c r="EA321" s="10"/>
      <c r="EB321" s="10"/>
      <c r="EC321" s="10"/>
      <c r="ED321" s="10"/>
      <c r="EE321" s="10"/>
      <c r="EF321" s="10"/>
      <c r="EG321" s="10"/>
      <c r="EH321" s="10"/>
      <c r="EI321" s="10"/>
      <c r="EJ321" s="10"/>
      <c r="EK321" s="10"/>
      <c r="EL321" s="10"/>
      <c r="EM321" s="10"/>
      <c r="EN321" s="10"/>
      <c r="EO321" s="10"/>
      <c r="EP321" s="10"/>
      <c r="EQ321" s="10"/>
      <c r="ER321" s="10"/>
      <c r="ES321" s="10"/>
      <c r="ET321" s="10"/>
      <c r="EU321" s="10"/>
      <c r="EV321" s="10"/>
      <c r="EW321" s="10"/>
      <c r="EX321" s="10"/>
      <c r="EY321" s="10"/>
      <c r="EZ321" s="10"/>
      <c r="FA321" s="10"/>
      <c r="FB321" s="10"/>
      <c r="FC321" s="10"/>
      <c r="FD321" s="10"/>
      <c r="FE321" s="10"/>
      <c r="FF321" s="10"/>
      <c r="FG321" s="10"/>
      <c r="FH321" s="10"/>
      <c r="FI321" s="10"/>
      <c r="FJ321" s="10"/>
      <c r="FK321" s="10"/>
      <c r="FL321" s="10"/>
      <c r="FM321" s="10"/>
      <c r="FN321" s="10"/>
      <c r="FO321" s="10"/>
      <c r="FP321" s="10"/>
      <c r="FQ321" s="10"/>
      <c r="FR321" s="10"/>
      <c r="FS321" s="10"/>
      <c r="FT321" s="10"/>
      <c r="FU321" s="10"/>
      <c r="FV321" s="10"/>
      <c r="FW321" s="10"/>
      <c r="FX321" s="10"/>
      <c r="FY321" s="10"/>
      <c r="FZ321" s="10"/>
      <c r="GA321" s="10"/>
      <c r="GB321" s="10"/>
      <c r="GC321" s="10"/>
      <c r="GD321" s="10"/>
      <c r="GE321" s="10"/>
      <c r="GF321" s="10"/>
      <c r="GG321" s="10"/>
      <c r="GH321" s="10"/>
      <c r="GI321" s="10"/>
      <c r="GJ321" s="10"/>
      <c r="GK321" s="10"/>
      <c r="GL321" s="10"/>
      <c r="GM321" s="10"/>
      <c r="GN321" s="10"/>
      <c r="GO321" s="10"/>
      <c r="GP321" s="10"/>
      <c r="GQ321" s="10"/>
      <c r="GR321" s="10"/>
      <c r="GS321" s="10"/>
      <c r="GT321" s="10"/>
      <c r="GU321" s="10"/>
      <c r="GV321" s="10"/>
      <c r="GW321" s="10"/>
      <c r="GX321" s="10"/>
      <c r="GY321" s="10"/>
      <c r="GZ321" s="10"/>
      <c r="HA321" s="10"/>
      <c r="HB321" s="10"/>
      <c r="HC321" s="10"/>
      <c r="HD321" s="10"/>
      <c r="HE321" s="10"/>
      <c r="HF321" s="10"/>
      <c r="HG321" s="10"/>
      <c r="HH321" s="10"/>
      <c r="HI321" s="10"/>
      <c r="HJ321" s="10"/>
      <c r="HK321" s="10"/>
      <c r="HL321" s="10"/>
      <c r="HM321" s="10"/>
      <c r="HN321" s="10"/>
      <c r="HO321" s="10"/>
      <c r="HP321" s="10"/>
      <c r="HQ321" s="10"/>
      <c r="HR321" s="10"/>
      <c r="HS321" s="10"/>
      <c r="HT321" s="10"/>
      <c r="HU321" s="10"/>
      <c r="HV321" s="10"/>
      <c r="HW321" s="10"/>
      <c r="HX321" s="10"/>
      <c r="HY321" s="10"/>
      <c r="HZ321" s="10"/>
      <c r="IA321" s="10"/>
      <c r="IB321" s="10"/>
      <c r="IC321" s="10"/>
      <c r="ID321" s="10"/>
      <c r="IE321" s="10"/>
      <c r="IF321" s="10"/>
      <c r="IG321" s="10"/>
      <c r="IH321" s="10"/>
      <c r="II321" s="10"/>
      <c r="IJ321" s="10"/>
      <c r="IK321" s="10"/>
      <c r="IL321" s="10"/>
      <c r="IM321" s="10"/>
      <c r="IN321" s="10"/>
      <c r="IO321" s="10"/>
      <c r="IP321" s="10"/>
      <c r="IQ321" s="10"/>
      <c r="IR321" s="10"/>
      <c r="IS321" s="10"/>
      <c r="IT321" s="10"/>
      <c r="IU321" s="10"/>
      <c r="IV321" s="10"/>
      <c r="IW321" s="10"/>
      <c r="IX321" s="10"/>
      <c r="IY321" s="10"/>
      <c r="IZ321" s="10"/>
      <c r="JA321" s="10"/>
    </row>
    <row r="322" spans="1:261" x14ac:dyDescent="0.3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CC322" s="10"/>
      <c r="CD322" s="10"/>
      <c r="CE322" s="10"/>
      <c r="CF322" s="10"/>
      <c r="CG322" s="10"/>
      <c r="CH322" s="10"/>
      <c r="CI322" s="10"/>
      <c r="CJ322" s="10"/>
      <c r="CK322" s="10"/>
      <c r="CL322" s="10"/>
      <c r="CM322" s="10"/>
      <c r="CN322" s="10"/>
      <c r="CO322" s="10"/>
      <c r="CP322" s="10"/>
      <c r="CQ322" s="10"/>
      <c r="CR322" s="10"/>
      <c r="CS322" s="10"/>
      <c r="CT322" s="10"/>
      <c r="CU322" s="10"/>
      <c r="CV322" s="10"/>
      <c r="CW322" s="10"/>
      <c r="CX322" s="10"/>
      <c r="CY322" s="10"/>
      <c r="CZ322" s="10"/>
      <c r="DA322" s="10"/>
      <c r="DB322" s="10"/>
      <c r="DC322" s="10"/>
      <c r="DD322" s="10"/>
      <c r="DE322" s="10"/>
      <c r="DF322" s="10"/>
      <c r="DG322" s="10"/>
      <c r="DH322" s="10"/>
      <c r="DI322" s="10"/>
      <c r="DJ322" s="10"/>
      <c r="DK322" s="10"/>
      <c r="DL322" s="10"/>
      <c r="DM322" s="10"/>
      <c r="DN322" s="10"/>
      <c r="DO322" s="10"/>
      <c r="DP322" s="10"/>
      <c r="DQ322" s="10"/>
      <c r="DR322" s="10"/>
      <c r="DS322" s="10"/>
      <c r="DT322" s="10"/>
      <c r="DU322" s="10"/>
      <c r="DV322" s="10"/>
      <c r="DW322" s="10"/>
      <c r="DX322" s="10"/>
      <c r="DY322" s="10"/>
      <c r="DZ322" s="10"/>
      <c r="EA322" s="10"/>
      <c r="EB322" s="10"/>
      <c r="EC322" s="10"/>
      <c r="ED322" s="10"/>
      <c r="EE322" s="10"/>
      <c r="EF322" s="10"/>
      <c r="EG322" s="10"/>
      <c r="EH322" s="10"/>
      <c r="EI322" s="10"/>
      <c r="EJ322" s="10"/>
      <c r="EK322" s="10"/>
      <c r="EL322" s="10"/>
      <c r="EM322" s="10"/>
      <c r="EN322" s="10"/>
      <c r="EO322" s="10"/>
      <c r="EP322" s="10"/>
      <c r="EQ322" s="10"/>
      <c r="ER322" s="10"/>
      <c r="ES322" s="10"/>
      <c r="ET322" s="10"/>
      <c r="EU322" s="10"/>
      <c r="EV322" s="10"/>
      <c r="EW322" s="10"/>
      <c r="EX322" s="10"/>
      <c r="EY322" s="10"/>
      <c r="EZ322" s="10"/>
      <c r="FA322" s="10"/>
      <c r="FB322" s="10"/>
      <c r="FC322" s="10"/>
      <c r="FD322" s="10"/>
      <c r="FE322" s="10"/>
      <c r="FF322" s="10"/>
      <c r="FG322" s="10"/>
      <c r="FH322" s="10"/>
      <c r="FI322" s="10"/>
      <c r="FJ322" s="10"/>
      <c r="FK322" s="10"/>
      <c r="FL322" s="10"/>
      <c r="FM322" s="10"/>
      <c r="FN322" s="10"/>
      <c r="FO322" s="10"/>
      <c r="FP322" s="10"/>
      <c r="FQ322" s="10"/>
      <c r="FR322" s="10"/>
      <c r="FS322" s="10"/>
      <c r="FT322" s="10"/>
      <c r="FU322" s="10"/>
      <c r="FV322" s="10"/>
      <c r="FW322" s="10"/>
      <c r="FX322" s="10"/>
      <c r="FY322" s="10"/>
      <c r="FZ322" s="10"/>
      <c r="GA322" s="10"/>
      <c r="GB322" s="10"/>
      <c r="GC322" s="10"/>
      <c r="GD322" s="10"/>
      <c r="GE322" s="10"/>
      <c r="GF322" s="10"/>
      <c r="GG322" s="10"/>
      <c r="GH322" s="10"/>
      <c r="GI322" s="10"/>
      <c r="GJ322" s="10"/>
      <c r="GK322" s="10"/>
      <c r="GL322" s="10"/>
      <c r="GM322" s="10"/>
      <c r="GN322" s="10"/>
      <c r="GO322" s="10"/>
      <c r="GP322" s="10"/>
      <c r="GQ322" s="10"/>
      <c r="GR322" s="10"/>
      <c r="GS322" s="10"/>
      <c r="GT322" s="10"/>
      <c r="GU322" s="10"/>
      <c r="GV322" s="10"/>
      <c r="GW322" s="10"/>
      <c r="GX322" s="10"/>
      <c r="GY322" s="10"/>
      <c r="GZ322" s="10"/>
      <c r="HA322" s="10"/>
      <c r="HB322" s="10"/>
      <c r="HC322" s="10"/>
      <c r="HD322" s="10"/>
      <c r="HE322" s="10"/>
      <c r="HF322" s="10"/>
      <c r="HG322" s="10"/>
      <c r="HH322" s="10"/>
      <c r="HI322" s="10"/>
      <c r="HJ322" s="10"/>
      <c r="HK322" s="10"/>
      <c r="HL322" s="10"/>
      <c r="HM322" s="10"/>
      <c r="HN322" s="10"/>
      <c r="HO322" s="10"/>
      <c r="HP322" s="10"/>
      <c r="HQ322" s="10"/>
      <c r="HR322" s="10"/>
      <c r="HS322" s="10"/>
      <c r="HT322" s="10"/>
      <c r="HU322" s="10"/>
      <c r="HV322" s="10"/>
      <c r="HW322" s="10"/>
      <c r="HX322" s="10"/>
      <c r="HY322" s="10"/>
      <c r="HZ322" s="10"/>
      <c r="IA322" s="10"/>
      <c r="IB322" s="10"/>
      <c r="IC322" s="10"/>
      <c r="ID322" s="10"/>
      <c r="IE322" s="10"/>
      <c r="IF322" s="10"/>
      <c r="IG322" s="10"/>
      <c r="IH322" s="10"/>
      <c r="II322" s="10"/>
      <c r="IJ322" s="10"/>
      <c r="IK322" s="10"/>
      <c r="IL322" s="10"/>
      <c r="IM322" s="10"/>
      <c r="IN322" s="10"/>
      <c r="IO322" s="10"/>
      <c r="IP322" s="10"/>
      <c r="IQ322" s="10"/>
      <c r="IR322" s="10"/>
      <c r="IS322" s="10"/>
      <c r="IT322" s="10"/>
      <c r="IU322" s="10"/>
      <c r="IV322" s="10"/>
      <c r="IW322" s="10"/>
      <c r="IX322" s="10"/>
      <c r="IY322" s="10"/>
      <c r="IZ322" s="10"/>
      <c r="JA322" s="10"/>
    </row>
    <row r="323" spans="1:261" x14ac:dyDescent="0.3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CC323" s="10"/>
      <c r="CD323" s="10"/>
      <c r="CE323" s="10"/>
      <c r="CF323" s="10"/>
      <c r="CG323" s="10"/>
      <c r="CH323" s="10"/>
      <c r="CI323" s="10"/>
      <c r="CJ323" s="10"/>
      <c r="CK323" s="10"/>
      <c r="CL323" s="10"/>
      <c r="CM323" s="10"/>
      <c r="CN323" s="10"/>
      <c r="CO323" s="10"/>
      <c r="CP323" s="10"/>
      <c r="CQ323" s="10"/>
      <c r="CR323" s="10"/>
      <c r="CS323" s="10"/>
      <c r="CT323" s="10"/>
      <c r="CU323" s="10"/>
      <c r="CV323" s="10"/>
      <c r="CW323" s="10"/>
      <c r="CX323" s="10"/>
      <c r="CY323" s="10"/>
      <c r="CZ323" s="10"/>
      <c r="DA323" s="10"/>
      <c r="DB323" s="10"/>
      <c r="DC323" s="10"/>
      <c r="DD323" s="10"/>
      <c r="DE323" s="10"/>
      <c r="DF323" s="10"/>
      <c r="DG323" s="10"/>
      <c r="DH323" s="10"/>
      <c r="DI323" s="10"/>
      <c r="DJ323" s="10"/>
      <c r="DK323" s="10"/>
      <c r="DL323" s="10"/>
      <c r="DM323" s="10"/>
      <c r="DN323" s="10"/>
      <c r="DO323" s="10"/>
      <c r="DP323" s="10"/>
      <c r="DQ323" s="10"/>
      <c r="DR323" s="10"/>
      <c r="DS323" s="10"/>
      <c r="DT323" s="10"/>
      <c r="DU323" s="10"/>
      <c r="DV323" s="10"/>
      <c r="DW323" s="10"/>
      <c r="DX323" s="10"/>
      <c r="DY323" s="10"/>
      <c r="DZ323" s="10"/>
      <c r="EA323" s="10"/>
      <c r="EB323" s="10"/>
      <c r="EC323" s="10"/>
      <c r="ED323" s="10"/>
      <c r="EE323" s="10"/>
      <c r="EF323" s="10"/>
      <c r="EG323" s="10"/>
      <c r="EH323" s="10"/>
      <c r="EI323" s="10"/>
      <c r="EJ323" s="10"/>
      <c r="EK323" s="10"/>
      <c r="EL323" s="10"/>
      <c r="EM323" s="10"/>
      <c r="EN323" s="10"/>
      <c r="EO323" s="10"/>
      <c r="EP323" s="10"/>
      <c r="EQ323" s="10"/>
      <c r="ER323" s="10"/>
      <c r="ES323" s="10"/>
      <c r="ET323" s="10"/>
      <c r="EU323" s="10"/>
      <c r="EV323" s="10"/>
      <c r="EW323" s="10"/>
      <c r="EX323" s="10"/>
      <c r="EY323" s="10"/>
      <c r="EZ323" s="10"/>
      <c r="FA323" s="10"/>
      <c r="FB323" s="10"/>
      <c r="FC323" s="10"/>
      <c r="FD323" s="10"/>
      <c r="FE323" s="10"/>
      <c r="FF323" s="10"/>
      <c r="FG323" s="10"/>
      <c r="FH323" s="10"/>
      <c r="FI323" s="10"/>
      <c r="FJ323" s="10"/>
      <c r="FK323" s="10"/>
      <c r="FL323" s="10"/>
      <c r="FM323" s="10"/>
      <c r="FN323" s="10"/>
      <c r="FO323" s="10"/>
      <c r="FP323" s="10"/>
      <c r="FQ323" s="10"/>
      <c r="FR323" s="10"/>
      <c r="FS323" s="10"/>
      <c r="FT323" s="10"/>
      <c r="FU323" s="10"/>
      <c r="FV323" s="10"/>
      <c r="FW323" s="10"/>
      <c r="FX323" s="10"/>
      <c r="FY323" s="10"/>
      <c r="FZ323" s="10"/>
      <c r="GA323" s="10"/>
      <c r="GB323" s="10"/>
      <c r="GC323" s="10"/>
      <c r="GD323" s="10"/>
      <c r="GE323" s="10"/>
      <c r="GF323" s="10"/>
      <c r="GG323" s="10"/>
      <c r="GH323" s="10"/>
      <c r="GI323" s="10"/>
      <c r="GJ323" s="10"/>
      <c r="GK323" s="10"/>
      <c r="GL323" s="10"/>
      <c r="GM323" s="10"/>
      <c r="GN323" s="10"/>
      <c r="GO323" s="10"/>
      <c r="GP323" s="10"/>
      <c r="GQ323" s="10"/>
      <c r="GR323" s="10"/>
      <c r="GS323" s="10"/>
      <c r="GT323" s="10"/>
      <c r="GU323" s="10"/>
      <c r="GV323" s="10"/>
      <c r="GW323" s="10"/>
      <c r="GX323" s="10"/>
      <c r="GY323" s="10"/>
      <c r="GZ323" s="10"/>
      <c r="HA323" s="10"/>
      <c r="HB323" s="10"/>
      <c r="HC323" s="10"/>
      <c r="HD323" s="10"/>
      <c r="HE323" s="10"/>
      <c r="HF323" s="10"/>
      <c r="HG323" s="10"/>
      <c r="HH323" s="10"/>
      <c r="HI323" s="10"/>
      <c r="HJ323" s="10"/>
      <c r="HK323" s="10"/>
      <c r="HL323" s="10"/>
      <c r="HM323" s="10"/>
      <c r="HN323" s="10"/>
      <c r="HO323" s="10"/>
      <c r="HP323" s="10"/>
      <c r="HQ323" s="10"/>
      <c r="HR323" s="10"/>
      <c r="HS323" s="10"/>
      <c r="HT323" s="10"/>
      <c r="HU323" s="10"/>
      <c r="HV323" s="10"/>
      <c r="HW323" s="10"/>
      <c r="HX323" s="10"/>
      <c r="HY323" s="10"/>
      <c r="HZ323" s="10"/>
      <c r="IA323" s="10"/>
      <c r="IB323" s="10"/>
      <c r="IC323" s="10"/>
      <c r="ID323" s="10"/>
      <c r="IE323" s="10"/>
      <c r="IF323" s="10"/>
      <c r="IG323" s="10"/>
      <c r="IH323" s="10"/>
      <c r="II323" s="10"/>
      <c r="IJ323" s="10"/>
      <c r="IK323" s="10"/>
      <c r="IL323" s="10"/>
      <c r="IM323" s="10"/>
      <c r="IN323" s="10"/>
      <c r="IO323" s="10"/>
      <c r="IP323" s="10"/>
      <c r="IQ323" s="10"/>
      <c r="IR323" s="10"/>
      <c r="IS323" s="10"/>
      <c r="IT323" s="10"/>
      <c r="IU323" s="10"/>
      <c r="IV323" s="10"/>
      <c r="IW323" s="10"/>
      <c r="IX323" s="10"/>
      <c r="IY323" s="10"/>
      <c r="IZ323" s="10"/>
      <c r="JA323" s="10"/>
    </row>
    <row r="324" spans="1:261" x14ac:dyDescent="0.3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CC324" s="10"/>
      <c r="CD324" s="10"/>
      <c r="CE324" s="10"/>
      <c r="CF324" s="10"/>
      <c r="CG324" s="10"/>
      <c r="CH324" s="10"/>
      <c r="CI324" s="10"/>
      <c r="CJ324" s="10"/>
      <c r="CK324" s="10"/>
      <c r="CL324" s="10"/>
      <c r="CM324" s="10"/>
      <c r="CN324" s="10"/>
      <c r="CO324" s="10"/>
      <c r="CP324" s="10"/>
      <c r="CQ324" s="10"/>
      <c r="CR324" s="10"/>
      <c r="CS324" s="10"/>
      <c r="CT324" s="10"/>
      <c r="CU324" s="10"/>
      <c r="CV324" s="10"/>
      <c r="CW324" s="10"/>
      <c r="CX324" s="10"/>
      <c r="CY324" s="10"/>
      <c r="CZ324" s="10"/>
      <c r="DA324" s="10"/>
      <c r="DB324" s="10"/>
      <c r="DC324" s="10"/>
      <c r="DD324" s="10"/>
      <c r="DE324" s="10"/>
      <c r="DF324" s="10"/>
      <c r="DG324" s="10"/>
      <c r="DH324" s="10"/>
      <c r="DI324" s="10"/>
      <c r="DJ324" s="10"/>
      <c r="DK324" s="10"/>
      <c r="DL324" s="10"/>
      <c r="DM324" s="10"/>
      <c r="DN324" s="10"/>
      <c r="DO324" s="10"/>
      <c r="DP324" s="10"/>
      <c r="DQ324" s="10"/>
      <c r="DR324" s="10"/>
      <c r="DS324" s="10"/>
      <c r="DT324" s="10"/>
      <c r="DU324" s="10"/>
      <c r="DV324" s="10"/>
      <c r="DW324" s="10"/>
      <c r="DX324" s="10"/>
      <c r="DY324" s="10"/>
      <c r="DZ324" s="10"/>
      <c r="EA324" s="10"/>
      <c r="EB324" s="10"/>
      <c r="EC324" s="10"/>
      <c r="ED324" s="10"/>
      <c r="EE324" s="10"/>
      <c r="EF324" s="10"/>
      <c r="EG324" s="10"/>
      <c r="EH324" s="10"/>
      <c r="EI324" s="10"/>
      <c r="EJ324" s="10"/>
      <c r="EK324" s="10"/>
      <c r="EL324" s="10"/>
      <c r="EM324" s="10"/>
      <c r="EN324" s="10"/>
      <c r="EO324" s="10"/>
      <c r="EP324" s="10"/>
      <c r="EQ324" s="10"/>
      <c r="ER324" s="10"/>
      <c r="ES324" s="10"/>
      <c r="ET324" s="10"/>
      <c r="EU324" s="10"/>
      <c r="EV324" s="10"/>
      <c r="EW324" s="10"/>
      <c r="EX324" s="10"/>
      <c r="EY324" s="10"/>
      <c r="EZ324" s="10"/>
      <c r="FA324" s="10"/>
      <c r="FB324" s="10"/>
      <c r="FC324" s="10"/>
      <c r="FD324" s="10"/>
      <c r="FE324" s="10"/>
      <c r="FF324" s="10"/>
      <c r="FG324" s="10"/>
      <c r="FH324" s="10"/>
      <c r="FI324" s="10"/>
      <c r="FJ324" s="10"/>
      <c r="FK324" s="10"/>
      <c r="FL324" s="10"/>
      <c r="FM324" s="10"/>
      <c r="FN324" s="10"/>
      <c r="FO324" s="10"/>
      <c r="FP324" s="10"/>
      <c r="FQ324" s="10"/>
      <c r="FR324" s="10"/>
      <c r="FS324" s="10"/>
      <c r="FT324" s="10"/>
      <c r="FU324" s="10"/>
      <c r="FV324" s="10"/>
      <c r="FW324" s="10"/>
      <c r="FX324" s="10"/>
      <c r="FY324" s="10"/>
      <c r="FZ324" s="10"/>
      <c r="GA324" s="10"/>
      <c r="GB324" s="10"/>
      <c r="GC324" s="10"/>
      <c r="GD324" s="10"/>
      <c r="GE324" s="10"/>
      <c r="GF324" s="10"/>
      <c r="GG324" s="10"/>
      <c r="GH324" s="10"/>
      <c r="GI324" s="10"/>
      <c r="GJ324" s="10"/>
      <c r="GK324" s="10"/>
      <c r="GL324" s="10"/>
      <c r="GM324" s="10"/>
      <c r="GN324" s="10"/>
      <c r="GO324" s="10"/>
      <c r="GP324" s="10"/>
      <c r="GQ324" s="10"/>
      <c r="GR324" s="10"/>
      <c r="GS324" s="10"/>
      <c r="GT324" s="10"/>
      <c r="GU324" s="10"/>
      <c r="GV324" s="10"/>
      <c r="GW324" s="10"/>
      <c r="GX324" s="10"/>
      <c r="GY324" s="10"/>
      <c r="GZ324" s="10"/>
      <c r="HA324" s="10"/>
      <c r="HB324" s="10"/>
      <c r="HC324" s="10"/>
      <c r="HD324" s="10"/>
      <c r="HE324" s="10"/>
      <c r="HF324" s="10"/>
      <c r="HG324" s="10"/>
      <c r="HH324" s="10"/>
      <c r="HI324" s="10"/>
      <c r="HJ324" s="10"/>
      <c r="HK324" s="10"/>
      <c r="HL324" s="10"/>
      <c r="HM324" s="10"/>
      <c r="HN324" s="10"/>
      <c r="HO324" s="10"/>
      <c r="HP324" s="10"/>
      <c r="HQ324" s="10"/>
      <c r="HR324" s="10"/>
      <c r="HS324" s="10"/>
      <c r="HT324" s="10"/>
      <c r="HU324" s="10"/>
      <c r="HV324" s="10"/>
      <c r="HW324" s="10"/>
      <c r="HX324" s="10"/>
      <c r="HY324" s="10"/>
      <c r="HZ324" s="10"/>
      <c r="IA324" s="10"/>
      <c r="IB324" s="10"/>
      <c r="IC324" s="10"/>
      <c r="ID324" s="10"/>
      <c r="IE324" s="10"/>
      <c r="IF324" s="10"/>
      <c r="IG324" s="10"/>
      <c r="IH324" s="10"/>
      <c r="II324" s="10"/>
      <c r="IJ324" s="10"/>
      <c r="IK324" s="10"/>
      <c r="IL324" s="10"/>
      <c r="IM324" s="10"/>
      <c r="IN324" s="10"/>
      <c r="IO324" s="10"/>
      <c r="IP324" s="10"/>
      <c r="IQ324" s="10"/>
      <c r="IR324" s="10"/>
      <c r="IS324" s="10"/>
      <c r="IT324" s="10"/>
      <c r="IU324" s="10"/>
      <c r="IV324" s="10"/>
      <c r="IW324" s="10"/>
      <c r="IX324" s="10"/>
      <c r="IY324" s="10"/>
      <c r="IZ324" s="10"/>
      <c r="JA324" s="10"/>
    </row>
    <row r="325" spans="1:261" x14ac:dyDescent="0.3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CC325" s="10"/>
      <c r="CD325" s="10"/>
      <c r="CE325" s="10"/>
      <c r="CF325" s="10"/>
      <c r="CG325" s="10"/>
      <c r="CH325" s="10"/>
      <c r="CI325" s="10"/>
      <c r="CJ325" s="10"/>
      <c r="CK325" s="10"/>
      <c r="CL325" s="10"/>
      <c r="CM325" s="10"/>
      <c r="CN325" s="10"/>
      <c r="CO325" s="10"/>
      <c r="CP325" s="10"/>
      <c r="CQ325" s="10"/>
      <c r="CR325" s="10"/>
      <c r="CS325" s="10"/>
      <c r="CT325" s="10"/>
      <c r="CU325" s="10"/>
      <c r="CV325" s="10"/>
      <c r="CW325" s="10"/>
      <c r="CX325" s="10"/>
      <c r="CY325" s="10"/>
      <c r="CZ325" s="10"/>
      <c r="DA325" s="10"/>
      <c r="DB325" s="10"/>
      <c r="DC325" s="10"/>
      <c r="DD325" s="10"/>
      <c r="DE325" s="10"/>
      <c r="DF325" s="10"/>
      <c r="DG325" s="10"/>
      <c r="DH325" s="10"/>
      <c r="DI325" s="10"/>
      <c r="DJ325" s="10"/>
      <c r="DK325" s="10"/>
      <c r="DL325" s="10"/>
      <c r="DM325" s="10"/>
      <c r="DN325" s="10"/>
      <c r="DO325" s="10"/>
      <c r="DP325" s="10"/>
      <c r="DQ325" s="10"/>
      <c r="DR325" s="10"/>
      <c r="DS325" s="10"/>
      <c r="DT325" s="10"/>
      <c r="DU325" s="10"/>
      <c r="DV325" s="10"/>
      <c r="DW325" s="10"/>
      <c r="DX325" s="10"/>
      <c r="DY325" s="10"/>
      <c r="DZ325" s="10"/>
      <c r="EA325" s="10"/>
      <c r="EB325" s="10"/>
      <c r="EC325" s="10"/>
      <c r="ED325" s="10"/>
      <c r="EE325" s="10"/>
      <c r="EF325" s="10"/>
      <c r="EG325" s="10"/>
      <c r="EH325" s="10"/>
      <c r="EI325" s="10"/>
      <c r="EJ325" s="10"/>
      <c r="EK325" s="10"/>
      <c r="EL325" s="10"/>
      <c r="EM325" s="10"/>
      <c r="EN325" s="10"/>
      <c r="EO325" s="10"/>
      <c r="EP325" s="10"/>
      <c r="EQ325" s="10"/>
      <c r="ER325" s="10"/>
      <c r="ES325" s="10"/>
      <c r="ET325" s="10"/>
      <c r="EU325" s="10"/>
      <c r="EV325" s="10"/>
      <c r="EW325" s="10"/>
      <c r="EX325" s="10"/>
      <c r="EY325" s="10"/>
      <c r="EZ325" s="10"/>
      <c r="FA325" s="10"/>
      <c r="FB325" s="10"/>
      <c r="FC325" s="10"/>
      <c r="FD325" s="10"/>
      <c r="FE325" s="10"/>
      <c r="FF325" s="10"/>
      <c r="FG325" s="10"/>
      <c r="FH325" s="10"/>
      <c r="FI325" s="10"/>
      <c r="FJ325" s="10"/>
      <c r="FK325" s="10"/>
      <c r="FL325" s="10"/>
      <c r="FM325" s="10"/>
      <c r="FN325" s="10"/>
      <c r="FO325" s="10"/>
      <c r="FP325" s="10"/>
      <c r="FQ325" s="10"/>
      <c r="FR325" s="10"/>
      <c r="FS325" s="10"/>
      <c r="FT325" s="10"/>
      <c r="FU325" s="10"/>
      <c r="FV325" s="10"/>
      <c r="FW325" s="10"/>
      <c r="FX325" s="10"/>
      <c r="FY325" s="10"/>
      <c r="FZ325" s="10"/>
      <c r="GA325" s="10"/>
      <c r="GB325" s="10"/>
      <c r="GC325" s="10"/>
      <c r="GD325" s="10"/>
      <c r="GE325" s="10"/>
      <c r="GF325" s="10"/>
      <c r="GG325" s="10"/>
      <c r="GH325" s="10"/>
      <c r="GI325" s="10"/>
      <c r="GJ325" s="10"/>
      <c r="GK325" s="10"/>
      <c r="GL325" s="10"/>
      <c r="GM325" s="10"/>
      <c r="GN325" s="10"/>
      <c r="GO325" s="10"/>
      <c r="GP325" s="10"/>
      <c r="GQ325" s="10"/>
      <c r="GR325" s="10"/>
      <c r="GS325" s="10"/>
      <c r="GT325" s="10"/>
      <c r="GU325" s="10"/>
      <c r="GV325" s="10"/>
      <c r="GW325" s="10"/>
      <c r="GX325" s="10"/>
      <c r="GY325" s="10"/>
      <c r="GZ325" s="10"/>
      <c r="HA325" s="10"/>
      <c r="HB325" s="10"/>
      <c r="HC325" s="10"/>
      <c r="HD325" s="10"/>
      <c r="HE325" s="10"/>
      <c r="HF325" s="10"/>
      <c r="HG325" s="10"/>
      <c r="HH325" s="10"/>
      <c r="HI325" s="10"/>
      <c r="HJ325" s="10"/>
      <c r="HK325" s="10"/>
      <c r="HL325" s="10"/>
      <c r="HM325" s="10"/>
      <c r="HN325" s="10"/>
      <c r="HO325" s="10"/>
      <c r="HP325" s="10"/>
      <c r="HQ325" s="10"/>
      <c r="HR325" s="10"/>
      <c r="HS325" s="10"/>
      <c r="HT325" s="10"/>
      <c r="HU325" s="10"/>
      <c r="HV325" s="10"/>
      <c r="HW325" s="10"/>
      <c r="HX325" s="10"/>
      <c r="HY325" s="10"/>
      <c r="HZ325" s="10"/>
      <c r="IA325" s="10"/>
      <c r="IB325" s="10"/>
      <c r="IC325" s="10"/>
      <c r="ID325" s="10"/>
      <c r="IE325" s="10"/>
      <c r="IF325" s="10"/>
      <c r="IG325" s="10"/>
      <c r="IH325" s="10"/>
      <c r="II325" s="10"/>
      <c r="IJ325" s="10"/>
      <c r="IK325" s="10"/>
      <c r="IL325" s="10"/>
      <c r="IM325" s="10"/>
      <c r="IN325" s="10"/>
      <c r="IO325" s="10"/>
      <c r="IP325" s="10"/>
      <c r="IQ325" s="10"/>
      <c r="IR325" s="10"/>
      <c r="IS325" s="10"/>
      <c r="IT325" s="10"/>
      <c r="IU325" s="10"/>
      <c r="IV325" s="10"/>
      <c r="IW325" s="10"/>
      <c r="IX325" s="10"/>
      <c r="IY325" s="10"/>
      <c r="IZ325" s="10"/>
      <c r="JA325" s="10"/>
    </row>
    <row r="326" spans="1:261" x14ac:dyDescent="0.3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CC326" s="10"/>
      <c r="CD326" s="10"/>
      <c r="CE326" s="10"/>
      <c r="CF326" s="10"/>
      <c r="CG326" s="10"/>
      <c r="CH326" s="10"/>
      <c r="CI326" s="10"/>
      <c r="CJ326" s="10"/>
      <c r="CK326" s="10"/>
      <c r="CL326" s="10"/>
      <c r="CM326" s="10"/>
      <c r="CN326" s="10"/>
      <c r="CO326" s="10"/>
      <c r="CP326" s="10"/>
      <c r="CQ326" s="10"/>
      <c r="CR326" s="10"/>
      <c r="CS326" s="10"/>
      <c r="CT326" s="10"/>
      <c r="CU326" s="10"/>
      <c r="CV326" s="10"/>
      <c r="CW326" s="10"/>
      <c r="CX326" s="10"/>
      <c r="CY326" s="10"/>
      <c r="CZ326" s="10"/>
      <c r="DA326" s="10"/>
      <c r="DB326" s="10"/>
      <c r="DC326" s="10"/>
      <c r="DD326" s="10"/>
      <c r="DE326" s="10"/>
      <c r="DF326" s="10"/>
      <c r="DG326" s="10"/>
      <c r="DH326" s="10"/>
      <c r="DI326" s="10"/>
      <c r="DJ326" s="10"/>
      <c r="DK326" s="10"/>
      <c r="DL326" s="10"/>
      <c r="DM326" s="10"/>
      <c r="DN326" s="10"/>
      <c r="DO326" s="10"/>
      <c r="DP326" s="10"/>
      <c r="DQ326" s="10"/>
      <c r="DR326" s="10"/>
      <c r="DS326" s="10"/>
      <c r="DT326" s="10"/>
      <c r="DU326" s="10"/>
      <c r="DV326" s="10"/>
      <c r="DW326" s="10"/>
      <c r="DX326" s="10"/>
      <c r="DY326" s="10"/>
      <c r="DZ326" s="10"/>
      <c r="EA326" s="10"/>
      <c r="EB326" s="10"/>
      <c r="EC326" s="10"/>
      <c r="ED326" s="10"/>
      <c r="EE326" s="10"/>
      <c r="EF326" s="10"/>
      <c r="EG326" s="10"/>
      <c r="EH326" s="10"/>
      <c r="EI326" s="10"/>
      <c r="EJ326" s="10"/>
      <c r="EK326" s="10"/>
      <c r="EL326" s="10"/>
      <c r="EM326" s="10"/>
      <c r="EN326" s="10"/>
      <c r="EO326" s="10"/>
      <c r="EP326" s="10"/>
      <c r="EQ326" s="10"/>
      <c r="ER326" s="10"/>
      <c r="ES326" s="10"/>
      <c r="ET326" s="10"/>
      <c r="EU326" s="10"/>
      <c r="EV326" s="10"/>
      <c r="EW326" s="10"/>
      <c r="EX326" s="10"/>
      <c r="EY326" s="10"/>
      <c r="EZ326" s="10"/>
      <c r="FA326" s="10"/>
      <c r="FB326" s="10"/>
      <c r="FC326" s="10"/>
      <c r="FD326" s="10"/>
      <c r="FE326" s="10"/>
      <c r="FF326" s="10"/>
      <c r="FG326" s="10"/>
      <c r="FH326" s="10"/>
      <c r="FI326" s="10"/>
      <c r="FJ326" s="10"/>
      <c r="FK326" s="10"/>
      <c r="FL326" s="10"/>
      <c r="FM326" s="10"/>
      <c r="FN326" s="10"/>
      <c r="FO326" s="10"/>
      <c r="FP326" s="10"/>
      <c r="FQ326" s="10"/>
      <c r="FR326" s="10"/>
      <c r="FS326" s="10"/>
      <c r="FT326" s="10"/>
      <c r="FU326" s="10"/>
      <c r="FV326" s="10"/>
      <c r="FW326" s="10"/>
      <c r="FX326" s="10"/>
      <c r="FY326" s="10"/>
      <c r="FZ326" s="10"/>
      <c r="GA326" s="10"/>
      <c r="GB326" s="10"/>
      <c r="GC326" s="10"/>
      <c r="GD326" s="10"/>
      <c r="GE326" s="10"/>
      <c r="GF326" s="10"/>
      <c r="GG326" s="10"/>
      <c r="GH326" s="10"/>
      <c r="GI326" s="10"/>
      <c r="GJ326" s="10"/>
      <c r="GK326" s="10"/>
      <c r="GL326" s="10"/>
      <c r="GM326" s="10"/>
      <c r="GN326" s="10"/>
      <c r="GO326" s="10"/>
      <c r="GP326" s="10"/>
      <c r="GQ326" s="10"/>
      <c r="GR326" s="10"/>
      <c r="GS326" s="10"/>
      <c r="GT326" s="10"/>
      <c r="GU326" s="10"/>
      <c r="GV326" s="10"/>
      <c r="GW326" s="10"/>
      <c r="GX326" s="10"/>
      <c r="GY326" s="10"/>
      <c r="GZ326" s="10"/>
      <c r="HA326" s="10"/>
      <c r="HB326" s="10"/>
      <c r="HC326" s="10"/>
      <c r="HD326" s="10"/>
      <c r="HE326" s="10"/>
      <c r="HF326" s="10"/>
      <c r="HG326" s="10"/>
      <c r="HH326" s="10"/>
      <c r="HI326" s="10"/>
      <c r="HJ326" s="10"/>
      <c r="HK326" s="10"/>
      <c r="HL326" s="10"/>
      <c r="HM326" s="10"/>
      <c r="HN326" s="10"/>
      <c r="HO326" s="10"/>
      <c r="HP326" s="10"/>
      <c r="HQ326" s="10"/>
      <c r="HR326" s="10"/>
      <c r="HS326" s="10"/>
      <c r="HT326" s="10"/>
      <c r="HU326" s="10"/>
      <c r="HV326" s="10"/>
      <c r="HW326" s="10"/>
      <c r="HX326" s="10"/>
      <c r="HY326" s="10"/>
      <c r="HZ326" s="10"/>
      <c r="IA326" s="10"/>
      <c r="IB326" s="10"/>
      <c r="IC326" s="10"/>
      <c r="ID326" s="10"/>
      <c r="IE326" s="10"/>
      <c r="IF326" s="10"/>
      <c r="IG326" s="10"/>
      <c r="IH326" s="10"/>
      <c r="II326" s="10"/>
      <c r="IJ326" s="10"/>
      <c r="IK326" s="10"/>
      <c r="IL326" s="10"/>
      <c r="IM326" s="10"/>
      <c r="IN326" s="10"/>
      <c r="IO326" s="10"/>
      <c r="IP326" s="10"/>
      <c r="IQ326" s="10"/>
      <c r="IR326" s="10"/>
      <c r="IS326" s="10"/>
      <c r="IT326" s="10"/>
      <c r="IU326" s="10"/>
      <c r="IV326" s="10"/>
      <c r="IW326" s="10"/>
      <c r="IX326" s="10"/>
      <c r="IY326" s="10"/>
      <c r="IZ326" s="10"/>
      <c r="JA326" s="10"/>
    </row>
    <row r="327" spans="1:261" x14ac:dyDescent="0.3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CC327" s="10"/>
      <c r="CD327" s="10"/>
      <c r="CE327" s="10"/>
      <c r="CF327" s="10"/>
      <c r="CG327" s="10"/>
      <c r="CH327" s="10"/>
      <c r="CI327" s="10"/>
      <c r="CJ327" s="10"/>
      <c r="CK327" s="10"/>
      <c r="CL327" s="10"/>
      <c r="CM327" s="10"/>
      <c r="CN327" s="10"/>
      <c r="CO327" s="10"/>
      <c r="CP327" s="10"/>
      <c r="CQ327" s="10"/>
      <c r="CR327" s="10"/>
      <c r="CS327" s="10"/>
      <c r="CT327" s="10"/>
      <c r="CU327" s="10"/>
      <c r="CV327" s="10"/>
      <c r="CW327" s="10"/>
      <c r="CX327" s="10"/>
      <c r="CY327" s="10"/>
      <c r="CZ327" s="10"/>
      <c r="DA327" s="10"/>
      <c r="DB327" s="10"/>
      <c r="DC327" s="10"/>
      <c r="DD327" s="10"/>
      <c r="DE327" s="10"/>
      <c r="DF327" s="10"/>
      <c r="DG327" s="10"/>
      <c r="DH327" s="10"/>
      <c r="DI327" s="10"/>
      <c r="DJ327" s="10"/>
      <c r="DK327" s="10"/>
      <c r="DL327" s="10"/>
      <c r="DM327" s="10"/>
      <c r="DN327" s="10"/>
      <c r="DO327" s="10"/>
      <c r="DP327" s="10"/>
      <c r="DQ327" s="10"/>
      <c r="DR327" s="10"/>
      <c r="DS327" s="10"/>
      <c r="DT327" s="10"/>
      <c r="DU327" s="10"/>
      <c r="DV327" s="10"/>
      <c r="DW327" s="10"/>
      <c r="DX327" s="10"/>
      <c r="DY327" s="10"/>
      <c r="DZ327" s="10"/>
      <c r="EA327" s="10"/>
      <c r="EB327" s="10"/>
      <c r="EC327" s="10"/>
      <c r="ED327" s="10"/>
      <c r="EE327" s="10"/>
      <c r="EF327" s="10"/>
      <c r="EG327" s="10"/>
      <c r="EH327" s="10"/>
      <c r="EI327" s="10"/>
      <c r="EJ327" s="10"/>
      <c r="EK327" s="10"/>
      <c r="EL327" s="10"/>
      <c r="EM327" s="10"/>
      <c r="EN327" s="10"/>
      <c r="EO327" s="10"/>
      <c r="EP327" s="10"/>
      <c r="EQ327" s="10"/>
      <c r="ER327" s="10"/>
      <c r="ES327" s="10"/>
      <c r="ET327" s="10"/>
      <c r="EU327" s="10"/>
      <c r="EV327" s="10"/>
      <c r="EW327" s="10"/>
      <c r="EX327" s="10"/>
      <c r="EY327" s="10"/>
      <c r="EZ327" s="10"/>
      <c r="FA327" s="10"/>
      <c r="FB327" s="10"/>
      <c r="FC327" s="10"/>
      <c r="FD327" s="10"/>
      <c r="FE327" s="10"/>
      <c r="FF327" s="10"/>
      <c r="FG327" s="10"/>
      <c r="FH327" s="10"/>
      <c r="FI327" s="10"/>
      <c r="FJ327" s="10"/>
      <c r="FK327" s="10"/>
      <c r="FL327" s="10"/>
      <c r="FM327" s="10"/>
      <c r="FN327" s="10"/>
      <c r="FO327" s="10"/>
      <c r="FP327" s="10"/>
      <c r="FQ327" s="10"/>
      <c r="FR327" s="10"/>
      <c r="FS327" s="10"/>
      <c r="FT327" s="10"/>
      <c r="FU327" s="10"/>
      <c r="FV327" s="10"/>
      <c r="FW327" s="10"/>
      <c r="FX327" s="10"/>
      <c r="FY327" s="10"/>
      <c r="FZ327" s="10"/>
      <c r="GA327" s="10"/>
      <c r="GB327" s="10"/>
      <c r="GC327" s="10"/>
      <c r="GD327" s="10"/>
      <c r="GE327" s="10"/>
      <c r="GF327" s="10"/>
      <c r="GG327" s="10"/>
      <c r="GH327" s="10"/>
      <c r="GI327" s="10"/>
      <c r="GJ327" s="10"/>
      <c r="GK327" s="10"/>
      <c r="GL327" s="10"/>
      <c r="GM327" s="10"/>
      <c r="GN327" s="10"/>
      <c r="GO327" s="10"/>
      <c r="GP327" s="10"/>
      <c r="GQ327" s="10"/>
      <c r="GR327" s="10"/>
      <c r="GS327" s="10"/>
      <c r="GT327" s="10"/>
      <c r="GU327" s="10"/>
      <c r="GV327" s="10"/>
      <c r="GW327" s="10"/>
      <c r="GX327" s="10"/>
      <c r="GY327" s="10"/>
      <c r="GZ327" s="10"/>
      <c r="HA327" s="10"/>
      <c r="HB327" s="10"/>
      <c r="HC327" s="10"/>
      <c r="HD327" s="10"/>
      <c r="HE327" s="10"/>
      <c r="HF327" s="10"/>
      <c r="HG327" s="10"/>
      <c r="HH327" s="10"/>
      <c r="HI327" s="10"/>
      <c r="HJ327" s="10"/>
      <c r="HK327" s="10"/>
      <c r="HL327" s="10"/>
      <c r="HM327" s="10"/>
      <c r="HN327" s="10"/>
      <c r="HO327" s="10"/>
      <c r="HP327" s="10"/>
      <c r="HQ327" s="10"/>
      <c r="HR327" s="10"/>
      <c r="HS327" s="10"/>
      <c r="HT327" s="10"/>
      <c r="HU327" s="10"/>
      <c r="HV327" s="10"/>
      <c r="HW327" s="10"/>
      <c r="HX327" s="10"/>
      <c r="HY327" s="10"/>
      <c r="HZ327" s="10"/>
      <c r="IA327" s="10"/>
      <c r="IB327" s="10"/>
      <c r="IC327" s="10"/>
      <c r="ID327" s="10"/>
      <c r="IE327" s="10"/>
      <c r="IF327" s="10"/>
      <c r="IG327" s="10"/>
      <c r="IH327" s="10"/>
      <c r="II327" s="10"/>
      <c r="IJ327" s="10"/>
      <c r="IK327" s="10"/>
      <c r="IL327" s="10"/>
      <c r="IM327" s="10"/>
      <c r="IN327" s="10"/>
      <c r="IO327" s="10"/>
      <c r="IP327" s="10"/>
      <c r="IQ327" s="10"/>
      <c r="IR327" s="10"/>
      <c r="IS327" s="10"/>
      <c r="IT327" s="10"/>
      <c r="IU327" s="10"/>
      <c r="IV327" s="10"/>
      <c r="IW327" s="10"/>
      <c r="IX327" s="10"/>
      <c r="IY327" s="10"/>
      <c r="IZ327" s="10"/>
      <c r="JA327" s="10"/>
    </row>
    <row r="328" spans="1:261" x14ac:dyDescent="0.3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CC328" s="10"/>
      <c r="CD328" s="10"/>
      <c r="CE328" s="10"/>
      <c r="CF328" s="10"/>
      <c r="CG328" s="10"/>
      <c r="CH328" s="10"/>
      <c r="CI328" s="10"/>
      <c r="CJ328" s="10"/>
      <c r="CK328" s="10"/>
      <c r="CL328" s="10"/>
      <c r="CM328" s="10"/>
      <c r="CN328" s="10"/>
      <c r="CO328" s="10"/>
      <c r="CP328" s="10"/>
      <c r="CQ328" s="10"/>
      <c r="CR328" s="10"/>
      <c r="CS328" s="10"/>
      <c r="CT328" s="10"/>
      <c r="CU328" s="10"/>
      <c r="CV328" s="10"/>
      <c r="CW328" s="10"/>
      <c r="CX328" s="10"/>
      <c r="CY328" s="10"/>
      <c r="CZ328" s="10"/>
      <c r="DA328" s="10"/>
      <c r="DB328" s="10"/>
      <c r="DC328" s="10"/>
      <c r="DD328" s="10"/>
      <c r="DE328" s="10"/>
      <c r="DF328" s="10"/>
      <c r="DG328" s="10"/>
      <c r="DH328" s="10"/>
      <c r="DI328" s="10"/>
      <c r="DJ328" s="10"/>
      <c r="DK328" s="10"/>
      <c r="DL328" s="10"/>
      <c r="DM328" s="10"/>
      <c r="DN328" s="10"/>
      <c r="DO328" s="10"/>
      <c r="DP328" s="10"/>
      <c r="DQ328" s="10"/>
      <c r="DR328" s="10"/>
      <c r="DS328" s="10"/>
      <c r="DT328" s="10"/>
      <c r="DU328" s="10"/>
      <c r="DV328" s="10"/>
      <c r="DW328" s="10"/>
      <c r="DX328" s="10"/>
      <c r="DY328" s="10"/>
      <c r="DZ328" s="10"/>
      <c r="EA328" s="10"/>
      <c r="EB328" s="10"/>
      <c r="EC328" s="10"/>
      <c r="ED328" s="10"/>
      <c r="EE328" s="10"/>
      <c r="EF328" s="10"/>
      <c r="EG328" s="10"/>
      <c r="EH328" s="10"/>
      <c r="EI328" s="10"/>
      <c r="EJ328" s="10"/>
      <c r="EK328" s="10"/>
      <c r="EL328" s="10"/>
      <c r="EM328" s="10"/>
      <c r="EN328" s="10"/>
      <c r="EO328" s="10"/>
      <c r="EP328" s="10"/>
      <c r="EQ328" s="10"/>
      <c r="ER328" s="10"/>
      <c r="ES328" s="10"/>
      <c r="ET328" s="10"/>
      <c r="EU328" s="10"/>
      <c r="EV328" s="10"/>
      <c r="EW328" s="10"/>
      <c r="EX328" s="10"/>
      <c r="EY328" s="10"/>
      <c r="EZ328" s="10"/>
      <c r="FA328" s="10"/>
      <c r="FB328" s="10"/>
      <c r="FC328" s="10"/>
      <c r="FD328" s="10"/>
      <c r="FE328" s="10"/>
      <c r="FF328" s="10"/>
      <c r="FG328" s="10"/>
      <c r="FH328" s="10"/>
      <c r="FI328" s="10"/>
      <c r="FJ328" s="10"/>
      <c r="FK328" s="10"/>
      <c r="FL328" s="10"/>
      <c r="FM328" s="10"/>
      <c r="FN328" s="10"/>
      <c r="FO328" s="10"/>
      <c r="FP328" s="10"/>
      <c r="FQ328" s="10"/>
      <c r="FR328" s="10"/>
      <c r="FS328" s="10"/>
      <c r="FT328" s="10"/>
      <c r="FU328" s="10"/>
      <c r="FV328" s="10"/>
      <c r="FW328" s="10"/>
      <c r="FX328" s="10"/>
      <c r="FY328" s="10"/>
      <c r="FZ328" s="10"/>
      <c r="GA328" s="10"/>
      <c r="GB328" s="10"/>
      <c r="GC328" s="10"/>
      <c r="GD328" s="10"/>
      <c r="GE328" s="10"/>
      <c r="GF328" s="10"/>
      <c r="GG328" s="10"/>
      <c r="GH328" s="10"/>
      <c r="GI328" s="10"/>
      <c r="GJ328" s="10"/>
      <c r="GK328" s="10"/>
      <c r="GL328" s="10"/>
      <c r="GM328" s="10"/>
      <c r="GN328" s="10"/>
      <c r="GO328" s="10"/>
      <c r="GP328" s="10"/>
      <c r="GQ328" s="10"/>
      <c r="GR328" s="10"/>
      <c r="GS328" s="10"/>
      <c r="GT328" s="10"/>
      <c r="GU328" s="10"/>
      <c r="GV328" s="10"/>
      <c r="GW328" s="10"/>
      <c r="GX328" s="10"/>
      <c r="GY328" s="10"/>
      <c r="GZ328" s="10"/>
      <c r="HA328" s="10"/>
      <c r="HB328" s="10"/>
      <c r="HC328" s="10"/>
      <c r="HD328" s="10"/>
      <c r="HE328" s="10"/>
      <c r="HF328" s="10"/>
      <c r="HG328" s="10"/>
      <c r="HH328" s="10"/>
      <c r="HI328" s="10"/>
      <c r="HJ328" s="10"/>
      <c r="HK328" s="10"/>
      <c r="HL328" s="10"/>
      <c r="HM328" s="10"/>
      <c r="HN328" s="10"/>
      <c r="HO328" s="10"/>
      <c r="HP328" s="10"/>
      <c r="HQ328" s="10"/>
      <c r="HR328" s="10"/>
      <c r="HS328" s="10"/>
      <c r="HT328" s="10"/>
      <c r="HU328" s="10"/>
      <c r="HV328" s="10"/>
      <c r="HW328" s="10"/>
      <c r="HX328" s="10"/>
      <c r="HY328" s="10"/>
      <c r="HZ328" s="10"/>
      <c r="IA328" s="10"/>
      <c r="IB328" s="10"/>
      <c r="IC328" s="10"/>
      <c r="ID328" s="10"/>
      <c r="IE328" s="10"/>
      <c r="IF328" s="10"/>
      <c r="IG328" s="10"/>
      <c r="IH328" s="10"/>
      <c r="II328" s="10"/>
      <c r="IJ328" s="10"/>
      <c r="IK328" s="10"/>
      <c r="IL328" s="10"/>
      <c r="IM328" s="10"/>
      <c r="IN328" s="10"/>
      <c r="IO328" s="10"/>
      <c r="IP328" s="10"/>
      <c r="IQ328" s="10"/>
      <c r="IR328" s="10"/>
      <c r="IS328" s="10"/>
      <c r="IT328" s="10"/>
      <c r="IU328" s="10"/>
      <c r="IV328" s="10"/>
      <c r="IW328" s="10"/>
      <c r="IX328" s="10"/>
      <c r="IY328" s="10"/>
      <c r="IZ328" s="10"/>
      <c r="JA328" s="10"/>
    </row>
    <row r="329" spans="1:261" x14ac:dyDescent="0.3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CC329" s="10"/>
      <c r="CD329" s="10"/>
      <c r="CE329" s="10"/>
      <c r="CF329" s="10"/>
      <c r="CG329" s="10"/>
      <c r="CH329" s="10"/>
      <c r="CI329" s="10"/>
      <c r="CJ329" s="10"/>
      <c r="CK329" s="10"/>
      <c r="CL329" s="10"/>
      <c r="CM329" s="10"/>
      <c r="CN329" s="10"/>
      <c r="CO329" s="10"/>
      <c r="CP329" s="10"/>
      <c r="CQ329" s="10"/>
      <c r="CR329" s="10"/>
      <c r="CS329" s="10"/>
      <c r="CT329" s="10"/>
      <c r="CU329" s="10"/>
      <c r="CV329" s="10"/>
      <c r="CW329" s="10"/>
      <c r="CX329" s="10"/>
      <c r="CY329" s="10"/>
      <c r="CZ329" s="10"/>
      <c r="DA329" s="10"/>
      <c r="DB329" s="10"/>
      <c r="DC329" s="10"/>
      <c r="DD329" s="10"/>
      <c r="DE329" s="10"/>
      <c r="DF329" s="10"/>
      <c r="DG329" s="10"/>
      <c r="DH329" s="10"/>
      <c r="DI329" s="10"/>
      <c r="DJ329" s="10"/>
      <c r="DK329" s="10"/>
      <c r="DL329" s="10"/>
      <c r="DM329" s="10"/>
      <c r="DN329" s="10"/>
      <c r="DO329" s="10"/>
      <c r="DP329" s="10"/>
      <c r="DQ329" s="10"/>
      <c r="DR329" s="10"/>
      <c r="DS329" s="10"/>
      <c r="DT329" s="10"/>
      <c r="DU329" s="10"/>
      <c r="DV329" s="10"/>
      <c r="DW329" s="10"/>
      <c r="DX329" s="10"/>
      <c r="DY329" s="10"/>
      <c r="DZ329" s="10"/>
      <c r="EA329" s="10"/>
      <c r="EB329" s="10"/>
      <c r="EC329" s="10"/>
      <c r="ED329" s="10"/>
      <c r="EE329" s="10"/>
      <c r="EF329" s="10"/>
      <c r="EG329" s="10"/>
      <c r="EH329" s="10"/>
      <c r="EI329" s="10"/>
      <c r="EJ329" s="10"/>
      <c r="EK329" s="10"/>
      <c r="EL329" s="10"/>
      <c r="EM329" s="10"/>
      <c r="EN329" s="10"/>
      <c r="EO329" s="10"/>
      <c r="EP329" s="10"/>
      <c r="EQ329" s="10"/>
      <c r="ER329" s="10"/>
      <c r="ES329" s="10"/>
      <c r="ET329" s="10"/>
      <c r="EU329" s="10"/>
      <c r="EV329" s="10"/>
      <c r="EW329" s="10"/>
      <c r="EX329" s="10"/>
      <c r="EY329" s="10"/>
      <c r="EZ329" s="10"/>
      <c r="FA329" s="10"/>
      <c r="FB329" s="10"/>
      <c r="FC329" s="10"/>
      <c r="FD329" s="10"/>
      <c r="FE329" s="10"/>
      <c r="FF329" s="10"/>
      <c r="FG329" s="10"/>
      <c r="FH329" s="10"/>
      <c r="FI329" s="10"/>
      <c r="FJ329" s="10"/>
      <c r="FK329" s="10"/>
      <c r="FL329" s="10"/>
      <c r="FM329" s="10"/>
      <c r="FN329" s="10"/>
      <c r="FO329" s="10"/>
      <c r="FP329" s="10"/>
      <c r="FQ329" s="10"/>
      <c r="FR329" s="10"/>
      <c r="FS329" s="10"/>
      <c r="FT329" s="10"/>
      <c r="FU329" s="10"/>
      <c r="FV329" s="10"/>
      <c r="FW329" s="10"/>
      <c r="FX329" s="10"/>
      <c r="FY329" s="10"/>
      <c r="FZ329" s="10"/>
      <c r="GA329" s="10"/>
      <c r="GB329" s="10"/>
      <c r="GC329" s="10"/>
      <c r="GD329" s="10"/>
      <c r="GE329" s="10"/>
      <c r="GF329" s="10"/>
      <c r="GG329" s="10"/>
      <c r="GH329" s="10"/>
      <c r="GI329" s="10"/>
      <c r="GJ329" s="10"/>
      <c r="GK329" s="10"/>
      <c r="GL329" s="10"/>
      <c r="GM329" s="10"/>
      <c r="GN329" s="10"/>
      <c r="GO329" s="10"/>
      <c r="GP329" s="10"/>
      <c r="GQ329" s="10"/>
      <c r="GR329" s="10"/>
      <c r="GS329" s="10"/>
      <c r="GT329" s="10"/>
      <c r="GU329" s="10"/>
      <c r="GV329" s="10"/>
      <c r="GW329" s="10"/>
      <c r="GX329" s="10"/>
      <c r="GY329" s="10"/>
      <c r="GZ329" s="10"/>
      <c r="HA329" s="10"/>
      <c r="HB329" s="10"/>
      <c r="HC329" s="10"/>
      <c r="HD329" s="10"/>
      <c r="HE329" s="10"/>
      <c r="HF329" s="10"/>
      <c r="HG329" s="10"/>
      <c r="HH329" s="10"/>
      <c r="HI329" s="10"/>
      <c r="HJ329" s="10"/>
      <c r="HK329" s="10"/>
      <c r="HL329" s="10"/>
      <c r="HM329" s="10"/>
      <c r="HN329" s="10"/>
      <c r="HO329" s="10"/>
      <c r="HP329" s="10"/>
      <c r="HQ329" s="10"/>
      <c r="HR329" s="10"/>
      <c r="HS329" s="10"/>
      <c r="HT329" s="10"/>
      <c r="HU329" s="10"/>
      <c r="HV329" s="10"/>
      <c r="HW329" s="10"/>
      <c r="HX329" s="10"/>
      <c r="HY329" s="10"/>
      <c r="HZ329" s="10"/>
      <c r="IA329" s="10"/>
      <c r="IB329" s="10"/>
      <c r="IC329" s="10"/>
      <c r="ID329" s="10"/>
      <c r="IE329" s="10"/>
      <c r="IF329" s="10"/>
      <c r="IG329" s="10"/>
      <c r="IH329" s="10"/>
      <c r="II329" s="10"/>
      <c r="IJ329" s="10"/>
      <c r="IK329" s="10"/>
      <c r="IL329" s="10"/>
      <c r="IM329" s="10"/>
      <c r="IN329" s="10"/>
      <c r="IO329" s="10"/>
      <c r="IP329" s="10"/>
      <c r="IQ329" s="10"/>
      <c r="IR329" s="10"/>
      <c r="IS329" s="10"/>
      <c r="IT329" s="10"/>
      <c r="IU329" s="10"/>
      <c r="IV329" s="10"/>
      <c r="IW329" s="10"/>
      <c r="IX329" s="10"/>
      <c r="IY329" s="10"/>
      <c r="IZ329" s="10"/>
      <c r="JA329" s="10"/>
    </row>
    <row r="330" spans="1:261" x14ac:dyDescent="0.3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CC330" s="10"/>
      <c r="CD330" s="10"/>
      <c r="CE330" s="10"/>
      <c r="CF330" s="10"/>
      <c r="CG330" s="10"/>
      <c r="CH330" s="10"/>
      <c r="CI330" s="10"/>
      <c r="CJ330" s="10"/>
      <c r="CK330" s="10"/>
      <c r="CL330" s="10"/>
      <c r="CM330" s="10"/>
      <c r="CN330" s="10"/>
      <c r="CO330" s="10"/>
      <c r="CP330" s="10"/>
      <c r="CQ330" s="10"/>
      <c r="CR330" s="10"/>
      <c r="CS330" s="10"/>
      <c r="CT330" s="10"/>
      <c r="CU330" s="10"/>
      <c r="CV330" s="10"/>
      <c r="CW330" s="10"/>
      <c r="CX330" s="10"/>
      <c r="CY330" s="10"/>
      <c r="CZ330" s="10"/>
      <c r="DA330" s="10"/>
      <c r="DB330" s="10"/>
      <c r="DC330" s="10"/>
      <c r="DD330" s="10"/>
      <c r="DE330" s="10"/>
      <c r="DF330" s="10"/>
      <c r="DG330" s="10"/>
      <c r="DH330" s="10"/>
      <c r="DI330" s="10"/>
      <c r="DJ330" s="10"/>
      <c r="DK330" s="10"/>
      <c r="DL330" s="10"/>
      <c r="DM330" s="10"/>
      <c r="DN330" s="10"/>
      <c r="DO330" s="10"/>
      <c r="DP330" s="10"/>
      <c r="DQ330" s="10"/>
      <c r="DR330" s="10"/>
      <c r="DS330" s="10"/>
      <c r="DT330" s="10"/>
      <c r="DU330" s="10"/>
      <c r="DV330" s="10"/>
      <c r="DW330" s="10"/>
      <c r="DX330" s="10"/>
      <c r="DY330" s="10"/>
      <c r="DZ330" s="10"/>
      <c r="EA330" s="10"/>
      <c r="EB330" s="10"/>
      <c r="EC330" s="10"/>
      <c r="ED330" s="10"/>
      <c r="EE330" s="10"/>
      <c r="EF330" s="10"/>
      <c r="EG330" s="10"/>
      <c r="EH330" s="10"/>
      <c r="EI330" s="10"/>
      <c r="EJ330" s="10"/>
      <c r="EK330" s="10"/>
      <c r="EL330" s="10"/>
      <c r="EM330" s="10"/>
      <c r="EN330" s="10"/>
      <c r="EO330" s="10"/>
      <c r="EP330" s="10"/>
      <c r="EQ330" s="10"/>
      <c r="ER330" s="10"/>
      <c r="ES330" s="10"/>
      <c r="ET330" s="10"/>
      <c r="EU330" s="10"/>
      <c r="EV330" s="10"/>
      <c r="EW330" s="10"/>
      <c r="EX330" s="10"/>
      <c r="EY330" s="10"/>
      <c r="EZ330" s="10"/>
      <c r="FA330" s="10"/>
      <c r="FB330" s="10"/>
      <c r="FC330" s="10"/>
      <c r="FD330" s="10"/>
      <c r="FE330" s="10"/>
      <c r="FF330" s="10"/>
      <c r="FG330" s="10"/>
      <c r="FH330" s="10"/>
      <c r="FI330" s="10"/>
      <c r="FJ330" s="10"/>
      <c r="FK330" s="10"/>
      <c r="FL330" s="10"/>
      <c r="FM330" s="10"/>
      <c r="FN330" s="10"/>
      <c r="FO330" s="10"/>
      <c r="FP330" s="10"/>
      <c r="FQ330" s="10"/>
      <c r="FR330" s="10"/>
      <c r="FS330" s="10"/>
      <c r="FT330" s="10"/>
      <c r="FU330" s="10"/>
      <c r="FV330" s="10"/>
      <c r="FW330" s="10"/>
      <c r="FX330" s="10"/>
      <c r="FY330" s="10"/>
      <c r="FZ330" s="10"/>
      <c r="GA330" s="10"/>
      <c r="GB330" s="10"/>
      <c r="GC330" s="10"/>
      <c r="GD330" s="10"/>
      <c r="GE330" s="10"/>
      <c r="GF330" s="10"/>
      <c r="GG330" s="10"/>
      <c r="GH330" s="10"/>
      <c r="GI330" s="10"/>
      <c r="GJ330" s="10"/>
      <c r="GK330" s="10"/>
      <c r="GL330" s="10"/>
      <c r="GM330" s="10"/>
      <c r="GN330" s="10"/>
      <c r="GO330" s="10"/>
      <c r="GP330" s="10"/>
      <c r="GQ330" s="10"/>
      <c r="GR330" s="10"/>
      <c r="GS330" s="10"/>
      <c r="GT330" s="10"/>
      <c r="GU330" s="10"/>
      <c r="GV330" s="10"/>
      <c r="GW330" s="10"/>
      <c r="GX330" s="10"/>
      <c r="GY330" s="10"/>
      <c r="GZ330" s="10"/>
      <c r="HA330" s="10"/>
      <c r="HB330" s="10"/>
      <c r="HC330" s="10"/>
      <c r="HD330" s="10"/>
      <c r="HE330" s="10"/>
      <c r="HF330" s="10"/>
      <c r="HG330" s="10"/>
      <c r="HH330" s="10"/>
      <c r="HI330" s="10"/>
      <c r="HJ330" s="10"/>
      <c r="HK330" s="10"/>
      <c r="HL330" s="10"/>
      <c r="HM330" s="10"/>
      <c r="HN330" s="10"/>
      <c r="HO330" s="10"/>
      <c r="HP330" s="10"/>
      <c r="HQ330" s="10"/>
      <c r="HR330" s="10"/>
      <c r="HS330" s="10"/>
      <c r="HT330" s="10"/>
      <c r="HU330" s="10"/>
      <c r="HV330" s="10"/>
      <c r="HW330" s="10"/>
      <c r="HX330" s="10"/>
      <c r="HY330" s="10"/>
      <c r="HZ330" s="10"/>
      <c r="IA330" s="10"/>
      <c r="IB330" s="10"/>
      <c r="IC330" s="10"/>
      <c r="ID330" s="10"/>
      <c r="IE330" s="10"/>
      <c r="IF330" s="10"/>
      <c r="IG330" s="10"/>
      <c r="IH330" s="10"/>
      <c r="II330" s="10"/>
      <c r="IJ330" s="10"/>
      <c r="IK330" s="10"/>
      <c r="IL330" s="10"/>
      <c r="IM330" s="10"/>
      <c r="IN330" s="10"/>
      <c r="IO330" s="10"/>
      <c r="IP330" s="10"/>
      <c r="IQ330" s="10"/>
      <c r="IR330" s="10"/>
      <c r="IS330" s="10"/>
      <c r="IT330" s="10"/>
      <c r="IU330" s="10"/>
      <c r="IV330" s="10"/>
      <c r="IW330" s="10"/>
      <c r="IX330" s="10"/>
      <c r="IY330" s="10"/>
      <c r="IZ330" s="10"/>
      <c r="JA330" s="10"/>
    </row>
    <row r="331" spans="1:261" x14ac:dyDescent="0.3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CC331" s="10"/>
      <c r="CD331" s="10"/>
      <c r="CE331" s="10"/>
      <c r="CF331" s="10"/>
      <c r="CG331" s="10"/>
      <c r="CH331" s="10"/>
      <c r="CI331" s="10"/>
      <c r="CJ331" s="10"/>
      <c r="CK331" s="10"/>
      <c r="CL331" s="10"/>
      <c r="CM331" s="10"/>
      <c r="CN331" s="10"/>
      <c r="CO331" s="10"/>
      <c r="CP331" s="10"/>
      <c r="CQ331" s="10"/>
      <c r="CR331" s="10"/>
      <c r="CS331" s="10"/>
      <c r="CT331" s="10"/>
      <c r="CU331" s="10"/>
      <c r="CV331" s="10"/>
      <c r="CW331" s="10"/>
      <c r="CX331" s="10"/>
      <c r="CY331" s="10"/>
      <c r="CZ331" s="10"/>
      <c r="DA331" s="10"/>
      <c r="DB331" s="10"/>
      <c r="DC331" s="10"/>
      <c r="DD331" s="10"/>
      <c r="DE331" s="10"/>
      <c r="DF331" s="10"/>
      <c r="DG331" s="10"/>
      <c r="DH331" s="10"/>
      <c r="DI331" s="10"/>
      <c r="DJ331" s="10"/>
      <c r="DK331" s="10"/>
      <c r="DL331" s="10"/>
      <c r="DM331" s="10"/>
      <c r="DN331" s="10"/>
      <c r="DO331" s="10"/>
      <c r="DP331" s="10"/>
      <c r="DQ331" s="10"/>
      <c r="DR331" s="10"/>
      <c r="DS331" s="10"/>
      <c r="DT331" s="10"/>
      <c r="DU331" s="10"/>
      <c r="DV331" s="10"/>
      <c r="DW331" s="10"/>
      <c r="DX331" s="10"/>
      <c r="DY331" s="10"/>
      <c r="DZ331" s="10"/>
      <c r="EA331" s="10"/>
      <c r="EB331" s="10"/>
      <c r="EC331" s="10"/>
      <c r="ED331" s="10"/>
      <c r="EE331" s="10"/>
      <c r="EF331" s="10"/>
      <c r="EG331" s="10"/>
      <c r="EH331" s="10"/>
      <c r="EI331" s="10"/>
      <c r="EJ331" s="10"/>
      <c r="EK331" s="10"/>
      <c r="EL331" s="10"/>
      <c r="EM331" s="10"/>
      <c r="EN331" s="10"/>
      <c r="EO331" s="10"/>
      <c r="EP331" s="10"/>
      <c r="EQ331" s="10"/>
      <c r="ER331" s="10"/>
      <c r="ES331" s="10"/>
      <c r="ET331" s="10"/>
      <c r="EU331" s="10"/>
      <c r="EV331" s="10"/>
      <c r="EW331" s="10"/>
      <c r="EX331" s="10"/>
      <c r="EY331" s="10"/>
      <c r="EZ331" s="10"/>
      <c r="FA331" s="10"/>
      <c r="FB331" s="10"/>
      <c r="FC331" s="10"/>
      <c r="FD331" s="10"/>
      <c r="FE331" s="10"/>
      <c r="FF331" s="10"/>
      <c r="FG331" s="10"/>
      <c r="FH331" s="10"/>
      <c r="FI331" s="10"/>
      <c r="FJ331" s="10"/>
      <c r="FK331" s="10"/>
      <c r="FL331" s="10"/>
      <c r="FM331" s="10"/>
      <c r="FN331" s="10"/>
      <c r="FO331" s="10"/>
      <c r="FP331" s="10"/>
      <c r="FQ331" s="10"/>
      <c r="FR331" s="10"/>
      <c r="FS331" s="10"/>
      <c r="FT331" s="10"/>
      <c r="FU331" s="10"/>
      <c r="FV331" s="10"/>
      <c r="FW331" s="10"/>
      <c r="FX331" s="10"/>
      <c r="FY331" s="10"/>
      <c r="FZ331" s="10"/>
      <c r="GA331" s="10"/>
      <c r="GB331" s="10"/>
      <c r="GC331" s="10"/>
      <c r="GD331" s="10"/>
      <c r="GE331" s="10"/>
      <c r="GF331" s="10"/>
      <c r="GG331" s="10"/>
      <c r="GH331" s="10"/>
      <c r="GI331" s="10"/>
      <c r="GJ331" s="10"/>
      <c r="GK331" s="10"/>
      <c r="GL331" s="10"/>
      <c r="GM331" s="10"/>
      <c r="GN331" s="10"/>
      <c r="GO331" s="10"/>
      <c r="GP331" s="10"/>
      <c r="GQ331" s="10"/>
      <c r="GR331" s="10"/>
      <c r="GS331" s="10"/>
      <c r="GT331" s="10"/>
      <c r="GU331" s="10"/>
      <c r="GV331" s="10"/>
      <c r="GW331" s="10"/>
      <c r="GX331" s="10"/>
      <c r="GY331" s="10"/>
      <c r="GZ331" s="10"/>
      <c r="HA331" s="10"/>
      <c r="HB331" s="10"/>
      <c r="HC331" s="10"/>
      <c r="HD331" s="10"/>
      <c r="HE331" s="10"/>
      <c r="HF331" s="10"/>
      <c r="HG331" s="10"/>
      <c r="HH331" s="10"/>
      <c r="HI331" s="10"/>
      <c r="HJ331" s="10"/>
      <c r="HK331" s="10"/>
      <c r="HL331" s="10"/>
      <c r="HM331" s="10"/>
      <c r="HN331" s="10"/>
      <c r="HO331" s="10"/>
      <c r="HP331" s="10"/>
      <c r="HQ331" s="10"/>
      <c r="HR331" s="10"/>
      <c r="HS331" s="10"/>
      <c r="HT331" s="10"/>
      <c r="HU331" s="10"/>
      <c r="HV331" s="10"/>
      <c r="HW331" s="10"/>
      <c r="HX331" s="10"/>
      <c r="HY331" s="10"/>
      <c r="HZ331" s="10"/>
      <c r="IA331" s="10"/>
      <c r="IB331" s="10"/>
      <c r="IC331" s="10"/>
      <c r="ID331" s="10"/>
      <c r="IE331" s="10"/>
      <c r="IF331" s="10"/>
      <c r="IG331" s="10"/>
      <c r="IH331" s="10"/>
      <c r="II331" s="10"/>
      <c r="IJ331" s="10"/>
      <c r="IK331" s="10"/>
      <c r="IL331" s="10"/>
      <c r="IM331" s="10"/>
      <c r="IN331" s="10"/>
      <c r="IO331" s="10"/>
      <c r="IP331" s="10"/>
      <c r="IQ331" s="10"/>
      <c r="IR331" s="10"/>
      <c r="IS331" s="10"/>
      <c r="IT331" s="10"/>
      <c r="IU331" s="10"/>
      <c r="IV331" s="10"/>
      <c r="IW331" s="10"/>
      <c r="IX331" s="10"/>
      <c r="IY331" s="10"/>
      <c r="IZ331" s="10"/>
      <c r="JA331" s="10"/>
    </row>
    <row r="332" spans="1:261" x14ac:dyDescent="0.3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CC332" s="10"/>
      <c r="CD332" s="10"/>
      <c r="CE332" s="10"/>
      <c r="CF332" s="10"/>
      <c r="CG332" s="10"/>
      <c r="CH332" s="10"/>
      <c r="CI332" s="10"/>
      <c r="CJ332" s="10"/>
      <c r="CK332" s="10"/>
      <c r="CL332" s="10"/>
      <c r="CM332" s="10"/>
      <c r="CN332" s="10"/>
      <c r="CO332" s="10"/>
      <c r="CP332" s="10"/>
      <c r="CQ332" s="10"/>
      <c r="CR332" s="10"/>
      <c r="CS332" s="10"/>
      <c r="CT332" s="10"/>
      <c r="CU332" s="10"/>
      <c r="CV332" s="10"/>
      <c r="CW332" s="10"/>
      <c r="CX332" s="10"/>
      <c r="CY332" s="10"/>
      <c r="CZ332" s="10"/>
      <c r="DA332" s="10"/>
      <c r="DB332" s="10"/>
      <c r="DC332" s="10"/>
      <c r="DD332" s="10"/>
      <c r="DE332" s="10"/>
      <c r="DF332" s="10"/>
      <c r="DG332" s="10"/>
      <c r="DH332" s="10"/>
      <c r="DI332" s="10"/>
      <c r="DJ332" s="10"/>
      <c r="DK332" s="10"/>
      <c r="DL332" s="10"/>
      <c r="DM332" s="10"/>
      <c r="DN332" s="10"/>
      <c r="DO332" s="10"/>
      <c r="DP332" s="10"/>
      <c r="DQ332" s="10"/>
      <c r="DR332" s="10"/>
      <c r="DS332" s="10"/>
      <c r="DT332" s="10"/>
      <c r="DU332" s="10"/>
      <c r="DV332" s="10"/>
      <c r="DW332" s="10"/>
      <c r="DX332" s="10"/>
      <c r="DY332" s="10"/>
      <c r="DZ332" s="10"/>
      <c r="EA332" s="10"/>
      <c r="EB332" s="10"/>
      <c r="EC332" s="10"/>
      <c r="ED332" s="10"/>
      <c r="EE332" s="10"/>
      <c r="EF332" s="10"/>
      <c r="EG332" s="10"/>
      <c r="EH332" s="10"/>
      <c r="EI332" s="10"/>
      <c r="EJ332" s="10"/>
      <c r="EK332" s="10"/>
      <c r="EL332" s="10"/>
      <c r="EM332" s="10"/>
      <c r="EN332" s="10"/>
      <c r="EO332" s="10"/>
      <c r="EP332" s="10"/>
      <c r="EQ332" s="10"/>
      <c r="ER332" s="10"/>
      <c r="ES332" s="10"/>
      <c r="ET332" s="10"/>
      <c r="EU332" s="10"/>
      <c r="EV332" s="10"/>
      <c r="EW332" s="10"/>
      <c r="EX332" s="10"/>
      <c r="EY332" s="10"/>
      <c r="EZ332" s="10"/>
      <c r="FA332" s="10"/>
      <c r="FB332" s="10"/>
      <c r="FC332" s="10"/>
      <c r="FD332" s="10"/>
      <c r="FE332" s="10"/>
      <c r="FF332" s="10"/>
      <c r="FG332" s="10"/>
      <c r="FH332" s="10"/>
      <c r="FI332" s="10"/>
      <c r="FJ332" s="10"/>
      <c r="FK332" s="10"/>
      <c r="FL332" s="10"/>
      <c r="FM332" s="10"/>
      <c r="FN332" s="10"/>
      <c r="FO332" s="10"/>
      <c r="FP332" s="10"/>
      <c r="FQ332" s="10"/>
      <c r="FR332" s="10"/>
      <c r="FS332" s="10"/>
      <c r="FT332" s="10"/>
      <c r="FU332" s="10"/>
      <c r="FV332" s="10"/>
      <c r="FW332" s="10"/>
      <c r="FX332" s="10"/>
      <c r="FY332" s="10"/>
      <c r="FZ332" s="10"/>
      <c r="GA332" s="10"/>
      <c r="GB332" s="10"/>
      <c r="GC332" s="10"/>
      <c r="GD332" s="10"/>
      <c r="GE332" s="10"/>
      <c r="GF332" s="10"/>
      <c r="GG332" s="10"/>
      <c r="GH332" s="10"/>
      <c r="GI332" s="10"/>
      <c r="GJ332" s="10"/>
      <c r="GK332" s="10"/>
      <c r="GL332" s="10"/>
      <c r="GM332" s="10"/>
      <c r="GN332" s="10"/>
      <c r="GO332" s="10"/>
      <c r="GP332" s="10"/>
      <c r="GQ332" s="10"/>
      <c r="GR332" s="10"/>
      <c r="GS332" s="10"/>
      <c r="GT332" s="10"/>
      <c r="GU332" s="10"/>
      <c r="GV332" s="10"/>
      <c r="GW332" s="10"/>
      <c r="GX332" s="10"/>
      <c r="GY332" s="10"/>
      <c r="GZ332" s="10"/>
      <c r="HA332" s="10"/>
      <c r="HB332" s="10"/>
      <c r="HC332" s="10"/>
      <c r="HD332" s="10"/>
      <c r="HE332" s="10"/>
      <c r="HF332" s="10"/>
      <c r="HG332" s="10"/>
      <c r="HH332" s="10"/>
      <c r="HI332" s="10"/>
      <c r="HJ332" s="10"/>
      <c r="HK332" s="10"/>
      <c r="HL332" s="10"/>
      <c r="HM332" s="10"/>
      <c r="HN332" s="10"/>
      <c r="HO332" s="10"/>
      <c r="HP332" s="10"/>
      <c r="HQ332" s="10"/>
      <c r="HR332" s="10"/>
      <c r="HS332" s="10"/>
      <c r="HT332" s="10"/>
      <c r="HU332" s="10"/>
      <c r="HV332" s="10"/>
      <c r="HW332" s="10"/>
      <c r="HX332" s="10"/>
      <c r="HY332" s="10"/>
      <c r="HZ332" s="10"/>
      <c r="IA332" s="10"/>
      <c r="IB332" s="10"/>
      <c r="IC332" s="10"/>
      <c r="ID332" s="10"/>
      <c r="IE332" s="10"/>
      <c r="IF332" s="10"/>
      <c r="IG332" s="10"/>
      <c r="IH332" s="10"/>
      <c r="II332" s="10"/>
      <c r="IJ332" s="10"/>
      <c r="IK332" s="10"/>
      <c r="IL332" s="10"/>
      <c r="IM332" s="10"/>
      <c r="IN332" s="10"/>
      <c r="IO332" s="10"/>
      <c r="IP332" s="10"/>
      <c r="IQ332" s="10"/>
      <c r="IR332" s="10"/>
      <c r="IS332" s="10"/>
      <c r="IT332" s="10"/>
      <c r="IU332" s="10"/>
      <c r="IV332" s="10"/>
      <c r="IW332" s="10"/>
      <c r="IX332" s="10"/>
      <c r="IY332" s="10"/>
      <c r="IZ332" s="10"/>
      <c r="JA332" s="10"/>
    </row>
    <row r="333" spans="1:261" x14ac:dyDescent="0.3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CC333" s="10"/>
      <c r="CD333" s="10"/>
      <c r="CE333" s="10"/>
      <c r="CF333" s="10"/>
      <c r="CG333" s="10"/>
      <c r="CH333" s="10"/>
      <c r="CI333" s="10"/>
      <c r="CJ333" s="10"/>
      <c r="CK333" s="10"/>
      <c r="CL333" s="10"/>
      <c r="CM333" s="10"/>
      <c r="CN333" s="10"/>
      <c r="CO333" s="10"/>
      <c r="CP333" s="10"/>
      <c r="CQ333" s="10"/>
      <c r="CR333" s="10"/>
      <c r="CS333" s="10"/>
      <c r="CT333" s="10"/>
      <c r="CU333" s="10"/>
      <c r="CV333" s="10"/>
      <c r="CW333" s="10"/>
      <c r="CX333" s="10"/>
      <c r="CY333" s="10"/>
      <c r="CZ333" s="10"/>
      <c r="DA333" s="10"/>
      <c r="DB333" s="10"/>
      <c r="DC333" s="10"/>
      <c r="DD333" s="10"/>
      <c r="DE333" s="10"/>
      <c r="DF333" s="10"/>
      <c r="DG333" s="10"/>
      <c r="DH333" s="10"/>
      <c r="DI333" s="10"/>
      <c r="DJ333" s="10"/>
      <c r="DK333" s="10"/>
      <c r="DL333" s="10"/>
      <c r="DM333" s="10"/>
      <c r="DN333" s="10"/>
      <c r="DO333" s="10"/>
      <c r="DP333" s="10"/>
      <c r="DQ333" s="10"/>
      <c r="DR333" s="10"/>
      <c r="DS333" s="10"/>
      <c r="DT333" s="10"/>
      <c r="DU333" s="10"/>
      <c r="DV333" s="10"/>
      <c r="DW333" s="10"/>
      <c r="DX333" s="10"/>
      <c r="DY333" s="10"/>
      <c r="DZ333" s="10"/>
      <c r="EA333" s="10"/>
      <c r="EB333" s="10"/>
      <c r="EC333" s="10"/>
      <c r="ED333" s="10"/>
      <c r="EE333" s="10"/>
      <c r="EF333" s="10"/>
      <c r="EG333" s="10"/>
      <c r="EH333" s="10"/>
      <c r="EI333" s="10"/>
      <c r="EJ333" s="10"/>
      <c r="EK333" s="10"/>
      <c r="EL333" s="10"/>
      <c r="EM333" s="10"/>
      <c r="EN333" s="10"/>
      <c r="EO333" s="10"/>
      <c r="EP333" s="10"/>
      <c r="EQ333" s="10"/>
      <c r="ER333" s="10"/>
      <c r="ES333" s="10"/>
      <c r="ET333" s="10"/>
      <c r="EU333" s="10"/>
      <c r="EV333" s="10"/>
      <c r="EW333" s="10"/>
      <c r="EX333" s="10"/>
      <c r="EY333" s="10"/>
      <c r="EZ333" s="10"/>
      <c r="FA333" s="10"/>
      <c r="FB333" s="10"/>
      <c r="FC333" s="10"/>
      <c r="FD333" s="10"/>
      <c r="FE333" s="10"/>
      <c r="FF333" s="10"/>
      <c r="FG333" s="10"/>
      <c r="FH333" s="10"/>
      <c r="FI333" s="10"/>
      <c r="FJ333" s="10"/>
      <c r="FK333" s="10"/>
      <c r="FL333" s="10"/>
      <c r="FM333" s="10"/>
      <c r="FN333" s="10"/>
      <c r="FO333" s="10"/>
      <c r="FP333" s="10"/>
      <c r="FQ333" s="10"/>
      <c r="FR333" s="10"/>
      <c r="FS333" s="10"/>
      <c r="FT333" s="10"/>
      <c r="FU333" s="10"/>
      <c r="FV333" s="10"/>
      <c r="FW333" s="10"/>
      <c r="FX333" s="10"/>
      <c r="FY333" s="10"/>
      <c r="FZ333" s="10"/>
      <c r="GA333" s="10"/>
      <c r="GB333" s="10"/>
      <c r="GC333" s="10"/>
      <c r="GD333" s="10"/>
      <c r="GE333" s="10"/>
      <c r="GF333" s="10"/>
      <c r="GG333" s="10"/>
      <c r="GH333" s="10"/>
      <c r="GI333" s="10"/>
      <c r="GJ333" s="10"/>
      <c r="GK333" s="10"/>
      <c r="GL333" s="10"/>
      <c r="GM333" s="10"/>
      <c r="GN333" s="10"/>
      <c r="GO333" s="10"/>
      <c r="GP333" s="10"/>
      <c r="GQ333" s="10"/>
      <c r="GR333" s="10"/>
      <c r="GS333" s="10"/>
      <c r="GT333" s="10"/>
      <c r="GU333" s="10"/>
      <c r="GV333" s="10"/>
      <c r="GW333" s="10"/>
      <c r="GX333" s="10"/>
      <c r="GY333" s="10"/>
      <c r="GZ333" s="10"/>
      <c r="HA333" s="10"/>
      <c r="HB333" s="10"/>
      <c r="HC333" s="10"/>
      <c r="HD333" s="10"/>
      <c r="HE333" s="10"/>
      <c r="HF333" s="10"/>
      <c r="HG333" s="10"/>
      <c r="HH333" s="10"/>
      <c r="HI333" s="10"/>
      <c r="HJ333" s="10"/>
      <c r="HK333" s="10"/>
      <c r="HL333" s="10"/>
      <c r="HM333" s="10"/>
      <c r="HN333" s="10"/>
      <c r="HO333" s="10"/>
      <c r="HP333" s="10"/>
      <c r="HQ333" s="10"/>
      <c r="HR333" s="10"/>
      <c r="HS333" s="10"/>
      <c r="HT333" s="10"/>
      <c r="HU333" s="10"/>
      <c r="HV333" s="10"/>
      <c r="HW333" s="10"/>
      <c r="HX333" s="10"/>
      <c r="HY333" s="10"/>
      <c r="HZ333" s="10"/>
      <c r="IA333" s="10"/>
      <c r="IB333" s="10"/>
      <c r="IC333" s="10"/>
      <c r="ID333" s="10"/>
      <c r="IE333" s="10"/>
      <c r="IF333" s="10"/>
      <c r="IG333" s="10"/>
      <c r="IH333" s="10"/>
      <c r="II333" s="10"/>
      <c r="IJ333" s="10"/>
      <c r="IK333" s="10"/>
      <c r="IL333" s="10"/>
      <c r="IM333" s="10"/>
      <c r="IN333" s="10"/>
      <c r="IO333" s="10"/>
      <c r="IP333" s="10"/>
      <c r="IQ333" s="10"/>
      <c r="IR333" s="10"/>
      <c r="IS333" s="10"/>
      <c r="IT333" s="10"/>
      <c r="IU333" s="10"/>
      <c r="IV333" s="10"/>
      <c r="IW333" s="10"/>
      <c r="IX333" s="10"/>
      <c r="IY333" s="10"/>
      <c r="IZ333" s="10"/>
      <c r="JA333" s="10"/>
    </row>
    <row r="334" spans="1:261" x14ac:dyDescent="0.3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CC334" s="10"/>
      <c r="CD334" s="10"/>
      <c r="CE334" s="10"/>
      <c r="CF334" s="10"/>
      <c r="CG334" s="10"/>
      <c r="CH334" s="10"/>
      <c r="CI334" s="10"/>
      <c r="CJ334" s="10"/>
      <c r="CK334" s="10"/>
      <c r="CL334" s="10"/>
      <c r="CM334" s="10"/>
      <c r="CN334" s="10"/>
      <c r="CO334" s="10"/>
      <c r="CP334" s="10"/>
      <c r="CQ334" s="10"/>
      <c r="CR334" s="10"/>
      <c r="CS334" s="10"/>
      <c r="CT334" s="10"/>
      <c r="CU334" s="10"/>
      <c r="CV334" s="10"/>
      <c r="CW334" s="10"/>
      <c r="CX334" s="10"/>
      <c r="CY334" s="10"/>
      <c r="CZ334" s="10"/>
      <c r="DA334" s="10"/>
      <c r="DB334" s="10"/>
      <c r="DC334" s="10"/>
      <c r="DD334" s="10"/>
      <c r="DE334" s="10"/>
      <c r="DF334" s="10"/>
      <c r="DG334" s="10"/>
      <c r="DH334" s="10"/>
      <c r="DI334" s="10"/>
      <c r="DJ334" s="10"/>
      <c r="DK334" s="10"/>
      <c r="DL334" s="10"/>
      <c r="DM334" s="10"/>
      <c r="DN334" s="10"/>
      <c r="DO334" s="10"/>
      <c r="DP334" s="10"/>
      <c r="DQ334" s="10"/>
      <c r="DR334" s="10"/>
      <c r="DS334" s="10"/>
      <c r="DT334" s="10"/>
      <c r="DU334" s="10"/>
      <c r="DV334" s="10"/>
      <c r="DW334" s="10"/>
      <c r="DX334" s="10"/>
      <c r="DY334" s="10"/>
      <c r="DZ334" s="10"/>
      <c r="EA334" s="10"/>
      <c r="EB334" s="10"/>
      <c r="EC334" s="10"/>
      <c r="ED334" s="10"/>
      <c r="EE334" s="10"/>
      <c r="EF334" s="10"/>
      <c r="EG334" s="10"/>
      <c r="EH334" s="10"/>
      <c r="EI334" s="10"/>
      <c r="EJ334" s="10"/>
      <c r="EK334" s="10"/>
      <c r="EL334" s="10"/>
      <c r="EM334" s="10"/>
      <c r="EN334" s="10"/>
      <c r="EO334" s="10"/>
      <c r="EP334" s="10"/>
      <c r="EQ334" s="10"/>
      <c r="ER334" s="10"/>
      <c r="ES334" s="10"/>
      <c r="ET334" s="10"/>
      <c r="EU334" s="10"/>
      <c r="EV334" s="10"/>
      <c r="EW334" s="10"/>
      <c r="EX334" s="10"/>
      <c r="EY334" s="10"/>
      <c r="EZ334" s="10"/>
      <c r="FA334" s="10"/>
      <c r="FB334" s="10"/>
      <c r="FC334" s="10"/>
      <c r="FD334" s="10"/>
      <c r="FE334" s="10"/>
      <c r="FF334" s="10"/>
      <c r="FG334" s="10"/>
      <c r="FH334" s="10"/>
      <c r="FI334" s="10"/>
      <c r="FJ334" s="10"/>
      <c r="FK334" s="10"/>
      <c r="FL334" s="10"/>
      <c r="FM334" s="10"/>
      <c r="FN334" s="10"/>
      <c r="FO334" s="10"/>
      <c r="FP334" s="10"/>
      <c r="FQ334" s="10"/>
      <c r="FR334" s="10"/>
      <c r="FS334" s="10"/>
      <c r="FT334" s="10"/>
      <c r="FU334" s="10"/>
      <c r="FV334" s="10"/>
      <c r="FW334" s="10"/>
      <c r="FX334" s="10"/>
      <c r="FY334" s="10"/>
      <c r="FZ334" s="10"/>
      <c r="GA334" s="10"/>
      <c r="GB334" s="10"/>
      <c r="GC334" s="10"/>
      <c r="GD334" s="10"/>
      <c r="GE334" s="10"/>
      <c r="GF334" s="10"/>
      <c r="GG334" s="10"/>
      <c r="GH334" s="10"/>
      <c r="GI334" s="10"/>
      <c r="GJ334" s="10"/>
      <c r="GK334" s="10"/>
      <c r="GL334" s="10"/>
      <c r="GM334" s="10"/>
      <c r="GN334" s="10"/>
      <c r="GO334" s="10"/>
      <c r="GP334" s="10"/>
      <c r="GQ334" s="10"/>
      <c r="GR334" s="10"/>
      <c r="GS334" s="10"/>
      <c r="GT334" s="10"/>
      <c r="GU334" s="10"/>
      <c r="GV334" s="10"/>
      <c r="GW334" s="10"/>
      <c r="GX334" s="10"/>
      <c r="GY334" s="10"/>
      <c r="GZ334" s="10"/>
      <c r="HA334" s="10"/>
      <c r="HB334" s="10"/>
      <c r="HC334" s="10"/>
      <c r="HD334" s="10"/>
      <c r="HE334" s="10"/>
      <c r="HF334" s="10"/>
      <c r="HG334" s="10"/>
      <c r="HH334" s="10"/>
      <c r="HI334" s="10"/>
      <c r="HJ334" s="10"/>
      <c r="HK334" s="10"/>
      <c r="HL334" s="10"/>
      <c r="HM334" s="10"/>
      <c r="HN334" s="10"/>
      <c r="HO334" s="10"/>
      <c r="HP334" s="10"/>
      <c r="HQ334" s="10"/>
      <c r="HR334" s="10"/>
      <c r="HS334" s="10"/>
      <c r="HT334" s="10"/>
      <c r="HU334" s="10"/>
      <c r="HV334" s="10"/>
      <c r="HW334" s="10"/>
      <c r="HX334" s="10"/>
      <c r="HY334" s="10"/>
      <c r="HZ334" s="10"/>
      <c r="IA334" s="10"/>
      <c r="IB334" s="10"/>
      <c r="IC334" s="10"/>
      <c r="ID334" s="10"/>
      <c r="IE334" s="10"/>
      <c r="IF334" s="10"/>
      <c r="IG334" s="10"/>
      <c r="IH334" s="10"/>
      <c r="II334" s="10"/>
      <c r="IJ334" s="10"/>
      <c r="IK334" s="10"/>
      <c r="IL334" s="10"/>
      <c r="IM334" s="10"/>
      <c r="IN334" s="10"/>
      <c r="IO334" s="10"/>
      <c r="IP334" s="10"/>
      <c r="IQ334" s="10"/>
      <c r="IR334" s="10"/>
      <c r="IS334" s="10"/>
      <c r="IT334" s="10"/>
      <c r="IU334" s="10"/>
      <c r="IV334" s="10"/>
      <c r="IW334" s="10"/>
      <c r="IX334" s="10"/>
      <c r="IY334" s="10"/>
      <c r="IZ334" s="10"/>
      <c r="JA334" s="10"/>
    </row>
    <row r="335" spans="1:261" x14ac:dyDescent="0.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CC335" s="10"/>
      <c r="CD335" s="10"/>
      <c r="CE335" s="10"/>
      <c r="CF335" s="10"/>
      <c r="CG335" s="10"/>
      <c r="CH335" s="10"/>
      <c r="CI335" s="10"/>
      <c r="CJ335" s="10"/>
      <c r="CK335" s="10"/>
      <c r="CL335" s="10"/>
      <c r="CM335" s="10"/>
      <c r="CN335" s="10"/>
      <c r="CO335" s="10"/>
      <c r="CP335" s="10"/>
      <c r="CQ335" s="10"/>
      <c r="CR335" s="10"/>
      <c r="CS335" s="10"/>
      <c r="CT335" s="10"/>
      <c r="CU335" s="10"/>
      <c r="CV335" s="10"/>
      <c r="CW335" s="10"/>
      <c r="CX335" s="10"/>
      <c r="CY335" s="10"/>
      <c r="CZ335" s="10"/>
      <c r="DA335" s="10"/>
      <c r="DB335" s="10"/>
      <c r="DC335" s="10"/>
      <c r="DD335" s="10"/>
      <c r="DE335" s="10"/>
      <c r="DF335" s="10"/>
      <c r="DG335" s="10"/>
      <c r="DH335" s="10"/>
      <c r="DI335" s="10"/>
      <c r="DJ335" s="10"/>
      <c r="DK335" s="10"/>
      <c r="DL335" s="10"/>
      <c r="DM335" s="10"/>
      <c r="DN335" s="10"/>
      <c r="DO335" s="10"/>
      <c r="DP335" s="10"/>
      <c r="DQ335" s="10"/>
      <c r="DR335" s="10"/>
      <c r="DS335" s="10"/>
      <c r="DT335" s="10"/>
      <c r="DU335" s="10"/>
      <c r="DV335" s="10"/>
      <c r="DW335" s="10"/>
      <c r="DX335" s="10"/>
      <c r="DY335" s="10"/>
      <c r="DZ335" s="10"/>
      <c r="EA335" s="10"/>
      <c r="EB335" s="10"/>
      <c r="EC335" s="10"/>
      <c r="ED335" s="10"/>
      <c r="EE335" s="10"/>
      <c r="EF335" s="10"/>
      <c r="EG335" s="10"/>
      <c r="EH335" s="10"/>
      <c r="EI335" s="10"/>
      <c r="EJ335" s="10"/>
      <c r="EK335" s="10"/>
      <c r="EL335" s="10"/>
      <c r="EM335" s="10"/>
      <c r="EN335" s="10"/>
      <c r="EO335" s="10"/>
      <c r="EP335" s="10"/>
      <c r="EQ335" s="10"/>
      <c r="ER335" s="10"/>
      <c r="ES335" s="10"/>
      <c r="ET335" s="10"/>
      <c r="EU335" s="10"/>
      <c r="EV335" s="10"/>
      <c r="EW335" s="10"/>
      <c r="EX335" s="10"/>
      <c r="EY335" s="10"/>
      <c r="EZ335" s="10"/>
      <c r="FA335" s="10"/>
      <c r="FB335" s="10"/>
      <c r="FC335" s="10"/>
      <c r="FD335" s="10"/>
      <c r="FE335" s="10"/>
      <c r="FF335" s="10"/>
      <c r="FG335" s="10"/>
      <c r="FH335" s="10"/>
      <c r="FI335" s="10"/>
      <c r="FJ335" s="10"/>
      <c r="FK335" s="10"/>
      <c r="FL335" s="10"/>
      <c r="FM335" s="10"/>
      <c r="FN335" s="10"/>
      <c r="FO335" s="10"/>
      <c r="FP335" s="10"/>
      <c r="FQ335" s="10"/>
      <c r="FR335" s="10"/>
      <c r="FS335" s="10"/>
      <c r="FT335" s="10"/>
      <c r="FU335" s="10"/>
      <c r="FV335" s="10"/>
      <c r="FW335" s="10"/>
      <c r="FX335" s="10"/>
      <c r="FY335" s="10"/>
      <c r="FZ335" s="10"/>
      <c r="GA335" s="10"/>
      <c r="GB335" s="10"/>
      <c r="GC335" s="10"/>
      <c r="GD335" s="10"/>
      <c r="GE335" s="10"/>
      <c r="GF335" s="10"/>
      <c r="GG335" s="10"/>
      <c r="GH335" s="10"/>
      <c r="GI335" s="10"/>
      <c r="GJ335" s="10"/>
      <c r="GK335" s="10"/>
      <c r="GL335" s="10"/>
      <c r="GM335" s="10"/>
      <c r="GN335" s="10"/>
      <c r="GO335" s="10"/>
      <c r="GP335" s="10"/>
      <c r="GQ335" s="10"/>
      <c r="GR335" s="10"/>
      <c r="GS335" s="10"/>
      <c r="GT335" s="10"/>
      <c r="GU335" s="10"/>
      <c r="GV335" s="10"/>
      <c r="GW335" s="10"/>
      <c r="GX335" s="10"/>
      <c r="GY335" s="10"/>
      <c r="GZ335" s="10"/>
      <c r="HA335" s="10"/>
      <c r="HB335" s="10"/>
      <c r="HC335" s="10"/>
      <c r="HD335" s="10"/>
      <c r="HE335" s="10"/>
      <c r="HF335" s="10"/>
      <c r="HG335" s="10"/>
      <c r="HH335" s="10"/>
      <c r="HI335" s="10"/>
      <c r="HJ335" s="10"/>
      <c r="HK335" s="10"/>
      <c r="HL335" s="10"/>
      <c r="HM335" s="10"/>
      <c r="HN335" s="10"/>
      <c r="HO335" s="10"/>
      <c r="HP335" s="10"/>
      <c r="HQ335" s="10"/>
      <c r="HR335" s="10"/>
      <c r="HS335" s="10"/>
      <c r="HT335" s="10"/>
      <c r="HU335" s="10"/>
      <c r="HV335" s="10"/>
      <c r="HW335" s="10"/>
      <c r="HX335" s="10"/>
      <c r="HY335" s="10"/>
      <c r="HZ335" s="10"/>
      <c r="IA335" s="10"/>
      <c r="IB335" s="10"/>
      <c r="IC335" s="10"/>
      <c r="ID335" s="10"/>
      <c r="IE335" s="10"/>
      <c r="IF335" s="10"/>
      <c r="IG335" s="10"/>
      <c r="IH335" s="10"/>
      <c r="II335" s="10"/>
      <c r="IJ335" s="10"/>
      <c r="IK335" s="10"/>
      <c r="IL335" s="10"/>
      <c r="IM335" s="10"/>
      <c r="IN335" s="10"/>
      <c r="IO335" s="10"/>
      <c r="IP335" s="10"/>
      <c r="IQ335" s="10"/>
      <c r="IR335" s="10"/>
      <c r="IS335" s="10"/>
      <c r="IT335" s="10"/>
      <c r="IU335" s="10"/>
      <c r="IV335" s="10"/>
      <c r="IW335" s="10"/>
      <c r="IX335" s="10"/>
      <c r="IY335" s="10"/>
      <c r="IZ335" s="10"/>
      <c r="JA335" s="10"/>
    </row>
    <row r="336" spans="1:261" x14ac:dyDescent="0.3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CC336" s="10"/>
      <c r="CD336" s="10"/>
      <c r="CE336" s="10"/>
      <c r="CF336" s="10"/>
      <c r="CG336" s="10"/>
      <c r="CH336" s="10"/>
      <c r="CI336" s="10"/>
      <c r="CJ336" s="10"/>
      <c r="CK336" s="10"/>
      <c r="CL336" s="10"/>
      <c r="CM336" s="10"/>
      <c r="CN336" s="10"/>
      <c r="CO336" s="10"/>
      <c r="CP336" s="10"/>
      <c r="CQ336" s="10"/>
      <c r="CR336" s="10"/>
      <c r="CS336" s="10"/>
      <c r="CT336" s="10"/>
      <c r="CU336" s="10"/>
      <c r="CV336" s="10"/>
      <c r="CW336" s="10"/>
      <c r="CX336" s="10"/>
      <c r="CY336" s="10"/>
      <c r="CZ336" s="10"/>
      <c r="DA336" s="10"/>
      <c r="DB336" s="10"/>
      <c r="DC336" s="10"/>
      <c r="DD336" s="10"/>
      <c r="DE336" s="10"/>
      <c r="DF336" s="10"/>
      <c r="DG336" s="10"/>
      <c r="DH336" s="10"/>
      <c r="DI336" s="10"/>
      <c r="DJ336" s="10"/>
      <c r="DK336" s="10"/>
      <c r="DL336" s="10"/>
      <c r="DM336" s="10"/>
      <c r="DN336" s="10"/>
      <c r="DO336" s="10"/>
      <c r="DP336" s="10"/>
      <c r="DQ336" s="10"/>
      <c r="DR336" s="10"/>
      <c r="DS336" s="10"/>
      <c r="DT336" s="10"/>
      <c r="DU336" s="10"/>
      <c r="DV336" s="10"/>
      <c r="DW336" s="10"/>
      <c r="DX336" s="10"/>
      <c r="DY336" s="10"/>
      <c r="DZ336" s="10"/>
      <c r="EA336" s="10"/>
      <c r="EB336" s="10"/>
      <c r="EC336" s="10"/>
      <c r="ED336" s="10"/>
      <c r="EE336" s="10"/>
      <c r="EF336" s="10"/>
      <c r="EG336" s="10"/>
      <c r="EH336" s="10"/>
      <c r="EI336" s="10"/>
      <c r="EJ336" s="10"/>
      <c r="EK336" s="10"/>
      <c r="EL336" s="10"/>
      <c r="EM336" s="10"/>
      <c r="EN336" s="10"/>
      <c r="EO336" s="10"/>
      <c r="EP336" s="10"/>
      <c r="EQ336" s="10"/>
      <c r="ER336" s="10"/>
      <c r="ES336" s="10"/>
      <c r="ET336" s="10"/>
      <c r="EU336" s="10"/>
      <c r="EV336" s="10"/>
      <c r="EW336" s="10"/>
      <c r="EX336" s="10"/>
      <c r="EY336" s="10"/>
      <c r="EZ336" s="10"/>
      <c r="FA336" s="10"/>
      <c r="FB336" s="10"/>
      <c r="FC336" s="10"/>
      <c r="FD336" s="10"/>
      <c r="FE336" s="10"/>
      <c r="FF336" s="10"/>
      <c r="FG336" s="10"/>
      <c r="FH336" s="10"/>
      <c r="FI336" s="10"/>
      <c r="FJ336" s="10"/>
      <c r="FK336" s="10"/>
      <c r="FL336" s="10"/>
      <c r="FM336" s="10"/>
      <c r="FN336" s="10"/>
      <c r="FO336" s="10"/>
      <c r="FP336" s="10"/>
      <c r="FQ336" s="10"/>
      <c r="FR336" s="10"/>
      <c r="FS336" s="10"/>
      <c r="FT336" s="10"/>
      <c r="FU336" s="10"/>
      <c r="FV336" s="10"/>
      <c r="FW336" s="10"/>
      <c r="FX336" s="10"/>
      <c r="FY336" s="10"/>
      <c r="FZ336" s="10"/>
      <c r="GA336" s="10"/>
      <c r="GB336" s="10"/>
      <c r="GC336" s="10"/>
      <c r="GD336" s="10"/>
      <c r="GE336" s="10"/>
      <c r="GF336" s="10"/>
      <c r="GG336" s="10"/>
      <c r="GH336" s="10"/>
      <c r="GI336" s="10"/>
      <c r="GJ336" s="10"/>
      <c r="GK336" s="10"/>
      <c r="GL336" s="10"/>
      <c r="GM336" s="10"/>
      <c r="GN336" s="10"/>
      <c r="GO336" s="10"/>
      <c r="GP336" s="10"/>
      <c r="GQ336" s="10"/>
      <c r="GR336" s="10"/>
      <c r="GS336" s="10"/>
      <c r="GT336" s="10"/>
      <c r="GU336" s="10"/>
      <c r="GV336" s="10"/>
      <c r="GW336" s="10"/>
      <c r="GX336" s="10"/>
      <c r="GY336" s="10"/>
      <c r="GZ336" s="10"/>
      <c r="HA336" s="10"/>
      <c r="HB336" s="10"/>
      <c r="HC336" s="10"/>
      <c r="HD336" s="10"/>
      <c r="HE336" s="10"/>
      <c r="HF336" s="10"/>
      <c r="HG336" s="10"/>
      <c r="HH336" s="10"/>
      <c r="HI336" s="10"/>
      <c r="HJ336" s="10"/>
      <c r="HK336" s="10"/>
      <c r="HL336" s="10"/>
      <c r="HM336" s="10"/>
      <c r="HN336" s="10"/>
      <c r="HO336" s="10"/>
      <c r="HP336" s="10"/>
      <c r="HQ336" s="10"/>
      <c r="HR336" s="10"/>
      <c r="HS336" s="10"/>
      <c r="HT336" s="10"/>
      <c r="HU336" s="10"/>
      <c r="HV336" s="10"/>
      <c r="HW336" s="10"/>
      <c r="HX336" s="10"/>
      <c r="HY336" s="10"/>
      <c r="HZ336" s="10"/>
      <c r="IA336" s="10"/>
      <c r="IB336" s="10"/>
      <c r="IC336" s="10"/>
      <c r="ID336" s="10"/>
      <c r="IE336" s="10"/>
      <c r="IF336" s="10"/>
      <c r="IG336" s="10"/>
      <c r="IH336" s="10"/>
      <c r="II336" s="10"/>
      <c r="IJ336" s="10"/>
      <c r="IK336" s="10"/>
      <c r="IL336" s="10"/>
      <c r="IM336" s="10"/>
      <c r="IN336" s="10"/>
      <c r="IO336" s="10"/>
      <c r="IP336" s="10"/>
      <c r="IQ336" s="10"/>
      <c r="IR336" s="10"/>
      <c r="IS336" s="10"/>
      <c r="IT336" s="10"/>
      <c r="IU336" s="10"/>
      <c r="IV336" s="10"/>
      <c r="IW336" s="10"/>
      <c r="IX336" s="10"/>
      <c r="IY336" s="10"/>
      <c r="IZ336" s="10"/>
      <c r="JA336" s="10"/>
    </row>
    <row r="337" spans="1:261" x14ac:dyDescent="0.3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CC337" s="10"/>
      <c r="CD337" s="10"/>
      <c r="CE337" s="10"/>
      <c r="CF337" s="10"/>
      <c r="CG337" s="10"/>
      <c r="CH337" s="10"/>
      <c r="CI337" s="10"/>
      <c r="CJ337" s="10"/>
      <c r="CK337" s="10"/>
      <c r="CL337" s="10"/>
      <c r="CM337" s="10"/>
      <c r="CN337" s="10"/>
      <c r="CO337" s="10"/>
      <c r="CP337" s="10"/>
      <c r="CQ337" s="10"/>
      <c r="CR337" s="10"/>
      <c r="CS337" s="10"/>
      <c r="CT337" s="10"/>
      <c r="CU337" s="10"/>
      <c r="CV337" s="10"/>
      <c r="CW337" s="10"/>
      <c r="CX337" s="10"/>
      <c r="CY337" s="10"/>
      <c r="CZ337" s="10"/>
      <c r="DA337" s="10"/>
      <c r="DB337" s="10"/>
      <c r="DC337" s="10"/>
      <c r="DD337" s="10"/>
      <c r="DE337" s="10"/>
      <c r="DF337" s="10"/>
      <c r="DG337" s="10"/>
      <c r="DH337" s="10"/>
      <c r="DI337" s="10"/>
      <c r="DJ337" s="10"/>
      <c r="DK337" s="10"/>
      <c r="DL337" s="10"/>
      <c r="DM337" s="10"/>
      <c r="DN337" s="10"/>
      <c r="DO337" s="10"/>
      <c r="DP337" s="10"/>
      <c r="DQ337" s="10"/>
      <c r="DR337" s="10"/>
      <c r="DS337" s="10"/>
      <c r="DT337" s="10"/>
      <c r="DU337" s="10"/>
      <c r="DV337" s="10"/>
      <c r="DW337" s="10"/>
      <c r="DX337" s="10"/>
      <c r="DY337" s="10"/>
      <c r="DZ337" s="10"/>
      <c r="EA337" s="10"/>
      <c r="EB337" s="10"/>
      <c r="EC337" s="10"/>
      <c r="ED337" s="10"/>
      <c r="EE337" s="10"/>
      <c r="EF337" s="10"/>
      <c r="EG337" s="10"/>
      <c r="EH337" s="10"/>
      <c r="EI337" s="10"/>
      <c r="EJ337" s="10"/>
      <c r="EK337" s="10"/>
      <c r="EL337" s="10"/>
      <c r="EM337" s="10"/>
      <c r="EN337" s="10"/>
      <c r="EO337" s="10"/>
      <c r="EP337" s="10"/>
      <c r="EQ337" s="10"/>
      <c r="ER337" s="10"/>
      <c r="ES337" s="10"/>
      <c r="ET337" s="10"/>
      <c r="EU337" s="10"/>
      <c r="EV337" s="10"/>
      <c r="EW337" s="10"/>
      <c r="EX337" s="10"/>
      <c r="EY337" s="10"/>
      <c r="EZ337" s="10"/>
      <c r="FA337" s="10"/>
      <c r="FB337" s="10"/>
      <c r="FC337" s="10"/>
      <c r="FD337" s="10"/>
      <c r="FE337" s="10"/>
      <c r="FF337" s="10"/>
      <c r="FG337" s="10"/>
      <c r="FH337" s="10"/>
      <c r="FI337" s="10"/>
      <c r="FJ337" s="10"/>
      <c r="FK337" s="10"/>
      <c r="FL337" s="10"/>
      <c r="FM337" s="10"/>
      <c r="FN337" s="10"/>
      <c r="FO337" s="10"/>
      <c r="FP337" s="10"/>
      <c r="FQ337" s="10"/>
      <c r="FR337" s="10"/>
      <c r="FS337" s="10"/>
      <c r="FT337" s="10"/>
      <c r="FU337" s="10"/>
      <c r="FV337" s="10"/>
      <c r="FW337" s="10"/>
      <c r="FX337" s="10"/>
      <c r="FY337" s="10"/>
      <c r="FZ337" s="10"/>
      <c r="GA337" s="10"/>
      <c r="GB337" s="10"/>
      <c r="GC337" s="10"/>
      <c r="GD337" s="10"/>
      <c r="GE337" s="10"/>
      <c r="GF337" s="10"/>
      <c r="GG337" s="10"/>
      <c r="GH337" s="10"/>
      <c r="GI337" s="10"/>
      <c r="GJ337" s="10"/>
      <c r="GK337" s="10"/>
      <c r="GL337" s="10"/>
      <c r="GM337" s="10"/>
      <c r="GN337" s="10"/>
      <c r="GO337" s="10"/>
      <c r="GP337" s="10"/>
      <c r="GQ337" s="10"/>
      <c r="GR337" s="10"/>
      <c r="GS337" s="10"/>
      <c r="GT337" s="10"/>
      <c r="GU337" s="10"/>
      <c r="GV337" s="10"/>
      <c r="GW337" s="10"/>
      <c r="GX337" s="10"/>
      <c r="GY337" s="10"/>
      <c r="GZ337" s="10"/>
      <c r="HA337" s="10"/>
      <c r="HB337" s="10"/>
      <c r="HC337" s="10"/>
      <c r="HD337" s="10"/>
      <c r="HE337" s="10"/>
      <c r="HF337" s="10"/>
      <c r="HG337" s="10"/>
      <c r="HH337" s="10"/>
      <c r="HI337" s="10"/>
      <c r="HJ337" s="10"/>
      <c r="HK337" s="10"/>
      <c r="HL337" s="10"/>
      <c r="HM337" s="10"/>
      <c r="HN337" s="10"/>
      <c r="HO337" s="10"/>
      <c r="HP337" s="10"/>
      <c r="HQ337" s="10"/>
      <c r="HR337" s="10"/>
      <c r="HS337" s="10"/>
      <c r="HT337" s="10"/>
      <c r="HU337" s="10"/>
      <c r="HV337" s="10"/>
      <c r="HW337" s="10"/>
      <c r="HX337" s="10"/>
      <c r="HY337" s="10"/>
      <c r="HZ337" s="10"/>
      <c r="IA337" s="10"/>
      <c r="IB337" s="10"/>
      <c r="IC337" s="10"/>
      <c r="ID337" s="10"/>
      <c r="IE337" s="10"/>
      <c r="IF337" s="10"/>
      <c r="IG337" s="10"/>
      <c r="IH337" s="10"/>
      <c r="II337" s="10"/>
      <c r="IJ337" s="10"/>
      <c r="IK337" s="10"/>
      <c r="IL337" s="10"/>
      <c r="IM337" s="10"/>
      <c r="IN337" s="10"/>
      <c r="IO337" s="10"/>
      <c r="IP337" s="10"/>
      <c r="IQ337" s="10"/>
      <c r="IR337" s="10"/>
      <c r="IS337" s="10"/>
      <c r="IT337" s="10"/>
      <c r="IU337" s="10"/>
      <c r="IV337" s="10"/>
      <c r="IW337" s="10"/>
      <c r="IX337" s="10"/>
      <c r="IY337" s="10"/>
      <c r="IZ337" s="10"/>
      <c r="JA337" s="10"/>
    </row>
    <row r="338" spans="1:261" x14ac:dyDescent="0.3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CC338" s="10"/>
      <c r="CD338" s="10"/>
      <c r="CE338" s="10"/>
      <c r="CF338" s="10"/>
      <c r="CG338" s="10"/>
      <c r="CH338" s="10"/>
      <c r="CI338" s="10"/>
      <c r="CJ338" s="10"/>
      <c r="CK338" s="10"/>
      <c r="CL338" s="10"/>
      <c r="CM338" s="10"/>
      <c r="CN338" s="10"/>
      <c r="CO338" s="10"/>
      <c r="CP338" s="10"/>
      <c r="CQ338" s="10"/>
      <c r="CR338" s="10"/>
      <c r="CS338" s="10"/>
      <c r="CT338" s="10"/>
      <c r="CU338" s="10"/>
      <c r="CV338" s="10"/>
      <c r="CW338" s="10"/>
      <c r="CX338" s="10"/>
      <c r="CY338" s="10"/>
      <c r="CZ338" s="10"/>
      <c r="DA338" s="10"/>
      <c r="DB338" s="10"/>
      <c r="DC338" s="10"/>
      <c r="DD338" s="10"/>
      <c r="DE338" s="10"/>
      <c r="DF338" s="10"/>
      <c r="DG338" s="10"/>
      <c r="DH338" s="10"/>
      <c r="DI338" s="10"/>
      <c r="DJ338" s="10"/>
      <c r="DK338" s="10"/>
      <c r="DL338" s="10"/>
      <c r="DM338" s="10"/>
      <c r="DN338" s="10"/>
      <c r="DO338" s="10"/>
      <c r="DP338" s="10"/>
      <c r="DQ338" s="10"/>
      <c r="DR338" s="10"/>
      <c r="DS338" s="10"/>
      <c r="DT338" s="10"/>
      <c r="DU338" s="10"/>
      <c r="DV338" s="10"/>
      <c r="DW338" s="10"/>
      <c r="DX338" s="10"/>
      <c r="DY338" s="10"/>
      <c r="DZ338" s="10"/>
      <c r="EA338" s="10"/>
      <c r="EB338" s="10"/>
      <c r="EC338" s="10"/>
      <c r="ED338" s="10"/>
      <c r="EE338" s="10"/>
      <c r="EF338" s="10"/>
      <c r="EG338" s="10"/>
      <c r="EH338" s="10"/>
      <c r="EI338" s="10"/>
      <c r="EJ338" s="10"/>
      <c r="EK338" s="10"/>
      <c r="EL338" s="10"/>
      <c r="EM338" s="10"/>
      <c r="EN338" s="10"/>
      <c r="EO338" s="10"/>
      <c r="EP338" s="10"/>
      <c r="EQ338" s="10"/>
      <c r="ER338" s="10"/>
      <c r="ES338" s="10"/>
      <c r="ET338" s="10"/>
      <c r="EU338" s="10"/>
      <c r="EV338" s="10"/>
      <c r="EW338" s="10"/>
      <c r="EX338" s="10"/>
      <c r="EY338" s="10"/>
      <c r="EZ338" s="10"/>
      <c r="FA338" s="10"/>
      <c r="FB338" s="10"/>
      <c r="FC338" s="10"/>
      <c r="FD338" s="10"/>
      <c r="FE338" s="10"/>
      <c r="FF338" s="10"/>
      <c r="FG338" s="10"/>
      <c r="FH338" s="10"/>
      <c r="FI338" s="10"/>
      <c r="FJ338" s="10"/>
      <c r="FK338" s="10"/>
      <c r="FL338" s="10"/>
      <c r="FM338" s="10"/>
      <c r="FN338" s="10"/>
      <c r="FO338" s="10"/>
      <c r="FP338" s="10"/>
      <c r="FQ338" s="10"/>
      <c r="FR338" s="10"/>
      <c r="FS338" s="10"/>
      <c r="FT338" s="10"/>
      <c r="FU338" s="10"/>
      <c r="FV338" s="10"/>
      <c r="FW338" s="10"/>
      <c r="FX338" s="10"/>
      <c r="FY338" s="10"/>
      <c r="FZ338" s="10"/>
      <c r="GA338" s="10"/>
      <c r="GB338" s="10"/>
      <c r="GC338" s="10"/>
      <c r="GD338" s="10"/>
      <c r="GE338" s="10"/>
      <c r="GF338" s="10"/>
      <c r="GG338" s="10"/>
      <c r="GH338" s="10"/>
      <c r="GI338" s="10"/>
      <c r="GJ338" s="10"/>
      <c r="GK338" s="10"/>
      <c r="GL338" s="10"/>
      <c r="GM338" s="10"/>
      <c r="GN338" s="10"/>
      <c r="GO338" s="10"/>
      <c r="GP338" s="10"/>
      <c r="GQ338" s="10"/>
      <c r="GR338" s="10"/>
      <c r="GS338" s="10"/>
      <c r="GT338" s="10"/>
      <c r="GU338" s="10"/>
      <c r="GV338" s="10"/>
      <c r="GW338" s="10"/>
      <c r="GX338" s="10"/>
      <c r="GY338" s="10"/>
      <c r="GZ338" s="10"/>
      <c r="HA338" s="10"/>
      <c r="HB338" s="10"/>
      <c r="HC338" s="10"/>
      <c r="HD338" s="10"/>
      <c r="HE338" s="10"/>
      <c r="HF338" s="10"/>
      <c r="HG338" s="10"/>
      <c r="HH338" s="10"/>
      <c r="HI338" s="10"/>
      <c r="HJ338" s="10"/>
      <c r="HK338" s="10"/>
      <c r="HL338" s="10"/>
      <c r="HM338" s="10"/>
      <c r="HN338" s="10"/>
      <c r="HO338" s="10"/>
      <c r="HP338" s="10"/>
      <c r="HQ338" s="10"/>
      <c r="HR338" s="10"/>
      <c r="HS338" s="10"/>
      <c r="HT338" s="10"/>
      <c r="HU338" s="10"/>
      <c r="HV338" s="10"/>
      <c r="HW338" s="10"/>
      <c r="HX338" s="10"/>
      <c r="HY338" s="10"/>
      <c r="HZ338" s="10"/>
      <c r="IA338" s="10"/>
      <c r="IB338" s="10"/>
      <c r="IC338" s="10"/>
      <c r="ID338" s="10"/>
      <c r="IE338" s="10"/>
      <c r="IF338" s="10"/>
      <c r="IG338" s="10"/>
      <c r="IH338" s="10"/>
      <c r="II338" s="10"/>
      <c r="IJ338" s="10"/>
      <c r="IK338" s="10"/>
      <c r="IL338" s="10"/>
      <c r="IM338" s="10"/>
      <c r="IN338" s="10"/>
      <c r="IO338" s="10"/>
      <c r="IP338" s="10"/>
      <c r="IQ338" s="10"/>
      <c r="IR338" s="10"/>
      <c r="IS338" s="10"/>
      <c r="IT338" s="10"/>
      <c r="IU338" s="10"/>
      <c r="IV338" s="10"/>
      <c r="IW338" s="10"/>
      <c r="IX338" s="10"/>
      <c r="IY338" s="10"/>
      <c r="IZ338" s="10"/>
      <c r="JA338" s="10"/>
    </row>
    <row r="339" spans="1:261" x14ac:dyDescent="0.3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CC339" s="10"/>
      <c r="CD339" s="10"/>
      <c r="CE339" s="10"/>
      <c r="CF339" s="10"/>
      <c r="CG339" s="10"/>
      <c r="CH339" s="10"/>
      <c r="CI339" s="10"/>
      <c r="CJ339" s="10"/>
      <c r="CK339" s="10"/>
      <c r="CL339" s="10"/>
      <c r="CM339" s="10"/>
      <c r="CN339" s="10"/>
      <c r="CO339" s="10"/>
      <c r="CP339" s="10"/>
      <c r="CQ339" s="10"/>
      <c r="CR339" s="10"/>
      <c r="CS339" s="10"/>
      <c r="CT339" s="10"/>
      <c r="CU339" s="10"/>
      <c r="CV339" s="10"/>
      <c r="CW339" s="10"/>
      <c r="CX339" s="10"/>
      <c r="CY339" s="10"/>
      <c r="CZ339" s="10"/>
      <c r="DA339" s="10"/>
      <c r="DB339" s="10"/>
      <c r="DC339" s="10"/>
      <c r="DD339" s="10"/>
      <c r="DE339" s="10"/>
      <c r="DF339" s="10"/>
      <c r="DG339" s="10"/>
      <c r="DH339" s="10"/>
      <c r="DI339" s="10"/>
      <c r="DJ339" s="10"/>
      <c r="DK339" s="10"/>
      <c r="DL339" s="10"/>
      <c r="DM339" s="10"/>
      <c r="DN339" s="10"/>
      <c r="DO339" s="10"/>
      <c r="DP339" s="10"/>
      <c r="DQ339" s="10"/>
      <c r="DR339" s="10"/>
      <c r="DS339" s="10"/>
      <c r="DT339" s="10"/>
      <c r="DU339" s="10"/>
      <c r="DV339" s="10"/>
      <c r="DW339" s="10"/>
      <c r="DX339" s="10"/>
      <c r="DY339" s="10"/>
      <c r="DZ339" s="10"/>
      <c r="EA339" s="10"/>
      <c r="EB339" s="10"/>
      <c r="EC339" s="10"/>
      <c r="ED339" s="10"/>
      <c r="EE339" s="10"/>
      <c r="EF339" s="10"/>
      <c r="EG339" s="10"/>
      <c r="EH339" s="10"/>
      <c r="EI339" s="10"/>
      <c r="EJ339" s="10"/>
      <c r="EK339" s="10"/>
      <c r="EL339" s="10"/>
      <c r="EM339" s="10"/>
      <c r="EN339" s="10"/>
      <c r="EO339" s="10"/>
      <c r="EP339" s="10"/>
      <c r="EQ339" s="10"/>
      <c r="ER339" s="10"/>
      <c r="ES339" s="10"/>
      <c r="ET339" s="10"/>
      <c r="EU339" s="10"/>
      <c r="EV339" s="10"/>
      <c r="EW339" s="10"/>
      <c r="EX339" s="10"/>
      <c r="EY339" s="10"/>
      <c r="EZ339" s="10"/>
      <c r="FA339" s="10"/>
      <c r="FB339" s="10"/>
      <c r="FC339" s="10"/>
      <c r="FD339" s="10"/>
      <c r="FE339" s="10"/>
      <c r="FF339" s="10"/>
      <c r="FG339" s="10"/>
      <c r="FH339" s="10"/>
      <c r="FI339" s="10"/>
      <c r="FJ339" s="10"/>
      <c r="FK339" s="10"/>
      <c r="FL339" s="10"/>
      <c r="FM339" s="10"/>
      <c r="FN339" s="10"/>
      <c r="FO339" s="10"/>
      <c r="FP339" s="10"/>
      <c r="FQ339" s="10"/>
      <c r="FR339" s="10"/>
      <c r="FS339" s="10"/>
      <c r="FT339" s="10"/>
      <c r="FU339" s="10"/>
      <c r="FV339" s="10"/>
      <c r="FW339" s="10"/>
      <c r="FX339" s="10"/>
      <c r="FY339" s="10"/>
      <c r="FZ339" s="10"/>
      <c r="GA339" s="10"/>
      <c r="GB339" s="10"/>
      <c r="GC339" s="10"/>
      <c r="GD339" s="10"/>
      <c r="GE339" s="10"/>
      <c r="GF339" s="10"/>
      <c r="GG339" s="10"/>
      <c r="GH339" s="10"/>
      <c r="GI339" s="10"/>
      <c r="GJ339" s="10"/>
      <c r="GK339" s="10"/>
      <c r="GL339" s="10"/>
      <c r="GM339" s="10"/>
      <c r="GN339" s="10"/>
      <c r="GO339" s="10"/>
      <c r="GP339" s="10"/>
      <c r="GQ339" s="10"/>
      <c r="GR339" s="10"/>
      <c r="GS339" s="10"/>
      <c r="GT339" s="10"/>
      <c r="GU339" s="10"/>
      <c r="GV339" s="10"/>
      <c r="GW339" s="10"/>
      <c r="GX339" s="10"/>
      <c r="GY339" s="10"/>
      <c r="GZ339" s="10"/>
      <c r="HA339" s="10"/>
      <c r="HB339" s="10"/>
      <c r="HC339" s="10"/>
      <c r="HD339" s="10"/>
      <c r="HE339" s="10"/>
      <c r="HF339" s="10"/>
      <c r="HG339" s="10"/>
      <c r="HH339" s="10"/>
      <c r="HI339" s="10"/>
      <c r="HJ339" s="10"/>
      <c r="HK339" s="10"/>
      <c r="HL339" s="10"/>
      <c r="HM339" s="10"/>
      <c r="HN339" s="10"/>
      <c r="HO339" s="10"/>
      <c r="HP339" s="10"/>
      <c r="HQ339" s="10"/>
      <c r="HR339" s="10"/>
      <c r="HS339" s="10"/>
      <c r="HT339" s="10"/>
      <c r="HU339" s="10"/>
      <c r="HV339" s="10"/>
      <c r="HW339" s="10"/>
      <c r="HX339" s="10"/>
      <c r="HY339" s="10"/>
      <c r="HZ339" s="10"/>
      <c r="IA339" s="10"/>
      <c r="IB339" s="10"/>
      <c r="IC339" s="10"/>
      <c r="ID339" s="10"/>
      <c r="IE339" s="10"/>
      <c r="IF339" s="10"/>
      <c r="IG339" s="10"/>
      <c r="IH339" s="10"/>
      <c r="II339" s="10"/>
      <c r="IJ339" s="10"/>
      <c r="IK339" s="10"/>
      <c r="IL339" s="10"/>
      <c r="IM339" s="10"/>
      <c r="IN339" s="10"/>
      <c r="IO339" s="10"/>
      <c r="IP339" s="10"/>
      <c r="IQ339" s="10"/>
      <c r="IR339" s="10"/>
      <c r="IS339" s="10"/>
      <c r="IT339" s="10"/>
      <c r="IU339" s="10"/>
      <c r="IV339" s="10"/>
      <c r="IW339" s="10"/>
      <c r="IX339" s="10"/>
      <c r="IY339" s="10"/>
      <c r="IZ339" s="10"/>
      <c r="JA339" s="10"/>
    </row>
    <row r="340" spans="1:261" x14ac:dyDescent="0.3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CC340" s="10"/>
      <c r="CD340" s="10"/>
      <c r="CE340" s="10"/>
      <c r="CF340" s="10"/>
      <c r="CG340" s="10"/>
      <c r="CH340" s="10"/>
      <c r="CI340" s="10"/>
      <c r="CJ340" s="10"/>
      <c r="CK340" s="10"/>
      <c r="CL340" s="10"/>
      <c r="CM340" s="10"/>
      <c r="CN340" s="10"/>
      <c r="CO340" s="10"/>
      <c r="CP340" s="10"/>
      <c r="CQ340" s="10"/>
      <c r="CR340" s="10"/>
      <c r="CS340" s="10"/>
      <c r="CT340" s="10"/>
      <c r="CU340" s="10"/>
      <c r="CV340" s="10"/>
      <c r="CW340" s="10"/>
      <c r="CX340" s="10"/>
      <c r="CY340" s="10"/>
      <c r="CZ340" s="10"/>
      <c r="DA340" s="10"/>
      <c r="DB340" s="10"/>
      <c r="DC340" s="10"/>
      <c r="DD340" s="10"/>
      <c r="DE340" s="10"/>
      <c r="DF340" s="10"/>
      <c r="DG340" s="10"/>
      <c r="DH340" s="10"/>
      <c r="DI340" s="10"/>
      <c r="DJ340" s="10"/>
      <c r="DK340" s="10"/>
      <c r="DL340" s="10"/>
      <c r="DM340" s="10"/>
      <c r="DN340" s="10"/>
      <c r="DO340" s="10"/>
      <c r="DP340" s="10"/>
      <c r="DQ340" s="10"/>
      <c r="DR340" s="10"/>
      <c r="DS340" s="10"/>
      <c r="DT340" s="10"/>
      <c r="DU340" s="10"/>
      <c r="DV340" s="10"/>
      <c r="DW340" s="10"/>
      <c r="DX340" s="10"/>
      <c r="DY340" s="10"/>
      <c r="DZ340" s="10"/>
      <c r="EA340" s="10"/>
      <c r="EB340" s="10"/>
      <c r="EC340" s="10"/>
      <c r="ED340" s="10"/>
      <c r="EE340" s="10"/>
      <c r="EF340" s="10"/>
      <c r="EG340" s="10"/>
      <c r="EH340" s="10"/>
      <c r="EI340" s="10"/>
      <c r="EJ340" s="10"/>
      <c r="EK340" s="10"/>
      <c r="EL340" s="10"/>
      <c r="EM340" s="10"/>
      <c r="EN340" s="10"/>
      <c r="EO340" s="10"/>
      <c r="EP340" s="10"/>
      <c r="EQ340" s="10"/>
      <c r="ER340" s="10"/>
      <c r="ES340" s="10"/>
      <c r="ET340" s="10"/>
      <c r="EU340" s="10"/>
      <c r="EV340" s="10"/>
      <c r="EW340" s="10"/>
      <c r="EX340" s="10"/>
      <c r="EY340" s="10"/>
      <c r="EZ340" s="10"/>
      <c r="FA340" s="10"/>
      <c r="FB340" s="10"/>
      <c r="FC340" s="10"/>
      <c r="FD340" s="10"/>
      <c r="FE340" s="10"/>
      <c r="FF340" s="10"/>
      <c r="FG340" s="10"/>
      <c r="FH340" s="10"/>
      <c r="FI340" s="10"/>
      <c r="FJ340" s="10"/>
      <c r="FK340" s="10"/>
      <c r="FL340" s="10"/>
      <c r="FM340" s="10"/>
      <c r="FN340" s="10"/>
      <c r="FO340" s="10"/>
      <c r="FP340" s="10"/>
      <c r="FQ340" s="10"/>
      <c r="FR340" s="10"/>
      <c r="FS340" s="10"/>
      <c r="FT340" s="10"/>
      <c r="FU340" s="10"/>
      <c r="FV340" s="10"/>
      <c r="FW340" s="10"/>
      <c r="FX340" s="10"/>
      <c r="FY340" s="10"/>
      <c r="FZ340" s="10"/>
      <c r="GA340" s="10"/>
      <c r="GB340" s="10"/>
      <c r="GC340" s="10"/>
      <c r="GD340" s="10"/>
      <c r="GE340" s="10"/>
      <c r="GF340" s="10"/>
      <c r="GG340" s="10"/>
      <c r="GH340" s="10"/>
      <c r="GI340" s="10"/>
      <c r="GJ340" s="10"/>
      <c r="GK340" s="10"/>
      <c r="GL340" s="10"/>
      <c r="GM340" s="10"/>
      <c r="GN340" s="10"/>
      <c r="GO340" s="10"/>
      <c r="GP340" s="10"/>
      <c r="GQ340" s="10"/>
      <c r="GR340" s="10"/>
      <c r="GS340" s="10"/>
      <c r="GT340" s="10"/>
      <c r="GU340" s="10"/>
      <c r="GV340" s="10"/>
      <c r="GW340" s="10"/>
      <c r="GX340" s="10"/>
      <c r="GY340" s="10"/>
      <c r="GZ340" s="10"/>
      <c r="HA340" s="10"/>
      <c r="HB340" s="10"/>
      <c r="HC340" s="10"/>
      <c r="HD340" s="10"/>
      <c r="HE340" s="10"/>
      <c r="HF340" s="10"/>
      <c r="HG340" s="10"/>
      <c r="HH340" s="10"/>
      <c r="HI340" s="10"/>
      <c r="HJ340" s="10"/>
      <c r="HK340" s="10"/>
      <c r="HL340" s="10"/>
      <c r="HM340" s="10"/>
      <c r="HN340" s="10"/>
      <c r="HO340" s="10"/>
      <c r="HP340" s="10"/>
      <c r="HQ340" s="10"/>
      <c r="HR340" s="10"/>
      <c r="HS340" s="10"/>
      <c r="HT340" s="10"/>
      <c r="HU340" s="10"/>
      <c r="HV340" s="10"/>
      <c r="HW340" s="10"/>
      <c r="HX340" s="10"/>
      <c r="HY340" s="10"/>
      <c r="HZ340" s="10"/>
      <c r="IA340" s="10"/>
      <c r="IB340" s="10"/>
      <c r="IC340" s="10"/>
      <c r="ID340" s="10"/>
      <c r="IE340" s="10"/>
      <c r="IF340" s="10"/>
      <c r="IG340" s="10"/>
      <c r="IH340" s="10"/>
      <c r="II340" s="10"/>
      <c r="IJ340" s="10"/>
      <c r="IK340" s="10"/>
      <c r="IL340" s="10"/>
      <c r="IM340" s="10"/>
      <c r="IN340" s="10"/>
      <c r="IO340" s="10"/>
      <c r="IP340" s="10"/>
      <c r="IQ340" s="10"/>
      <c r="IR340" s="10"/>
      <c r="IS340" s="10"/>
      <c r="IT340" s="10"/>
      <c r="IU340" s="10"/>
      <c r="IV340" s="10"/>
      <c r="IW340" s="10"/>
      <c r="IX340" s="10"/>
      <c r="IY340" s="10"/>
      <c r="IZ340" s="10"/>
      <c r="JA340" s="10"/>
    </row>
    <row r="341" spans="1:261" x14ac:dyDescent="0.3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CC341" s="10"/>
      <c r="CD341" s="10"/>
      <c r="CE341" s="10"/>
      <c r="CF341" s="10"/>
      <c r="CG341" s="10"/>
      <c r="CH341" s="10"/>
      <c r="CI341" s="10"/>
      <c r="CJ341" s="10"/>
      <c r="CK341" s="10"/>
      <c r="CL341" s="10"/>
      <c r="CM341" s="10"/>
      <c r="CN341" s="10"/>
      <c r="CO341" s="10"/>
      <c r="CP341" s="10"/>
      <c r="CQ341" s="10"/>
      <c r="CR341" s="10"/>
      <c r="CS341" s="10"/>
      <c r="CT341" s="10"/>
      <c r="CU341" s="10"/>
      <c r="CV341" s="10"/>
      <c r="CW341" s="10"/>
      <c r="CX341" s="10"/>
      <c r="CY341" s="10"/>
      <c r="CZ341" s="10"/>
      <c r="DA341" s="10"/>
      <c r="DB341" s="10"/>
      <c r="DC341" s="10"/>
      <c r="DD341" s="10"/>
      <c r="DE341" s="10"/>
      <c r="DF341" s="10"/>
      <c r="DG341" s="10"/>
      <c r="DH341" s="10"/>
      <c r="DI341" s="10"/>
      <c r="DJ341" s="10"/>
      <c r="DK341" s="10"/>
      <c r="DL341" s="10"/>
      <c r="DM341" s="10"/>
      <c r="DN341" s="10"/>
      <c r="DO341" s="10"/>
      <c r="DP341" s="10"/>
      <c r="DQ341" s="10"/>
      <c r="DR341" s="10"/>
      <c r="DS341" s="10"/>
      <c r="DT341" s="10"/>
      <c r="DU341" s="10"/>
      <c r="DV341" s="10"/>
      <c r="DW341" s="10"/>
      <c r="DX341" s="10"/>
      <c r="DY341" s="10"/>
      <c r="DZ341" s="10"/>
      <c r="EA341" s="10"/>
      <c r="EB341" s="10"/>
      <c r="EC341" s="10"/>
      <c r="ED341" s="10"/>
      <c r="EE341" s="10"/>
      <c r="EF341" s="10"/>
      <c r="EG341" s="10"/>
      <c r="EH341" s="10"/>
      <c r="EI341" s="10"/>
      <c r="EJ341" s="10"/>
      <c r="EK341" s="10"/>
      <c r="EL341" s="10"/>
      <c r="EM341" s="10"/>
      <c r="EN341" s="10"/>
      <c r="EO341" s="10"/>
      <c r="EP341" s="10"/>
      <c r="EQ341" s="10"/>
      <c r="ER341" s="10"/>
      <c r="ES341" s="10"/>
      <c r="ET341" s="10"/>
      <c r="EU341" s="10"/>
      <c r="EV341" s="10"/>
      <c r="EW341" s="10"/>
      <c r="EX341" s="10"/>
      <c r="EY341" s="10"/>
      <c r="EZ341" s="10"/>
      <c r="FA341" s="10"/>
      <c r="FB341" s="10"/>
      <c r="FC341" s="10"/>
      <c r="FD341" s="10"/>
      <c r="FE341" s="10"/>
      <c r="FF341" s="10"/>
      <c r="FG341" s="10"/>
      <c r="FH341" s="10"/>
      <c r="FI341" s="10"/>
      <c r="FJ341" s="10"/>
      <c r="FK341" s="10"/>
      <c r="FL341" s="10"/>
      <c r="FM341" s="10"/>
      <c r="FN341" s="10"/>
      <c r="FO341" s="10"/>
      <c r="FP341" s="10"/>
      <c r="FQ341" s="10"/>
      <c r="FR341" s="10"/>
      <c r="FS341" s="10"/>
      <c r="FT341" s="10"/>
      <c r="FU341" s="10"/>
      <c r="FV341" s="10"/>
      <c r="FW341" s="10"/>
      <c r="FX341" s="10"/>
      <c r="FY341" s="10"/>
      <c r="FZ341" s="10"/>
      <c r="GA341" s="10"/>
      <c r="GB341" s="10"/>
      <c r="GC341" s="10"/>
      <c r="GD341" s="10"/>
      <c r="GE341" s="10"/>
      <c r="GF341" s="10"/>
      <c r="GG341" s="10"/>
      <c r="GH341" s="10"/>
      <c r="GI341" s="10"/>
      <c r="GJ341" s="10"/>
      <c r="GK341" s="10"/>
      <c r="GL341" s="10"/>
      <c r="GM341" s="10"/>
      <c r="GN341" s="10"/>
      <c r="GO341" s="10"/>
      <c r="GP341" s="10"/>
      <c r="GQ341" s="10"/>
      <c r="GR341" s="10"/>
      <c r="GS341" s="10"/>
      <c r="GT341" s="10"/>
      <c r="GU341" s="10"/>
      <c r="GV341" s="10"/>
      <c r="GW341" s="10"/>
      <c r="GX341" s="10"/>
      <c r="GY341" s="10"/>
      <c r="GZ341" s="10"/>
      <c r="HA341" s="10"/>
      <c r="HB341" s="10"/>
      <c r="HC341" s="10"/>
      <c r="HD341" s="10"/>
      <c r="HE341" s="10"/>
      <c r="HF341" s="10"/>
      <c r="HG341" s="10"/>
      <c r="HH341" s="10"/>
      <c r="HI341" s="10"/>
      <c r="HJ341" s="10"/>
      <c r="HK341" s="10"/>
      <c r="HL341" s="10"/>
      <c r="HM341" s="10"/>
      <c r="HN341" s="10"/>
      <c r="HO341" s="10"/>
      <c r="HP341" s="10"/>
      <c r="HQ341" s="10"/>
      <c r="HR341" s="10"/>
      <c r="HS341" s="10"/>
      <c r="HT341" s="10"/>
      <c r="HU341" s="10"/>
      <c r="HV341" s="10"/>
      <c r="HW341" s="10"/>
      <c r="HX341" s="10"/>
      <c r="HY341" s="10"/>
      <c r="HZ341" s="10"/>
      <c r="IA341" s="10"/>
      <c r="IB341" s="10"/>
      <c r="IC341" s="10"/>
      <c r="ID341" s="10"/>
      <c r="IE341" s="10"/>
      <c r="IF341" s="10"/>
      <c r="IG341" s="10"/>
      <c r="IH341" s="10"/>
      <c r="II341" s="10"/>
      <c r="IJ341" s="10"/>
      <c r="IK341" s="10"/>
      <c r="IL341" s="10"/>
      <c r="IM341" s="10"/>
      <c r="IN341" s="10"/>
      <c r="IO341" s="10"/>
      <c r="IP341" s="10"/>
      <c r="IQ341" s="10"/>
      <c r="IR341" s="10"/>
      <c r="IS341" s="10"/>
      <c r="IT341" s="10"/>
      <c r="IU341" s="10"/>
      <c r="IV341" s="10"/>
      <c r="IW341" s="10"/>
      <c r="IX341" s="10"/>
      <c r="IY341" s="10"/>
      <c r="IZ341" s="10"/>
      <c r="JA341" s="10"/>
    </row>
    <row r="342" spans="1:261" x14ac:dyDescent="0.3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CC342" s="10"/>
      <c r="CD342" s="10"/>
      <c r="CE342" s="10"/>
      <c r="CF342" s="10"/>
      <c r="CG342" s="10"/>
      <c r="CH342" s="10"/>
      <c r="CI342" s="10"/>
      <c r="CJ342" s="10"/>
      <c r="CK342" s="10"/>
      <c r="CL342" s="10"/>
      <c r="CM342" s="10"/>
      <c r="CN342" s="10"/>
      <c r="CO342" s="10"/>
      <c r="CP342" s="10"/>
      <c r="CQ342" s="10"/>
      <c r="CR342" s="10"/>
      <c r="CS342" s="10"/>
      <c r="CT342" s="10"/>
      <c r="CU342" s="10"/>
      <c r="CV342" s="10"/>
      <c r="CW342" s="10"/>
      <c r="CX342" s="10"/>
      <c r="CY342" s="10"/>
      <c r="CZ342" s="10"/>
      <c r="DA342" s="10"/>
      <c r="DB342" s="10"/>
      <c r="DC342" s="10"/>
      <c r="DD342" s="10"/>
      <c r="DE342" s="10"/>
      <c r="DF342" s="10"/>
      <c r="DG342" s="10"/>
      <c r="DH342" s="10"/>
      <c r="DI342" s="10"/>
      <c r="DJ342" s="10"/>
      <c r="DK342" s="10"/>
      <c r="DL342" s="10"/>
      <c r="DM342" s="10"/>
      <c r="DN342" s="10"/>
      <c r="DO342" s="10"/>
      <c r="DP342" s="10"/>
      <c r="DQ342" s="10"/>
      <c r="DR342" s="10"/>
      <c r="DS342" s="10"/>
      <c r="DT342" s="10"/>
      <c r="DU342" s="10"/>
      <c r="DV342" s="10"/>
      <c r="DW342" s="10"/>
      <c r="DX342" s="10"/>
      <c r="DY342" s="10"/>
      <c r="DZ342" s="10"/>
      <c r="EA342" s="10"/>
      <c r="EB342" s="10"/>
      <c r="EC342" s="10"/>
      <c r="ED342" s="10"/>
      <c r="EE342" s="10"/>
      <c r="EF342" s="10"/>
      <c r="EG342" s="10"/>
      <c r="EH342" s="10"/>
      <c r="EI342" s="10"/>
      <c r="EJ342" s="10"/>
      <c r="EK342" s="10"/>
      <c r="EL342" s="10"/>
      <c r="EM342" s="10"/>
      <c r="EN342" s="10"/>
      <c r="EO342" s="10"/>
      <c r="EP342" s="10"/>
      <c r="EQ342" s="10"/>
      <c r="ER342" s="10"/>
      <c r="ES342" s="10"/>
      <c r="ET342" s="10"/>
      <c r="EU342" s="10"/>
      <c r="EV342" s="10"/>
      <c r="EW342" s="10"/>
      <c r="EX342" s="10"/>
      <c r="EY342" s="10"/>
      <c r="EZ342" s="10"/>
      <c r="FA342" s="10"/>
      <c r="FB342" s="10"/>
      <c r="FC342" s="10"/>
      <c r="FD342" s="10"/>
      <c r="FE342" s="10"/>
      <c r="FF342" s="10"/>
      <c r="FG342" s="10"/>
      <c r="FH342" s="10"/>
      <c r="FI342" s="10"/>
      <c r="FJ342" s="10"/>
      <c r="FK342" s="10"/>
      <c r="FL342" s="10"/>
      <c r="FM342" s="10"/>
      <c r="FN342" s="10"/>
      <c r="FO342" s="10"/>
      <c r="FP342" s="10"/>
      <c r="FQ342" s="10"/>
      <c r="FR342" s="10"/>
      <c r="FS342" s="10"/>
      <c r="FT342" s="10"/>
      <c r="FU342" s="10"/>
      <c r="FV342" s="10"/>
      <c r="FW342" s="10"/>
      <c r="FX342" s="10"/>
      <c r="FY342" s="10"/>
      <c r="FZ342" s="10"/>
      <c r="GA342" s="10"/>
      <c r="GB342" s="10"/>
      <c r="GC342" s="10"/>
      <c r="GD342" s="10"/>
      <c r="GE342" s="10"/>
      <c r="GF342" s="10"/>
      <c r="GG342" s="10"/>
      <c r="GH342" s="10"/>
      <c r="GI342" s="10"/>
      <c r="GJ342" s="10"/>
      <c r="GK342" s="10"/>
      <c r="GL342" s="10"/>
      <c r="GM342" s="10"/>
      <c r="GN342" s="10"/>
      <c r="GO342" s="10"/>
      <c r="GP342" s="10"/>
      <c r="GQ342" s="10"/>
      <c r="GR342" s="10"/>
      <c r="GS342" s="10"/>
      <c r="GT342" s="10"/>
      <c r="GU342" s="10"/>
      <c r="GV342" s="10"/>
      <c r="GW342" s="10"/>
      <c r="GX342" s="10"/>
      <c r="GY342" s="10"/>
      <c r="GZ342" s="10"/>
      <c r="HA342" s="10"/>
      <c r="HB342" s="10"/>
      <c r="HC342" s="10"/>
      <c r="HD342" s="10"/>
      <c r="HE342" s="10"/>
      <c r="HF342" s="10"/>
      <c r="HG342" s="10"/>
      <c r="HH342" s="10"/>
      <c r="HI342" s="10"/>
      <c r="HJ342" s="10"/>
      <c r="HK342" s="10"/>
      <c r="HL342" s="10"/>
      <c r="HM342" s="10"/>
      <c r="HN342" s="10"/>
      <c r="HO342" s="10"/>
      <c r="HP342" s="10"/>
      <c r="HQ342" s="10"/>
      <c r="HR342" s="10"/>
      <c r="HS342" s="10"/>
      <c r="HT342" s="10"/>
      <c r="HU342" s="10"/>
      <c r="HV342" s="10"/>
      <c r="HW342" s="10"/>
      <c r="HX342" s="10"/>
      <c r="HY342" s="10"/>
      <c r="HZ342" s="10"/>
      <c r="IA342" s="10"/>
      <c r="IB342" s="10"/>
      <c r="IC342" s="10"/>
      <c r="ID342" s="10"/>
      <c r="IE342" s="10"/>
      <c r="IF342" s="10"/>
      <c r="IG342" s="10"/>
      <c r="IH342" s="10"/>
      <c r="II342" s="10"/>
      <c r="IJ342" s="10"/>
      <c r="IK342" s="10"/>
      <c r="IL342" s="10"/>
      <c r="IM342" s="10"/>
      <c r="IN342" s="10"/>
      <c r="IO342" s="10"/>
      <c r="IP342" s="10"/>
      <c r="IQ342" s="10"/>
      <c r="IR342" s="10"/>
      <c r="IS342" s="10"/>
      <c r="IT342" s="10"/>
      <c r="IU342" s="10"/>
      <c r="IV342" s="10"/>
      <c r="IW342" s="10"/>
      <c r="IX342" s="10"/>
      <c r="IY342" s="10"/>
      <c r="IZ342" s="10"/>
      <c r="JA342" s="10"/>
    </row>
    <row r="343" spans="1:261" x14ac:dyDescent="0.3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CC343" s="10"/>
      <c r="CD343" s="10"/>
      <c r="CE343" s="10"/>
      <c r="CF343" s="10"/>
      <c r="CG343" s="10"/>
      <c r="CH343" s="10"/>
      <c r="CI343" s="10"/>
      <c r="CJ343" s="10"/>
      <c r="CK343" s="10"/>
      <c r="CL343" s="10"/>
      <c r="CM343" s="10"/>
      <c r="CN343" s="10"/>
      <c r="CO343" s="10"/>
      <c r="CP343" s="10"/>
      <c r="CQ343" s="10"/>
      <c r="CR343" s="10"/>
      <c r="CS343" s="10"/>
      <c r="CT343" s="10"/>
      <c r="CU343" s="10"/>
      <c r="CV343" s="10"/>
      <c r="CW343" s="10"/>
      <c r="CX343" s="10"/>
      <c r="CY343" s="10"/>
      <c r="CZ343" s="10"/>
      <c r="DA343" s="10"/>
      <c r="DB343" s="10"/>
      <c r="DC343" s="10"/>
      <c r="DD343" s="10"/>
      <c r="DE343" s="10"/>
      <c r="DF343" s="10"/>
      <c r="DG343" s="10"/>
      <c r="DH343" s="10"/>
      <c r="DI343" s="10"/>
      <c r="DJ343" s="10"/>
      <c r="DK343" s="10"/>
      <c r="DL343" s="10"/>
      <c r="DM343" s="10"/>
      <c r="DN343" s="10"/>
      <c r="DO343" s="10"/>
      <c r="DP343" s="10"/>
      <c r="DQ343" s="10"/>
      <c r="DR343" s="10"/>
      <c r="DS343" s="10"/>
      <c r="DT343" s="10"/>
      <c r="DU343" s="10"/>
      <c r="DV343" s="10"/>
      <c r="DW343" s="10"/>
      <c r="DX343" s="10"/>
      <c r="DY343" s="10"/>
      <c r="DZ343" s="10"/>
      <c r="EA343" s="10"/>
      <c r="EB343" s="10"/>
      <c r="EC343" s="10"/>
      <c r="ED343" s="10"/>
      <c r="EE343" s="10"/>
      <c r="EF343" s="10"/>
      <c r="EG343" s="10"/>
      <c r="EH343" s="10"/>
      <c r="EI343" s="10"/>
      <c r="EJ343" s="10"/>
      <c r="EK343" s="10"/>
      <c r="EL343" s="10"/>
      <c r="EM343" s="10"/>
      <c r="EN343" s="10"/>
      <c r="EO343" s="10"/>
      <c r="EP343" s="10"/>
      <c r="EQ343" s="10"/>
      <c r="ER343" s="10"/>
      <c r="ES343" s="10"/>
      <c r="ET343" s="10"/>
      <c r="EU343" s="10"/>
      <c r="EV343" s="10"/>
      <c r="EW343" s="10"/>
      <c r="EX343" s="10"/>
      <c r="EY343" s="10"/>
      <c r="EZ343" s="10"/>
      <c r="FA343" s="10"/>
      <c r="FB343" s="10"/>
      <c r="FC343" s="10"/>
      <c r="FD343" s="10"/>
      <c r="FE343" s="10"/>
      <c r="FF343" s="10"/>
      <c r="FG343" s="10"/>
      <c r="FH343" s="10"/>
      <c r="FI343" s="10"/>
      <c r="FJ343" s="10"/>
      <c r="FK343" s="10"/>
      <c r="FL343" s="10"/>
      <c r="FM343" s="10"/>
      <c r="FN343" s="10"/>
      <c r="FO343" s="10"/>
      <c r="FP343" s="10"/>
      <c r="FQ343" s="10"/>
      <c r="FR343" s="10"/>
      <c r="FS343" s="10"/>
      <c r="FT343" s="10"/>
      <c r="FU343" s="10"/>
      <c r="FV343" s="10"/>
      <c r="FW343" s="10"/>
      <c r="FX343" s="10"/>
      <c r="FY343" s="10"/>
      <c r="FZ343" s="10"/>
      <c r="GA343" s="10"/>
      <c r="GB343" s="10"/>
      <c r="GC343" s="10"/>
      <c r="GD343" s="10"/>
      <c r="GE343" s="10"/>
      <c r="GF343" s="10"/>
      <c r="GG343" s="10"/>
      <c r="GH343" s="10"/>
      <c r="GI343" s="10"/>
      <c r="GJ343" s="10"/>
      <c r="GK343" s="10"/>
      <c r="GL343" s="10"/>
      <c r="GM343" s="10"/>
      <c r="GN343" s="10"/>
      <c r="GO343" s="10"/>
      <c r="GP343" s="10"/>
      <c r="GQ343" s="10"/>
      <c r="GR343" s="10"/>
      <c r="GS343" s="10"/>
      <c r="GT343" s="10"/>
      <c r="GU343" s="10"/>
      <c r="GV343" s="10"/>
      <c r="GW343" s="10"/>
      <c r="GX343" s="10"/>
      <c r="GY343" s="10"/>
      <c r="GZ343" s="10"/>
      <c r="HA343" s="10"/>
      <c r="HB343" s="10"/>
      <c r="HC343" s="10"/>
      <c r="HD343" s="10"/>
      <c r="HE343" s="10"/>
      <c r="HF343" s="10"/>
      <c r="HG343" s="10"/>
      <c r="HH343" s="10"/>
      <c r="HI343" s="10"/>
      <c r="HJ343" s="10"/>
      <c r="HK343" s="10"/>
      <c r="HL343" s="10"/>
      <c r="HM343" s="10"/>
      <c r="HN343" s="10"/>
      <c r="HO343" s="10"/>
      <c r="HP343" s="10"/>
      <c r="HQ343" s="10"/>
      <c r="HR343" s="10"/>
      <c r="HS343" s="10"/>
      <c r="HT343" s="10"/>
      <c r="HU343" s="10"/>
      <c r="HV343" s="10"/>
      <c r="HW343" s="10"/>
      <c r="HX343" s="10"/>
      <c r="HY343" s="10"/>
      <c r="HZ343" s="10"/>
      <c r="IA343" s="10"/>
      <c r="IB343" s="10"/>
      <c r="IC343" s="10"/>
      <c r="ID343" s="10"/>
      <c r="IE343" s="10"/>
      <c r="IF343" s="10"/>
      <c r="IG343" s="10"/>
      <c r="IH343" s="10"/>
      <c r="II343" s="10"/>
      <c r="IJ343" s="10"/>
      <c r="IK343" s="10"/>
      <c r="IL343" s="10"/>
      <c r="IM343" s="10"/>
      <c r="IN343" s="10"/>
      <c r="IO343" s="10"/>
      <c r="IP343" s="10"/>
      <c r="IQ343" s="10"/>
      <c r="IR343" s="10"/>
      <c r="IS343" s="10"/>
      <c r="IT343" s="10"/>
      <c r="IU343" s="10"/>
      <c r="IV343" s="10"/>
      <c r="IW343" s="10"/>
      <c r="IX343" s="10"/>
      <c r="IY343" s="10"/>
      <c r="IZ343" s="10"/>
      <c r="JA343" s="10"/>
    </row>
    <row r="344" spans="1:261" x14ac:dyDescent="0.3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CC344" s="10"/>
      <c r="CD344" s="10"/>
      <c r="CE344" s="10"/>
      <c r="CF344" s="10"/>
      <c r="CG344" s="10"/>
      <c r="CH344" s="10"/>
      <c r="CI344" s="10"/>
      <c r="CJ344" s="10"/>
      <c r="CK344" s="10"/>
      <c r="CL344" s="10"/>
      <c r="CM344" s="10"/>
      <c r="CN344" s="10"/>
      <c r="CO344" s="10"/>
      <c r="CP344" s="10"/>
      <c r="CQ344" s="10"/>
      <c r="CR344" s="10"/>
      <c r="CS344" s="10"/>
      <c r="CT344" s="10"/>
      <c r="CU344" s="10"/>
      <c r="CV344" s="10"/>
      <c r="CW344" s="10"/>
      <c r="CX344" s="10"/>
      <c r="CY344" s="10"/>
      <c r="CZ344" s="10"/>
      <c r="DA344" s="10"/>
      <c r="DB344" s="10"/>
      <c r="DC344" s="10"/>
      <c r="DD344" s="10"/>
      <c r="DE344" s="10"/>
      <c r="DF344" s="10"/>
      <c r="DG344" s="10"/>
      <c r="DH344" s="10"/>
      <c r="DI344" s="10"/>
      <c r="DJ344" s="10"/>
      <c r="DK344" s="10"/>
      <c r="DL344" s="10"/>
      <c r="DM344" s="10"/>
      <c r="DN344" s="10"/>
      <c r="DO344" s="10"/>
      <c r="DP344" s="10"/>
      <c r="DQ344" s="10"/>
      <c r="DR344" s="10"/>
      <c r="DS344" s="10"/>
      <c r="DT344" s="10"/>
      <c r="DU344" s="10"/>
      <c r="DV344" s="10"/>
      <c r="DW344" s="10"/>
      <c r="DX344" s="10"/>
      <c r="DY344" s="10"/>
      <c r="DZ344" s="10"/>
      <c r="EA344" s="10"/>
      <c r="EB344" s="10"/>
      <c r="EC344" s="10"/>
      <c r="ED344" s="10"/>
      <c r="EE344" s="10"/>
      <c r="EF344" s="10"/>
      <c r="EG344" s="10"/>
      <c r="EH344" s="10"/>
      <c r="EI344" s="10"/>
      <c r="EJ344" s="10"/>
      <c r="EK344" s="10"/>
      <c r="EL344" s="10"/>
      <c r="EM344" s="10"/>
      <c r="EN344" s="10"/>
      <c r="EO344" s="10"/>
      <c r="EP344" s="10"/>
      <c r="EQ344" s="10"/>
      <c r="ER344" s="10"/>
      <c r="ES344" s="10"/>
      <c r="ET344" s="10"/>
      <c r="EU344" s="10"/>
      <c r="EV344" s="10"/>
      <c r="EW344" s="10"/>
      <c r="EX344" s="10"/>
      <c r="EY344" s="10"/>
      <c r="EZ344" s="10"/>
      <c r="FA344" s="10"/>
      <c r="FB344" s="10"/>
      <c r="FC344" s="10"/>
      <c r="FD344" s="10"/>
      <c r="FE344" s="10"/>
      <c r="FF344" s="10"/>
      <c r="FG344" s="10"/>
      <c r="FH344" s="10"/>
      <c r="FI344" s="10"/>
      <c r="FJ344" s="10"/>
      <c r="FK344" s="10"/>
      <c r="FL344" s="10"/>
      <c r="FM344" s="10"/>
      <c r="FN344" s="10"/>
      <c r="FO344" s="10"/>
      <c r="FP344" s="10"/>
      <c r="FQ344" s="10"/>
      <c r="FR344" s="10"/>
      <c r="FS344" s="10"/>
      <c r="FT344" s="10"/>
      <c r="FU344" s="10"/>
      <c r="FV344" s="10"/>
      <c r="FW344" s="10"/>
      <c r="FX344" s="10"/>
      <c r="FY344" s="10"/>
      <c r="FZ344" s="10"/>
      <c r="GA344" s="10"/>
      <c r="GB344" s="10"/>
      <c r="GC344" s="10"/>
      <c r="GD344" s="10"/>
      <c r="GE344" s="10"/>
      <c r="GF344" s="10"/>
      <c r="GG344" s="10"/>
      <c r="GH344" s="10"/>
      <c r="GI344" s="10"/>
      <c r="GJ344" s="10"/>
      <c r="GK344" s="10"/>
      <c r="GL344" s="10"/>
      <c r="GM344" s="10"/>
      <c r="GN344" s="10"/>
      <c r="GO344" s="10"/>
      <c r="GP344" s="10"/>
      <c r="GQ344" s="10"/>
      <c r="GR344" s="10"/>
      <c r="GS344" s="10"/>
      <c r="GT344" s="10"/>
      <c r="GU344" s="10"/>
      <c r="GV344" s="10"/>
      <c r="GW344" s="10"/>
      <c r="GX344" s="10"/>
      <c r="GY344" s="10"/>
      <c r="GZ344" s="10"/>
      <c r="HA344" s="10"/>
      <c r="HB344" s="10"/>
      <c r="HC344" s="10"/>
      <c r="HD344" s="10"/>
      <c r="HE344" s="10"/>
      <c r="HF344" s="10"/>
      <c r="HG344" s="10"/>
      <c r="HH344" s="10"/>
      <c r="HI344" s="10"/>
      <c r="HJ344" s="10"/>
      <c r="HK344" s="10"/>
      <c r="HL344" s="10"/>
      <c r="HM344" s="10"/>
      <c r="HN344" s="10"/>
      <c r="HO344" s="10"/>
      <c r="HP344" s="10"/>
      <c r="HQ344" s="10"/>
      <c r="HR344" s="10"/>
      <c r="HS344" s="10"/>
      <c r="HT344" s="10"/>
      <c r="HU344" s="10"/>
      <c r="HV344" s="10"/>
      <c r="HW344" s="10"/>
      <c r="HX344" s="10"/>
      <c r="HY344" s="10"/>
      <c r="HZ344" s="10"/>
      <c r="IA344" s="10"/>
      <c r="IB344" s="10"/>
      <c r="IC344" s="10"/>
      <c r="ID344" s="10"/>
      <c r="IE344" s="10"/>
      <c r="IF344" s="10"/>
      <c r="IG344" s="10"/>
      <c r="IH344" s="10"/>
      <c r="II344" s="10"/>
      <c r="IJ344" s="10"/>
      <c r="IK344" s="10"/>
      <c r="IL344" s="10"/>
      <c r="IM344" s="10"/>
      <c r="IN344" s="10"/>
      <c r="IO344" s="10"/>
      <c r="IP344" s="10"/>
      <c r="IQ344" s="10"/>
      <c r="IR344" s="10"/>
      <c r="IS344" s="10"/>
      <c r="IT344" s="10"/>
      <c r="IU344" s="10"/>
      <c r="IV344" s="10"/>
      <c r="IW344" s="10"/>
      <c r="IX344" s="10"/>
      <c r="IY344" s="10"/>
      <c r="IZ344" s="10"/>
      <c r="JA344" s="10"/>
    </row>
    <row r="345" spans="1:261" x14ac:dyDescent="0.3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CC345" s="10"/>
      <c r="CD345" s="10"/>
      <c r="CE345" s="10"/>
      <c r="CF345" s="10"/>
      <c r="CG345" s="10"/>
      <c r="CH345" s="10"/>
      <c r="CI345" s="10"/>
      <c r="CJ345" s="10"/>
      <c r="CK345" s="10"/>
      <c r="CL345" s="10"/>
      <c r="CM345" s="10"/>
      <c r="CN345" s="10"/>
      <c r="CO345" s="10"/>
      <c r="CP345" s="10"/>
      <c r="CQ345" s="10"/>
      <c r="CR345" s="10"/>
      <c r="CS345" s="10"/>
      <c r="CT345" s="10"/>
      <c r="CU345" s="10"/>
      <c r="CV345" s="10"/>
      <c r="CW345" s="10"/>
      <c r="CX345" s="10"/>
      <c r="CY345" s="10"/>
      <c r="CZ345" s="10"/>
      <c r="DA345" s="10"/>
      <c r="DB345" s="10"/>
      <c r="DC345" s="10"/>
      <c r="DD345" s="10"/>
      <c r="DE345" s="10"/>
      <c r="DF345" s="10"/>
      <c r="DG345" s="10"/>
      <c r="DH345" s="10"/>
      <c r="DI345" s="10"/>
      <c r="DJ345" s="10"/>
      <c r="DK345" s="10"/>
      <c r="DL345" s="10"/>
      <c r="DM345" s="10"/>
      <c r="DN345" s="10"/>
      <c r="DO345" s="10"/>
      <c r="DP345" s="10"/>
      <c r="DQ345" s="10"/>
      <c r="DR345" s="10"/>
      <c r="DS345" s="10"/>
      <c r="DT345" s="10"/>
      <c r="DU345" s="10"/>
      <c r="DV345" s="10"/>
      <c r="DW345" s="10"/>
      <c r="DX345" s="10"/>
      <c r="DY345" s="10"/>
      <c r="DZ345" s="10"/>
      <c r="EA345" s="10"/>
      <c r="EB345" s="10"/>
      <c r="EC345" s="10"/>
      <c r="ED345" s="10"/>
      <c r="EE345" s="10"/>
      <c r="EF345" s="10"/>
      <c r="EG345" s="10"/>
      <c r="EH345" s="10"/>
      <c r="EI345" s="10"/>
      <c r="EJ345" s="10"/>
      <c r="EK345" s="10"/>
      <c r="EL345" s="10"/>
      <c r="EM345" s="10"/>
      <c r="EN345" s="10"/>
      <c r="EO345" s="10"/>
      <c r="EP345" s="10"/>
      <c r="EQ345" s="10"/>
      <c r="ER345" s="10"/>
      <c r="ES345" s="10"/>
      <c r="ET345" s="10"/>
      <c r="EU345" s="10"/>
      <c r="EV345" s="10"/>
      <c r="EW345" s="10"/>
      <c r="EX345" s="10"/>
      <c r="EY345" s="10"/>
      <c r="EZ345" s="10"/>
      <c r="FA345" s="10"/>
      <c r="FB345" s="10"/>
      <c r="FC345" s="10"/>
      <c r="FD345" s="10"/>
      <c r="FE345" s="10"/>
      <c r="FF345" s="10"/>
      <c r="FG345" s="10"/>
      <c r="FH345" s="10"/>
      <c r="FI345" s="10"/>
      <c r="FJ345" s="10"/>
      <c r="FK345" s="10"/>
      <c r="FL345" s="10"/>
      <c r="FM345" s="10"/>
      <c r="FN345" s="10"/>
      <c r="FO345" s="10"/>
      <c r="FP345" s="10"/>
      <c r="FQ345" s="10"/>
      <c r="FR345" s="10"/>
      <c r="FS345" s="10"/>
      <c r="FT345" s="10"/>
      <c r="FU345" s="10"/>
      <c r="FV345" s="10"/>
      <c r="FW345" s="10"/>
      <c r="FX345" s="10"/>
      <c r="FY345" s="10"/>
      <c r="FZ345" s="10"/>
      <c r="GA345" s="10"/>
      <c r="GB345" s="10"/>
      <c r="GC345" s="10"/>
      <c r="GD345" s="10"/>
      <c r="GE345" s="10"/>
      <c r="GF345" s="10"/>
      <c r="GG345" s="10"/>
      <c r="GH345" s="10"/>
      <c r="GI345" s="10"/>
      <c r="GJ345" s="10"/>
      <c r="GK345" s="10"/>
      <c r="GL345" s="10"/>
      <c r="GM345" s="10"/>
      <c r="GN345" s="10"/>
      <c r="GO345" s="10"/>
      <c r="GP345" s="10"/>
      <c r="GQ345" s="10"/>
      <c r="GR345" s="10"/>
      <c r="GS345" s="10"/>
      <c r="GT345" s="10"/>
      <c r="GU345" s="10"/>
      <c r="GV345" s="10"/>
      <c r="GW345" s="10"/>
      <c r="GX345" s="10"/>
      <c r="GY345" s="10"/>
      <c r="GZ345" s="10"/>
      <c r="HA345" s="10"/>
      <c r="HB345" s="10"/>
      <c r="HC345" s="10"/>
      <c r="HD345" s="10"/>
      <c r="HE345" s="10"/>
      <c r="HF345" s="10"/>
      <c r="HG345" s="10"/>
      <c r="HH345" s="10"/>
      <c r="HI345" s="10"/>
      <c r="HJ345" s="10"/>
      <c r="HK345" s="10"/>
      <c r="HL345" s="10"/>
      <c r="HM345" s="10"/>
      <c r="HN345" s="10"/>
      <c r="HO345" s="10"/>
      <c r="HP345" s="10"/>
      <c r="HQ345" s="10"/>
      <c r="HR345" s="10"/>
      <c r="HS345" s="10"/>
      <c r="HT345" s="10"/>
      <c r="HU345" s="10"/>
      <c r="HV345" s="10"/>
      <c r="HW345" s="10"/>
      <c r="HX345" s="10"/>
      <c r="HY345" s="10"/>
      <c r="HZ345" s="10"/>
      <c r="IA345" s="10"/>
      <c r="IB345" s="10"/>
      <c r="IC345" s="10"/>
      <c r="ID345" s="10"/>
      <c r="IE345" s="10"/>
      <c r="IF345" s="10"/>
      <c r="IG345" s="10"/>
      <c r="IH345" s="10"/>
      <c r="II345" s="10"/>
      <c r="IJ345" s="10"/>
      <c r="IK345" s="10"/>
      <c r="IL345" s="10"/>
      <c r="IM345" s="10"/>
      <c r="IN345" s="10"/>
      <c r="IO345" s="10"/>
      <c r="IP345" s="10"/>
      <c r="IQ345" s="10"/>
      <c r="IR345" s="10"/>
      <c r="IS345" s="10"/>
      <c r="IT345" s="10"/>
      <c r="IU345" s="10"/>
      <c r="IV345" s="10"/>
      <c r="IW345" s="10"/>
      <c r="IX345" s="10"/>
      <c r="IY345" s="10"/>
      <c r="IZ345" s="10"/>
      <c r="JA345" s="10"/>
    </row>
    <row r="346" spans="1:261" x14ac:dyDescent="0.3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CC346" s="10"/>
      <c r="CD346" s="10"/>
      <c r="CE346" s="10"/>
      <c r="CF346" s="10"/>
      <c r="CG346" s="10"/>
      <c r="CH346" s="10"/>
      <c r="CI346" s="10"/>
      <c r="CJ346" s="10"/>
      <c r="CK346" s="10"/>
      <c r="CL346" s="10"/>
      <c r="CM346" s="10"/>
      <c r="CN346" s="10"/>
      <c r="CO346" s="10"/>
      <c r="CP346" s="10"/>
      <c r="CQ346" s="10"/>
      <c r="CR346" s="10"/>
      <c r="CS346" s="10"/>
      <c r="CT346" s="10"/>
      <c r="CU346" s="10"/>
      <c r="CV346" s="10"/>
      <c r="CW346" s="10"/>
      <c r="CX346" s="10"/>
      <c r="CY346" s="10"/>
      <c r="CZ346" s="10"/>
      <c r="DA346" s="10"/>
      <c r="DB346" s="10"/>
      <c r="DC346" s="10"/>
      <c r="DD346" s="10"/>
      <c r="DE346" s="10"/>
      <c r="DF346" s="10"/>
      <c r="DG346" s="10"/>
      <c r="DH346" s="10"/>
      <c r="DI346" s="10"/>
      <c r="DJ346" s="10"/>
      <c r="DK346" s="10"/>
      <c r="DL346" s="10"/>
      <c r="DM346" s="10"/>
      <c r="DN346" s="10"/>
      <c r="DO346" s="10"/>
      <c r="DP346" s="10"/>
      <c r="DQ346" s="10"/>
      <c r="DR346" s="10"/>
      <c r="DS346" s="10"/>
      <c r="DT346" s="10"/>
      <c r="DU346" s="10"/>
      <c r="DV346" s="10"/>
      <c r="DW346" s="10"/>
      <c r="DX346" s="10"/>
      <c r="DY346" s="10"/>
      <c r="DZ346" s="10"/>
      <c r="EA346" s="10"/>
      <c r="EB346" s="10"/>
      <c r="EC346" s="10"/>
      <c r="ED346" s="10"/>
      <c r="EE346" s="10"/>
      <c r="EF346" s="10"/>
      <c r="EG346" s="10"/>
      <c r="EH346" s="10"/>
      <c r="EI346" s="10"/>
      <c r="EJ346" s="10"/>
      <c r="EK346" s="10"/>
      <c r="EL346" s="10"/>
      <c r="EM346" s="10"/>
      <c r="EN346" s="10"/>
      <c r="EO346" s="10"/>
      <c r="EP346" s="10"/>
      <c r="EQ346" s="10"/>
      <c r="ER346" s="10"/>
      <c r="ES346" s="10"/>
      <c r="ET346" s="10"/>
      <c r="EU346" s="10"/>
      <c r="EV346" s="10"/>
      <c r="EW346" s="10"/>
      <c r="EX346" s="10"/>
      <c r="EY346" s="10"/>
      <c r="EZ346" s="10"/>
      <c r="FA346" s="10"/>
      <c r="FB346" s="10"/>
      <c r="FC346" s="10"/>
      <c r="FD346" s="10"/>
      <c r="FE346" s="10"/>
      <c r="FF346" s="10"/>
      <c r="FG346" s="10"/>
      <c r="FH346" s="10"/>
      <c r="FI346" s="10"/>
      <c r="FJ346" s="10"/>
      <c r="FK346" s="10"/>
      <c r="FL346" s="10"/>
      <c r="FM346" s="10"/>
      <c r="FN346" s="10"/>
      <c r="FO346" s="10"/>
      <c r="FP346" s="10"/>
      <c r="FQ346" s="10"/>
      <c r="FR346" s="10"/>
      <c r="FS346" s="10"/>
      <c r="FT346" s="10"/>
      <c r="FU346" s="10"/>
      <c r="FV346" s="10"/>
      <c r="FW346" s="10"/>
      <c r="FX346" s="10"/>
      <c r="FY346" s="10"/>
      <c r="FZ346" s="10"/>
      <c r="GA346" s="10"/>
      <c r="GB346" s="10"/>
      <c r="GC346" s="10"/>
      <c r="GD346" s="10"/>
      <c r="GE346" s="10"/>
      <c r="GF346" s="10"/>
      <c r="GG346" s="10"/>
      <c r="GH346" s="10"/>
      <c r="GI346" s="10"/>
      <c r="GJ346" s="10"/>
      <c r="GK346" s="10"/>
      <c r="GL346" s="10"/>
      <c r="GM346" s="10"/>
      <c r="GN346" s="10"/>
      <c r="GO346" s="10"/>
      <c r="GP346" s="10"/>
      <c r="GQ346" s="10"/>
      <c r="GR346" s="10"/>
      <c r="GS346" s="10"/>
      <c r="GT346" s="10"/>
      <c r="GU346" s="10"/>
      <c r="GV346" s="10"/>
      <c r="GW346" s="10"/>
      <c r="GX346" s="10"/>
      <c r="GY346" s="10"/>
      <c r="GZ346" s="10"/>
      <c r="HA346" s="10"/>
      <c r="HB346" s="10"/>
      <c r="HC346" s="10"/>
      <c r="HD346" s="10"/>
      <c r="HE346" s="10"/>
      <c r="HF346" s="10"/>
      <c r="HG346" s="10"/>
      <c r="HH346" s="10"/>
      <c r="HI346" s="10"/>
      <c r="HJ346" s="10"/>
      <c r="HK346" s="10"/>
      <c r="HL346" s="10"/>
      <c r="HM346" s="10"/>
      <c r="HN346" s="10"/>
      <c r="HO346" s="10"/>
      <c r="HP346" s="10"/>
      <c r="HQ346" s="10"/>
      <c r="HR346" s="10"/>
      <c r="HS346" s="10"/>
      <c r="HT346" s="10"/>
      <c r="HU346" s="10"/>
      <c r="HV346" s="10"/>
      <c r="HW346" s="10"/>
      <c r="HX346" s="10"/>
      <c r="HY346" s="10"/>
      <c r="HZ346" s="10"/>
      <c r="IA346" s="10"/>
      <c r="IB346" s="10"/>
      <c r="IC346" s="10"/>
      <c r="ID346" s="10"/>
      <c r="IE346" s="10"/>
      <c r="IF346" s="10"/>
      <c r="IG346" s="10"/>
      <c r="IH346" s="10"/>
      <c r="II346" s="10"/>
      <c r="IJ346" s="10"/>
      <c r="IK346" s="10"/>
      <c r="IL346" s="10"/>
      <c r="IM346" s="10"/>
      <c r="IN346" s="10"/>
      <c r="IO346" s="10"/>
      <c r="IP346" s="10"/>
      <c r="IQ346" s="10"/>
      <c r="IR346" s="10"/>
      <c r="IS346" s="10"/>
      <c r="IT346" s="10"/>
      <c r="IU346" s="10"/>
      <c r="IV346" s="10"/>
      <c r="IW346" s="10"/>
      <c r="IX346" s="10"/>
      <c r="IY346" s="10"/>
      <c r="IZ346" s="10"/>
      <c r="JA346" s="10"/>
    </row>
    <row r="347" spans="1:261" x14ac:dyDescent="0.3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CC347" s="10"/>
      <c r="CD347" s="10"/>
      <c r="CE347" s="10"/>
      <c r="CF347" s="10"/>
      <c r="CG347" s="10"/>
      <c r="CH347" s="10"/>
      <c r="CI347" s="10"/>
      <c r="CJ347" s="10"/>
      <c r="CK347" s="10"/>
      <c r="CL347" s="10"/>
      <c r="CM347" s="10"/>
      <c r="CN347" s="10"/>
      <c r="CO347" s="10"/>
      <c r="CP347" s="10"/>
      <c r="CQ347" s="10"/>
      <c r="CR347" s="10"/>
      <c r="CS347" s="10"/>
      <c r="CT347" s="10"/>
      <c r="CU347" s="10"/>
      <c r="CV347" s="10"/>
      <c r="CW347" s="10"/>
      <c r="CX347" s="10"/>
      <c r="CY347" s="10"/>
      <c r="CZ347" s="10"/>
      <c r="DA347" s="10"/>
      <c r="DB347" s="10"/>
      <c r="DC347" s="10"/>
      <c r="DD347" s="10"/>
      <c r="DE347" s="10"/>
      <c r="DF347" s="10"/>
      <c r="DG347" s="10"/>
      <c r="DH347" s="10"/>
      <c r="DI347" s="10"/>
      <c r="DJ347" s="10"/>
      <c r="DK347" s="10"/>
      <c r="DL347" s="10"/>
      <c r="DM347" s="10"/>
      <c r="DN347" s="10"/>
      <c r="DO347" s="10"/>
      <c r="DP347" s="10"/>
      <c r="DQ347" s="10"/>
      <c r="DR347" s="10"/>
      <c r="DS347" s="10"/>
      <c r="DT347" s="10"/>
      <c r="DU347" s="10"/>
      <c r="DV347" s="10"/>
      <c r="DW347" s="10"/>
      <c r="DX347" s="10"/>
      <c r="DY347" s="10"/>
      <c r="DZ347" s="10"/>
      <c r="EA347" s="10"/>
      <c r="EB347" s="10"/>
      <c r="EC347" s="10"/>
      <c r="ED347" s="10"/>
      <c r="EE347" s="10"/>
      <c r="EF347" s="10"/>
      <c r="EG347" s="10"/>
      <c r="EH347" s="10"/>
      <c r="EI347" s="10"/>
      <c r="EJ347" s="10"/>
      <c r="EK347" s="10"/>
      <c r="EL347" s="10"/>
      <c r="EM347" s="10"/>
      <c r="EN347" s="10"/>
      <c r="EO347" s="10"/>
      <c r="EP347" s="10"/>
      <c r="EQ347" s="10"/>
      <c r="ER347" s="10"/>
      <c r="ES347" s="10"/>
      <c r="ET347" s="10"/>
      <c r="EU347" s="10"/>
      <c r="EV347" s="10"/>
      <c r="EW347" s="10"/>
      <c r="EX347" s="10"/>
      <c r="EY347" s="10"/>
      <c r="EZ347" s="10"/>
      <c r="FA347" s="10"/>
      <c r="FB347" s="10"/>
      <c r="FC347" s="10"/>
      <c r="FD347" s="10"/>
      <c r="FE347" s="10"/>
      <c r="FF347" s="10"/>
      <c r="FG347" s="10"/>
      <c r="FH347" s="10"/>
      <c r="FI347" s="10"/>
      <c r="FJ347" s="10"/>
      <c r="FK347" s="10"/>
      <c r="FL347" s="10"/>
      <c r="FM347" s="10"/>
      <c r="FN347" s="10"/>
      <c r="FO347" s="10"/>
      <c r="FP347" s="10"/>
      <c r="FQ347" s="10"/>
      <c r="FR347" s="10"/>
      <c r="FS347" s="10"/>
      <c r="FT347" s="10"/>
      <c r="FU347" s="10"/>
      <c r="FV347" s="10"/>
      <c r="FW347" s="10"/>
      <c r="FX347" s="10"/>
      <c r="FY347" s="10"/>
      <c r="FZ347" s="10"/>
      <c r="GA347" s="10"/>
      <c r="GB347" s="10"/>
      <c r="GC347" s="10"/>
      <c r="GD347" s="10"/>
      <c r="GE347" s="10"/>
      <c r="GF347" s="10"/>
      <c r="GG347" s="10"/>
      <c r="GH347" s="10"/>
      <c r="GI347" s="10"/>
      <c r="GJ347" s="10"/>
      <c r="GK347" s="10"/>
      <c r="GL347" s="10"/>
      <c r="GM347" s="10"/>
      <c r="GN347" s="10"/>
      <c r="GO347" s="10"/>
      <c r="GP347" s="10"/>
      <c r="GQ347" s="10"/>
      <c r="GR347" s="10"/>
      <c r="GS347" s="10"/>
      <c r="GT347" s="10"/>
      <c r="GU347" s="10"/>
      <c r="GV347" s="10"/>
      <c r="GW347" s="10"/>
      <c r="GX347" s="10"/>
      <c r="GY347" s="10"/>
      <c r="GZ347" s="10"/>
      <c r="HA347" s="10"/>
      <c r="HB347" s="10"/>
      <c r="HC347" s="10"/>
      <c r="HD347" s="10"/>
      <c r="HE347" s="10"/>
      <c r="HF347" s="10"/>
      <c r="HG347" s="10"/>
      <c r="HH347" s="10"/>
      <c r="HI347" s="10"/>
      <c r="HJ347" s="10"/>
      <c r="HK347" s="10"/>
      <c r="HL347" s="10"/>
      <c r="HM347" s="10"/>
      <c r="HN347" s="10"/>
      <c r="HO347" s="10"/>
      <c r="HP347" s="10"/>
      <c r="HQ347" s="10"/>
      <c r="HR347" s="10"/>
      <c r="HS347" s="10"/>
      <c r="HT347" s="10"/>
      <c r="HU347" s="10"/>
      <c r="HV347" s="10"/>
      <c r="HW347" s="10"/>
      <c r="HX347" s="10"/>
      <c r="HY347" s="10"/>
      <c r="HZ347" s="10"/>
      <c r="IA347" s="10"/>
      <c r="IB347" s="10"/>
      <c r="IC347" s="10"/>
      <c r="ID347" s="10"/>
      <c r="IE347" s="10"/>
      <c r="IF347" s="10"/>
      <c r="IG347" s="10"/>
      <c r="IH347" s="10"/>
      <c r="II347" s="10"/>
      <c r="IJ347" s="10"/>
      <c r="IK347" s="10"/>
      <c r="IL347" s="10"/>
      <c r="IM347" s="10"/>
      <c r="IN347" s="10"/>
      <c r="IO347" s="10"/>
      <c r="IP347" s="10"/>
      <c r="IQ347" s="10"/>
      <c r="IR347" s="10"/>
      <c r="IS347" s="10"/>
      <c r="IT347" s="10"/>
      <c r="IU347" s="10"/>
      <c r="IV347" s="10"/>
      <c r="IW347" s="10"/>
      <c r="IX347" s="10"/>
      <c r="IY347" s="10"/>
      <c r="IZ347" s="10"/>
      <c r="JA347" s="10"/>
    </row>
    <row r="348" spans="1:261" x14ac:dyDescent="0.3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CC348" s="10"/>
      <c r="CD348" s="10"/>
      <c r="CE348" s="10"/>
      <c r="CF348" s="10"/>
      <c r="CG348" s="10"/>
      <c r="CH348" s="10"/>
      <c r="CI348" s="10"/>
      <c r="CJ348" s="10"/>
      <c r="CK348" s="10"/>
      <c r="CL348" s="10"/>
      <c r="CM348" s="10"/>
      <c r="CN348" s="10"/>
      <c r="CO348" s="10"/>
      <c r="CP348" s="10"/>
      <c r="CQ348" s="10"/>
      <c r="CR348" s="10"/>
      <c r="CS348" s="10"/>
      <c r="CT348" s="10"/>
      <c r="CU348" s="10"/>
      <c r="CV348" s="10"/>
      <c r="CW348" s="10"/>
      <c r="CX348" s="10"/>
      <c r="CY348" s="10"/>
      <c r="CZ348" s="10"/>
      <c r="DA348" s="10"/>
      <c r="DB348" s="10"/>
      <c r="DC348" s="10"/>
      <c r="DD348" s="10"/>
      <c r="DE348" s="10"/>
      <c r="DF348" s="10"/>
      <c r="DG348" s="10"/>
      <c r="DH348" s="10"/>
      <c r="DI348" s="10"/>
      <c r="DJ348" s="10"/>
      <c r="DK348" s="10"/>
      <c r="DL348" s="10"/>
      <c r="DM348" s="10"/>
      <c r="DN348" s="10"/>
      <c r="DO348" s="10"/>
      <c r="DP348" s="10"/>
      <c r="DQ348" s="10"/>
      <c r="DR348" s="10"/>
      <c r="DS348" s="10"/>
      <c r="DT348" s="10"/>
      <c r="DU348" s="10"/>
      <c r="DV348" s="10"/>
      <c r="DW348" s="10"/>
      <c r="DX348" s="10"/>
      <c r="DY348" s="10"/>
      <c r="DZ348" s="10"/>
      <c r="EA348" s="10"/>
      <c r="EB348" s="10"/>
      <c r="EC348" s="10"/>
      <c r="ED348" s="10"/>
      <c r="EE348" s="10"/>
      <c r="EF348" s="10"/>
      <c r="EG348" s="10"/>
      <c r="EH348" s="10"/>
      <c r="EI348" s="10"/>
      <c r="EJ348" s="10"/>
      <c r="EK348" s="10"/>
      <c r="EL348" s="10"/>
      <c r="EM348" s="10"/>
      <c r="EN348" s="10"/>
      <c r="EO348" s="10"/>
      <c r="EP348" s="10"/>
      <c r="EQ348" s="10"/>
      <c r="ER348" s="10"/>
      <c r="ES348" s="10"/>
      <c r="ET348" s="10"/>
      <c r="EU348" s="10"/>
      <c r="EV348" s="10"/>
      <c r="EW348" s="10"/>
      <c r="EX348" s="10"/>
      <c r="EY348" s="10"/>
      <c r="EZ348" s="10"/>
      <c r="FA348" s="10"/>
      <c r="FB348" s="10"/>
      <c r="FC348" s="10"/>
      <c r="FD348" s="10"/>
      <c r="FE348" s="10"/>
      <c r="FF348" s="10"/>
      <c r="FG348" s="10"/>
      <c r="FH348" s="10"/>
      <c r="FI348" s="10"/>
      <c r="FJ348" s="10"/>
      <c r="FK348" s="10"/>
      <c r="FL348" s="10"/>
      <c r="FM348" s="10"/>
      <c r="FN348" s="10"/>
      <c r="FO348" s="10"/>
      <c r="FP348" s="10"/>
      <c r="FQ348" s="10"/>
      <c r="FR348" s="10"/>
      <c r="FS348" s="10"/>
      <c r="FT348" s="10"/>
      <c r="FU348" s="10"/>
      <c r="FV348" s="10"/>
      <c r="FW348" s="10"/>
      <c r="FX348" s="10"/>
      <c r="FY348" s="10"/>
      <c r="FZ348" s="10"/>
      <c r="GA348" s="10"/>
      <c r="GB348" s="10"/>
      <c r="GC348" s="10"/>
      <c r="GD348" s="10"/>
      <c r="GE348" s="10"/>
      <c r="GF348" s="10"/>
      <c r="GG348" s="10"/>
      <c r="GH348" s="10"/>
      <c r="GI348" s="10"/>
      <c r="GJ348" s="10"/>
      <c r="GK348" s="10"/>
      <c r="GL348" s="10"/>
      <c r="GM348" s="10"/>
      <c r="GN348" s="10"/>
      <c r="GO348" s="10"/>
      <c r="GP348" s="10"/>
      <c r="GQ348" s="10"/>
      <c r="GR348" s="10"/>
      <c r="GS348" s="10"/>
      <c r="GT348" s="10"/>
      <c r="GU348" s="10"/>
      <c r="GV348" s="10"/>
      <c r="GW348" s="10"/>
      <c r="GX348" s="10"/>
      <c r="GY348" s="10"/>
      <c r="GZ348" s="10"/>
      <c r="HA348" s="10"/>
      <c r="HB348" s="10"/>
      <c r="HC348" s="10"/>
      <c r="HD348" s="10"/>
      <c r="HE348" s="10"/>
      <c r="HF348" s="10"/>
      <c r="HG348" s="10"/>
      <c r="HH348" s="10"/>
      <c r="HI348" s="10"/>
      <c r="HJ348" s="10"/>
      <c r="HK348" s="10"/>
      <c r="HL348" s="10"/>
      <c r="HM348" s="10"/>
      <c r="HN348" s="10"/>
      <c r="HO348" s="10"/>
      <c r="HP348" s="10"/>
      <c r="HQ348" s="10"/>
      <c r="HR348" s="10"/>
      <c r="HS348" s="10"/>
      <c r="HT348" s="10"/>
      <c r="HU348" s="10"/>
      <c r="HV348" s="10"/>
      <c r="HW348" s="10"/>
      <c r="HX348" s="10"/>
      <c r="HY348" s="10"/>
      <c r="HZ348" s="10"/>
      <c r="IA348" s="10"/>
      <c r="IB348" s="10"/>
      <c r="IC348" s="10"/>
      <c r="ID348" s="10"/>
      <c r="IE348" s="10"/>
      <c r="IF348" s="10"/>
      <c r="IG348" s="10"/>
      <c r="IH348" s="10"/>
      <c r="II348" s="10"/>
      <c r="IJ348" s="10"/>
      <c r="IK348" s="10"/>
      <c r="IL348" s="10"/>
      <c r="IM348" s="10"/>
      <c r="IN348" s="10"/>
      <c r="IO348" s="10"/>
      <c r="IP348" s="10"/>
      <c r="IQ348" s="10"/>
      <c r="IR348" s="10"/>
      <c r="IS348" s="10"/>
      <c r="IT348" s="10"/>
      <c r="IU348" s="10"/>
      <c r="IV348" s="10"/>
      <c r="IW348" s="10"/>
      <c r="IX348" s="10"/>
      <c r="IY348" s="10"/>
      <c r="IZ348" s="10"/>
      <c r="JA348" s="10"/>
    </row>
    <row r="349" spans="1:261" x14ac:dyDescent="0.3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CC349" s="10"/>
      <c r="CD349" s="10"/>
      <c r="CE349" s="10"/>
      <c r="CF349" s="10"/>
      <c r="CG349" s="10"/>
      <c r="CH349" s="10"/>
      <c r="CI349" s="10"/>
      <c r="CJ349" s="10"/>
      <c r="CK349" s="10"/>
      <c r="CL349" s="10"/>
      <c r="CM349" s="10"/>
      <c r="CN349" s="10"/>
      <c r="CO349" s="10"/>
      <c r="CP349" s="10"/>
      <c r="CQ349" s="10"/>
      <c r="CR349" s="10"/>
      <c r="CS349" s="10"/>
      <c r="CT349" s="10"/>
      <c r="CU349" s="10"/>
      <c r="CV349" s="10"/>
      <c r="CW349" s="10"/>
      <c r="CX349" s="10"/>
      <c r="CY349" s="10"/>
      <c r="CZ349" s="10"/>
      <c r="DA349" s="10"/>
      <c r="DB349" s="10"/>
      <c r="DC349" s="10"/>
      <c r="DD349" s="10"/>
      <c r="DE349" s="10"/>
      <c r="DF349" s="10"/>
      <c r="DG349" s="10"/>
      <c r="DH349" s="10"/>
      <c r="DI349" s="10"/>
      <c r="DJ349" s="10"/>
      <c r="DK349" s="10"/>
      <c r="DL349" s="10"/>
      <c r="DM349" s="10"/>
      <c r="DN349" s="10"/>
      <c r="DO349" s="10"/>
      <c r="DP349" s="10"/>
      <c r="DQ349" s="10"/>
      <c r="DR349" s="10"/>
      <c r="DS349" s="10"/>
      <c r="DT349" s="10"/>
      <c r="DU349" s="10"/>
      <c r="DV349" s="10"/>
      <c r="DW349" s="10"/>
      <c r="DX349" s="10"/>
      <c r="DY349" s="10"/>
      <c r="DZ349" s="10"/>
      <c r="EA349" s="10"/>
      <c r="EB349" s="10"/>
      <c r="EC349" s="10"/>
      <c r="ED349" s="10"/>
      <c r="EE349" s="10"/>
      <c r="EF349" s="10"/>
      <c r="EG349" s="10"/>
      <c r="EH349" s="10"/>
      <c r="EI349" s="10"/>
      <c r="EJ349" s="10"/>
      <c r="EK349" s="10"/>
      <c r="EL349" s="10"/>
      <c r="EM349" s="10"/>
      <c r="EN349" s="10"/>
      <c r="EO349" s="10"/>
      <c r="EP349" s="10"/>
      <c r="EQ349" s="10"/>
      <c r="ER349" s="10"/>
      <c r="ES349" s="10"/>
      <c r="ET349" s="10"/>
      <c r="EU349" s="10"/>
      <c r="EV349" s="10"/>
      <c r="EW349" s="10"/>
      <c r="EX349" s="10"/>
      <c r="EY349" s="10"/>
      <c r="EZ349" s="10"/>
      <c r="FA349" s="10"/>
      <c r="FB349" s="10"/>
      <c r="FC349" s="10"/>
      <c r="FD349" s="10"/>
      <c r="FE349" s="10"/>
      <c r="FF349" s="10"/>
      <c r="FG349" s="10"/>
      <c r="FH349" s="10"/>
      <c r="FI349" s="10"/>
      <c r="FJ349" s="10"/>
      <c r="FK349" s="10"/>
      <c r="FL349" s="10"/>
      <c r="FM349" s="10"/>
      <c r="FN349" s="10"/>
      <c r="FO349" s="10"/>
      <c r="FP349" s="10"/>
      <c r="FQ349" s="10"/>
      <c r="FR349" s="10"/>
      <c r="FS349" s="10"/>
      <c r="FT349" s="10"/>
      <c r="FU349" s="10"/>
      <c r="FV349" s="10"/>
      <c r="FW349" s="10"/>
      <c r="FX349" s="10"/>
      <c r="FY349" s="10"/>
      <c r="FZ349" s="10"/>
      <c r="GA349" s="10"/>
      <c r="GB349" s="10"/>
      <c r="GC349" s="10"/>
      <c r="GD349" s="10"/>
      <c r="GE349" s="10"/>
      <c r="GF349" s="10"/>
      <c r="GG349" s="10"/>
      <c r="GH349" s="10"/>
      <c r="GI349" s="10"/>
      <c r="GJ349" s="10"/>
      <c r="GK349" s="10"/>
      <c r="GL349" s="10"/>
      <c r="GM349" s="10"/>
      <c r="GN349" s="10"/>
      <c r="GO349" s="10"/>
      <c r="GP349" s="10"/>
      <c r="GQ349" s="10"/>
      <c r="GR349" s="10"/>
      <c r="GS349" s="10"/>
      <c r="GT349" s="10"/>
      <c r="GU349" s="10"/>
      <c r="GV349" s="10"/>
      <c r="GW349" s="10"/>
      <c r="GX349" s="10"/>
      <c r="GY349" s="10"/>
      <c r="GZ349" s="10"/>
      <c r="HA349" s="10"/>
      <c r="HB349" s="10"/>
      <c r="HC349" s="10"/>
      <c r="HD349" s="10"/>
      <c r="HE349" s="10"/>
      <c r="HF349" s="10"/>
      <c r="HG349" s="10"/>
      <c r="HH349" s="10"/>
      <c r="HI349" s="10"/>
      <c r="HJ349" s="10"/>
      <c r="HK349" s="10"/>
      <c r="HL349" s="10"/>
      <c r="HM349" s="10"/>
      <c r="HN349" s="10"/>
      <c r="HO349" s="10"/>
      <c r="HP349" s="10"/>
      <c r="HQ349" s="10"/>
      <c r="HR349" s="10"/>
      <c r="HS349" s="10"/>
      <c r="HT349" s="10"/>
      <c r="HU349" s="10"/>
      <c r="HV349" s="10"/>
      <c r="HW349" s="10"/>
      <c r="HX349" s="10"/>
      <c r="HY349" s="10"/>
      <c r="HZ349" s="10"/>
      <c r="IA349" s="10"/>
      <c r="IB349" s="10"/>
      <c r="IC349" s="10"/>
      <c r="ID349" s="10"/>
      <c r="IE349" s="10"/>
      <c r="IF349" s="10"/>
      <c r="IG349" s="10"/>
      <c r="IH349" s="10"/>
      <c r="II349" s="10"/>
      <c r="IJ349" s="10"/>
      <c r="IK349" s="10"/>
      <c r="IL349" s="10"/>
      <c r="IM349" s="10"/>
      <c r="IN349" s="10"/>
      <c r="IO349" s="10"/>
      <c r="IP349" s="10"/>
      <c r="IQ349" s="10"/>
      <c r="IR349" s="10"/>
      <c r="IS349" s="10"/>
      <c r="IT349" s="10"/>
      <c r="IU349" s="10"/>
      <c r="IV349" s="10"/>
      <c r="IW349" s="10"/>
      <c r="IX349" s="10"/>
      <c r="IY349" s="10"/>
      <c r="IZ349" s="10"/>
      <c r="JA349" s="10"/>
    </row>
    <row r="350" spans="1:261" x14ac:dyDescent="0.3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CC350" s="10"/>
      <c r="CD350" s="10"/>
      <c r="CE350" s="10"/>
      <c r="CF350" s="10"/>
      <c r="CG350" s="10"/>
      <c r="CH350" s="10"/>
      <c r="CI350" s="10"/>
      <c r="CJ350" s="10"/>
      <c r="CK350" s="10"/>
      <c r="CL350" s="10"/>
      <c r="CM350" s="10"/>
      <c r="CN350" s="10"/>
      <c r="CO350" s="10"/>
      <c r="CP350" s="10"/>
      <c r="CQ350" s="10"/>
      <c r="CR350" s="10"/>
      <c r="CS350" s="10"/>
      <c r="CT350" s="10"/>
      <c r="CU350" s="10"/>
      <c r="CV350" s="10"/>
      <c r="CW350" s="10"/>
      <c r="CX350" s="10"/>
      <c r="CY350" s="10"/>
      <c r="CZ350" s="10"/>
      <c r="DA350" s="10"/>
      <c r="DB350" s="10"/>
      <c r="DC350" s="10"/>
      <c r="DD350" s="10"/>
      <c r="DE350" s="10"/>
      <c r="DF350" s="10"/>
      <c r="DG350" s="10"/>
      <c r="DH350" s="10"/>
      <c r="DI350" s="10"/>
      <c r="DJ350" s="10"/>
      <c r="DK350" s="10"/>
      <c r="DL350" s="10"/>
      <c r="DM350" s="10"/>
      <c r="DN350" s="10"/>
      <c r="DO350" s="10"/>
      <c r="DP350" s="10"/>
      <c r="DQ350" s="10"/>
      <c r="DR350" s="10"/>
      <c r="DS350" s="10"/>
      <c r="DT350" s="10"/>
      <c r="DU350" s="10"/>
      <c r="DV350" s="10"/>
      <c r="DW350" s="10"/>
      <c r="DX350" s="10"/>
      <c r="DY350" s="10"/>
      <c r="DZ350" s="10"/>
      <c r="EA350" s="10"/>
      <c r="EB350" s="10"/>
      <c r="EC350" s="10"/>
      <c r="ED350" s="10"/>
      <c r="EE350" s="10"/>
      <c r="EF350" s="10"/>
      <c r="EG350" s="10"/>
      <c r="EH350" s="10"/>
      <c r="EI350" s="10"/>
      <c r="EJ350" s="10"/>
      <c r="EK350" s="10"/>
      <c r="EL350" s="10"/>
      <c r="EM350" s="10"/>
      <c r="EN350" s="10"/>
      <c r="EO350" s="10"/>
      <c r="EP350" s="10"/>
      <c r="EQ350" s="10"/>
      <c r="ER350" s="10"/>
      <c r="ES350" s="10"/>
      <c r="ET350" s="10"/>
      <c r="EU350" s="10"/>
      <c r="EV350" s="10"/>
      <c r="EW350" s="10"/>
      <c r="EX350" s="10"/>
      <c r="EY350" s="10"/>
      <c r="EZ350" s="10"/>
      <c r="FA350" s="10"/>
      <c r="FB350" s="10"/>
      <c r="FC350" s="10"/>
      <c r="FD350" s="10"/>
      <c r="FE350" s="10"/>
      <c r="FF350" s="10"/>
      <c r="FG350" s="10"/>
      <c r="FH350" s="10"/>
      <c r="FI350" s="10"/>
      <c r="FJ350" s="10"/>
      <c r="FK350" s="10"/>
      <c r="FL350" s="10"/>
      <c r="FM350" s="10"/>
      <c r="FN350" s="10"/>
      <c r="FO350" s="10"/>
      <c r="FP350" s="10"/>
      <c r="FQ350" s="10"/>
      <c r="FR350" s="10"/>
      <c r="FS350" s="10"/>
      <c r="FT350" s="10"/>
      <c r="FU350" s="10"/>
      <c r="FV350" s="10"/>
      <c r="FW350" s="10"/>
      <c r="FX350" s="10"/>
      <c r="FY350" s="10"/>
      <c r="FZ350" s="10"/>
      <c r="GA350" s="10"/>
      <c r="GB350" s="10"/>
      <c r="GC350" s="10"/>
      <c r="GD350" s="10"/>
      <c r="GE350" s="10"/>
      <c r="GF350" s="10"/>
      <c r="GG350" s="10"/>
      <c r="GH350" s="10"/>
      <c r="GI350" s="10"/>
      <c r="GJ350" s="10"/>
      <c r="GK350" s="10"/>
      <c r="GL350" s="10"/>
      <c r="GM350" s="10"/>
      <c r="GN350" s="10"/>
      <c r="GO350" s="10"/>
      <c r="GP350" s="10"/>
      <c r="GQ350" s="10"/>
      <c r="GR350" s="10"/>
      <c r="GS350" s="10"/>
      <c r="GT350" s="10"/>
      <c r="GU350" s="10"/>
      <c r="GV350" s="10"/>
      <c r="GW350" s="10"/>
      <c r="GX350" s="10"/>
      <c r="GY350" s="10"/>
      <c r="GZ350" s="10"/>
      <c r="HA350" s="10"/>
      <c r="HB350" s="10"/>
      <c r="HC350" s="10"/>
      <c r="HD350" s="10"/>
      <c r="HE350" s="10"/>
      <c r="HF350" s="10"/>
      <c r="HG350" s="10"/>
      <c r="HH350" s="10"/>
      <c r="HI350" s="10"/>
      <c r="HJ350" s="10"/>
      <c r="HK350" s="10"/>
      <c r="HL350" s="10"/>
      <c r="HM350" s="10"/>
      <c r="HN350" s="10"/>
      <c r="HO350" s="10"/>
      <c r="HP350" s="10"/>
      <c r="HQ350" s="10"/>
      <c r="HR350" s="10"/>
      <c r="HS350" s="10"/>
      <c r="HT350" s="10"/>
      <c r="HU350" s="10"/>
      <c r="HV350" s="10"/>
      <c r="HW350" s="10"/>
      <c r="HX350" s="10"/>
      <c r="HY350" s="10"/>
      <c r="HZ350" s="10"/>
      <c r="IA350" s="10"/>
      <c r="IB350" s="10"/>
      <c r="IC350" s="10"/>
      <c r="ID350" s="10"/>
      <c r="IE350" s="10"/>
      <c r="IF350" s="10"/>
      <c r="IG350" s="10"/>
      <c r="IH350" s="10"/>
      <c r="II350" s="10"/>
      <c r="IJ350" s="10"/>
      <c r="IK350" s="10"/>
      <c r="IL350" s="10"/>
      <c r="IM350" s="10"/>
      <c r="IN350" s="10"/>
      <c r="IO350" s="10"/>
      <c r="IP350" s="10"/>
      <c r="IQ350" s="10"/>
      <c r="IR350" s="10"/>
      <c r="IS350" s="10"/>
      <c r="IT350" s="10"/>
      <c r="IU350" s="10"/>
      <c r="IV350" s="10"/>
      <c r="IW350" s="10"/>
      <c r="IX350" s="10"/>
      <c r="IY350" s="10"/>
      <c r="IZ350" s="10"/>
      <c r="JA350" s="10"/>
    </row>
    <row r="351" spans="1:261" x14ac:dyDescent="0.3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CC351" s="10"/>
      <c r="CD351" s="10"/>
      <c r="CE351" s="10"/>
      <c r="CF351" s="10"/>
      <c r="CG351" s="10"/>
      <c r="CH351" s="10"/>
      <c r="CI351" s="10"/>
      <c r="CJ351" s="10"/>
      <c r="CK351" s="10"/>
      <c r="CL351" s="10"/>
      <c r="CM351" s="10"/>
      <c r="CN351" s="10"/>
      <c r="CO351" s="10"/>
      <c r="CP351" s="10"/>
      <c r="CQ351" s="10"/>
      <c r="CR351" s="10"/>
      <c r="CS351" s="10"/>
      <c r="CT351" s="10"/>
      <c r="CU351" s="10"/>
      <c r="CV351" s="10"/>
      <c r="CW351" s="10"/>
      <c r="CX351" s="10"/>
      <c r="CY351" s="10"/>
      <c r="CZ351" s="10"/>
      <c r="DA351" s="10"/>
      <c r="DB351" s="10"/>
      <c r="DC351" s="10"/>
      <c r="DD351" s="10"/>
      <c r="DE351" s="10"/>
      <c r="DF351" s="10"/>
      <c r="DG351" s="10"/>
      <c r="DH351" s="10"/>
      <c r="DI351" s="10"/>
      <c r="DJ351" s="10"/>
      <c r="DK351" s="10"/>
      <c r="DL351" s="10"/>
      <c r="DM351" s="10"/>
      <c r="DN351" s="10"/>
      <c r="DO351" s="10"/>
      <c r="DP351" s="10"/>
      <c r="DQ351" s="10"/>
      <c r="DR351" s="10"/>
      <c r="DS351" s="10"/>
      <c r="DT351" s="10"/>
      <c r="DU351" s="10"/>
      <c r="DV351" s="10"/>
      <c r="DW351" s="10"/>
      <c r="DX351" s="10"/>
      <c r="DY351" s="10"/>
      <c r="DZ351" s="10"/>
      <c r="EA351" s="10"/>
      <c r="EB351" s="10"/>
      <c r="EC351" s="10"/>
      <c r="ED351" s="10"/>
      <c r="EE351" s="10"/>
      <c r="EF351" s="10"/>
      <c r="EG351" s="10"/>
      <c r="EH351" s="10"/>
      <c r="EI351" s="10"/>
      <c r="EJ351" s="10"/>
      <c r="EK351" s="10"/>
      <c r="EL351" s="10"/>
      <c r="EM351" s="10"/>
      <c r="EN351" s="10"/>
      <c r="EO351" s="10"/>
      <c r="EP351" s="10"/>
      <c r="EQ351" s="10"/>
      <c r="ER351" s="10"/>
      <c r="ES351" s="10"/>
      <c r="ET351" s="10"/>
      <c r="EU351" s="10"/>
      <c r="EV351" s="10"/>
      <c r="EW351" s="10"/>
      <c r="EX351" s="10"/>
      <c r="EY351" s="10"/>
      <c r="EZ351" s="10"/>
      <c r="FA351" s="10"/>
      <c r="FB351" s="10"/>
      <c r="FC351" s="10"/>
      <c r="FD351" s="10"/>
      <c r="FE351" s="10"/>
      <c r="FF351" s="10"/>
      <c r="FG351" s="10"/>
      <c r="FH351" s="10"/>
      <c r="FI351" s="10"/>
      <c r="FJ351" s="10"/>
      <c r="FK351" s="10"/>
      <c r="FL351" s="10"/>
      <c r="FM351" s="10"/>
      <c r="FN351" s="10"/>
      <c r="FO351" s="10"/>
      <c r="FP351" s="10"/>
      <c r="FQ351" s="10"/>
      <c r="FR351" s="10"/>
      <c r="FS351" s="10"/>
      <c r="FT351" s="10"/>
      <c r="FU351" s="10"/>
      <c r="FV351" s="10"/>
      <c r="FW351" s="10"/>
      <c r="FX351" s="10"/>
      <c r="FY351" s="10"/>
      <c r="FZ351" s="10"/>
      <c r="GA351" s="10"/>
      <c r="GB351" s="10"/>
      <c r="GC351" s="10"/>
      <c r="GD351" s="10"/>
      <c r="GE351" s="10"/>
      <c r="GF351" s="10"/>
      <c r="GG351" s="10"/>
      <c r="GH351" s="10"/>
      <c r="GI351" s="10"/>
      <c r="GJ351" s="10"/>
      <c r="GK351" s="10"/>
      <c r="GL351" s="10"/>
      <c r="GM351" s="10"/>
      <c r="GN351" s="10"/>
      <c r="GO351" s="10"/>
      <c r="GP351" s="10"/>
      <c r="GQ351" s="10"/>
      <c r="GR351" s="10"/>
      <c r="GS351" s="10"/>
      <c r="GT351" s="10"/>
      <c r="GU351" s="10"/>
      <c r="GV351" s="10"/>
      <c r="GW351" s="10"/>
      <c r="GX351" s="10"/>
      <c r="GY351" s="10"/>
      <c r="GZ351" s="10"/>
      <c r="HA351" s="10"/>
      <c r="HB351" s="10"/>
      <c r="HC351" s="10"/>
      <c r="HD351" s="10"/>
      <c r="HE351" s="10"/>
      <c r="HF351" s="10"/>
      <c r="HG351" s="10"/>
      <c r="HH351" s="10"/>
      <c r="HI351" s="10"/>
      <c r="HJ351" s="10"/>
      <c r="HK351" s="10"/>
      <c r="HL351" s="10"/>
      <c r="HM351" s="10"/>
      <c r="HN351" s="10"/>
      <c r="HO351" s="10"/>
      <c r="HP351" s="10"/>
      <c r="HQ351" s="10"/>
      <c r="HR351" s="10"/>
      <c r="HS351" s="10"/>
      <c r="HT351" s="10"/>
      <c r="HU351" s="10"/>
      <c r="HV351" s="10"/>
      <c r="HW351" s="10"/>
      <c r="HX351" s="10"/>
      <c r="HY351" s="10"/>
      <c r="HZ351" s="10"/>
      <c r="IA351" s="10"/>
      <c r="IB351" s="10"/>
      <c r="IC351" s="10"/>
      <c r="ID351" s="10"/>
      <c r="IE351" s="10"/>
      <c r="IF351" s="10"/>
      <c r="IG351" s="10"/>
      <c r="IH351" s="10"/>
      <c r="II351" s="10"/>
      <c r="IJ351" s="10"/>
      <c r="IK351" s="10"/>
      <c r="IL351" s="10"/>
      <c r="IM351" s="10"/>
      <c r="IN351" s="10"/>
      <c r="IO351" s="10"/>
      <c r="IP351" s="10"/>
      <c r="IQ351" s="10"/>
      <c r="IR351" s="10"/>
      <c r="IS351" s="10"/>
      <c r="IT351" s="10"/>
      <c r="IU351" s="10"/>
      <c r="IV351" s="10"/>
      <c r="IW351" s="10"/>
      <c r="IX351" s="10"/>
      <c r="IY351" s="10"/>
      <c r="IZ351" s="10"/>
      <c r="JA351" s="10"/>
    </row>
    <row r="352" spans="1:261" x14ac:dyDescent="0.3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CC352" s="10"/>
      <c r="CD352" s="10"/>
      <c r="CE352" s="10"/>
      <c r="CF352" s="10"/>
      <c r="CG352" s="10"/>
      <c r="CH352" s="10"/>
      <c r="CI352" s="10"/>
      <c r="CJ352" s="10"/>
      <c r="CK352" s="10"/>
      <c r="CL352" s="10"/>
      <c r="CM352" s="10"/>
      <c r="CN352" s="10"/>
      <c r="CO352" s="10"/>
      <c r="CP352" s="10"/>
      <c r="CQ352" s="10"/>
      <c r="CR352" s="10"/>
      <c r="CS352" s="10"/>
      <c r="CT352" s="10"/>
      <c r="CU352" s="10"/>
      <c r="CV352" s="10"/>
      <c r="CW352" s="10"/>
      <c r="CX352" s="10"/>
      <c r="CY352" s="10"/>
      <c r="CZ352" s="10"/>
      <c r="DA352" s="10"/>
      <c r="DB352" s="10"/>
      <c r="DC352" s="10"/>
      <c r="DD352" s="10"/>
      <c r="DE352" s="10"/>
      <c r="DF352" s="10"/>
      <c r="DG352" s="10"/>
      <c r="DH352" s="10"/>
      <c r="DI352" s="10"/>
      <c r="DJ352" s="10"/>
      <c r="DK352" s="10"/>
      <c r="DL352" s="10"/>
      <c r="DM352" s="10"/>
      <c r="DN352" s="10"/>
      <c r="DO352" s="10"/>
      <c r="DP352" s="10"/>
      <c r="DQ352" s="10"/>
      <c r="DR352" s="10"/>
      <c r="DS352" s="10"/>
      <c r="DT352" s="10"/>
      <c r="DU352" s="10"/>
      <c r="DV352" s="10"/>
      <c r="DW352" s="10"/>
      <c r="DX352" s="10"/>
      <c r="DY352" s="10"/>
      <c r="DZ352" s="10"/>
      <c r="EA352" s="10"/>
      <c r="EB352" s="10"/>
      <c r="EC352" s="10"/>
      <c r="ED352" s="10"/>
      <c r="EE352" s="10"/>
      <c r="EF352" s="10"/>
      <c r="EG352" s="10"/>
      <c r="EH352" s="10"/>
      <c r="EI352" s="10"/>
      <c r="EJ352" s="10"/>
      <c r="EK352" s="10"/>
      <c r="EL352" s="10"/>
      <c r="EM352" s="10"/>
      <c r="EN352" s="10"/>
      <c r="EO352" s="10"/>
      <c r="EP352" s="10"/>
      <c r="EQ352" s="10"/>
      <c r="ER352" s="10"/>
      <c r="ES352" s="10"/>
      <c r="ET352" s="10"/>
      <c r="EU352" s="10"/>
      <c r="EV352" s="10"/>
      <c r="EW352" s="10"/>
      <c r="EX352" s="10"/>
      <c r="EY352" s="10"/>
      <c r="EZ352" s="10"/>
      <c r="FA352" s="10"/>
      <c r="FB352" s="10"/>
      <c r="FC352" s="10"/>
      <c r="FD352" s="10"/>
      <c r="FE352" s="10"/>
      <c r="FF352" s="10"/>
      <c r="FG352" s="10"/>
      <c r="FH352" s="10"/>
      <c r="FI352" s="10"/>
      <c r="FJ352" s="10"/>
      <c r="FK352" s="10"/>
      <c r="FL352" s="10"/>
      <c r="FM352" s="10"/>
      <c r="FN352" s="10"/>
      <c r="FO352" s="10"/>
      <c r="FP352" s="10"/>
      <c r="FQ352" s="10"/>
      <c r="FR352" s="10"/>
      <c r="FS352" s="10"/>
      <c r="FT352" s="10"/>
      <c r="FU352" s="10"/>
      <c r="FV352" s="10"/>
      <c r="FW352" s="10"/>
      <c r="FX352" s="10"/>
      <c r="FY352" s="10"/>
      <c r="FZ352" s="10"/>
      <c r="GA352" s="10"/>
      <c r="GB352" s="10"/>
      <c r="GC352" s="10"/>
      <c r="GD352" s="10"/>
      <c r="GE352" s="10"/>
      <c r="GF352" s="10"/>
      <c r="GG352" s="10"/>
      <c r="GH352" s="10"/>
      <c r="GI352" s="10"/>
      <c r="GJ352" s="10"/>
      <c r="GK352" s="10"/>
      <c r="GL352" s="10"/>
      <c r="GM352" s="10"/>
      <c r="GN352" s="10"/>
      <c r="GO352" s="10"/>
      <c r="GP352" s="10"/>
      <c r="GQ352" s="10"/>
      <c r="GR352" s="10"/>
      <c r="GS352" s="10"/>
      <c r="GT352" s="10"/>
      <c r="GU352" s="10"/>
      <c r="GV352" s="10"/>
      <c r="GW352" s="10"/>
      <c r="GX352" s="10"/>
      <c r="GY352" s="10"/>
      <c r="GZ352" s="10"/>
      <c r="HA352" s="10"/>
      <c r="HB352" s="10"/>
      <c r="HC352" s="10"/>
      <c r="HD352" s="10"/>
      <c r="HE352" s="10"/>
      <c r="HF352" s="10"/>
      <c r="HG352" s="10"/>
      <c r="HH352" s="10"/>
      <c r="HI352" s="10"/>
      <c r="HJ352" s="10"/>
      <c r="HK352" s="10"/>
      <c r="HL352" s="10"/>
      <c r="HM352" s="10"/>
      <c r="HN352" s="10"/>
      <c r="HO352" s="10"/>
      <c r="HP352" s="10"/>
      <c r="HQ352" s="10"/>
      <c r="HR352" s="10"/>
      <c r="HS352" s="10"/>
      <c r="HT352" s="10"/>
      <c r="HU352" s="10"/>
      <c r="HV352" s="10"/>
      <c r="HW352" s="10"/>
      <c r="HX352" s="10"/>
      <c r="HY352" s="10"/>
      <c r="HZ352" s="10"/>
      <c r="IA352" s="10"/>
      <c r="IB352" s="10"/>
      <c r="IC352" s="10"/>
      <c r="ID352" s="10"/>
      <c r="IE352" s="10"/>
      <c r="IF352" s="10"/>
      <c r="IG352" s="10"/>
      <c r="IH352" s="10"/>
      <c r="II352" s="10"/>
      <c r="IJ352" s="10"/>
      <c r="IK352" s="10"/>
      <c r="IL352" s="10"/>
      <c r="IM352" s="10"/>
      <c r="IN352" s="10"/>
      <c r="IO352" s="10"/>
      <c r="IP352" s="10"/>
      <c r="IQ352" s="10"/>
      <c r="IR352" s="10"/>
      <c r="IS352" s="10"/>
      <c r="IT352" s="10"/>
      <c r="IU352" s="10"/>
      <c r="IV352" s="10"/>
      <c r="IW352" s="10"/>
      <c r="IX352" s="10"/>
      <c r="IY352" s="10"/>
      <c r="IZ352" s="10"/>
      <c r="JA352" s="10"/>
    </row>
    <row r="353" spans="1:261" x14ac:dyDescent="0.3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CC353" s="10"/>
      <c r="CD353" s="10"/>
      <c r="CE353" s="10"/>
      <c r="CF353" s="10"/>
      <c r="CG353" s="10"/>
      <c r="CH353" s="10"/>
      <c r="CI353" s="10"/>
      <c r="CJ353" s="10"/>
      <c r="CK353" s="10"/>
      <c r="CL353" s="10"/>
      <c r="CM353" s="10"/>
      <c r="CN353" s="10"/>
      <c r="CO353" s="10"/>
      <c r="CP353" s="10"/>
      <c r="CQ353" s="10"/>
      <c r="CR353" s="10"/>
      <c r="CS353" s="10"/>
      <c r="CT353" s="10"/>
      <c r="CU353" s="10"/>
      <c r="CV353" s="10"/>
      <c r="CW353" s="10"/>
      <c r="CX353" s="10"/>
      <c r="CY353" s="10"/>
      <c r="CZ353" s="10"/>
      <c r="DA353" s="10"/>
      <c r="DB353" s="10"/>
      <c r="DC353" s="10"/>
      <c r="DD353" s="10"/>
      <c r="DE353" s="10"/>
      <c r="DF353" s="10"/>
      <c r="DG353" s="10"/>
      <c r="DH353" s="10"/>
      <c r="DI353" s="10"/>
      <c r="DJ353" s="10"/>
      <c r="DK353" s="10"/>
      <c r="DL353" s="10"/>
      <c r="DM353" s="10"/>
      <c r="DN353" s="10"/>
      <c r="DO353" s="10"/>
      <c r="DP353" s="10"/>
      <c r="DQ353" s="10"/>
      <c r="DR353" s="10"/>
      <c r="DS353" s="10"/>
      <c r="DT353" s="10"/>
      <c r="DU353" s="10"/>
      <c r="DV353" s="10"/>
      <c r="DW353" s="10"/>
      <c r="DX353" s="10"/>
      <c r="DY353" s="10"/>
      <c r="DZ353" s="10"/>
      <c r="EA353" s="10"/>
      <c r="EB353" s="10"/>
      <c r="EC353" s="10"/>
      <c r="ED353" s="10"/>
      <c r="EE353" s="10"/>
      <c r="EF353" s="10"/>
      <c r="EG353" s="10"/>
      <c r="EH353" s="10"/>
      <c r="EI353" s="10"/>
      <c r="EJ353" s="10"/>
      <c r="EK353" s="10"/>
      <c r="EL353" s="10"/>
      <c r="EM353" s="10"/>
      <c r="EN353" s="10"/>
      <c r="EO353" s="10"/>
      <c r="EP353" s="10"/>
      <c r="EQ353" s="10"/>
      <c r="ER353" s="10"/>
      <c r="ES353" s="10"/>
      <c r="ET353" s="10"/>
      <c r="EU353" s="10"/>
      <c r="EV353" s="10"/>
      <c r="EW353" s="10"/>
      <c r="EX353" s="10"/>
      <c r="EY353" s="10"/>
      <c r="EZ353" s="10"/>
      <c r="FA353" s="10"/>
      <c r="FB353" s="10"/>
      <c r="FC353" s="10"/>
      <c r="FD353" s="10"/>
      <c r="FE353" s="10"/>
      <c r="FF353" s="10"/>
      <c r="FG353" s="10"/>
      <c r="FH353" s="10"/>
      <c r="FI353" s="10"/>
      <c r="FJ353" s="10"/>
      <c r="FK353" s="10"/>
      <c r="FL353" s="10"/>
      <c r="FM353" s="10"/>
      <c r="FN353" s="10"/>
      <c r="FO353" s="10"/>
      <c r="FP353" s="10"/>
      <c r="FQ353" s="10"/>
      <c r="FR353" s="10"/>
      <c r="FS353" s="10"/>
      <c r="FT353" s="10"/>
      <c r="FU353" s="10"/>
      <c r="FV353" s="10"/>
      <c r="FW353" s="10"/>
      <c r="FX353" s="10"/>
      <c r="FY353" s="10"/>
      <c r="FZ353" s="10"/>
      <c r="GA353" s="10"/>
      <c r="GB353" s="10"/>
      <c r="GC353" s="10"/>
      <c r="GD353" s="10"/>
      <c r="GE353" s="10"/>
      <c r="GF353" s="10"/>
      <c r="GG353" s="10"/>
      <c r="GH353" s="10"/>
      <c r="GI353" s="10"/>
      <c r="GJ353" s="10"/>
      <c r="GK353" s="10"/>
      <c r="GL353" s="10"/>
      <c r="GM353" s="10"/>
      <c r="GN353" s="10"/>
      <c r="GO353" s="10"/>
      <c r="GP353" s="10"/>
      <c r="GQ353" s="10"/>
      <c r="GR353" s="10"/>
      <c r="GS353" s="10"/>
      <c r="GT353" s="10"/>
      <c r="GU353" s="10"/>
      <c r="GV353" s="10"/>
      <c r="GW353" s="10"/>
      <c r="GX353" s="10"/>
      <c r="GY353" s="10"/>
      <c r="GZ353" s="10"/>
      <c r="HA353" s="10"/>
      <c r="HB353" s="10"/>
      <c r="HC353" s="10"/>
      <c r="HD353" s="10"/>
      <c r="HE353" s="10"/>
      <c r="HF353" s="10"/>
      <c r="HG353" s="10"/>
      <c r="HH353" s="10"/>
      <c r="HI353" s="10"/>
      <c r="HJ353" s="10"/>
      <c r="HK353" s="10"/>
      <c r="HL353" s="10"/>
      <c r="HM353" s="10"/>
      <c r="HN353" s="10"/>
      <c r="HO353" s="10"/>
      <c r="HP353" s="10"/>
      <c r="HQ353" s="10"/>
      <c r="HR353" s="10"/>
      <c r="HS353" s="10"/>
      <c r="HT353" s="10"/>
      <c r="HU353" s="10"/>
      <c r="HV353" s="10"/>
      <c r="HW353" s="10"/>
      <c r="HX353" s="10"/>
      <c r="HY353" s="10"/>
      <c r="HZ353" s="10"/>
      <c r="IA353" s="10"/>
      <c r="IB353" s="10"/>
      <c r="IC353" s="10"/>
      <c r="ID353" s="10"/>
      <c r="IE353" s="10"/>
      <c r="IF353" s="10"/>
      <c r="IG353" s="10"/>
      <c r="IH353" s="10"/>
      <c r="II353" s="10"/>
      <c r="IJ353" s="10"/>
      <c r="IK353" s="10"/>
      <c r="IL353" s="10"/>
      <c r="IM353" s="10"/>
      <c r="IN353" s="10"/>
      <c r="IO353" s="10"/>
      <c r="IP353" s="10"/>
      <c r="IQ353" s="10"/>
      <c r="IR353" s="10"/>
      <c r="IS353" s="10"/>
      <c r="IT353" s="10"/>
      <c r="IU353" s="10"/>
      <c r="IV353" s="10"/>
      <c r="IW353" s="10"/>
      <c r="IX353" s="10"/>
      <c r="IY353" s="10"/>
      <c r="IZ353" s="10"/>
      <c r="JA353" s="10"/>
    </row>
    <row r="354" spans="1:261" x14ac:dyDescent="0.3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CC354" s="10"/>
      <c r="CD354" s="10"/>
      <c r="CE354" s="10"/>
      <c r="CF354" s="10"/>
      <c r="CG354" s="10"/>
      <c r="CH354" s="10"/>
      <c r="CI354" s="10"/>
      <c r="CJ354" s="10"/>
      <c r="CK354" s="10"/>
      <c r="CL354" s="10"/>
      <c r="CM354" s="10"/>
      <c r="CN354" s="10"/>
      <c r="CO354" s="10"/>
      <c r="CP354" s="10"/>
      <c r="CQ354" s="10"/>
      <c r="CR354" s="10"/>
      <c r="CS354" s="10"/>
      <c r="CT354" s="10"/>
      <c r="CU354" s="10"/>
      <c r="CV354" s="10"/>
      <c r="CW354" s="10"/>
      <c r="CX354" s="10"/>
      <c r="CY354" s="10"/>
      <c r="CZ354" s="10"/>
      <c r="DA354" s="10"/>
      <c r="DB354" s="10"/>
      <c r="DC354" s="10"/>
      <c r="DD354" s="10"/>
      <c r="DE354" s="10"/>
      <c r="DF354" s="10"/>
      <c r="DG354" s="10"/>
      <c r="DH354" s="10"/>
      <c r="DI354" s="10"/>
      <c r="DJ354" s="10"/>
      <c r="DK354" s="10"/>
      <c r="DL354" s="10"/>
      <c r="DM354" s="10"/>
      <c r="DN354" s="10"/>
      <c r="DO354" s="10"/>
      <c r="DP354" s="10"/>
      <c r="DQ354" s="10"/>
      <c r="DR354" s="10"/>
      <c r="DS354" s="10"/>
      <c r="DT354" s="10"/>
      <c r="DU354" s="10"/>
      <c r="DV354" s="10"/>
      <c r="DW354" s="10"/>
      <c r="DX354" s="10"/>
      <c r="DY354" s="10"/>
      <c r="DZ354" s="10"/>
      <c r="EA354" s="10"/>
      <c r="EB354" s="10"/>
      <c r="EC354" s="10"/>
      <c r="ED354" s="10"/>
      <c r="EE354" s="10"/>
      <c r="EF354" s="10"/>
      <c r="EG354" s="10"/>
      <c r="EH354" s="10"/>
      <c r="EI354" s="10"/>
      <c r="EJ354" s="10"/>
      <c r="EK354" s="10"/>
      <c r="EL354" s="10"/>
      <c r="EM354" s="10"/>
      <c r="EN354" s="10"/>
      <c r="EO354" s="10"/>
      <c r="EP354" s="10"/>
      <c r="EQ354" s="10"/>
      <c r="ER354" s="10"/>
      <c r="ES354" s="10"/>
      <c r="ET354" s="10"/>
      <c r="EU354" s="10"/>
      <c r="EV354" s="10"/>
      <c r="EW354" s="10"/>
      <c r="EX354" s="10"/>
      <c r="EY354" s="10"/>
      <c r="EZ354" s="10"/>
      <c r="FA354" s="10"/>
      <c r="FB354" s="10"/>
      <c r="FC354" s="10"/>
      <c r="FD354" s="10"/>
      <c r="FE354" s="10"/>
      <c r="FF354" s="10"/>
      <c r="FG354" s="10"/>
      <c r="FH354" s="10"/>
      <c r="FI354" s="10"/>
      <c r="FJ354" s="10"/>
      <c r="FK354" s="10"/>
      <c r="FL354" s="10"/>
      <c r="FM354" s="10"/>
      <c r="FN354" s="10"/>
      <c r="FO354" s="10"/>
      <c r="FP354" s="10"/>
      <c r="FQ354" s="10"/>
      <c r="FR354" s="10"/>
      <c r="FS354" s="10"/>
      <c r="FT354" s="10"/>
      <c r="FU354" s="10"/>
      <c r="FV354" s="10"/>
      <c r="FW354" s="10"/>
      <c r="FX354" s="10"/>
      <c r="FY354" s="10"/>
      <c r="FZ354" s="10"/>
      <c r="GA354" s="10"/>
      <c r="GB354" s="10"/>
      <c r="GC354" s="10"/>
      <c r="GD354" s="10"/>
      <c r="GE354" s="10"/>
      <c r="GF354" s="10"/>
      <c r="GG354" s="10"/>
      <c r="GH354" s="10"/>
      <c r="GI354" s="10"/>
      <c r="GJ354" s="10"/>
      <c r="GK354" s="10"/>
      <c r="GL354" s="10"/>
      <c r="GM354" s="10"/>
      <c r="GN354" s="10"/>
      <c r="GO354" s="10"/>
      <c r="GP354" s="10"/>
      <c r="GQ354" s="10"/>
      <c r="GR354" s="10"/>
      <c r="GS354" s="10"/>
      <c r="GT354" s="10"/>
      <c r="GU354" s="10"/>
      <c r="GV354" s="10"/>
      <c r="GW354" s="10"/>
      <c r="GX354" s="10"/>
      <c r="GY354" s="10"/>
      <c r="GZ354" s="10"/>
      <c r="HA354" s="10"/>
      <c r="HB354" s="10"/>
      <c r="HC354" s="10"/>
      <c r="HD354" s="10"/>
      <c r="HE354" s="10"/>
      <c r="HF354" s="10"/>
      <c r="HG354" s="10"/>
      <c r="HH354" s="10"/>
      <c r="HI354" s="10"/>
      <c r="HJ354" s="10"/>
      <c r="HK354" s="10"/>
      <c r="HL354" s="10"/>
      <c r="HM354" s="10"/>
      <c r="HN354" s="10"/>
      <c r="HO354" s="10"/>
      <c r="HP354" s="10"/>
      <c r="HQ354" s="10"/>
      <c r="HR354" s="10"/>
      <c r="HS354" s="10"/>
      <c r="HT354" s="10"/>
      <c r="HU354" s="10"/>
      <c r="HV354" s="10"/>
      <c r="HW354" s="10"/>
      <c r="HX354" s="10"/>
      <c r="HY354" s="10"/>
      <c r="HZ354" s="10"/>
      <c r="IA354" s="10"/>
      <c r="IB354" s="10"/>
      <c r="IC354" s="10"/>
      <c r="ID354" s="10"/>
      <c r="IE354" s="10"/>
      <c r="IF354" s="10"/>
      <c r="IG354" s="10"/>
      <c r="IH354" s="10"/>
      <c r="II354" s="10"/>
      <c r="IJ354" s="10"/>
      <c r="IK354" s="10"/>
      <c r="IL354" s="10"/>
      <c r="IM354" s="10"/>
      <c r="IN354" s="10"/>
      <c r="IO354" s="10"/>
      <c r="IP354" s="10"/>
      <c r="IQ354" s="10"/>
      <c r="IR354" s="10"/>
      <c r="IS354" s="10"/>
      <c r="IT354" s="10"/>
      <c r="IU354" s="10"/>
      <c r="IV354" s="10"/>
      <c r="IW354" s="10"/>
      <c r="IX354" s="10"/>
      <c r="IY354" s="10"/>
      <c r="IZ354" s="10"/>
      <c r="JA354" s="10"/>
    </row>
    <row r="355" spans="1:261" x14ac:dyDescent="0.3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CC355" s="10"/>
      <c r="CD355" s="10"/>
      <c r="CE355" s="10"/>
      <c r="CF355" s="10"/>
      <c r="CG355" s="10"/>
      <c r="CH355" s="10"/>
      <c r="CI355" s="10"/>
      <c r="CJ355" s="10"/>
      <c r="CK355" s="10"/>
      <c r="CL355" s="10"/>
      <c r="CM355" s="10"/>
      <c r="CN355" s="10"/>
      <c r="CO355" s="10"/>
      <c r="CP355" s="10"/>
      <c r="CQ355" s="10"/>
      <c r="CR355" s="10"/>
      <c r="CS355" s="10"/>
      <c r="CT355" s="10"/>
      <c r="CU355" s="10"/>
      <c r="CV355" s="10"/>
      <c r="CW355" s="10"/>
      <c r="CX355" s="10"/>
      <c r="CY355" s="10"/>
      <c r="CZ355" s="10"/>
      <c r="DA355" s="10"/>
      <c r="DB355" s="10"/>
      <c r="DC355" s="10"/>
      <c r="DD355" s="10"/>
      <c r="DE355" s="10"/>
      <c r="DF355" s="10"/>
      <c r="DG355" s="10"/>
      <c r="DH355" s="10"/>
      <c r="DI355" s="10"/>
      <c r="DJ355" s="10"/>
      <c r="DK355" s="10"/>
      <c r="DL355" s="10"/>
      <c r="DM355" s="10"/>
      <c r="DN355" s="10"/>
      <c r="DO355" s="10"/>
      <c r="DP355" s="10"/>
      <c r="DQ355" s="10"/>
      <c r="DR355" s="10"/>
      <c r="DS355" s="10"/>
      <c r="DT355" s="10"/>
      <c r="DU355" s="10"/>
      <c r="DV355" s="10"/>
      <c r="DW355" s="10"/>
      <c r="DX355" s="10"/>
      <c r="DY355" s="10"/>
      <c r="DZ355" s="10"/>
      <c r="EA355" s="10"/>
      <c r="EB355" s="10"/>
      <c r="EC355" s="10"/>
      <c r="ED355" s="10"/>
      <c r="EE355" s="10"/>
      <c r="EF355" s="10"/>
      <c r="EG355" s="10"/>
      <c r="EH355" s="10"/>
      <c r="EI355" s="10"/>
      <c r="EJ355" s="10"/>
      <c r="EK355" s="10"/>
      <c r="EL355" s="10"/>
      <c r="EM355" s="10"/>
      <c r="EN355" s="10"/>
      <c r="EO355" s="10"/>
      <c r="EP355" s="10"/>
      <c r="EQ355" s="10"/>
      <c r="ER355" s="10"/>
      <c r="ES355" s="10"/>
      <c r="ET355" s="10"/>
      <c r="EU355" s="10"/>
      <c r="EV355" s="10"/>
      <c r="EW355" s="10"/>
      <c r="EX355" s="10"/>
      <c r="EY355" s="10"/>
      <c r="EZ355" s="10"/>
      <c r="FA355" s="10"/>
      <c r="FB355" s="10"/>
      <c r="FC355" s="10"/>
      <c r="FD355" s="10"/>
      <c r="FE355" s="10"/>
      <c r="FF355" s="10"/>
      <c r="FG355" s="10"/>
      <c r="FH355" s="10"/>
      <c r="FI355" s="10"/>
      <c r="FJ355" s="10"/>
      <c r="FK355" s="10"/>
      <c r="FL355" s="10"/>
      <c r="FM355" s="10"/>
      <c r="FN355" s="10"/>
      <c r="FO355" s="10"/>
      <c r="FP355" s="10"/>
      <c r="FQ355" s="10"/>
      <c r="FR355" s="10"/>
      <c r="FS355" s="10"/>
      <c r="FT355" s="10"/>
      <c r="FU355" s="10"/>
      <c r="FV355" s="10"/>
      <c r="FW355" s="10"/>
      <c r="FX355" s="10"/>
      <c r="FY355" s="10"/>
      <c r="FZ355" s="10"/>
      <c r="GA355" s="10"/>
      <c r="GB355" s="10"/>
      <c r="GC355" s="10"/>
      <c r="GD355" s="10"/>
      <c r="GE355" s="10"/>
      <c r="GF355" s="10"/>
      <c r="GG355" s="10"/>
      <c r="GH355" s="10"/>
      <c r="GI355" s="10"/>
      <c r="GJ355" s="10"/>
      <c r="GK355" s="10"/>
      <c r="GL355" s="10"/>
      <c r="GM355" s="10"/>
      <c r="GN355" s="10"/>
      <c r="GO355" s="10"/>
      <c r="GP355" s="10"/>
      <c r="GQ355" s="10"/>
      <c r="GR355" s="10"/>
      <c r="GS355" s="10"/>
      <c r="GT355" s="10"/>
      <c r="GU355" s="10"/>
      <c r="GV355" s="10"/>
      <c r="GW355" s="10"/>
      <c r="GX355" s="10"/>
      <c r="GY355" s="10"/>
      <c r="GZ355" s="10"/>
      <c r="HA355" s="10"/>
      <c r="HB355" s="10"/>
      <c r="HC355" s="10"/>
      <c r="HD355" s="10"/>
      <c r="HE355" s="10"/>
      <c r="HF355" s="10"/>
      <c r="HG355" s="10"/>
      <c r="HH355" s="10"/>
      <c r="HI355" s="10"/>
      <c r="HJ355" s="10"/>
      <c r="HK355" s="10"/>
      <c r="HL355" s="10"/>
      <c r="HM355" s="10"/>
      <c r="HN355" s="10"/>
      <c r="HO355" s="10"/>
      <c r="HP355" s="10"/>
      <c r="HQ355" s="10"/>
      <c r="HR355" s="10"/>
      <c r="HS355" s="10"/>
      <c r="HT355" s="10"/>
      <c r="HU355" s="10"/>
      <c r="HV355" s="10"/>
      <c r="HW355" s="10"/>
      <c r="HX355" s="10"/>
      <c r="HY355" s="10"/>
      <c r="HZ355" s="10"/>
      <c r="IA355" s="10"/>
      <c r="IB355" s="10"/>
      <c r="IC355" s="10"/>
      <c r="ID355" s="10"/>
      <c r="IE355" s="10"/>
      <c r="IF355" s="10"/>
      <c r="IG355" s="10"/>
      <c r="IH355" s="10"/>
      <c r="II355" s="10"/>
      <c r="IJ355" s="10"/>
      <c r="IK355" s="10"/>
      <c r="IL355" s="10"/>
      <c r="IM355" s="10"/>
      <c r="IN355" s="10"/>
      <c r="IO355" s="10"/>
      <c r="IP355" s="10"/>
      <c r="IQ355" s="10"/>
      <c r="IR355" s="10"/>
      <c r="IS355" s="10"/>
      <c r="IT355" s="10"/>
      <c r="IU355" s="10"/>
      <c r="IV355" s="10"/>
      <c r="IW355" s="10"/>
      <c r="IX355" s="10"/>
      <c r="IY355" s="10"/>
      <c r="IZ355" s="10"/>
      <c r="JA355" s="10"/>
    </row>
    <row r="356" spans="1:261" x14ac:dyDescent="0.3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CC356" s="10"/>
      <c r="CD356" s="10"/>
      <c r="CE356" s="10"/>
      <c r="CF356" s="10"/>
      <c r="CG356" s="10"/>
      <c r="CH356" s="10"/>
      <c r="CI356" s="10"/>
      <c r="CJ356" s="10"/>
      <c r="CK356" s="10"/>
      <c r="CL356" s="10"/>
      <c r="CM356" s="10"/>
      <c r="CN356" s="10"/>
      <c r="CO356" s="10"/>
      <c r="CP356" s="10"/>
      <c r="CQ356" s="10"/>
      <c r="CR356" s="10"/>
      <c r="CS356" s="10"/>
      <c r="CT356" s="10"/>
      <c r="CU356" s="10"/>
      <c r="CV356" s="10"/>
      <c r="CW356" s="10"/>
      <c r="CX356" s="10"/>
      <c r="CY356" s="10"/>
      <c r="CZ356" s="10"/>
      <c r="DA356" s="10"/>
      <c r="DB356" s="10"/>
      <c r="DC356" s="10"/>
      <c r="DD356" s="10"/>
      <c r="DE356" s="10"/>
      <c r="DF356" s="10"/>
      <c r="DG356" s="10"/>
      <c r="DH356" s="10"/>
      <c r="DI356" s="10"/>
      <c r="DJ356" s="10"/>
      <c r="DK356" s="10"/>
      <c r="DL356" s="10"/>
      <c r="DM356" s="10"/>
      <c r="DN356" s="10"/>
      <c r="DO356" s="10"/>
      <c r="DP356" s="10"/>
      <c r="DQ356" s="10"/>
      <c r="DR356" s="10"/>
      <c r="DS356" s="10"/>
      <c r="DT356" s="10"/>
      <c r="DU356" s="10"/>
      <c r="DV356" s="10"/>
      <c r="DW356" s="10"/>
      <c r="DX356" s="10"/>
      <c r="DY356" s="10"/>
      <c r="DZ356" s="10"/>
      <c r="EA356" s="10"/>
      <c r="EB356" s="10"/>
      <c r="EC356" s="10"/>
      <c r="ED356" s="10"/>
      <c r="EE356" s="10"/>
      <c r="EF356" s="10"/>
      <c r="EG356" s="10"/>
      <c r="EH356" s="10"/>
      <c r="EI356" s="10"/>
      <c r="EJ356" s="10"/>
      <c r="EK356" s="10"/>
      <c r="EL356" s="10"/>
      <c r="EM356" s="10"/>
      <c r="EN356" s="10"/>
      <c r="EO356" s="10"/>
      <c r="EP356" s="10"/>
      <c r="EQ356" s="10"/>
      <c r="ER356" s="10"/>
      <c r="ES356" s="10"/>
      <c r="ET356" s="10"/>
      <c r="EU356" s="10"/>
      <c r="EV356" s="10"/>
      <c r="EW356" s="10"/>
      <c r="EX356" s="10"/>
      <c r="EY356" s="10"/>
      <c r="EZ356" s="10"/>
      <c r="FA356" s="10"/>
      <c r="FB356" s="10"/>
      <c r="FC356" s="10"/>
      <c r="FD356" s="10"/>
      <c r="FE356" s="10"/>
      <c r="FF356" s="10"/>
      <c r="FG356" s="10"/>
      <c r="FH356" s="10"/>
      <c r="FI356" s="10"/>
      <c r="FJ356" s="10"/>
      <c r="FK356" s="10"/>
      <c r="FL356" s="10"/>
      <c r="FM356" s="10"/>
      <c r="FN356" s="10"/>
      <c r="FO356" s="10"/>
      <c r="FP356" s="10"/>
      <c r="FQ356" s="10"/>
      <c r="FR356" s="10"/>
      <c r="FS356" s="10"/>
      <c r="FT356" s="10"/>
      <c r="FU356" s="10"/>
      <c r="FV356" s="10"/>
      <c r="FW356" s="10"/>
      <c r="FX356" s="10"/>
      <c r="FY356" s="10"/>
      <c r="FZ356" s="10"/>
      <c r="GA356" s="10"/>
      <c r="GB356" s="10"/>
      <c r="GC356" s="10"/>
      <c r="GD356" s="10"/>
      <c r="GE356" s="10"/>
      <c r="GF356" s="10"/>
      <c r="GG356" s="10"/>
      <c r="GH356" s="10"/>
      <c r="GI356" s="10"/>
      <c r="GJ356" s="10"/>
      <c r="GK356" s="10"/>
      <c r="GL356" s="10"/>
      <c r="GM356" s="10"/>
      <c r="GN356" s="10"/>
      <c r="GO356" s="10"/>
      <c r="GP356" s="10"/>
      <c r="GQ356" s="10"/>
      <c r="GR356" s="10"/>
      <c r="GS356" s="10"/>
      <c r="GT356" s="10"/>
      <c r="GU356" s="10"/>
      <c r="GV356" s="10"/>
      <c r="GW356" s="10"/>
      <c r="GX356" s="10"/>
      <c r="GY356" s="10"/>
      <c r="GZ356" s="10"/>
      <c r="HA356" s="10"/>
      <c r="HB356" s="10"/>
      <c r="HC356" s="10"/>
      <c r="HD356" s="10"/>
      <c r="HE356" s="10"/>
      <c r="HF356" s="10"/>
      <c r="HG356" s="10"/>
      <c r="HH356" s="10"/>
      <c r="HI356" s="10"/>
      <c r="HJ356" s="10"/>
      <c r="HK356" s="10"/>
      <c r="HL356" s="10"/>
      <c r="HM356" s="10"/>
      <c r="HN356" s="10"/>
      <c r="HO356" s="10"/>
      <c r="HP356" s="10"/>
      <c r="HQ356" s="10"/>
      <c r="HR356" s="10"/>
      <c r="HS356" s="10"/>
      <c r="HT356" s="10"/>
      <c r="HU356" s="10"/>
      <c r="HV356" s="10"/>
      <c r="HW356" s="10"/>
      <c r="HX356" s="10"/>
      <c r="HY356" s="10"/>
      <c r="HZ356" s="10"/>
      <c r="IA356" s="10"/>
      <c r="IB356" s="10"/>
      <c r="IC356" s="10"/>
      <c r="ID356" s="10"/>
      <c r="IE356" s="10"/>
      <c r="IF356" s="10"/>
      <c r="IG356" s="10"/>
      <c r="IH356" s="10"/>
      <c r="II356" s="10"/>
      <c r="IJ356" s="10"/>
      <c r="IK356" s="10"/>
      <c r="IL356" s="10"/>
      <c r="IM356" s="10"/>
      <c r="IN356" s="10"/>
      <c r="IO356" s="10"/>
      <c r="IP356" s="10"/>
      <c r="IQ356" s="10"/>
      <c r="IR356" s="10"/>
      <c r="IS356" s="10"/>
      <c r="IT356" s="10"/>
      <c r="IU356" s="10"/>
      <c r="IV356" s="10"/>
      <c r="IW356" s="10"/>
      <c r="IX356" s="10"/>
      <c r="IY356" s="10"/>
      <c r="IZ356" s="10"/>
      <c r="JA356" s="10"/>
    </row>
    <row r="357" spans="1:261" x14ac:dyDescent="0.3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CC357" s="10"/>
      <c r="CD357" s="10"/>
      <c r="CE357" s="10"/>
      <c r="CF357" s="10"/>
      <c r="CG357" s="10"/>
      <c r="CH357" s="10"/>
      <c r="CI357" s="10"/>
      <c r="CJ357" s="10"/>
      <c r="CK357" s="10"/>
      <c r="CL357" s="10"/>
      <c r="CM357" s="10"/>
      <c r="CN357" s="10"/>
      <c r="CO357" s="10"/>
      <c r="CP357" s="10"/>
      <c r="CQ357" s="10"/>
      <c r="CR357" s="10"/>
      <c r="CS357" s="10"/>
      <c r="CT357" s="10"/>
      <c r="CU357" s="10"/>
      <c r="CV357" s="10"/>
      <c r="CW357" s="10"/>
      <c r="CX357" s="10"/>
      <c r="CY357" s="10"/>
      <c r="CZ357" s="10"/>
      <c r="DA357" s="10"/>
      <c r="DB357" s="10"/>
      <c r="DC357" s="10"/>
      <c r="DD357" s="10"/>
      <c r="DE357" s="10"/>
      <c r="DF357" s="10"/>
      <c r="DG357" s="10"/>
      <c r="DH357" s="10"/>
      <c r="DI357" s="10"/>
      <c r="DJ357" s="10"/>
      <c r="DK357" s="10"/>
      <c r="DL357" s="10"/>
      <c r="DM357" s="10"/>
      <c r="DN357" s="10"/>
      <c r="DO357" s="10"/>
      <c r="DP357" s="10"/>
      <c r="DQ357" s="10"/>
      <c r="DR357" s="10"/>
      <c r="DS357" s="10"/>
      <c r="DT357" s="10"/>
      <c r="DU357" s="10"/>
      <c r="DV357" s="10"/>
      <c r="DW357" s="10"/>
      <c r="DX357" s="10"/>
      <c r="DY357" s="10"/>
      <c r="DZ357" s="10"/>
      <c r="EA357" s="10"/>
      <c r="EB357" s="10"/>
      <c r="EC357" s="10"/>
      <c r="ED357" s="10"/>
      <c r="EE357" s="10"/>
      <c r="EF357" s="10"/>
      <c r="EG357" s="10"/>
      <c r="EH357" s="10"/>
      <c r="EI357" s="10"/>
      <c r="EJ357" s="10"/>
      <c r="EK357" s="10"/>
      <c r="EL357" s="10"/>
      <c r="EM357" s="10"/>
      <c r="EN357" s="10"/>
      <c r="EO357" s="10"/>
      <c r="EP357" s="10"/>
      <c r="EQ357" s="10"/>
      <c r="ER357" s="10"/>
      <c r="ES357" s="10"/>
      <c r="ET357" s="10"/>
      <c r="EU357" s="10"/>
      <c r="EV357" s="10"/>
      <c r="EW357" s="10"/>
      <c r="EX357" s="10"/>
      <c r="EY357" s="10"/>
      <c r="EZ357" s="10"/>
      <c r="FA357" s="10"/>
      <c r="FB357" s="10"/>
      <c r="FC357" s="10"/>
      <c r="FD357" s="10"/>
      <c r="FE357" s="10"/>
      <c r="FF357" s="10"/>
      <c r="FG357" s="10"/>
      <c r="FH357" s="10"/>
      <c r="FI357" s="10"/>
      <c r="FJ357" s="10"/>
      <c r="FK357" s="10"/>
      <c r="FL357" s="10"/>
      <c r="FM357" s="10"/>
      <c r="FN357" s="10"/>
      <c r="FO357" s="10"/>
      <c r="FP357" s="10"/>
      <c r="FQ357" s="10"/>
      <c r="FR357" s="10"/>
      <c r="FS357" s="10"/>
      <c r="FT357" s="10"/>
      <c r="FU357" s="10"/>
      <c r="FV357" s="10"/>
      <c r="FW357" s="10"/>
      <c r="FX357" s="10"/>
      <c r="FY357" s="10"/>
      <c r="FZ357" s="10"/>
      <c r="GA357" s="10"/>
      <c r="GB357" s="10"/>
      <c r="GC357" s="10"/>
      <c r="GD357" s="10"/>
      <c r="GE357" s="10"/>
      <c r="GF357" s="10"/>
      <c r="GG357" s="10"/>
      <c r="GH357" s="10"/>
      <c r="GI357" s="10"/>
      <c r="GJ357" s="10"/>
      <c r="GK357" s="10"/>
      <c r="GL357" s="10"/>
      <c r="GM357" s="10"/>
      <c r="GN357" s="10"/>
      <c r="GO357" s="10"/>
      <c r="GP357" s="10"/>
      <c r="GQ357" s="10"/>
      <c r="GR357" s="10"/>
      <c r="GS357" s="10"/>
      <c r="GT357" s="10"/>
      <c r="GU357" s="10"/>
      <c r="GV357" s="10"/>
      <c r="GW357" s="10"/>
      <c r="GX357" s="10"/>
      <c r="GY357" s="10"/>
      <c r="GZ357" s="10"/>
      <c r="HA357" s="10"/>
      <c r="HB357" s="10"/>
      <c r="HC357" s="10"/>
      <c r="HD357" s="10"/>
      <c r="HE357" s="10"/>
      <c r="HF357" s="10"/>
      <c r="HG357" s="10"/>
      <c r="HH357" s="10"/>
      <c r="HI357" s="10"/>
      <c r="HJ357" s="10"/>
      <c r="HK357" s="10"/>
      <c r="HL357" s="10"/>
      <c r="HM357" s="10"/>
      <c r="HN357" s="10"/>
      <c r="HO357" s="10"/>
      <c r="HP357" s="10"/>
      <c r="HQ357" s="10"/>
      <c r="HR357" s="10"/>
      <c r="HS357" s="10"/>
      <c r="HT357" s="10"/>
      <c r="HU357" s="10"/>
      <c r="HV357" s="10"/>
      <c r="HW357" s="10"/>
      <c r="HX357" s="10"/>
      <c r="HY357" s="10"/>
      <c r="HZ357" s="10"/>
      <c r="IA357" s="10"/>
      <c r="IB357" s="10"/>
      <c r="IC357" s="10"/>
      <c r="ID357" s="10"/>
      <c r="IE357" s="10"/>
      <c r="IF357" s="10"/>
      <c r="IG357" s="10"/>
      <c r="IH357" s="10"/>
      <c r="II357" s="10"/>
      <c r="IJ357" s="10"/>
      <c r="IK357" s="10"/>
      <c r="IL357" s="10"/>
      <c r="IM357" s="10"/>
      <c r="IN357" s="10"/>
      <c r="IO357" s="10"/>
      <c r="IP357" s="10"/>
      <c r="IQ357" s="10"/>
      <c r="IR357" s="10"/>
      <c r="IS357" s="10"/>
      <c r="IT357" s="10"/>
      <c r="IU357" s="10"/>
      <c r="IV357" s="10"/>
      <c r="IW357" s="10"/>
      <c r="IX357" s="10"/>
      <c r="IY357" s="10"/>
      <c r="IZ357" s="10"/>
      <c r="JA357" s="10"/>
    </row>
    <row r="358" spans="1:261" x14ac:dyDescent="0.3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CC358" s="10"/>
      <c r="CD358" s="10"/>
      <c r="CE358" s="10"/>
      <c r="CF358" s="10"/>
      <c r="CG358" s="10"/>
      <c r="CH358" s="10"/>
      <c r="CI358" s="10"/>
      <c r="CJ358" s="10"/>
      <c r="CK358" s="10"/>
      <c r="CL358" s="10"/>
      <c r="CM358" s="10"/>
      <c r="CN358" s="10"/>
      <c r="CO358" s="10"/>
      <c r="CP358" s="10"/>
      <c r="CQ358" s="10"/>
      <c r="CR358" s="10"/>
      <c r="CS358" s="10"/>
      <c r="CT358" s="10"/>
      <c r="CU358" s="10"/>
      <c r="CV358" s="10"/>
      <c r="CW358" s="10"/>
      <c r="CX358" s="10"/>
      <c r="CY358" s="10"/>
      <c r="CZ358" s="10"/>
      <c r="DA358" s="10"/>
      <c r="DB358" s="10"/>
      <c r="DC358" s="10"/>
      <c r="DD358" s="10"/>
      <c r="DE358" s="10"/>
      <c r="DF358" s="10"/>
      <c r="DG358" s="10"/>
      <c r="DH358" s="10"/>
      <c r="DI358" s="10"/>
      <c r="DJ358" s="10"/>
      <c r="DK358" s="10"/>
      <c r="DL358" s="10"/>
      <c r="DM358" s="10"/>
      <c r="DN358" s="10"/>
      <c r="DO358" s="10"/>
      <c r="DP358" s="10"/>
      <c r="DQ358" s="10"/>
      <c r="DR358" s="10"/>
      <c r="DS358" s="10"/>
      <c r="DT358" s="10"/>
      <c r="DU358" s="10"/>
      <c r="DV358" s="10"/>
      <c r="DW358" s="10"/>
      <c r="DX358" s="10"/>
      <c r="DY358" s="10"/>
      <c r="DZ358" s="10"/>
      <c r="EA358" s="10"/>
      <c r="EB358" s="10"/>
      <c r="EC358" s="10"/>
      <c r="ED358" s="10"/>
      <c r="EE358" s="10"/>
      <c r="EF358" s="10"/>
      <c r="EG358" s="10"/>
      <c r="EH358" s="10"/>
      <c r="EI358" s="10"/>
      <c r="EJ358" s="10"/>
      <c r="EK358" s="10"/>
      <c r="EL358" s="10"/>
      <c r="EM358" s="10"/>
      <c r="EN358" s="10"/>
      <c r="EO358" s="10"/>
      <c r="EP358" s="10"/>
      <c r="EQ358" s="10"/>
      <c r="ER358" s="10"/>
      <c r="ES358" s="10"/>
      <c r="ET358" s="10"/>
      <c r="EU358" s="10"/>
      <c r="EV358" s="10"/>
      <c r="EW358" s="10"/>
      <c r="EX358" s="10"/>
      <c r="EY358" s="10"/>
      <c r="EZ358" s="10"/>
      <c r="FA358" s="10"/>
      <c r="FB358" s="10"/>
      <c r="FC358" s="10"/>
      <c r="FD358" s="10"/>
      <c r="FE358" s="10"/>
      <c r="FF358" s="10"/>
      <c r="FG358" s="10"/>
      <c r="FH358" s="10"/>
      <c r="FI358" s="10"/>
      <c r="FJ358" s="10"/>
      <c r="FK358" s="10"/>
      <c r="FL358" s="10"/>
      <c r="FM358" s="10"/>
      <c r="FN358" s="10"/>
      <c r="FO358" s="10"/>
      <c r="FP358" s="10"/>
      <c r="FQ358" s="10"/>
      <c r="FR358" s="10"/>
      <c r="FS358" s="10"/>
      <c r="FT358" s="10"/>
      <c r="FU358" s="10"/>
      <c r="FV358" s="10"/>
      <c r="FW358" s="10"/>
      <c r="FX358" s="10"/>
      <c r="FY358" s="10"/>
      <c r="FZ358" s="10"/>
      <c r="GA358" s="10"/>
      <c r="GB358" s="10"/>
      <c r="GC358" s="10"/>
      <c r="GD358" s="10"/>
      <c r="GE358" s="10"/>
      <c r="GF358" s="10"/>
      <c r="GG358" s="10"/>
      <c r="GH358" s="10"/>
      <c r="GI358" s="10"/>
      <c r="GJ358" s="10"/>
      <c r="GK358" s="10"/>
      <c r="GL358" s="10"/>
      <c r="GM358" s="10"/>
      <c r="GN358" s="10"/>
      <c r="GO358" s="10"/>
      <c r="GP358" s="10"/>
      <c r="GQ358" s="10"/>
      <c r="GR358" s="10"/>
      <c r="GS358" s="10"/>
      <c r="GT358" s="10"/>
      <c r="GU358" s="10"/>
      <c r="GV358" s="10"/>
      <c r="GW358" s="10"/>
      <c r="GX358" s="10"/>
      <c r="GY358" s="10"/>
      <c r="GZ358" s="10"/>
      <c r="HA358" s="10"/>
      <c r="HB358" s="10"/>
      <c r="HC358" s="10"/>
      <c r="HD358" s="10"/>
      <c r="HE358" s="10"/>
      <c r="HF358" s="10"/>
      <c r="HG358" s="10"/>
      <c r="HH358" s="10"/>
      <c r="HI358" s="10"/>
      <c r="HJ358" s="10"/>
      <c r="HK358" s="10"/>
      <c r="HL358" s="10"/>
      <c r="HM358" s="10"/>
      <c r="HN358" s="10"/>
      <c r="HO358" s="10"/>
      <c r="HP358" s="10"/>
      <c r="HQ358" s="10"/>
      <c r="HR358" s="10"/>
      <c r="HS358" s="10"/>
      <c r="HT358" s="10"/>
      <c r="HU358" s="10"/>
      <c r="HV358" s="10"/>
      <c r="HW358" s="10"/>
      <c r="HX358" s="10"/>
      <c r="HY358" s="10"/>
      <c r="HZ358" s="10"/>
      <c r="IA358" s="10"/>
      <c r="IB358" s="10"/>
      <c r="IC358" s="10"/>
      <c r="ID358" s="10"/>
      <c r="IE358" s="10"/>
      <c r="IF358" s="10"/>
      <c r="IG358" s="10"/>
      <c r="IH358" s="10"/>
      <c r="II358" s="10"/>
      <c r="IJ358" s="10"/>
      <c r="IK358" s="10"/>
      <c r="IL358" s="10"/>
      <c r="IM358" s="10"/>
      <c r="IN358" s="10"/>
      <c r="IO358" s="10"/>
      <c r="IP358" s="10"/>
      <c r="IQ358" s="10"/>
      <c r="IR358" s="10"/>
      <c r="IS358" s="10"/>
      <c r="IT358" s="10"/>
      <c r="IU358" s="10"/>
      <c r="IV358" s="10"/>
      <c r="IW358" s="10"/>
      <c r="IX358" s="10"/>
      <c r="IY358" s="10"/>
      <c r="IZ358" s="10"/>
      <c r="JA358" s="10"/>
    </row>
    <row r="359" spans="1:261" x14ac:dyDescent="0.3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CC359" s="10"/>
      <c r="CD359" s="10"/>
      <c r="CE359" s="10"/>
      <c r="CF359" s="10"/>
      <c r="CG359" s="10"/>
      <c r="CH359" s="10"/>
      <c r="CI359" s="10"/>
      <c r="CJ359" s="10"/>
      <c r="CK359" s="10"/>
      <c r="CL359" s="10"/>
      <c r="CM359" s="10"/>
      <c r="CN359" s="10"/>
      <c r="CO359" s="10"/>
      <c r="CP359" s="10"/>
      <c r="CQ359" s="10"/>
      <c r="CR359" s="10"/>
      <c r="CS359" s="10"/>
      <c r="CT359" s="10"/>
      <c r="CU359" s="10"/>
      <c r="CV359" s="10"/>
      <c r="CW359" s="10"/>
      <c r="CX359" s="10"/>
      <c r="CY359" s="10"/>
      <c r="CZ359" s="10"/>
      <c r="DA359" s="10"/>
      <c r="DB359" s="10"/>
      <c r="DC359" s="10"/>
      <c r="DD359" s="10"/>
      <c r="DE359" s="10"/>
      <c r="DF359" s="10"/>
      <c r="DG359" s="10"/>
      <c r="DH359" s="10"/>
      <c r="DI359" s="10"/>
      <c r="DJ359" s="10"/>
      <c r="DK359" s="10"/>
      <c r="DL359" s="10"/>
      <c r="DM359" s="10"/>
      <c r="DN359" s="10"/>
      <c r="DO359" s="10"/>
      <c r="DP359" s="10"/>
      <c r="DQ359" s="10"/>
      <c r="DR359" s="10"/>
      <c r="DS359" s="10"/>
      <c r="DT359" s="10"/>
      <c r="DU359" s="10"/>
      <c r="DV359" s="10"/>
      <c r="DW359" s="10"/>
      <c r="DX359" s="10"/>
      <c r="DY359" s="10"/>
      <c r="DZ359" s="10"/>
      <c r="EA359" s="10"/>
      <c r="EB359" s="10"/>
      <c r="EC359" s="10"/>
      <c r="ED359" s="10"/>
      <c r="EE359" s="10"/>
      <c r="EF359" s="10"/>
      <c r="EG359" s="10"/>
      <c r="EH359" s="10"/>
      <c r="EI359" s="10"/>
      <c r="EJ359" s="10"/>
      <c r="EK359" s="10"/>
      <c r="EL359" s="10"/>
      <c r="EM359" s="10"/>
      <c r="EN359" s="10"/>
      <c r="EO359" s="10"/>
      <c r="EP359" s="10"/>
      <c r="EQ359" s="10"/>
      <c r="ER359" s="10"/>
      <c r="ES359" s="10"/>
      <c r="ET359" s="10"/>
      <c r="EU359" s="10"/>
      <c r="EV359" s="10"/>
      <c r="EW359" s="10"/>
      <c r="EX359" s="10"/>
      <c r="EY359" s="10"/>
      <c r="EZ359" s="10"/>
      <c r="FA359" s="10"/>
      <c r="FB359" s="10"/>
      <c r="FC359" s="10"/>
      <c r="FD359" s="10"/>
      <c r="FE359" s="10"/>
      <c r="FF359" s="10"/>
      <c r="FG359" s="10"/>
      <c r="FH359" s="10"/>
      <c r="FI359" s="10"/>
      <c r="FJ359" s="10"/>
      <c r="FK359" s="10"/>
      <c r="FL359" s="10"/>
      <c r="FM359" s="10"/>
      <c r="FN359" s="10"/>
      <c r="FO359" s="10"/>
      <c r="FP359" s="10"/>
      <c r="FQ359" s="10"/>
      <c r="FR359" s="10"/>
      <c r="FS359" s="10"/>
      <c r="FT359" s="10"/>
      <c r="FU359" s="10"/>
      <c r="FV359" s="10"/>
      <c r="FW359" s="10"/>
      <c r="FX359" s="10"/>
      <c r="FY359" s="10"/>
      <c r="FZ359" s="10"/>
      <c r="GA359" s="10"/>
      <c r="GB359" s="10"/>
      <c r="GC359" s="10"/>
      <c r="GD359" s="10"/>
      <c r="GE359" s="10"/>
      <c r="GF359" s="10"/>
      <c r="GG359" s="10"/>
      <c r="GH359" s="10"/>
      <c r="GI359" s="10"/>
      <c r="GJ359" s="10"/>
      <c r="GK359" s="10"/>
      <c r="GL359" s="10"/>
      <c r="GM359" s="10"/>
      <c r="GN359" s="10"/>
      <c r="GO359" s="10"/>
      <c r="GP359" s="10"/>
      <c r="GQ359" s="10"/>
      <c r="GR359" s="10"/>
      <c r="GS359" s="10"/>
      <c r="GT359" s="10"/>
      <c r="GU359" s="10"/>
      <c r="GV359" s="10"/>
      <c r="GW359" s="10"/>
      <c r="GX359" s="10"/>
      <c r="GY359" s="10"/>
      <c r="GZ359" s="10"/>
      <c r="HA359" s="10"/>
      <c r="HB359" s="10"/>
      <c r="HC359" s="10"/>
      <c r="HD359" s="10"/>
      <c r="HE359" s="10"/>
      <c r="HF359" s="10"/>
      <c r="HG359" s="10"/>
      <c r="HH359" s="10"/>
      <c r="HI359" s="10"/>
      <c r="HJ359" s="10"/>
      <c r="HK359" s="10"/>
      <c r="HL359" s="10"/>
      <c r="HM359" s="10"/>
      <c r="HN359" s="10"/>
      <c r="HO359" s="10"/>
      <c r="HP359" s="10"/>
      <c r="HQ359" s="10"/>
      <c r="HR359" s="10"/>
      <c r="HS359" s="10"/>
      <c r="HT359" s="10"/>
      <c r="HU359" s="10"/>
      <c r="HV359" s="10"/>
      <c r="HW359" s="10"/>
      <c r="HX359" s="10"/>
      <c r="HY359" s="10"/>
      <c r="HZ359" s="10"/>
      <c r="IA359" s="10"/>
      <c r="IB359" s="10"/>
      <c r="IC359" s="10"/>
      <c r="ID359" s="10"/>
      <c r="IE359" s="10"/>
      <c r="IF359" s="10"/>
      <c r="IG359" s="10"/>
      <c r="IH359" s="10"/>
      <c r="II359" s="10"/>
      <c r="IJ359" s="10"/>
      <c r="IK359" s="10"/>
      <c r="IL359" s="10"/>
      <c r="IM359" s="10"/>
      <c r="IN359" s="10"/>
      <c r="IO359" s="10"/>
      <c r="IP359" s="10"/>
      <c r="IQ359" s="10"/>
      <c r="IR359" s="10"/>
      <c r="IS359" s="10"/>
      <c r="IT359" s="10"/>
      <c r="IU359" s="10"/>
      <c r="IV359" s="10"/>
      <c r="IW359" s="10"/>
      <c r="IX359" s="10"/>
      <c r="IY359" s="10"/>
      <c r="IZ359" s="10"/>
      <c r="JA359" s="10"/>
    </row>
    <row r="360" spans="1:261" x14ac:dyDescent="0.3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CC360" s="10"/>
      <c r="CD360" s="10"/>
      <c r="CE360" s="10"/>
      <c r="CF360" s="10"/>
      <c r="CG360" s="10"/>
      <c r="CH360" s="10"/>
      <c r="CI360" s="10"/>
      <c r="CJ360" s="10"/>
      <c r="CK360" s="10"/>
      <c r="CL360" s="10"/>
      <c r="CM360" s="10"/>
      <c r="CN360" s="10"/>
      <c r="CO360" s="10"/>
      <c r="CP360" s="10"/>
      <c r="CQ360" s="10"/>
      <c r="CR360" s="10"/>
      <c r="CS360" s="10"/>
      <c r="CT360" s="10"/>
      <c r="CU360" s="10"/>
      <c r="CV360" s="10"/>
      <c r="CW360" s="10"/>
      <c r="CX360" s="10"/>
      <c r="CY360" s="10"/>
      <c r="CZ360" s="10"/>
      <c r="DA360" s="10"/>
      <c r="DB360" s="10"/>
      <c r="DC360" s="10"/>
      <c r="DD360" s="10"/>
      <c r="DE360" s="10"/>
      <c r="DF360" s="10"/>
      <c r="DG360" s="10"/>
      <c r="DH360" s="10"/>
      <c r="DI360" s="10"/>
      <c r="DJ360" s="10"/>
      <c r="DK360" s="10"/>
      <c r="DL360" s="10"/>
      <c r="DM360" s="10"/>
      <c r="DN360" s="10"/>
      <c r="DO360" s="10"/>
      <c r="DP360" s="10"/>
      <c r="DQ360" s="10"/>
      <c r="DR360" s="10"/>
      <c r="DS360" s="10"/>
      <c r="DT360" s="10"/>
      <c r="DU360" s="10"/>
      <c r="DV360" s="10"/>
      <c r="DW360" s="10"/>
      <c r="DX360" s="10"/>
      <c r="DY360" s="10"/>
      <c r="DZ360" s="10"/>
      <c r="EA360" s="10"/>
      <c r="EB360" s="10"/>
      <c r="EC360" s="10"/>
      <c r="ED360" s="10"/>
      <c r="EE360" s="10"/>
      <c r="EF360" s="10"/>
      <c r="EG360" s="10"/>
      <c r="EH360" s="10"/>
      <c r="EI360" s="10"/>
      <c r="EJ360" s="10"/>
      <c r="EK360" s="10"/>
      <c r="EL360" s="10"/>
      <c r="EM360" s="10"/>
      <c r="EN360" s="10"/>
      <c r="EO360" s="10"/>
      <c r="EP360" s="10"/>
      <c r="EQ360" s="10"/>
      <c r="ER360" s="10"/>
      <c r="ES360" s="10"/>
      <c r="ET360" s="10"/>
      <c r="EU360" s="10"/>
      <c r="EV360" s="10"/>
      <c r="EW360" s="10"/>
      <c r="EX360" s="10"/>
      <c r="EY360" s="10"/>
      <c r="EZ360" s="10"/>
      <c r="FA360" s="10"/>
      <c r="FB360" s="10"/>
      <c r="FC360" s="10"/>
      <c r="FD360" s="10"/>
      <c r="FE360" s="10"/>
      <c r="FF360" s="10"/>
      <c r="FG360" s="10"/>
      <c r="FH360" s="10"/>
      <c r="FI360" s="10"/>
      <c r="FJ360" s="10"/>
      <c r="FK360" s="10"/>
      <c r="FL360" s="10"/>
      <c r="FM360" s="10"/>
      <c r="FN360" s="10"/>
      <c r="FO360" s="10"/>
      <c r="FP360" s="10"/>
      <c r="FQ360" s="10"/>
      <c r="FR360" s="10"/>
      <c r="FS360" s="10"/>
      <c r="FT360" s="10"/>
      <c r="FU360" s="10"/>
      <c r="FV360" s="10"/>
      <c r="FW360" s="10"/>
      <c r="FX360" s="10"/>
      <c r="FY360" s="10"/>
      <c r="FZ360" s="10"/>
      <c r="GA360" s="10"/>
      <c r="GB360" s="10"/>
      <c r="GC360" s="10"/>
      <c r="GD360" s="10"/>
      <c r="GE360" s="10"/>
      <c r="GF360" s="10"/>
      <c r="GG360" s="10"/>
      <c r="GH360" s="10"/>
      <c r="GI360" s="10"/>
      <c r="GJ360" s="10"/>
      <c r="GK360" s="10"/>
      <c r="GL360" s="10"/>
      <c r="GM360" s="10"/>
      <c r="GN360" s="10"/>
      <c r="GO360" s="10"/>
      <c r="GP360" s="10"/>
      <c r="GQ360" s="10"/>
      <c r="GR360" s="10"/>
      <c r="GS360" s="10"/>
      <c r="GT360" s="10"/>
      <c r="GU360" s="10"/>
      <c r="GV360" s="10"/>
      <c r="GW360" s="10"/>
      <c r="GX360" s="10"/>
      <c r="GY360" s="10"/>
      <c r="GZ360" s="10"/>
      <c r="HA360" s="10"/>
      <c r="HB360" s="10"/>
      <c r="HC360" s="10"/>
      <c r="HD360" s="10"/>
      <c r="HE360" s="10"/>
      <c r="HF360" s="10"/>
      <c r="HG360" s="10"/>
      <c r="HH360" s="10"/>
      <c r="HI360" s="10"/>
      <c r="HJ360" s="10"/>
      <c r="HK360" s="10"/>
      <c r="HL360" s="10"/>
      <c r="HM360" s="10"/>
      <c r="HN360" s="10"/>
      <c r="HO360" s="10"/>
      <c r="HP360" s="10"/>
      <c r="HQ360" s="10"/>
      <c r="HR360" s="10"/>
      <c r="HS360" s="10"/>
      <c r="HT360" s="10"/>
      <c r="HU360" s="10"/>
      <c r="HV360" s="10"/>
      <c r="HW360" s="10"/>
      <c r="HX360" s="10"/>
      <c r="HY360" s="10"/>
      <c r="HZ360" s="10"/>
      <c r="IA360" s="10"/>
      <c r="IB360" s="10"/>
      <c r="IC360" s="10"/>
      <c r="ID360" s="10"/>
      <c r="IE360" s="10"/>
      <c r="IF360" s="10"/>
      <c r="IG360" s="10"/>
      <c r="IH360" s="10"/>
      <c r="II360" s="10"/>
      <c r="IJ360" s="10"/>
      <c r="IK360" s="10"/>
      <c r="IL360" s="10"/>
      <c r="IM360" s="10"/>
      <c r="IN360" s="10"/>
      <c r="IO360" s="10"/>
      <c r="IP360" s="10"/>
      <c r="IQ360" s="10"/>
      <c r="IR360" s="10"/>
      <c r="IS360" s="10"/>
      <c r="IT360" s="10"/>
      <c r="IU360" s="10"/>
      <c r="IV360" s="10"/>
      <c r="IW360" s="10"/>
      <c r="IX360" s="10"/>
      <c r="IY360" s="10"/>
      <c r="IZ360" s="10"/>
      <c r="JA360" s="10"/>
    </row>
    <row r="361" spans="1:261" x14ac:dyDescent="0.3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CC361" s="10"/>
      <c r="CD361" s="10"/>
      <c r="CE361" s="10"/>
      <c r="CF361" s="10"/>
      <c r="CG361" s="10"/>
      <c r="CH361" s="10"/>
      <c r="CI361" s="10"/>
      <c r="CJ361" s="10"/>
      <c r="CK361" s="10"/>
      <c r="CL361" s="10"/>
      <c r="CM361" s="10"/>
      <c r="CN361" s="10"/>
      <c r="CO361" s="10"/>
      <c r="CP361" s="10"/>
      <c r="CQ361" s="10"/>
      <c r="CR361" s="10"/>
      <c r="CS361" s="10"/>
      <c r="CT361" s="10"/>
      <c r="CU361" s="10"/>
      <c r="CV361" s="10"/>
      <c r="CW361" s="10"/>
      <c r="CX361" s="10"/>
      <c r="CY361" s="10"/>
      <c r="CZ361" s="10"/>
      <c r="DA361" s="10"/>
      <c r="DB361" s="10"/>
      <c r="DC361" s="10"/>
      <c r="DD361" s="10"/>
      <c r="DE361" s="10"/>
      <c r="DF361" s="10"/>
      <c r="DG361" s="10"/>
      <c r="DH361" s="10"/>
      <c r="DI361" s="10"/>
      <c r="DJ361" s="10"/>
      <c r="DK361" s="10"/>
      <c r="DL361" s="10"/>
      <c r="DM361" s="10"/>
      <c r="DN361" s="10"/>
      <c r="DO361" s="10"/>
      <c r="DP361" s="10"/>
      <c r="DQ361" s="10"/>
      <c r="DR361" s="10"/>
      <c r="DS361" s="10"/>
      <c r="DT361" s="10"/>
      <c r="DU361" s="10"/>
      <c r="DV361" s="10"/>
      <c r="DW361" s="10"/>
      <c r="DX361" s="10"/>
      <c r="DY361" s="10"/>
      <c r="DZ361" s="10"/>
      <c r="EA361" s="10"/>
      <c r="EB361" s="10"/>
      <c r="EC361" s="10"/>
      <c r="ED361" s="10"/>
      <c r="EE361" s="10"/>
      <c r="EF361" s="10"/>
      <c r="EG361" s="10"/>
      <c r="EH361" s="10"/>
      <c r="EI361" s="10"/>
      <c r="EJ361" s="10"/>
      <c r="EK361" s="10"/>
      <c r="EL361" s="10"/>
      <c r="EM361" s="10"/>
      <c r="EN361" s="10"/>
      <c r="EO361" s="10"/>
      <c r="EP361" s="10"/>
      <c r="EQ361" s="10"/>
      <c r="ER361" s="10"/>
      <c r="ES361" s="10"/>
      <c r="ET361" s="10"/>
      <c r="EU361" s="10"/>
      <c r="EV361" s="10"/>
      <c r="EW361" s="10"/>
      <c r="EX361" s="10"/>
      <c r="EY361" s="10"/>
      <c r="EZ361" s="10"/>
      <c r="FA361" s="10"/>
      <c r="FB361" s="10"/>
      <c r="FC361" s="10"/>
      <c r="FD361" s="10"/>
      <c r="FE361" s="10"/>
      <c r="FF361" s="10"/>
      <c r="FG361" s="10"/>
      <c r="FH361" s="10"/>
      <c r="FI361" s="10"/>
      <c r="FJ361" s="10"/>
      <c r="FK361" s="10"/>
      <c r="FL361" s="10"/>
      <c r="FM361" s="10"/>
      <c r="FN361" s="10"/>
      <c r="FO361" s="10"/>
      <c r="FP361" s="10"/>
      <c r="FQ361" s="10"/>
      <c r="FR361" s="10"/>
      <c r="FS361" s="10"/>
      <c r="FT361" s="10"/>
      <c r="FU361" s="10"/>
      <c r="FV361" s="10"/>
      <c r="FW361" s="10"/>
      <c r="FX361" s="10"/>
      <c r="FY361" s="10"/>
      <c r="FZ361" s="10"/>
      <c r="GA361" s="10"/>
      <c r="GB361" s="10"/>
      <c r="GC361" s="10"/>
      <c r="GD361" s="10"/>
      <c r="GE361" s="10"/>
      <c r="GF361" s="10"/>
      <c r="GG361" s="10"/>
      <c r="GH361" s="10"/>
      <c r="GI361" s="10"/>
      <c r="GJ361" s="10"/>
      <c r="GK361" s="10"/>
      <c r="GL361" s="10"/>
      <c r="GM361" s="10"/>
      <c r="GN361" s="10"/>
      <c r="GO361" s="10"/>
      <c r="GP361" s="10"/>
      <c r="GQ361" s="10"/>
      <c r="GR361" s="10"/>
      <c r="GS361" s="10"/>
      <c r="GT361" s="10"/>
      <c r="GU361" s="10"/>
      <c r="GV361" s="10"/>
      <c r="GW361" s="10"/>
      <c r="GX361" s="10"/>
      <c r="GY361" s="10"/>
      <c r="GZ361" s="10"/>
      <c r="HA361" s="10"/>
      <c r="HB361" s="10"/>
      <c r="HC361" s="10"/>
      <c r="HD361" s="10"/>
      <c r="HE361" s="10"/>
      <c r="HF361" s="10"/>
      <c r="HG361" s="10"/>
      <c r="HH361" s="10"/>
      <c r="HI361" s="10"/>
      <c r="HJ361" s="10"/>
      <c r="HK361" s="10"/>
      <c r="HL361" s="10"/>
      <c r="HM361" s="10"/>
      <c r="HN361" s="10"/>
      <c r="HO361" s="10"/>
      <c r="HP361" s="10"/>
      <c r="HQ361" s="10"/>
      <c r="HR361" s="10"/>
      <c r="HS361" s="10"/>
      <c r="HT361" s="10"/>
      <c r="HU361" s="10"/>
      <c r="HV361" s="10"/>
      <c r="HW361" s="10"/>
      <c r="HX361" s="10"/>
      <c r="HY361" s="10"/>
      <c r="HZ361" s="10"/>
      <c r="IA361" s="10"/>
      <c r="IB361" s="10"/>
      <c r="IC361" s="10"/>
      <c r="ID361" s="10"/>
      <c r="IE361" s="10"/>
      <c r="IF361" s="10"/>
      <c r="IG361" s="10"/>
      <c r="IH361" s="10"/>
      <c r="II361" s="10"/>
      <c r="IJ361" s="10"/>
      <c r="IK361" s="10"/>
      <c r="IL361" s="10"/>
      <c r="IM361" s="10"/>
      <c r="IN361" s="10"/>
      <c r="IO361" s="10"/>
      <c r="IP361" s="10"/>
      <c r="IQ361" s="10"/>
      <c r="IR361" s="10"/>
      <c r="IS361" s="10"/>
      <c r="IT361" s="10"/>
      <c r="IU361" s="10"/>
      <c r="IV361" s="10"/>
      <c r="IW361" s="10"/>
      <c r="IX361" s="10"/>
      <c r="IY361" s="10"/>
      <c r="IZ361" s="10"/>
      <c r="JA361" s="10"/>
    </row>
    <row r="362" spans="1:261" x14ac:dyDescent="0.3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CC362" s="10"/>
      <c r="CD362" s="10"/>
      <c r="CE362" s="10"/>
      <c r="CF362" s="10"/>
      <c r="CG362" s="10"/>
      <c r="CH362" s="10"/>
      <c r="CI362" s="10"/>
      <c r="CJ362" s="10"/>
      <c r="CK362" s="10"/>
      <c r="CL362" s="10"/>
      <c r="CM362" s="10"/>
      <c r="CN362" s="10"/>
      <c r="CO362" s="10"/>
      <c r="CP362" s="10"/>
      <c r="CQ362" s="10"/>
      <c r="CR362" s="10"/>
      <c r="CS362" s="10"/>
      <c r="CT362" s="10"/>
      <c r="CU362" s="10"/>
      <c r="CV362" s="10"/>
      <c r="CW362" s="10"/>
      <c r="CX362" s="10"/>
      <c r="CY362" s="10"/>
      <c r="CZ362" s="10"/>
      <c r="DA362" s="10"/>
      <c r="DB362" s="10"/>
      <c r="DC362" s="10"/>
      <c r="DD362" s="10"/>
      <c r="DE362" s="10"/>
      <c r="DF362" s="10"/>
      <c r="DG362" s="10"/>
      <c r="DH362" s="10"/>
      <c r="DI362" s="10"/>
      <c r="DJ362" s="10"/>
      <c r="DK362" s="10"/>
      <c r="DL362" s="10"/>
      <c r="DM362" s="10"/>
      <c r="DN362" s="10"/>
      <c r="DO362" s="10"/>
      <c r="DP362" s="10"/>
      <c r="DQ362" s="10"/>
      <c r="DR362" s="10"/>
      <c r="DS362" s="10"/>
      <c r="DT362" s="10"/>
      <c r="DU362" s="10"/>
      <c r="DV362" s="10"/>
      <c r="DW362" s="10"/>
      <c r="DX362" s="10"/>
      <c r="DY362" s="10"/>
      <c r="DZ362" s="10"/>
      <c r="EA362" s="10"/>
      <c r="EB362" s="10"/>
      <c r="EC362" s="10"/>
      <c r="ED362" s="10"/>
      <c r="EE362" s="10"/>
      <c r="EF362" s="10"/>
      <c r="EG362" s="10"/>
      <c r="EH362" s="10"/>
      <c r="EI362" s="10"/>
      <c r="EJ362" s="10"/>
      <c r="EK362" s="10"/>
      <c r="EL362" s="10"/>
      <c r="EM362" s="10"/>
      <c r="EN362" s="10"/>
      <c r="EO362" s="10"/>
      <c r="EP362" s="10"/>
      <c r="EQ362" s="10"/>
      <c r="ER362" s="10"/>
      <c r="ES362" s="10"/>
      <c r="ET362" s="10"/>
      <c r="EU362" s="10"/>
      <c r="EV362" s="10"/>
      <c r="EW362" s="10"/>
      <c r="EX362" s="10"/>
      <c r="EY362" s="10"/>
      <c r="EZ362" s="10"/>
      <c r="FA362" s="10"/>
      <c r="FB362" s="10"/>
      <c r="FC362" s="10"/>
      <c r="FD362" s="10"/>
      <c r="FE362" s="10"/>
      <c r="FF362" s="10"/>
      <c r="FG362" s="10"/>
      <c r="FH362" s="10"/>
      <c r="FI362" s="10"/>
      <c r="FJ362" s="10"/>
      <c r="FK362" s="10"/>
      <c r="FL362" s="10"/>
      <c r="FM362" s="10"/>
      <c r="FN362" s="10"/>
      <c r="FO362" s="10"/>
      <c r="FP362" s="10"/>
      <c r="FQ362" s="10"/>
      <c r="FR362" s="10"/>
      <c r="FS362" s="10"/>
      <c r="FT362" s="10"/>
      <c r="FU362" s="10"/>
      <c r="FV362" s="10"/>
      <c r="FW362" s="10"/>
      <c r="FX362" s="10"/>
      <c r="FY362" s="10"/>
      <c r="FZ362" s="10"/>
      <c r="GA362" s="10"/>
      <c r="GB362" s="10"/>
      <c r="GC362" s="10"/>
      <c r="GD362" s="10"/>
      <c r="GE362" s="10"/>
      <c r="GF362" s="10"/>
      <c r="GG362" s="10"/>
      <c r="GH362" s="10"/>
      <c r="GI362" s="10"/>
      <c r="GJ362" s="10"/>
      <c r="GK362" s="10"/>
      <c r="GL362" s="10"/>
      <c r="GM362" s="10"/>
      <c r="GN362" s="10"/>
      <c r="GO362" s="10"/>
      <c r="GP362" s="10"/>
      <c r="GQ362" s="10"/>
      <c r="GR362" s="10"/>
      <c r="GS362" s="10"/>
      <c r="GT362" s="10"/>
      <c r="GU362" s="10"/>
      <c r="GV362" s="10"/>
      <c r="GW362" s="10"/>
      <c r="GX362" s="10"/>
      <c r="GY362" s="10"/>
      <c r="GZ362" s="10"/>
      <c r="HA362" s="10"/>
      <c r="HB362" s="10"/>
      <c r="HC362" s="10"/>
      <c r="HD362" s="10"/>
      <c r="HE362" s="10"/>
      <c r="HF362" s="10"/>
      <c r="HG362" s="10"/>
      <c r="HH362" s="10"/>
      <c r="HI362" s="10"/>
      <c r="HJ362" s="10"/>
      <c r="HK362" s="10"/>
      <c r="HL362" s="10"/>
      <c r="HM362" s="10"/>
      <c r="HN362" s="10"/>
      <c r="HO362" s="10"/>
      <c r="HP362" s="10"/>
      <c r="HQ362" s="10"/>
      <c r="HR362" s="10"/>
      <c r="HS362" s="10"/>
      <c r="HT362" s="10"/>
      <c r="HU362" s="10"/>
      <c r="HV362" s="10"/>
      <c r="HW362" s="10"/>
      <c r="HX362" s="10"/>
      <c r="HY362" s="10"/>
      <c r="HZ362" s="10"/>
      <c r="IA362" s="10"/>
      <c r="IB362" s="10"/>
      <c r="IC362" s="10"/>
      <c r="ID362" s="10"/>
      <c r="IE362" s="10"/>
      <c r="IF362" s="10"/>
      <c r="IG362" s="10"/>
      <c r="IH362" s="10"/>
      <c r="II362" s="10"/>
      <c r="IJ362" s="10"/>
      <c r="IK362" s="10"/>
      <c r="IL362" s="10"/>
      <c r="IM362" s="10"/>
      <c r="IN362" s="10"/>
      <c r="IO362" s="10"/>
      <c r="IP362" s="10"/>
      <c r="IQ362" s="10"/>
      <c r="IR362" s="10"/>
      <c r="IS362" s="10"/>
      <c r="IT362" s="10"/>
      <c r="IU362" s="10"/>
      <c r="IV362" s="10"/>
      <c r="IW362" s="10"/>
      <c r="IX362" s="10"/>
      <c r="IY362" s="10"/>
      <c r="IZ362" s="10"/>
      <c r="JA362" s="10"/>
    </row>
    <row r="363" spans="1:261" x14ac:dyDescent="0.3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CC363" s="10"/>
      <c r="CD363" s="10"/>
      <c r="CE363" s="10"/>
      <c r="CF363" s="10"/>
      <c r="CG363" s="10"/>
      <c r="CH363" s="10"/>
      <c r="CI363" s="10"/>
      <c r="CJ363" s="10"/>
      <c r="CK363" s="10"/>
      <c r="CL363" s="10"/>
      <c r="CM363" s="10"/>
      <c r="CN363" s="10"/>
      <c r="CO363" s="10"/>
      <c r="CP363" s="10"/>
      <c r="CQ363" s="10"/>
      <c r="CR363" s="10"/>
      <c r="CS363" s="10"/>
      <c r="CT363" s="10"/>
      <c r="CU363" s="10"/>
      <c r="CV363" s="10"/>
      <c r="CW363" s="10"/>
      <c r="CX363" s="10"/>
      <c r="CY363" s="10"/>
      <c r="CZ363" s="10"/>
      <c r="DA363" s="10"/>
      <c r="DB363" s="10"/>
      <c r="DC363" s="10"/>
      <c r="DD363" s="10"/>
      <c r="DE363" s="10"/>
      <c r="DF363" s="10"/>
      <c r="DG363" s="10"/>
      <c r="DH363" s="10"/>
      <c r="DI363" s="10"/>
      <c r="DJ363" s="10"/>
      <c r="DK363" s="10"/>
      <c r="DL363" s="10"/>
      <c r="DM363" s="10"/>
      <c r="DN363" s="10"/>
      <c r="DO363" s="10"/>
      <c r="DP363" s="10"/>
      <c r="DQ363" s="10"/>
      <c r="DR363" s="10"/>
      <c r="DS363" s="10"/>
      <c r="DT363" s="10"/>
      <c r="DU363" s="10"/>
      <c r="DV363" s="10"/>
      <c r="DW363" s="10"/>
      <c r="DX363" s="10"/>
      <c r="DY363" s="10"/>
      <c r="DZ363" s="10"/>
      <c r="EA363" s="10"/>
      <c r="EB363" s="10"/>
      <c r="EC363" s="10"/>
      <c r="ED363" s="10"/>
      <c r="EE363" s="10"/>
      <c r="EF363" s="10"/>
      <c r="EG363" s="10"/>
      <c r="EH363" s="10"/>
      <c r="EI363" s="10"/>
      <c r="EJ363" s="10"/>
      <c r="EK363" s="10"/>
      <c r="EL363" s="10"/>
      <c r="EM363" s="10"/>
      <c r="EN363" s="10"/>
      <c r="EO363" s="10"/>
      <c r="EP363" s="10"/>
      <c r="EQ363" s="10"/>
      <c r="ER363" s="10"/>
      <c r="ES363" s="10"/>
      <c r="ET363" s="10"/>
      <c r="EU363" s="10"/>
      <c r="EV363" s="10"/>
      <c r="EW363" s="10"/>
      <c r="EX363" s="10"/>
      <c r="EY363" s="10"/>
      <c r="EZ363" s="10"/>
      <c r="FA363" s="10"/>
      <c r="FB363" s="10"/>
      <c r="FC363" s="10"/>
      <c r="FD363" s="10"/>
      <c r="FE363" s="10"/>
      <c r="FF363" s="10"/>
      <c r="FG363" s="10"/>
      <c r="FH363" s="10"/>
      <c r="FI363" s="10"/>
      <c r="FJ363" s="10"/>
      <c r="FK363" s="10"/>
      <c r="FL363" s="10"/>
      <c r="FM363" s="10"/>
      <c r="FN363" s="10"/>
      <c r="FO363" s="10"/>
      <c r="FP363" s="10"/>
      <c r="FQ363" s="10"/>
      <c r="FR363" s="10"/>
      <c r="FS363" s="10"/>
      <c r="FT363" s="10"/>
      <c r="FU363" s="10"/>
      <c r="FV363" s="10"/>
      <c r="FW363" s="10"/>
      <c r="FX363" s="10"/>
      <c r="FY363" s="10"/>
      <c r="FZ363" s="10"/>
      <c r="GA363" s="10"/>
      <c r="GB363" s="10"/>
      <c r="GC363" s="10"/>
      <c r="GD363" s="10"/>
      <c r="GE363" s="10"/>
      <c r="GF363" s="10"/>
      <c r="GG363" s="10"/>
      <c r="GH363" s="10"/>
      <c r="GI363" s="10"/>
      <c r="GJ363" s="10"/>
      <c r="GK363" s="10"/>
      <c r="GL363" s="10"/>
      <c r="GM363" s="10"/>
      <c r="GN363" s="10"/>
      <c r="GO363" s="10"/>
      <c r="GP363" s="10"/>
      <c r="GQ363" s="10"/>
      <c r="GR363" s="10"/>
      <c r="GS363" s="10"/>
      <c r="GT363" s="10"/>
      <c r="GU363" s="10"/>
      <c r="GV363" s="10"/>
      <c r="GW363" s="10"/>
      <c r="GX363" s="10"/>
      <c r="GY363" s="10"/>
      <c r="GZ363" s="10"/>
      <c r="HA363" s="10"/>
      <c r="HB363" s="10"/>
      <c r="HC363" s="10"/>
      <c r="HD363" s="10"/>
      <c r="HE363" s="10"/>
      <c r="HF363" s="10"/>
      <c r="HG363" s="10"/>
      <c r="HH363" s="10"/>
      <c r="HI363" s="10"/>
      <c r="HJ363" s="10"/>
      <c r="HK363" s="10"/>
      <c r="HL363" s="10"/>
      <c r="HM363" s="10"/>
      <c r="HN363" s="10"/>
      <c r="HO363" s="10"/>
      <c r="HP363" s="10"/>
      <c r="HQ363" s="10"/>
      <c r="HR363" s="10"/>
      <c r="HS363" s="10"/>
      <c r="HT363" s="10"/>
      <c r="HU363" s="10"/>
      <c r="HV363" s="10"/>
      <c r="HW363" s="10"/>
      <c r="HX363" s="10"/>
      <c r="HY363" s="10"/>
      <c r="HZ363" s="10"/>
      <c r="IA363" s="10"/>
      <c r="IB363" s="10"/>
      <c r="IC363" s="10"/>
      <c r="ID363" s="10"/>
      <c r="IE363" s="10"/>
      <c r="IF363" s="10"/>
      <c r="IG363" s="10"/>
      <c r="IH363" s="10"/>
      <c r="II363" s="10"/>
      <c r="IJ363" s="10"/>
      <c r="IK363" s="10"/>
      <c r="IL363" s="10"/>
      <c r="IM363" s="10"/>
      <c r="IN363" s="10"/>
      <c r="IO363" s="10"/>
      <c r="IP363" s="10"/>
      <c r="IQ363" s="10"/>
      <c r="IR363" s="10"/>
      <c r="IS363" s="10"/>
      <c r="IT363" s="10"/>
      <c r="IU363" s="10"/>
      <c r="IV363" s="10"/>
      <c r="IW363" s="10"/>
      <c r="IX363" s="10"/>
      <c r="IY363" s="10"/>
      <c r="IZ363" s="10"/>
      <c r="JA363" s="10"/>
    </row>
    <row r="364" spans="1:261" x14ac:dyDescent="0.3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CC364" s="10"/>
      <c r="CD364" s="10"/>
      <c r="CE364" s="10"/>
      <c r="CF364" s="10"/>
      <c r="CG364" s="10"/>
      <c r="CH364" s="10"/>
      <c r="CI364" s="10"/>
      <c r="CJ364" s="10"/>
      <c r="CK364" s="10"/>
      <c r="CL364" s="10"/>
      <c r="CM364" s="10"/>
      <c r="CN364" s="10"/>
      <c r="CO364" s="10"/>
      <c r="CP364" s="10"/>
      <c r="CQ364" s="10"/>
      <c r="CR364" s="10"/>
      <c r="CS364" s="10"/>
      <c r="CT364" s="10"/>
      <c r="CU364" s="10"/>
      <c r="CV364" s="10"/>
      <c r="CW364" s="10"/>
      <c r="CX364" s="10"/>
      <c r="CY364" s="10"/>
      <c r="CZ364" s="10"/>
      <c r="DA364" s="10"/>
      <c r="DB364" s="10"/>
      <c r="DC364" s="10"/>
      <c r="DD364" s="10"/>
      <c r="DE364" s="10"/>
      <c r="DF364" s="10"/>
      <c r="DG364" s="10"/>
      <c r="DH364" s="10"/>
      <c r="DI364" s="10"/>
      <c r="DJ364" s="10"/>
      <c r="DK364" s="10"/>
      <c r="DL364" s="10"/>
      <c r="DM364" s="10"/>
      <c r="DN364" s="10"/>
      <c r="DO364" s="10"/>
      <c r="DP364" s="10"/>
      <c r="DQ364" s="10"/>
      <c r="DR364" s="10"/>
      <c r="DS364" s="10"/>
      <c r="DT364" s="10"/>
      <c r="DU364" s="10"/>
      <c r="DV364" s="10"/>
      <c r="DW364" s="10"/>
      <c r="DX364" s="10"/>
      <c r="DY364" s="10"/>
      <c r="DZ364" s="10"/>
      <c r="EA364" s="10"/>
      <c r="EB364" s="10"/>
      <c r="EC364" s="10"/>
      <c r="ED364" s="10"/>
      <c r="EE364" s="10"/>
      <c r="EF364" s="10"/>
      <c r="EG364" s="10"/>
      <c r="EH364" s="10"/>
      <c r="EI364" s="10"/>
      <c r="EJ364" s="10"/>
      <c r="EK364" s="10"/>
      <c r="EL364" s="10"/>
      <c r="EM364" s="10"/>
      <c r="EN364" s="10"/>
      <c r="EO364" s="10"/>
      <c r="EP364" s="10"/>
      <c r="EQ364" s="10"/>
      <c r="ER364" s="10"/>
      <c r="ES364" s="10"/>
      <c r="ET364" s="10"/>
      <c r="EU364" s="10"/>
      <c r="EV364" s="10"/>
      <c r="EW364" s="10"/>
      <c r="EX364" s="10"/>
      <c r="EY364" s="10"/>
      <c r="EZ364" s="10"/>
      <c r="FA364" s="10"/>
      <c r="FB364" s="10"/>
      <c r="FC364" s="10"/>
      <c r="FD364" s="10"/>
      <c r="FE364" s="10"/>
      <c r="FF364" s="10"/>
      <c r="FG364" s="10"/>
      <c r="FH364" s="10"/>
      <c r="FI364" s="10"/>
      <c r="FJ364" s="10"/>
      <c r="FK364" s="10"/>
      <c r="FL364" s="10"/>
      <c r="FM364" s="10"/>
      <c r="FN364" s="10"/>
      <c r="FO364" s="10"/>
      <c r="FP364" s="10"/>
      <c r="FQ364" s="10"/>
      <c r="FR364" s="10"/>
      <c r="FS364" s="10"/>
      <c r="FT364" s="10"/>
      <c r="FU364" s="10"/>
      <c r="FV364" s="10"/>
      <c r="FW364" s="10"/>
      <c r="FX364" s="10"/>
      <c r="FY364" s="10"/>
      <c r="FZ364" s="10"/>
      <c r="GA364" s="10"/>
      <c r="GB364" s="10"/>
      <c r="GC364" s="10"/>
      <c r="GD364" s="10"/>
      <c r="GE364" s="10"/>
      <c r="GF364" s="10"/>
      <c r="GG364" s="10"/>
      <c r="GH364" s="10"/>
      <c r="GI364" s="10"/>
      <c r="GJ364" s="10"/>
      <c r="GK364" s="10"/>
      <c r="GL364" s="10"/>
      <c r="GM364" s="10"/>
      <c r="GN364" s="10"/>
      <c r="GO364" s="10"/>
      <c r="GP364" s="10"/>
      <c r="GQ364" s="10"/>
      <c r="GR364" s="10"/>
      <c r="GS364" s="10"/>
      <c r="GT364" s="10"/>
      <c r="GU364" s="10"/>
      <c r="GV364" s="10"/>
      <c r="GW364" s="10"/>
      <c r="GX364" s="10"/>
      <c r="GY364" s="10"/>
      <c r="GZ364" s="10"/>
      <c r="HA364" s="10"/>
      <c r="HB364" s="10"/>
      <c r="HC364" s="10"/>
      <c r="HD364" s="10"/>
      <c r="HE364" s="10"/>
      <c r="HF364" s="10"/>
      <c r="HG364" s="10"/>
      <c r="HH364" s="10"/>
      <c r="HI364" s="10"/>
      <c r="HJ364" s="10"/>
      <c r="HK364" s="10"/>
      <c r="HL364" s="10"/>
      <c r="HM364" s="10"/>
      <c r="HN364" s="10"/>
      <c r="HO364" s="10"/>
      <c r="HP364" s="10"/>
      <c r="HQ364" s="10"/>
      <c r="HR364" s="10"/>
      <c r="HS364" s="10"/>
      <c r="HT364" s="10"/>
      <c r="HU364" s="10"/>
      <c r="HV364" s="10"/>
      <c r="HW364" s="10"/>
      <c r="HX364" s="10"/>
      <c r="HY364" s="10"/>
      <c r="HZ364" s="10"/>
      <c r="IA364" s="10"/>
      <c r="IB364" s="10"/>
      <c r="IC364" s="10"/>
      <c r="ID364" s="10"/>
      <c r="IE364" s="10"/>
      <c r="IF364" s="10"/>
      <c r="IG364" s="10"/>
      <c r="IH364" s="10"/>
      <c r="II364" s="10"/>
      <c r="IJ364" s="10"/>
      <c r="IK364" s="10"/>
      <c r="IL364" s="10"/>
      <c r="IM364" s="10"/>
      <c r="IN364" s="10"/>
      <c r="IO364" s="10"/>
      <c r="IP364" s="10"/>
      <c r="IQ364" s="10"/>
      <c r="IR364" s="10"/>
      <c r="IS364" s="10"/>
      <c r="IT364" s="10"/>
      <c r="IU364" s="10"/>
      <c r="IV364" s="10"/>
      <c r="IW364" s="10"/>
      <c r="IX364" s="10"/>
      <c r="IY364" s="10"/>
      <c r="IZ364" s="10"/>
      <c r="JA364" s="10"/>
    </row>
    <row r="365" spans="1:261" x14ac:dyDescent="0.3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CC365" s="10"/>
      <c r="CD365" s="10"/>
      <c r="CE365" s="10"/>
      <c r="CF365" s="10"/>
      <c r="CG365" s="10"/>
      <c r="CH365" s="10"/>
      <c r="CI365" s="10"/>
      <c r="CJ365" s="10"/>
      <c r="CK365" s="10"/>
      <c r="CL365" s="10"/>
      <c r="CM365" s="10"/>
      <c r="CN365" s="10"/>
      <c r="CO365" s="10"/>
      <c r="CP365" s="10"/>
      <c r="CQ365" s="10"/>
      <c r="CR365" s="10"/>
      <c r="CS365" s="10"/>
      <c r="CT365" s="10"/>
      <c r="CU365" s="10"/>
      <c r="CV365" s="10"/>
      <c r="CW365" s="10"/>
      <c r="CX365" s="10"/>
      <c r="CY365" s="10"/>
      <c r="CZ365" s="10"/>
      <c r="DA365" s="10"/>
      <c r="DB365" s="10"/>
      <c r="DC365" s="10"/>
      <c r="DD365" s="10"/>
      <c r="DE365" s="10"/>
      <c r="DF365" s="10"/>
      <c r="DG365" s="10"/>
      <c r="DH365" s="10"/>
      <c r="DI365" s="10"/>
      <c r="DJ365" s="10"/>
      <c r="DK365" s="10"/>
      <c r="DL365" s="10"/>
      <c r="DM365" s="10"/>
      <c r="DN365" s="10"/>
      <c r="DO365" s="10"/>
      <c r="DP365" s="10"/>
      <c r="DQ365" s="10"/>
      <c r="DR365" s="10"/>
      <c r="DS365" s="10"/>
      <c r="DT365" s="10"/>
      <c r="DU365" s="10"/>
      <c r="DV365" s="10"/>
      <c r="DW365" s="10"/>
      <c r="DX365" s="10"/>
      <c r="DY365" s="10"/>
      <c r="DZ365" s="10"/>
      <c r="EA365" s="10"/>
      <c r="EB365" s="10"/>
      <c r="EC365" s="10"/>
      <c r="ED365" s="10"/>
      <c r="EE365" s="10"/>
      <c r="EF365" s="10"/>
      <c r="EG365" s="10"/>
      <c r="EH365" s="10"/>
      <c r="EI365" s="10"/>
      <c r="EJ365" s="10"/>
      <c r="EK365" s="10"/>
      <c r="EL365" s="10"/>
      <c r="EM365" s="10"/>
      <c r="EN365" s="10"/>
      <c r="EO365" s="10"/>
      <c r="EP365" s="10"/>
      <c r="EQ365" s="10"/>
      <c r="ER365" s="10"/>
      <c r="ES365" s="10"/>
      <c r="ET365" s="10"/>
      <c r="EU365" s="10"/>
      <c r="EV365" s="10"/>
      <c r="EW365" s="10"/>
      <c r="EX365" s="10"/>
      <c r="EY365" s="10"/>
      <c r="EZ365" s="10"/>
      <c r="FA365" s="10"/>
      <c r="FB365" s="10"/>
      <c r="FC365" s="10"/>
      <c r="FD365" s="10"/>
      <c r="FE365" s="10"/>
      <c r="FF365" s="10"/>
      <c r="FG365" s="10"/>
      <c r="FH365" s="10"/>
      <c r="FI365" s="10"/>
      <c r="FJ365" s="10"/>
      <c r="FK365" s="10"/>
      <c r="FL365" s="10"/>
      <c r="FM365" s="10"/>
      <c r="FN365" s="10"/>
      <c r="FO365" s="10"/>
      <c r="FP365" s="10"/>
      <c r="FQ365" s="10"/>
      <c r="FR365" s="10"/>
      <c r="FS365" s="10"/>
      <c r="FT365" s="10"/>
      <c r="FU365" s="10"/>
      <c r="FV365" s="10"/>
      <c r="FW365" s="10"/>
      <c r="FX365" s="10"/>
      <c r="FY365" s="10"/>
      <c r="FZ365" s="10"/>
      <c r="GA365" s="10"/>
      <c r="GB365" s="10"/>
      <c r="GC365" s="10"/>
      <c r="GD365" s="10"/>
      <c r="GE365" s="10"/>
      <c r="GF365" s="10"/>
      <c r="GG365" s="10"/>
      <c r="GH365" s="10"/>
      <c r="GI365" s="10"/>
      <c r="GJ365" s="10"/>
      <c r="GK365" s="10"/>
      <c r="GL365" s="10"/>
      <c r="GM365" s="10"/>
      <c r="GN365" s="10"/>
      <c r="GO365" s="10"/>
      <c r="GP365" s="10"/>
      <c r="GQ365" s="10"/>
      <c r="GR365" s="10"/>
      <c r="GS365" s="10"/>
      <c r="GT365" s="10"/>
      <c r="GU365" s="10"/>
      <c r="GV365" s="10"/>
      <c r="GW365" s="10"/>
      <c r="GX365" s="10"/>
      <c r="GY365" s="10"/>
      <c r="GZ365" s="10"/>
      <c r="HA365" s="10"/>
      <c r="HB365" s="10"/>
      <c r="HC365" s="10"/>
      <c r="HD365" s="10"/>
      <c r="HE365" s="10"/>
      <c r="HF365" s="10"/>
      <c r="HG365" s="10"/>
      <c r="HH365" s="10"/>
      <c r="HI365" s="10"/>
      <c r="HJ365" s="10"/>
      <c r="HK365" s="10"/>
      <c r="HL365" s="10"/>
      <c r="HM365" s="10"/>
      <c r="HN365" s="10"/>
      <c r="HO365" s="10"/>
      <c r="HP365" s="10"/>
      <c r="HQ365" s="10"/>
      <c r="HR365" s="10"/>
      <c r="HS365" s="10"/>
      <c r="HT365" s="10"/>
      <c r="HU365" s="10"/>
      <c r="HV365" s="10"/>
      <c r="HW365" s="10"/>
      <c r="HX365" s="10"/>
      <c r="HY365" s="10"/>
      <c r="HZ365" s="10"/>
      <c r="IA365" s="10"/>
      <c r="IB365" s="10"/>
      <c r="IC365" s="10"/>
      <c r="ID365" s="10"/>
      <c r="IE365" s="10"/>
      <c r="IF365" s="10"/>
      <c r="IG365" s="10"/>
      <c r="IH365" s="10"/>
      <c r="II365" s="10"/>
      <c r="IJ365" s="10"/>
      <c r="IK365" s="10"/>
      <c r="IL365" s="10"/>
      <c r="IM365" s="10"/>
      <c r="IN365" s="10"/>
      <c r="IO365" s="10"/>
      <c r="IP365" s="10"/>
      <c r="IQ365" s="10"/>
      <c r="IR365" s="10"/>
      <c r="IS365" s="10"/>
      <c r="IT365" s="10"/>
      <c r="IU365" s="10"/>
      <c r="IV365" s="10"/>
      <c r="IW365" s="10"/>
      <c r="IX365" s="10"/>
      <c r="IY365" s="10"/>
      <c r="IZ365" s="10"/>
      <c r="JA365" s="10"/>
    </row>
    <row r="366" spans="1:261" x14ac:dyDescent="0.3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CC366" s="10"/>
      <c r="CD366" s="10"/>
      <c r="CE366" s="10"/>
      <c r="CF366" s="10"/>
      <c r="CG366" s="10"/>
      <c r="CH366" s="10"/>
      <c r="CI366" s="10"/>
      <c r="CJ366" s="10"/>
      <c r="CK366" s="10"/>
      <c r="CL366" s="10"/>
      <c r="CM366" s="10"/>
      <c r="CN366" s="10"/>
      <c r="CO366" s="10"/>
      <c r="CP366" s="10"/>
      <c r="CQ366" s="10"/>
      <c r="CR366" s="10"/>
      <c r="CS366" s="10"/>
      <c r="CT366" s="10"/>
      <c r="CU366" s="10"/>
      <c r="CV366" s="10"/>
      <c r="CW366" s="10"/>
      <c r="CX366" s="10"/>
      <c r="CY366" s="10"/>
      <c r="CZ366" s="10"/>
      <c r="DA366" s="10"/>
      <c r="DB366" s="10"/>
      <c r="DC366" s="10"/>
      <c r="DD366" s="10"/>
      <c r="DE366" s="10"/>
      <c r="DF366" s="10"/>
      <c r="DG366" s="10"/>
      <c r="DH366" s="10"/>
      <c r="DI366" s="10"/>
      <c r="DJ366" s="10"/>
      <c r="DK366" s="10"/>
      <c r="DL366" s="10"/>
      <c r="DM366" s="10"/>
      <c r="DN366" s="10"/>
      <c r="DO366" s="10"/>
      <c r="DP366" s="10"/>
      <c r="DQ366" s="10"/>
      <c r="DR366" s="10"/>
      <c r="DS366" s="10"/>
      <c r="DT366" s="10"/>
      <c r="DU366" s="10"/>
      <c r="DV366" s="10"/>
      <c r="DW366" s="10"/>
      <c r="DX366" s="10"/>
      <c r="DY366" s="10"/>
      <c r="DZ366" s="10"/>
      <c r="EA366" s="10"/>
      <c r="EB366" s="10"/>
      <c r="EC366" s="10"/>
      <c r="ED366" s="10"/>
      <c r="EE366" s="10"/>
      <c r="EF366" s="10"/>
      <c r="EG366" s="10"/>
      <c r="EH366" s="10"/>
      <c r="EI366" s="10"/>
      <c r="EJ366" s="10"/>
      <c r="EK366" s="10"/>
      <c r="EL366" s="10"/>
      <c r="EM366" s="10"/>
      <c r="EN366" s="10"/>
      <c r="EO366" s="10"/>
      <c r="EP366" s="10"/>
      <c r="EQ366" s="10"/>
      <c r="ER366" s="10"/>
      <c r="ES366" s="10"/>
      <c r="ET366" s="10"/>
      <c r="EU366" s="10"/>
      <c r="EV366" s="10"/>
      <c r="EW366" s="10"/>
      <c r="EX366" s="10"/>
      <c r="EY366" s="10"/>
      <c r="EZ366" s="10"/>
      <c r="FA366" s="10"/>
      <c r="FB366" s="10"/>
      <c r="FC366" s="10"/>
      <c r="FD366" s="10"/>
      <c r="FE366" s="10"/>
      <c r="FF366" s="10"/>
      <c r="FG366" s="10"/>
      <c r="FH366" s="10"/>
      <c r="FI366" s="10"/>
      <c r="FJ366" s="10"/>
      <c r="FK366" s="10"/>
      <c r="FL366" s="10"/>
      <c r="FM366" s="10"/>
      <c r="FN366" s="10"/>
      <c r="FO366" s="10"/>
      <c r="FP366" s="10"/>
      <c r="FQ366" s="10"/>
      <c r="FR366" s="10"/>
      <c r="FS366" s="10"/>
      <c r="FT366" s="10"/>
      <c r="FU366" s="10"/>
      <c r="FV366" s="10"/>
      <c r="FW366" s="10"/>
      <c r="FX366" s="10"/>
      <c r="FY366" s="10"/>
      <c r="FZ366" s="10"/>
      <c r="GA366" s="10"/>
      <c r="GB366" s="10"/>
      <c r="GC366" s="10"/>
      <c r="GD366" s="10"/>
      <c r="GE366" s="10"/>
      <c r="GF366" s="10"/>
      <c r="GG366" s="10"/>
      <c r="GH366" s="10"/>
      <c r="GI366" s="10"/>
      <c r="GJ366" s="10"/>
      <c r="GK366" s="10"/>
      <c r="GL366" s="10"/>
      <c r="GM366" s="10"/>
      <c r="GN366" s="10"/>
      <c r="GO366" s="10"/>
      <c r="GP366" s="10"/>
      <c r="GQ366" s="10"/>
      <c r="GR366" s="10"/>
      <c r="GS366" s="10"/>
      <c r="GT366" s="10"/>
      <c r="GU366" s="10"/>
      <c r="GV366" s="10"/>
      <c r="GW366" s="10"/>
      <c r="GX366" s="10"/>
      <c r="GY366" s="10"/>
      <c r="GZ366" s="10"/>
      <c r="HA366" s="10"/>
      <c r="HB366" s="10"/>
      <c r="HC366" s="10"/>
      <c r="HD366" s="10"/>
      <c r="HE366" s="10"/>
      <c r="HF366" s="10"/>
      <c r="HG366" s="10"/>
      <c r="HH366" s="10"/>
      <c r="HI366" s="10"/>
      <c r="HJ366" s="10"/>
      <c r="HK366" s="10"/>
      <c r="HL366" s="10"/>
      <c r="HM366" s="10"/>
      <c r="HN366" s="10"/>
      <c r="HO366" s="10"/>
      <c r="HP366" s="10"/>
      <c r="HQ366" s="10"/>
      <c r="HR366" s="10"/>
      <c r="HS366" s="10"/>
      <c r="HT366" s="10"/>
      <c r="HU366" s="10"/>
      <c r="HV366" s="10"/>
      <c r="HW366" s="10"/>
      <c r="HX366" s="10"/>
      <c r="HY366" s="10"/>
      <c r="HZ366" s="10"/>
      <c r="IA366" s="10"/>
      <c r="IB366" s="10"/>
      <c r="IC366" s="10"/>
      <c r="ID366" s="10"/>
      <c r="IE366" s="10"/>
      <c r="IF366" s="10"/>
      <c r="IG366" s="10"/>
      <c r="IH366" s="10"/>
      <c r="II366" s="10"/>
      <c r="IJ366" s="10"/>
      <c r="IK366" s="10"/>
      <c r="IL366" s="10"/>
      <c r="IM366" s="10"/>
      <c r="IN366" s="10"/>
      <c r="IO366" s="10"/>
      <c r="IP366" s="10"/>
      <c r="IQ366" s="10"/>
      <c r="IR366" s="10"/>
      <c r="IS366" s="10"/>
      <c r="IT366" s="10"/>
      <c r="IU366" s="10"/>
      <c r="IV366" s="10"/>
      <c r="IW366" s="10"/>
      <c r="IX366" s="10"/>
      <c r="IY366" s="10"/>
      <c r="IZ366" s="10"/>
      <c r="JA366" s="10"/>
    </row>
    <row r="367" spans="1:261" x14ac:dyDescent="0.3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CC367" s="10"/>
      <c r="CD367" s="10"/>
      <c r="CE367" s="10"/>
      <c r="CF367" s="10"/>
      <c r="CG367" s="10"/>
      <c r="CH367" s="10"/>
      <c r="CI367" s="10"/>
      <c r="CJ367" s="10"/>
      <c r="CK367" s="10"/>
      <c r="CL367" s="10"/>
      <c r="CM367" s="10"/>
      <c r="CN367" s="10"/>
      <c r="CO367" s="10"/>
      <c r="CP367" s="10"/>
      <c r="CQ367" s="10"/>
      <c r="CR367" s="10"/>
      <c r="CS367" s="10"/>
      <c r="CT367" s="10"/>
      <c r="CU367" s="10"/>
      <c r="CV367" s="10"/>
      <c r="CW367" s="10"/>
      <c r="CX367" s="10"/>
      <c r="CY367" s="10"/>
      <c r="CZ367" s="10"/>
      <c r="DA367" s="10"/>
      <c r="DB367" s="10"/>
      <c r="DC367" s="10"/>
      <c r="DD367" s="10"/>
      <c r="DE367" s="10"/>
      <c r="DF367" s="10"/>
      <c r="DG367" s="10"/>
      <c r="DH367" s="10"/>
      <c r="DI367" s="10"/>
      <c r="DJ367" s="10"/>
      <c r="DK367" s="10"/>
      <c r="DL367" s="10"/>
      <c r="DM367" s="10"/>
      <c r="DN367" s="10"/>
      <c r="DO367" s="10"/>
      <c r="DP367" s="10"/>
      <c r="DQ367" s="10"/>
      <c r="DR367" s="10"/>
      <c r="DS367" s="10"/>
      <c r="DT367" s="10"/>
      <c r="DU367" s="10"/>
      <c r="DV367" s="10"/>
      <c r="DW367" s="10"/>
      <c r="DX367" s="10"/>
      <c r="DY367" s="10"/>
      <c r="DZ367" s="10"/>
      <c r="EA367" s="10"/>
      <c r="EB367" s="10"/>
      <c r="EC367" s="10"/>
      <c r="ED367" s="10"/>
      <c r="EE367" s="10"/>
      <c r="EF367" s="10"/>
      <c r="EG367" s="10"/>
      <c r="EH367" s="10"/>
      <c r="EI367" s="10"/>
      <c r="EJ367" s="10"/>
      <c r="EK367" s="10"/>
      <c r="EL367" s="10"/>
      <c r="EM367" s="10"/>
      <c r="EN367" s="10"/>
      <c r="EO367" s="10"/>
      <c r="EP367" s="10"/>
      <c r="EQ367" s="10"/>
      <c r="ER367" s="10"/>
      <c r="ES367" s="10"/>
      <c r="ET367" s="10"/>
      <c r="EU367" s="10"/>
      <c r="EV367" s="10"/>
      <c r="EW367" s="10"/>
      <c r="EX367" s="10"/>
      <c r="EY367" s="10"/>
      <c r="EZ367" s="10"/>
      <c r="FA367" s="10"/>
      <c r="FB367" s="10"/>
      <c r="FC367" s="10"/>
      <c r="FD367" s="10"/>
      <c r="FE367" s="10"/>
      <c r="FF367" s="10"/>
      <c r="FG367" s="10"/>
      <c r="FH367" s="10"/>
      <c r="FI367" s="10"/>
      <c r="FJ367" s="10"/>
      <c r="FK367" s="10"/>
      <c r="FL367" s="10"/>
      <c r="FM367" s="10"/>
      <c r="FN367" s="10"/>
      <c r="FO367" s="10"/>
      <c r="FP367" s="10"/>
      <c r="FQ367" s="10"/>
      <c r="FR367" s="10"/>
      <c r="FS367" s="10"/>
      <c r="FT367" s="10"/>
      <c r="FU367" s="10"/>
      <c r="FV367" s="10"/>
      <c r="FW367" s="10"/>
      <c r="FX367" s="10"/>
      <c r="FY367" s="10"/>
      <c r="FZ367" s="10"/>
      <c r="GA367" s="10"/>
      <c r="GB367" s="10"/>
      <c r="GC367" s="10"/>
      <c r="GD367" s="10"/>
      <c r="GE367" s="10"/>
      <c r="GF367" s="10"/>
      <c r="GG367" s="10"/>
      <c r="GH367" s="10"/>
      <c r="GI367" s="10"/>
      <c r="GJ367" s="10"/>
      <c r="GK367" s="10"/>
      <c r="GL367" s="10"/>
      <c r="GM367" s="10"/>
      <c r="GN367" s="10"/>
      <c r="GO367" s="10"/>
      <c r="GP367" s="10"/>
      <c r="GQ367" s="10"/>
      <c r="GR367" s="10"/>
      <c r="GS367" s="10"/>
      <c r="GT367" s="10"/>
      <c r="GU367" s="10"/>
      <c r="GV367" s="10"/>
      <c r="GW367" s="10"/>
      <c r="GX367" s="10"/>
      <c r="GY367" s="10"/>
      <c r="GZ367" s="10"/>
      <c r="HA367" s="10"/>
      <c r="HB367" s="10"/>
      <c r="HC367" s="10"/>
      <c r="HD367" s="10"/>
      <c r="HE367" s="10"/>
      <c r="HF367" s="10"/>
      <c r="HG367" s="10"/>
      <c r="HH367" s="10"/>
      <c r="HI367" s="10"/>
      <c r="HJ367" s="10"/>
      <c r="HK367" s="10"/>
      <c r="HL367" s="10"/>
      <c r="HM367" s="10"/>
      <c r="HN367" s="10"/>
      <c r="HO367" s="10"/>
      <c r="HP367" s="10"/>
      <c r="HQ367" s="10"/>
      <c r="HR367" s="10"/>
      <c r="HS367" s="10"/>
      <c r="HT367" s="10"/>
      <c r="HU367" s="10"/>
      <c r="HV367" s="10"/>
      <c r="HW367" s="10"/>
      <c r="HX367" s="10"/>
      <c r="HY367" s="10"/>
      <c r="HZ367" s="10"/>
      <c r="IA367" s="10"/>
      <c r="IB367" s="10"/>
      <c r="IC367" s="10"/>
      <c r="ID367" s="10"/>
      <c r="IE367" s="10"/>
      <c r="IF367" s="10"/>
      <c r="IG367" s="10"/>
      <c r="IH367" s="10"/>
      <c r="II367" s="10"/>
      <c r="IJ367" s="10"/>
      <c r="IK367" s="10"/>
      <c r="IL367" s="10"/>
      <c r="IM367" s="10"/>
      <c r="IN367" s="10"/>
      <c r="IO367" s="10"/>
      <c r="IP367" s="10"/>
      <c r="IQ367" s="10"/>
      <c r="IR367" s="10"/>
      <c r="IS367" s="10"/>
      <c r="IT367" s="10"/>
      <c r="IU367" s="10"/>
      <c r="IV367" s="10"/>
      <c r="IW367" s="10"/>
      <c r="IX367" s="10"/>
      <c r="IY367" s="10"/>
      <c r="IZ367" s="10"/>
      <c r="JA367" s="10"/>
    </row>
    <row r="368" spans="1:261" x14ac:dyDescent="0.3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CC368" s="10"/>
      <c r="CD368" s="10"/>
      <c r="CE368" s="10"/>
      <c r="CF368" s="10"/>
      <c r="CG368" s="10"/>
      <c r="CH368" s="10"/>
      <c r="CI368" s="10"/>
      <c r="CJ368" s="10"/>
      <c r="CK368" s="10"/>
      <c r="CL368" s="10"/>
      <c r="CM368" s="10"/>
      <c r="CN368" s="10"/>
      <c r="CO368" s="10"/>
      <c r="CP368" s="10"/>
      <c r="CQ368" s="10"/>
      <c r="CR368" s="10"/>
      <c r="CS368" s="10"/>
      <c r="CT368" s="10"/>
      <c r="CU368" s="10"/>
      <c r="CV368" s="10"/>
      <c r="CW368" s="10"/>
      <c r="CX368" s="10"/>
      <c r="CY368" s="10"/>
      <c r="CZ368" s="10"/>
      <c r="DA368" s="10"/>
      <c r="DB368" s="10"/>
      <c r="DC368" s="10"/>
      <c r="DD368" s="10"/>
      <c r="DE368" s="10"/>
      <c r="DF368" s="10"/>
      <c r="DG368" s="10"/>
      <c r="DH368" s="10"/>
      <c r="DI368" s="10"/>
      <c r="DJ368" s="10"/>
      <c r="DK368" s="10"/>
      <c r="DL368" s="10"/>
      <c r="DM368" s="10"/>
      <c r="DN368" s="10"/>
      <c r="DO368" s="10"/>
      <c r="DP368" s="10"/>
      <c r="DQ368" s="10"/>
      <c r="DR368" s="10"/>
      <c r="DS368" s="10"/>
      <c r="DT368" s="10"/>
      <c r="DU368" s="10"/>
      <c r="DV368" s="10"/>
      <c r="DW368" s="10"/>
      <c r="DX368" s="10"/>
      <c r="DY368" s="10"/>
      <c r="DZ368" s="10"/>
      <c r="EA368" s="10"/>
      <c r="EB368" s="10"/>
      <c r="EC368" s="10"/>
      <c r="ED368" s="10"/>
      <c r="EE368" s="10"/>
      <c r="EF368" s="10"/>
      <c r="EG368" s="10"/>
      <c r="EH368" s="10"/>
      <c r="EI368" s="10"/>
      <c r="EJ368" s="10"/>
      <c r="EK368" s="10"/>
      <c r="EL368" s="10"/>
      <c r="EM368" s="10"/>
      <c r="EN368" s="10"/>
      <c r="EO368" s="10"/>
      <c r="EP368" s="10"/>
      <c r="EQ368" s="10"/>
      <c r="ER368" s="10"/>
      <c r="ES368" s="10"/>
      <c r="ET368" s="10"/>
      <c r="EU368" s="10"/>
      <c r="EV368" s="10"/>
      <c r="EW368" s="10"/>
      <c r="EX368" s="10"/>
      <c r="EY368" s="10"/>
      <c r="EZ368" s="10"/>
      <c r="FA368" s="10"/>
      <c r="FB368" s="10"/>
      <c r="FC368" s="10"/>
      <c r="FD368" s="10"/>
      <c r="FE368" s="10"/>
      <c r="FF368" s="10"/>
      <c r="FG368" s="10"/>
      <c r="FH368" s="10"/>
      <c r="FI368" s="10"/>
      <c r="FJ368" s="10"/>
      <c r="FK368" s="10"/>
      <c r="FL368" s="10"/>
      <c r="FM368" s="10"/>
      <c r="FN368" s="10"/>
      <c r="FO368" s="10"/>
      <c r="FP368" s="10"/>
      <c r="FQ368" s="10"/>
      <c r="FR368" s="10"/>
      <c r="FS368" s="10"/>
      <c r="FT368" s="10"/>
      <c r="FU368" s="10"/>
      <c r="FV368" s="10"/>
      <c r="FW368" s="10"/>
      <c r="FX368" s="10"/>
      <c r="FY368" s="10"/>
      <c r="FZ368" s="10"/>
      <c r="GA368" s="10"/>
      <c r="GB368" s="10"/>
      <c r="GC368" s="10"/>
      <c r="GD368" s="10"/>
      <c r="GE368" s="10"/>
      <c r="GF368" s="10"/>
      <c r="GG368" s="10"/>
      <c r="GH368" s="10"/>
      <c r="GI368" s="10"/>
      <c r="GJ368" s="10"/>
      <c r="GK368" s="10"/>
      <c r="GL368" s="10"/>
      <c r="GM368" s="10"/>
      <c r="GN368" s="10"/>
      <c r="GO368" s="10"/>
      <c r="GP368" s="10"/>
      <c r="GQ368" s="10"/>
      <c r="GR368" s="10"/>
      <c r="GS368" s="10"/>
      <c r="GT368" s="10"/>
      <c r="GU368" s="10"/>
      <c r="GV368" s="10"/>
      <c r="GW368" s="10"/>
      <c r="GX368" s="10"/>
      <c r="GY368" s="10"/>
      <c r="GZ368" s="10"/>
      <c r="HA368" s="10"/>
      <c r="HB368" s="10"/>
      <c r="HC368" s="10"/>
      <c r="HD368" s="10"/>
      <c r="HE368" s="10"/>
      <c r="HF368" s="10"/>
      <c r="HG368" s="10"/>
      <c r="HH368" s="10"/>
      <c r="HI368" s="10"/>
      <c r="HJ368" s="10"/>
      <c r="HK368" s="10"/>
      <c r="HL368" s="10"/>
      <c r="HM368" s="10"/>
      <c r="HN368" s="10"/>
      <c r="HO368" s="10"/>
      <c r="HP368" s="10"/>
      <c r="HQ368" s="10"/>
      <c r="HR368" s="10"/>
      <c r="HS368" s="10"/>
      <c r="HT368" s="10"/>
      <c r="HU368" s="10"/>
      <c r="HV368" s="10"/>
      <c r="HW368" s="10"/>
      <c r="HX368" s="10"/>
      <c r="HY368" s="10"/>
      <c r="HZ368" s="10"/>
      <c r="IA368" s="10"/>
      <c r="IB368" s="10"/>
      <c r="IC368" s="10"/>
      <c r="ID368" s="10"/>
      <c r="IE368" s="10"/>
      <c r="IF368" s="10"/>
      <c r="IG368" s="10"/>
      <c r="IH368" s="10"/>
      <c r="II368" s="10"/>
      <c r="IJ368" s="10"/>
      <c r="IK368" s="10"/>
      <c r="IL368" s="10"/>
      <c r="IM368" s="10"/>
      <c r="IN368" s="10"/>
      <c r="IO368" s="10"/>
      <c r="IP368" s="10"/>
      <c r="IQ368" s="10"/>
      <c r="IR368" s="10"/>
      <c r="IS368" s="10"/>
      <c r="IT368" s="10"/>
      <c r="IU368" s="10"/>
      <c r="IV368" s="10"/>
      <c r="IW368" s="10"/>
      <c r="IX368" s="10"/>
      <c r="IY368" s="10"/>
      <c r="IZ368" s="10"/>
      <c r="JA368" s="10"/>
    </row>
    <row r="369" spans="1:261" x14ac:dyDescent="0.3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CC369" s="10"/>
      <c r="CD369" s="10"/>
      <c r="CE369" s="10"/>
      <c r="CF369" s="10"/>
      <c r="CG369" s="10"/>
      <c r="CH369" s="10"/>
      <c r="CI369" s="10"/>
      <c r="CJ369" s="10"/>
      <c r="CK369" s="10"/>
      <c r="CL369" s="10"/>
      <c r="CM369" s="10"/>
      <c r="CN369" s="10"/>
      <c r="CO369" s="10"/>
      <c r="CP369" s="10"/>
      <c r="CQ369" s="10"/>
      <c r="CR369" s="10"/>
      <c r="CS369" s="10"/>
      <c r="CT369" s="10"/>
      <c r="CU369" s="10"/>
      <c r="CV369" s="10"/>
      <c r="CW369" s="10"/>
      <c r="CX369" s="10"/>
      <c r="CY369" s="10"/>
      <c r="CZ369" s="10"/>
      <c r="DA369" s="10"/>
      <c r="DB369" s="10"/>
      <c r="DC369" s="10"/>
      <c r="DD369" s="10"/>
      <c r="DE369" s="10"/>
      <c r="DF369" s="10"/>
      <c r="DG369" s="10"/>
      <c r="DH369" s="10"/>
      <c r="DI369" s="10"/>
      <c r="DJ369" s="10"/>
      <c r="DK369" s="10"/>
      <c r="DL369" s="10"/>
      <c r="DM369" s="10"/>
      <c r="DN369" s="10"/>
      <c r="DO369" s="10"/>
      <c r="DP369" s="10"/>
      <c r="DQ369" s="10"/>
      <c r="DR369" s="10"/>
      <c r="DS369" s="10"/>
      <c r="DT369" s="10"/>
      <c r="DU369" s="10"/>
      <c r="DV369" s="10"/>
      <c r="DW369" s="10"/>
      <c r="DX369" s="10"/>
      <c r="DY369" s="10"/>
      <c r="DZ369" s="10"/>
      <c r="EA369" s="10"/>
      <c r="EB369" s="10"/>
      <c r="EC369" s="10"/>
      <c r="ED369" s="10"/>
      <c r="EE369" s="10"/>
      <c r="EF369" s="10"/>
      <c r="EG369" s="10"/>
      <c r="EH369" s="10"/>
      <c r="EI369" s="10"/>
      <c r="EJ369" s="10"/>
      <c r="EK369" s="10"/>
      <c r="EL369" s="10"/>
      <c r="EM369" s="10"/>
      <c r="EN369" s="10"/>
      <c r="EO369" s="10"/>
      <c r="EP369" s="10"/>
      <c r="EQ369" s="10"/>
      <c r="ER369" s="10"/>
      <c r="ES369" s="10"/>
      <c r="ET369" s="10"/>
      <c r="EU369" s="10"/>
      <c r="EV369" s="10"/>
      <c r="EW369" s="10"/>
      <c r="EX369" s="10"/>
      <c r="EY369" s="10"/>
      <c r="EZ369" s="10"/>
      <c r="FA369" s="10"/>
      <c r="FB369" s="10"/>
      <c r="FC369" s="10"/>
      <c r="FD369" s="10"/>
      <c r="FE369" s="10"/>
      <c r="FF369" s="10"/>
      <c r="FG369" s="10"/>
      <c r="FH369" s="10"/>
      <c r="FI369" s="10"/>
      <c r="FJ369" s="10"/>
      <c r="FK369" s="10"/>
      <c r="FL369" s="10"/>
      <c r="FM369" s="10"/>
      <c r="FN369" s="10"/>
      <c r="FO369" s="10"/>
      <c r="FP369" s="10"/>
      <c r="FQ369" s="10"/>
      <c r="FR369" s="10"/>
      <c r="FS369" s="10"/>
      <c r="FT369" s="10"/>
      <c r="FU369" s="10"/>
      <c r="FV369" s="10"/>
      <c r="FW369" s="10"/>
      <c r="FX369" s="10"/>
      <c r="FY369" s="10"/>
      <c r="FZ369" s="10"/>
      <c r="GA369" s="10"/>
      <c r="GB369" s="10"/>
      <c r="GC369" s="10"/>
      <c r="GD369" s="10"/>
      <c r="GE369" s="10"/>
      <c r="GF369" s="10"/>
      <c r="GG369" s="10"/>
      <c r="GH369" s="10"/>
      <c r="GI369" s="10"/>
      <c r="GJ369" s="10"/>
      <c r="GK369" s="10"/>
      <c r="GL369" s="10"/>
      <c r="GM369" s="10"/>
      <c r="GN369" s="10"/>
      <c r="GO369" s="10"/>
      <c r="GP369" s="10"/>
      <c r="GQ369" s="10"/>
      <c r="GR369" s="10"/>
      <c r="GS369" s="10"/>
      <c r="GT369" s="10"/>
      <c r="GU369" s="10"/>
      <c r="GV369" s="10"/>
      <c r="GW369" s="10"/>
      <c r="GX369" s="10"/>
      <c r="GY369" s="10"/>
      <c r="GZ369" s="10"/>
      <c r="HA369" s="10"/>
      <c r="HB369" s="10"/>
      <c r="HC369" s="10"/>
      <c r="HD369" s="10"/>
      <c r="HE369" s="10"/>
      <c r="HF369" s="10"/>
      <c r="HG369" s="10"/>
      <c r="HH369" s="10"/>
      <c r="HI369" s="10"/>
      <c r="HJ369" s="10"/>
      <c r="HK369" s="10"/>
      <c r="HL369" s="10"/>
      <c r="HM369" s="10"/>
      <c r="HN369" s="10"/>
      <c r="HO369" s="10"/>
      <c r="HP369" s="10"/>
      <c r="HQ369" s="10"/>
      <c r="HR369" s="10"/>
      <c r="HS369" s="10"/>
      <c r="HT369" s="10"/>
      <c r="HU369" s="10"/>
      <c r="HV369" s="10"/>
      <c r="HW369" s="10"/>
      <c r="HX369" s="10"/>
      <c r="HY369" s="10"/>
      <c r="HZ369" s="10"/>
      <c r="IA369" s="10"/>
      <c r="IB369" s="10"/>
      <c r="IC369" s="10"/>
      <c r="ID369" s="10"/>
      <c r="IE369" s="10"/>
      <c r="IF369" s="10"/>
      <c r="IG369" s="10"/>
      <c r="IH369" s="10"/>
      <c r="II369" s="10"/>
      <c r="IJ369" s="10"/>
      <c r="IK369" s="10"/>
      <c r="IL369" s="10"/>
      <c r="IM369" s="10"/>
      <c r="IN369" s="10"/>
      <c r="IO369" s="10"/>
      <c r="IP369" s="10"/>
      <c r="IQ369" s="10"/>
      <c r="IR369" s="10"/>
      <c r="IS369" s="10"/>
      <c r="IT369" s="10"/>
      <c r="IU369" s="10"/>
      <c r="IV369" s="10"/>
      <c r="IW369" s="10"/>
      <c r="IX369" s="10"/>
      <c r="IY369" s="10"/>
      <c r="IZ369" s="10"/>
      <c r="JA369" s="10"/>
    </row>
    <row r="370" spans="1:261" x14ac:dyDescent="0.3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CC370" s="10"/>
      <c r="CD370" s="10"/>
      <c r="CE370" s="10"/>
      <c r="CF370" s="10"/>
      <c r="CG370" s="10"/>
      <c r="CH370" s="10"/>
      <c r="CI370" s="10"/>
      <c r="CJ370" s="10"/>
      <c r="CK370" s="10"/>
      <c r="CL370" s="10"/>
      <c r="CM370" s="10"/>
      <c r="CN370" s="10"/>
      <c r="CO370" s="10"/>
      <c r="CP370" s="10"/>
      <c r="CQ370" s="10"/>
      <c r="CR370" s="10"/>
      <c r="CS370" s="10"/>
      <c r="CT370" s="10"/>
      <c r="CU370" s="10"/>
      <c r="CV370" s="10"/>
      <c r="CW370" s="10"/>
      <c r="CX370" s="10"/>
      <c r="CY370" s="10"/>
      <c r="CZ370" s="10"/>
      <c r="DA370" s="10"/>
      <c r="DB370" s="10"/>
      <c r="DC370" s="10"/>
      <c r="DD370" s="10"/>
      <c r="DE370" s="10"/>
      <c r="DF370" s="10"/>
      <c r="DG370" s="10"/>
      <c r="DH370" s="10"/>
      <c r="DI370" s="10"/>
      <c r="DJ370" s="10"/>
      <c r="DK370" s="10"/>
      <c r="DL370" s="10"/>
      <c r="DM370" s="10"/>
      <c r="DN370" s="10"/>
      <c r="DO370" s="10"/>
      <c r="DP370" s="10"/>
      <c r="DQ370" s="10"/>
      <c r="DR370" s="10"/>
      <c r="DS370" s="10"/>
      <c r="DT370" s="10"/>
      <c r="DU370" s="10"/>
      <c r="DV370" s="10"/>
      <c r="DW370" s="10"/>
      <c r="DX370" s="10"/>
      <c r="DY370" s="10"/>
      <c r="DZ370" s="10"/>
      <c r="EA370" s="10"/>
      <c r="EB370" s="10"/>
      <c r="EC370" s="10"/>
      <c r="ED370" s="10"/>
      <c r="EE370" s="10"/>
      <c r="EF370" s="10"/>
      <c r="EG370" s="10"/>
      <c r="EH370" s="10"/>
      <c r="EI370" s="10"/>
      <c r="EJ370" s="10"/>
      <c r="EK370" s="10"/>
      <c r="EL370" s="10"/>
      <c r="EM370" s="10"/>
      <c r="EN370" s="10"/>
      <c r="EO370" s="10"/>
      <c r="EP370" s="10"/>
      <c r="EQ370" s="10"/>
      <c r="ER370" s="10"/>
      <c r="ES370" s="10"/>
      <c r="ET370" s="10"/>
      <c r="EU370" s="10"/>
      <c r="EV370" s="10"/>
      <c r="EW370" s="10"/>
      <c r="EX370" s="10"/>
      <c r="EY370" s="10"/>
      <c r="EZ370" s="10"/>
      <c r="FA370" s="10"/>
      <c r="FB370" s="10"/>
      <c r="FC370" s="10"/>
      <c r="FD370" s="10"/>
      <c r="FE370" s="10"/>
      <c r="FF370" s="10"/>
      <c r="FG370" s="10"/>
      <c r="FH370" s="10"/>
      <c r="FI370" s="10"/>
      <c r="FJ370" s="10"/>
      <c r="FK370" s="10"/>
      <c r="FL370" s="10"/>
      <c r="FM370" s="10"/>
      <c r="FN370" s="10"/>
      <c r="FO370" s="10"/>
      <c r="FP370" s="10"/>
      <c r="FQ370" s="10"/>
      <c r="FR370" s="10"/>
      <c r="FS370" s="10"/>
      <c r="FT370" s="10"/>
      <c r="FU370" s="10"/>
      <c r="FV370" s="10"/>
      <c r="FW370" s="10"/>
      <c r="FX370" s="10"/>
      <c r="FY370" s="10"/>
      <c r="FZ370" s="10"/>
      <c r="GA370" s="10"/>
      <c r="GB370" s="10"/>
      <c r="GC370" s="10"/>
      <c r="GD370" s="10"/>
      <c r="GE370" s="10"/>
      <c r="GF370" s="10"/>
      <c r="GG370" s="10"/>
      <c r="GH370" s="10"/>
      <c r="GI370" s="10"/>
      <c r="GJ370" s="10"/>
      <c r="GK370" s="10"/>
      <c r="GL370" s="10"/>
      <c r="GM370" s="10"/>
      <c r="GN370" s="10"/>
      <c r="GO370" s="10"/>
      <c r="GP370" s="10"/>
      <c r="GQ370" s="10"/>
      <c r="GR370" s="10"/>
      <c r="GS370" s="10"/>
      <c r="GT370" s="10"/>
      <c r="GU370" s="10"/>
      <c r="GV370" s="10"/>
      <c r="GW370" s="10"/>
      <c r="GX370" s="10"/>
      <c r="GY370" s="10"/>
      <c r="GZ370" s="10"/>
      <c r="HA370" s="10"/>
      <c r="HB370" s="10"/>
      <c r="HC370" s="10"/>
      <c r="HD370" s="10"/>
      <c r="HE370" s="10"/>
      <c r="HF370" s="10"/>
      <c r="HG370" s="10"/>
      <c r="HH370" s="10"/>
      <c r="HI370" s="10"/>
      <c r="HJ370" s="10"/>
      <c r="HK370" s="10"/>
      <c r="HL370" s="10"/>
      <c r="HM370" s="10"/>
      <c r="HN370" s="10"/>
      <c r="HO370" s="10"/>
      <c r="HP370" s="10"/>
      <c r="HQ370" s="10"/>
      <c r="HR370" s="10"/>
      <c r="HS370" s="10"/>
      <c r="HT370" s="10"/>
      <c r="HU370" s="10"/>
      <c r="HV370" s="10"/>
      <c r="HW370" s="10"/>
      <c r="HX370" s="10"/>
      <c r="HY370" s="10"/>
      <c r="HZ370" s="10"/>
      <c r="IA370" s="10"/>
      <c r="IB370" s="10"/>
      <c r="IC370" s="10"/>
      <c r="ID370" s="10"/>
      <c r="IE370" s="10"/>
      <c r="IF370" s="10"/>
      <c r="IG370" s="10"/>
      <c r="IH370" s="10"/>
      <c r="II370" s="10"/>
      <c r="IJ370" s="10"/>
      <c r="IK370" s="10"/>
      <c r="IL370" s="10"/>
      <c r="IM370" s="10"/>
      <c r="IN370" s="10"/>
      <c r="IO370" s="10"/>
      <c r="IP370" s="10"/>
      <c r="IQ370" s="10"/>
      <c r="IR370" s="10"/>
      <c r="IS370" s="10"/>
      <c r="IT370" s="10"/>
      <c r="IU370" s="10"/>
      <c r="IV370" s="10"/>
      <c r="IW370" s="10"/>
      <c r="IX370" s="10"/>
      <c r="IY370" s="10"/>
      <c r="IZ370" s="10"/>
      <c r="JA370" s="10"/>
    </row>
    <row r="371" spans="1:261" x14ac:dyDescent="0.3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CC371" s="10"/>
      <c r="CD371" s="10"/>
      <c r="CE371" s="10"/>
      <c r="CF371" s="10"/>
      <c r="CG371" s="10"/>
      <c r="CH371" s="10"/>
      <c r="CI371" s="10"/>
      <c r="CJ371" s="10"/>
      <c r="CK371" s="10"/>
      <c r="CL371" s="10"/>
      <c r="CM371" s="10"/>
      <c r="CN371" s="10"/>
      <c r="CO371" s="10"/>
      <c r="CP371" s="10"/>
      <c r="CQ371" s="10"/>
      <c r="CR371" s="10"/>
      <c r="CS371" s="10"/>
      <c r="CT371" s="10"/>
      <c r="CU371" s="10"/>
      <c r="CV371" s="10"/>
      <c r="CW371" s="10"/>
      <c r="CX371" s="10"/>
      <c r="CY371" s="10"/>
      <c r="CZ371" s="10"/>
      <c r="DA371" s="10"/>
      <c r="DB371" s="10"/>
      <c r="DC371" s="10"/>
      <c r="DD371" s="10"/>
      <c r="DE371" s="10"/>
      <c r="DF371" s="10"/>
      <c r="DG371" s="10"/>
      <c r="DH371" s="10"/>
      <c r="DI371" s="10"/>
      <c r="DJ371" s="10"/>
      <c r="DK371" s="10"/>
      <c r="DL371" s="10"/>
      <c r="DM371" s="10"/>
      <c r="DN371" s="10"/>
      <c r="DO371" s="10"/>
      <c r="DP371" s="10"/>
      <c r="DQ371" s="10"/>
      <c r="DR371" s="10"/>
      <c r="DS371" s="10"/>
      <c r="DT371" s="10"/>
      <c r="DU371" s="10"/>
      <c r="DV371" s="10"/>
      <c r="DW371" s="10"/>
      <c r="DX371" s="10"/>
      <c r="DY371" s="10"/>
      <c r="DZ371" s="10"/>
      <c r="EA371" s="10"/>
      <c r="EB371" s="10"/>
      <c r="EC371" s="10"/>
      <c r="ED371" s="10"/>
      <c r="EE371" s="10"/>
      <c r="EF371" s="10"/>
      <c r="EG371" s="10"/>
      <c r="EH371" s="10"/>
      <c r="EI371" s="10"/>
      <c r="EJ371" s="10"/>
      <c r="EK371" s="10"/>
      <c r="EL371" s="10"/>
      <c r="EM371" s="10"/>
      <c r="EN371" s="10"/>
      <c r="EO371" s="10"/>
      <c r="EP371" s="10"/>
      <c r="EQ371" s="10"/>
      <c r="ER371" s="10"/>
      <c r="ES371" s="10"/>
      <c r="ET371" s="10"/>
      <c r="EU371" s="10"/>
      <c r="EV371" s="10"/>
      <c r="EW371" s="10"/>
      <c r="EX371" s="10"/>
      <c r="EY371" s="10"/>
      <c r="EZ371" s="10"/>
      <c r="FA371" s="10"/>
      <c r="FB371" s="10"/>
      <c r="FC371" s="10"/>
      <c r="FD371" s="10"/>
      <c r="FE371" s="10"/>
      <c r="FF371" s="10"/>
      <c r="FG371" s="10"/>
      <c r="FH371" s="10"/>
      <c r="FI371" s="10"/>
      <c r="FJ371" s="10"/>
      <c r="FK371" s="10"/>
      <c r="FL371" s="10"/>
      <c r="FM371" s="10"/>
      <c r="FN371" s="10"/>
      <c r="FO371" s="10"/>
      <c r="FP371" s="10"/>
      <c r="FQ371" s="10"/>
      <c r="FR371" s="10"/>
      <c r="FS371" s="10"/>
      <c r="FT371" s="10"/>
      <c r="FU371" s="10"/>
      <c r="FV371" s="10"/>
      <c r="FW371" s="10"/>
      <c r="FX371" s="10"/>
      <c r="FY371" s="10"/>
      <c r="FZ371" s="10"/>
      <c r="GA371" s="10"/>
      <c r="GB371" s="10"/>
      <c r="GC371" s="10"/>
      <c r="GD371" s="10"/>
      <c r="GE371" s="10"/>
      <c r="GF371" s="10"/>
      <c r="GG371" s="10"/>
      <c r="GH371" s="10"/>
      <c r="GI371" s="10"/>
      <c r="GJ371" s="10"/>
      <c r="GK371" s="10"/>
      <c r="GL371" s="10"/>
      <c r="GM371" s="10"/>
      <c r="GN371" s="10"/>
      <c r="GO371" s="10"/>
      <c r="GP371" s="10"/>
      <c r="GQ371" s="10"/>
      <c r="GR371" s="10"/>
      <c r="GS371" s="10"/>
      <c r="GT371" s="10"/>
      <c r="GU371" s="10"/>
      <c r="GV371" s="10"/>
      <c r="GW371" s="10"/>
      <c r="GX371" s="10"/>
      <c r="GY371" s="10"/>
      <c r="GZ371" s="10"/>
      <c r="HA371" s="10"/>
      <c r="HB371" s="10"/>
      <c r="HC371" s="10"/>
      <c r="HD371" s="10"/>
      <c r="HE371" s="10"/>
      <c r="HF371" s="10"/>
      <c r="HG371" s="10"/>
      <c r="HH371" s="10"/>
      <c r="HI371" s="10"/>
      <c r="HJ371" s="10"/>
      <c r="HK371" s="10"/>
      <c r="HL371" s="10"/>
      <c r="HM371" s="10"/>
      <c r="HN371" s="10"/>
      <c r="HO371" s="10"/>
      <c r="HP371" s="10"/>
      <c r="HQ371" s="10"/>
      <c r="HR371" s="10"/>
      <c r="HS371" s="10"/>
      <c r="HT371" s="10"/>
      <c r="HU371" s="10"/>
      <c r="HV371" s="10"/>
      <c r="HW371" s="10"/>
      <c r="HX371" s="10"/>
      <c r="HY371" s="10"/>
      <c r="HZ371" s="10"/>
      <c r="IA371" s="10"/>
      <c r="IB371" s="10"/>
      <c r="IC371" s="10"/>
      <c r="ID371" s="10"/>
      <c r="IE371" s="10"/>
      <c r="IF371" s="10"/>
      <c r="IG371" s="10"/>
      <c r="IH371" s="10"/>
      <c r="II371" s="10"/>
      <c r="IJ371" s="10"/>
      <c r="IK371" s="10"/>
      <c r="IL371" s="10"/>
      <c r="IM371" s="10"/>
      <c r="IN371" s="10"/>
      <c r="IO371" s="10"/>
      <c r="IP371" s="10"/>
      <c r="IQ371" s="10"/>
      <c r="IR371" s="10"/>
      <c r="IS371" s="10"/>
      <c r="IT371" s="10"/>
      <c r="IU371" s="10"/>
      <c r="IV371" s="10"/>
      <c r="IW371" s="10"/>
      <c r="IX371" s="10"/>
      <c r="IY371" s="10"/>
      <c r="IZ371" s="10"/>
      <c r="JA371" s="10"/>
    </row>
    <row r="372" spans="1:261" x14ac:dyDescent="0.3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CC372" s="10"/>
      <c r="CD372" s="10"/>
      <c r="CE372" s="10"/>
      <c r="CF372" s="10"/>
      <c r="CG372" s="10"/>
      <c r="CH372" s="10"/>
      <c r="CI372" s="10"/>
      <c r="CJ372" s="10"/>
      <c r="CK372" s="10"/>
      <c r="CL372" s="10"/>
      <c r="CM372" s="10"/>
      <c r="CN372" s="10"/>
      <c r="CO372" s="10"/>
      <c r="CP372" s="10"/>
      <c r="CQ372" s="10"/>
      <c r="CR372" s="10"/>
      <c r="CS372" s="10"/>
      <c r="CT372" s="10"/>
      <c r="CU372" s="10"/>
      <c r="CV372" s="10"/>
      <c r="CW372" s="10"/>
      <c r="CX372" s="10"/>
      <c r="CY372" s="10"/>
      <c r="CZ372" s="10"/>
      <c r="DA372" s="10"/>
      <c r="DB372" s="10"/>
      <c r="DC372" s="10"/>
      <c r="DD372" s="10"/>
      <c r="DE372" s="10"/>
      <c r="DF372" s="10"/>
      <c r="DG372" s="10"/>
      <c r="DH372" s="10"/>
      <c r="DI372" s="10"/>
      <c r="DJ372" s="10"/>
      <c r="DK372" s="10"/>
      <c r="DL372" s="10"/>
      <c r="DM372" s="10"/>
      <c r="DN372" s="10"/>
      <c r="DO372" s="10"/>
      <c r="DP372" s="10"/>
      <c r="DQ372" s="10"/>
      <c r="DR372" s="10"/>
      <c r="DS372" s="10"/>
      <c r="DT372" s="10"/>
      <c r="DU372" s="10"/>
      <c r="DV372" s="10"/>
      <c r="DW372" s="10"/>
      <c r="DX372" s="10"/>
      <c r="DY372" s="10"/>
      <c r="DZ372" s="10"/>
      <c r="EA372" s="10"/>
      <c r="EB372" s="10"/>
      <c r="EC372" s="10"/>
      <c r="ED372" s="10"/>
      <c r="EE372" s="10"/>
      <c r="EF372" s="10"/>
      <c r="EG372" s="10"/>
      <c r="EH372" s="10"/>
      <c r="EI372" s="10"/>
      <c r="EJ372" s="10"/>
      <c r="EK372" s="10"/>
      <c r="EL372" s="10"/>
      <c r="EM372" s="10"/>
      <c r="EN372" s="10"/>
      <c r="EO372" s="10"/>
      <c r="EP372" s="10"/>
      <c r="EQ372" s="10"/>
      <c r="ER372" s="10"/>
      <c r="ES372" s="10"/>
      <c r="ET372" s="10"/>
      <c r="EU372" s="10"/>
      <c r="EV372" s="10"/>
      <c r="EW372" s="10"/>
      <c r="EX372" s="10"/>
      <c r="EY372" s="10"/>
      <c r="EZ372" s="10"/>
      <c r="FA372" s="10"/>
      <c r="FB372" s="10"/>
      <c r="FC372" s="10"/>
      <c r="FD372" s="10"/>
      <c r="FE372" s="10"/>
      <c r="FF372" s="10"/>
      <c r="FG372" s="10"/>
      <c r="FH372" s="10"/>
      <c r="FI372" s="10"/>
      <c r="FJ372" s="10"/>
      <c r="FK372" s="10"/>
      <c r="FL372" s="10"/>
      <c r="FM372" s="10"/>
      <c r="FN372" s="10"/>
      <c r="FO372" s="10"/>
      <c r="FP372" s="10"/>
      <c r="FQ372" s="10"/>
      <c r="FR372" s="10"/>
      <c r="FS372" s="10"/>
      <c r="FT372" s="10"/>
      <c r="FU372" s="10"/>
      <c r="FV372" s="10"/>
      <c r="FW372" s="10"/>
      <c r="FX372" s="10"/>
      <c r="FY372" s="10"/>
      <c r="FZ372" s="10"/>
      <c r="GA372" s="10"/>
      <c r="GB372" s="10"/>
      <c r="GC372" s="10"/>
      <c r="GD372" s="10"/>
      <c r="GE372" s="10"/>
      <c r="GF372" s="10"/>
      <c r="GG372" s="10"/>
      <c r="GH372" s="10"/>
      <c r="GI372" s="10"/>
      <c r="GJ372" s="10"/>
      <c r="GK372" s="10"/>
      <c r="GL372" s="10"/>
      <c r="GM372" s="10"/>
      <c r="GN372" s="10"/>
      <c r="GO372" s="10"/>
      <c r="GP372" s="10"/>
      <c r="GQ372" s="10"/>
      <c r="GR372" s="10"/>
      <c r="GS372" s="10"/>
      <c r="GT372" s="10"/>
      <c r="GU372" s="10"/>
      <c r="GV372" s="10"/>
      <c r="GW372" s="10"/>
      <c r="GX372" s="10"/>
      <c r="GY372" s="10"/>
      <c r="GZ372" s="10"/>
      <c r="HA372" s="10"/>
      <c r="HB372" s="10"/>
      <c r="HC372" s="10"/>
      <c r="HD372" s="10"/>
      <c r="HE372" s="10"/>
      <c r="HF372" s="10"/>
      <c r="HG372" s="10"/>
      <c r="HH372" s="10"/>
      <c r="HI372" s="10"/>
      <c r="HJ372" s="10"/>
      <c r="HK372" s="10"/>
      <c r="HL372" s="10"/>
      <c r="HM372" s="10"/>
      <c r="HN372" s="10"/>
      <c r="HO372" s="10"/>
      <c r="HP372" s="10"/>
      <c r="HQ372" s="10"/>
      <c r="HR372" s="10"/>
      <c r="HS372" s="10"/>
      <c r="HT372" s="10"/>
      <c r="HU372" s="10"/>
      <c r="HV372" s="10"/>
      <c r="HW372" s="10"/>
      <c r="HX372" s="10"/>
      <c r="HY372" s="10"/>
      <c r="HZ372" s="10"/>
      <c r="IA372" s="10"/>
      <c r="IB372" s="10"/>
      <c r="IC372" s="10"/>
      <c r="ID372" s="10"/>
      <c r="IE372" s="10"/>
      <c r="IF372" s="10"/>
      <c r="IG372" s="10"/>
      <c r="IH372" s="10"/>
      <c r="II372" s="10"/>
      <c r="IJ372" s="10"/>
      <c r="IK372" s="10"/>
      <c r="IL372" s="10"/>
      <c r="IM372" s="10"/>
      <c r="IN372" s="10"/>
      <c r="IO372" s="10"/>
      <c r="IP372" s="10"/>
      <c r="IQ372" s="10"/>
      <c r="IR372" s="10"/>
      <c r="IS372" s="10"/>
      <c r="IT372" s="10"/>
      <c r="IU372" s="10"/>
      <c r="IV372" s="10"/>
      <c r="IW372" s="10"/>
      <c r="IX372" s="10"/>
      <c r="IY372" s="10"/>
      <c r="IZ372" s="10"/>
      <c r="JA372" s="10"/>
    </row>
    <row r="373" spans="1:261" x14ac:dyDescent="0.3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CC373" s="10"/>
      <c r="CD373" s="10"/>
      <c r="CE373" s="10"/>
      <c r="CF373" s="10"/>
      <c r="CG373" s="10"/>
      <c r="CH373" s="10"/>
      <c r="CI373" s="10"/>
      <c r="CJ373" s="10"/>
      <c r="CK373" s="10"/>
      <c r="CL373" s="10"/>
      <c r="CM373" s="10"/>
      <c r="CN373" s="10"/>
      <c r="CO373" s="10"/>
      <c r="CP373" s="10"/>
      <c r="CQ373" s="10"/>
      <c r="CR373" s="10"/>
      <c r="CS373" s="10"/>
      <c r="CT373" s="10"/>
      <c r="CU373" s="10"/>
      <c r="CV373" s="10"/>
      <c r="CW373" s="10"/>
      <c r="CX373" s="10"/>
      <c r="CY373" s="10"/>
      <c r="CZ373" s="10"/>
      <c r="DA373" s="10"/>
      <c r="DB373" s="10"/>
      <c r="DC373" s="10"/>
      <c r="DD373" s="10"/>
      <c r="DE373" s="10"/>
      <c r="DF373" s="10"/>
      <c r="DG373" s="10"/>
      <c r="DH373" s="10"/>
      <c r="DI373" s="10"/>
      <c r="DJ373" s="10"/>
      <c r="DK373" s="10"/>
      <c r="DL373" s="10"/>
      <c r="DM373" s="10"/>
      <c r="DN373" s="10"/>
      <c r="DO373" s="10"/>
      <c r="DP373" s="10"/>
      <c r="DQ373" s="10"/>
      <c r="DR373" s="10"/>
      <c r="DS373" s="10"/>
      <c r="DT373" s="10"/>
      <c r="DU373" s="10"/>
      <c r="DV373" s="10"/>
      <c r="DW373" s="10"/>
      <c r="DX373" s="10"/>
      <c r="DY373" s="10"/>
      <c r="DZ373" s="10"/>
      <c r="EA373" s="10"/>
      <c r="EB373" s="10"/>
      <c r="EC373" s="10"/>
      <c r="ED373" s="10"/>
      <c r="EE373" s="10"/>
      <c r="EF373" s="10"/>
      <c r="EG373" s="10"/>
      <c r="EH373" s="10"/>
      <c r="EI373" s="10"/>
      <c r="EJ373" s="10"/>
      <c r="EK373" s="10"/>
      <c r="EL373" s="10"/>
      <c r="EM373" s="10"/>
      <c r="EN373" s="10"/>
      <c r="EO373" s="10"/>
      <c r="EP373" s="10"/>
      <c r="EQ373" s="10"/>
      <c r="ER373" s="10"/>
      <c r="ES373" s="10"/>
      <c r="ET373" s="10"/>
      <c r="EU373" s="10"/>
      <c r="EV373" s="10"/>
      <c r="EW373" s="10"/>
      <c r="EX373" s="10"/>
      <c r="EY373" s="10"/>
      <c r="EZ373" s="10"/>
      <c r="FA373" s="10"/>
      <c r="FB373" s="10"/>
      <c r="FC373" s="10"/>
      <c r="FD373" s="10"/>
      <c r="FE373" s="10"/>
      <c r="FF373" s="10"/>
      <c r="FG373" s="10"/>
      <c r="FH373" s="10"/>
      <c r="FI373" s="10"/>
      <c r="FJ373" s="10"/>
      <c r="FK373" s="10"/>
      <c r="FL373" s="10"/>
      <c r="FM373" s="10"/>
      <c r="FN373" s="10"/>
      <c r="FO373" s="10"/>
      <c r="FP373" s="10"/>
      <c r="FQ373" s="10"/>
      <c r="FR373" s="10"/>
      <c r="FS373" s="10"/>
      <c r="FT373" s="10"/>
      <c r="FU373" s="10"/>
      <c r="FV373" s="10"/>
      <c r="FW373" s="10"/>
      <c r="FX373" s="10"/>
      <c r="FY373" s="10"/>
      <c r="FZ373" s="10"/>
      <c r="GA373" s="10"/>
      <c r="GB373" s="10"/>
      <c r="GC373" s="10"/>
      <c r="GD373" s="10"/>
      <c r="GE373" s="10"/>
      <c r="GF373" s="10"/>
      <c r="GG373" s="10"/>
      <c r="GH373" s="10"/>
      <c r="GI373" s="10"/>
      <c r="GJ373" s="10"/>
      <c r="GK373" s="10"/>
      <c r="GL373" s="10"/>
      <c r="GM373" s="10"/>
      <c r="GN373" s="10"/>
      <c r="GO373" s="10"/>
      <c r="GP373" s="10"/>
      <c r="GQ373" s="10"/>
      <c r="GR373" s="10"/>
      <c r="GS373" s="10"/>
      <c r="GT373" s="10"/>
      <c r="GU373" s="10"/>
      <c r="GV373" s="10"/>
      <c r="GW373" s="10"/>
      <c r="GX373" s="10"/>
      <c r="GY373" s="10"/>
      <c r="GZ373" s="10"/>
      <c r="HA373" s="10"/>
      <c r="HB373" s="10"/>
      <c r="HC373" s="10"/>
      <c r="HD373" s="10"/>
      <c r="HE373" s="10"/>
      <c r="HF373" s="10"/>
      <c r="HG373" s="10"/>
      <c r="HH373" s="10"/>
      <c r="HI373" s="10"/>
      <c r="HJ373" s="10"/>
      <c r="HK373" s="10"/>
      <c r="HL373" s="10"/>
      <c r="HM373" s="10"/>
      <c r="HN373" s="10"/>
      <c r="HO373" s="10"/>
      <c r="HP373" s="10"/>
      <c r="HQ373" s="10"/>
      <c r="HR373" s="10"/>
      <c r="HS373" s="10"/>
      <c r="HT373" s="10"/>
      <c r="HU373" s="10"/>
      <c r="HV373" s="10"/>
      <c r="HW373" s="10"/>
      <c r="HX373" s="10"/>
      <c r="HY373" s="10"/>
      <c r="HZ373" s="10"/>
      <c r="IA373" s="10"/>
      <c r="IB373" s="10"/>
      <c r="IC373" s="10"/>
      <c r="ID373" s="10"/>
      <c r="IE373" s="10"/>
      <c r="IF373" s="10"/>
      <c r="IG373" s="10"/>
      <c r="IH373" s="10"/>
      <c r="II373" s="10"/>
      <c r="IJ373" s="10"/>
      <c r="IK373" s="10"/>
      <c r="IL373" s="10"/>
      <c r="IM373" s="10"/>
      <c r="IN373" s="10"/>
      <c r="IO373" s="10"/>
      <c r="IP373" s="10"/>
      <c r="IQ373" s="10"/>
      <c r="IR373" s="10"/>
      <c r="IS373" s="10"/>
      <c r="IT373" s="10"/>
      <c r="IU373" s="10"/>
      <c r="IV373" s="10"/>
      <c r="IW373" s="10"/>
      <c r="IX373" s="10"/>
      <c r="IY373" s="10"/>
      <c r="IZ373" s="10"/>
      <c r="JA373" s="10"/>
    </row>
    <row r="374" spans="1:261" x14ac:dyDescent="0.3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CC374" s="10"/>
      <c r="CD374" s="10"/>
      <c r="CE374" s="10"/>
      <c r="CF374" s="10"/>
      <c r="CG374" s="10"/>
      <c r="CH374" s="10"/>
      <c r="CI374" s="10"/>
      <c r="CJ374" s="10"/>
      <c r="CK374" s="10"/>
      <c r="CL374" s="10"/>
      <c r="CM374" s="10"/>
      <c r="CN374" s="10"/>
      <c r="CO374" s="10"/>
      <c r="CP374" s="10"/>
      <c r="CQ374" s="10"/>
      <c r="CR374" s="10"/>
      <c r="CS374" s="10"/>
      <c r="CT374" s="10"/>
      <c r="CU374" s="10"/>
      <c r="CV374" s="10"/>
      <c r="CW374" s="10"/>
      <c r="CX374" s="10"/>
      <c r="CY374" s="10"/>
      <c r="CZ374" s="10"/>
      <c r="DA374" s="10"/>
      <c r="DB374" s="10"/>
      <c r="DC374" s="10"/>
      <c r="DD374" s="10"/>
      <c r="DE374" s="10"/>
      <c r="DF374" s="10"/>
      <c r="DG374" s="10"/>
      <c r="DH374" s="10"/>
      <c r="DI374" s="10"/>
      <c r="DJ374" s="10"/>
      <c r="DK374" s="10"/>
      <c r="DL374" s="10"/>
      <c r="DM374" s="10"/>
      <c r="DN374" s="10"/>
      <c r="DO374" s="10"/>
      <c r="DP374" s="10"/>
      <c r="DQ374" s="10"/>
      <c r="DR374" s="10"/>
      <c r="DS374" s="10"/>
      <c r="DT374" s="10"/>
      <c r="DU374" s="10"/>
      <c r="DV374" s="10"/>
      <c r="DW374" s="10"/>
      <c r="DX374" s="10"/>
      <c r="DY374" s="10"/>
      <c r="DZ374" s="10"/>
      <c r="EA374" s="10"/>
      <c r="EB374" s="10"/>
      <c r="EC374" s="10"/>
      <c r="ED374" s="10"/>
      <c r="EE374" s="10"/>
      <c r="EF374" s="10"/>
      <c r="EG374" s="10"/>
      <c r="EH374" s="10"/>
      <c r="EI374" s="10"/>
      <c r="EJ374" s="10"/>
      <c r="EK374" s="10"/>
      <c r="EL374" s="10"/>
      <c r="EM374" s="10"/>
      <c r="EN374" s="10"/>
      <c r="EO374" s="10"/>
      <c r="EP374" s="10"/>
      <c r="EQ374" s="10"/>
      <c r="ER374" s="10"/>
      <c r="ES374" s="10"/>
      <c r="ET374" s="10"/>
      <c r="EU374" s="10"/>
      <c r="EV374" s="10"/>
      <c r="EW374" s="10"/>
      <c r="EX374" s="10"/>
      <c r="EY374" s="10"/>
      <c r="EZ374" s="10"/>
      <c r="FA374" s="10"/>
      <c r="FB374" s="10"/>
      <c r="FC374" s="10"/>
      <c r="FD374" s="10"/>
      <c r="FE374" s="10"/>
      <c r="FF374" s="10"/>
      <c r="FG374" s="10"/>
      <c r="FH374" s="10"/>
      <c r="FI374" s="10"/>
      <c r="FJ374" s="10"/>
      <c r="FK374" s="10"/>
      <c r="FL374" s="10"/>
      <c r="FM374" s="10"/>
      <c r="FN374" s="10"/>
      <c r="FO374" s="10"/>
      <c r="FP374" s="10"/>
      <c r="FQ374" s="10"/>
      <c r="FR374" s="10"/>
      <c r="FS374" s="10"/>
      <c r="FT374" s="10"/>
      <c r="FU374" s="10"/>
      <c r="FV374" s="10"/>
      <c r="FW374" s="10"/>
      <c r="FX374" s="10"/>
      <c r="FY374" s="10"/>
      <c r="FZ374" s="10"/>
      <c r="GA374" s="10"/>
      <c r="GB374" s="10"/>
      <c r="GC374" s="10"/>
      <c r="GD374" s="10"/>
      <c r="GE374" s="10"/>
      <c r="GF374" s="10"/>
      <c r="GG374" s="10"/>
      <c r="GH374" s="10"/>
      <c r="GI374" s="10"/>
      <c r="GJ374" s="10"/>
      <c r="GK374" s="10"/>
      <c r="GL374" s="10"/>
      <c r="GM374" s="10"/>
      <c r="GN374" s="10"/>
      <c r="GO374" s="10"/>
      <c r="GP374" s="10"/>
      <c r="GQ374" s="10"/>
      <c r="GR374" s="10"/>
      <c r="GS374" s="10"/>
      <c r="GT374" s="10"/>
      <c r="GU374" s="10"/>
      <c r="GV374" s="10"/>
      <c r="GW374" s="10"/>
      <c r="GX374" s="10"/>
      <c r="GY374" s="10"/>
      <c r="GZ374" s="10"/>
      <c r="HA374" s="10"/>
      <c r="HB374" s="10"/>
      <c r="HC374" s="10"/>
      <c r="HD374" s="10"/>
      <c r="HE374" s="10"/>
      <c r="HF374" s="10"/>
      <c r="HG374" s="10"/>
      <c r="HH374" s="10"/>
      <c r="HI374" s="10"/>
      <c r="HJ374" s="10"/>
      <c r="HK374" s="10"/>
      <c r="HL374" s="10"/>
      <c r="HM374" s="10"/>
      <c r="HN374" s="10"/>
      <c r="HO374" s="10"/>
      <c r="HP374" s="10"/>
      <c r="HQ374" s="10"/>
      <c r="HR374" s="10"/>
      <c r="HS374" s="10"/>
      <c r="HT374" s="10"/>
      <c r="HU374" s="10"/>
      <c r="HV374" s="10"/>
      <c r="HW374" s="10"/>
      <c r="HX374" s="10"/>
      <c r="HY374" s="10"/>
      <c r="HZ374" s="10"/>
      <c r="IA374" s="10"/>
      <c r="IB374" s="10"/>
      <c r="IC374" s="10"/>
      <c r="ID374" s="10"/>
      <c r="IE374" s="10"/>
      <c r="IF374" s="10"/>
      <c r="IG374" s="10"/>
      <c r="IH374" s="10"/>
      <c r="II374" s="10"/>
      <c r="IJ374" s="10"/>
      <c r="IK374" s="10"/>
      <c r="IL374" s="10"/>
      <c r="IM374" s="10"/>
      <c r="IN374" s="10"/>
      <c r="IO374" s="10"/>
      <c r="IP374" s="10"/>
      <c r="IQ374" s="10"/>
      <c r="IR374" s="10"/>
      <c r="IS374" s="10"/>
      <c r="IT374" s="10"/>
      <c r="IU374" s="10"/>
      <c r="IV374" s="10"/>
      <c r="IW374" s="10"/>
      <c r="IX374" s="10"/>
      <c r="IY374" s="10"/>
      <c r="IZ374" s="10"/>
      <c r="JA374" s="10"/>
    </row>
    <row r="375" spans="1:261" x14ac:dyDescent="0.3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CC375" s="10"/>
      <c r="CD375" s="10"/>
      <c r="CE375" s="10"/>
      <c r="CF375" s="10"/>
      <c r="CG375" s="10"/>
      <c r="CH375" s="10"/>
      <c r="CI375" s="10"/>
      <c r="CJ375" s="10"/>
      <c r="CK375" s="10"/>
      <c r="CL375" s="10"/>
      <c r="CM375" s="10"/>
      <c r="CN375" s="10"/>
      <c r="CO375" s="10"/>
      <c r="CP375" s="10"/>
      <c r="CQ375" s="10"/>
      <c r="CR375" s="10"/>
      <c r="CS375" s="10"/>
      <c r="CT375" s="10"/>
      <c r="CU375" s="10"/>
      <c r="CV375" s="10"/>
      <c r="CW375" s="10"/>
      <c r="CX375" s="10"/>
      <c r="CY375" s="10"/>
      <c r="CZ375" s="10"/>
      <c r="DA375" s="10"/>
      <c r="DB375" s="10"/>
      <c r="DC375" s="10"/>
      <c r="DD375" s="10"/>
      <c r="DE375" s="10"/>
      <c r="DF375" s="10"/>
      <c r="DG375" s="10"/>
      <c r="DH375" s="10"/>
      <c r="DI375" s="10"/>
      <c r="DJ375" s="10"/>
      <c r="DK375" s="10"/>
      <c r="DL375" s="10"/>
      <c r="DM375" s="10"/>
      <c r="DN375" s="10"/>
      <c r="DO375" s="10"/>
      <c r="DP375" s="10"/>
      <c r="DQ375" s="10"/>
      <c r="DR375" s="10"/>
      <c r="DS375" s="10"/>
      <c r="DT375" s="10"/>
      <c r="DU375" s="10"/>
      <c r="DV375" s="10"/>
      <c r="DW375" s="10"/>
      <c r="DX375" s="10"/>
      <c r="DY375" s="10"/>
      <c r="DZ375" s="10"/>
      <c r="EA375" s="10"/>
      <c r="EB375" s="10"/>
      <c r="EC375" s="10"/>
      <c r="ED375" s="10"/>
      <c r="EE375" s="10"/>
      <c r="EF375" s="10"/>
      <c r="EG375" s="10"/>
      <c r="EH375" s="10"/>
      <c r="EI375" s="10"/>
      <c r="EJ375" s="10"/>
      <c r="EK375" s="10"/>
      <c r="EL375" s="10"/>
      <c r="EM375" s="10"/>
      <c r="EN375" s="10"/>
      <c r="EO375" s="10"/>
      <c r="EP375" s="10"/>
      <c r="EQ375" s="10"/>
      <c r="ER375" s="10"/>
      <c r="ES375" s="10"/>
      <c r="ET375" s="10"/>
      <c r="EU375" s="10"/>
      <c r="EV375" s="10"/>
      <c r="EW375" s="10"/>
      <c r="EX375" s="10"/>
      <c r="EY375" s="10"/>
      <c r="EZ375" s="10"/>
      <c r="FA375" s="10"/>
      <c r="FB375" s="10"/>
      <c r="FC375" s="10"/>
      <c r="FD375" s="10"/>
      <c r="FE375" s="10"/>
      <c r="FF375" s="10"/>
      <c r="FG375" s="10"/>
      <c r="FH375" s="10"/>
      <c r="FI375" s="10"/>
      <c r="FJ375" s="10"/>
      <c r="FK375" s="10"/>
      <c r="FL375" s="10"/>
      <c r="FM375" s="10"/>
      <c r="FN375" s="10"/>
      <c r="FO375" s="10"/>
      <c r="FP375" s="10"/>
      <c r="FQ375" s="10"/>
      <c r="FR375" s="10"/>
      <c r="FS375" s="10"/>
      <c r="FT375" s="10"/>
      <c r="FU375" s="10"/>
      <c r="FV375" s="10"/>
      <c r="FW375" s="10"/>
      <c r="FX375" s="10"/>
      <c r="FY375" s="10"/>
      <c r="FZ375" s="10"/>
      <c r="GA375" s="10"/>
      <c r="GB375" s="10"/>
      <c r="GC375" s="10"/>
      <c r="GD375" s="10"/>
      <c r="GE375" s="10"/>
      <c r="GF375" s="10"/>
      <c r="GG375" s="10"/>
      <c r="GH375" s="10"/>
      <c r="GI375" s="10"/>
      <c r="GJ375" s="10"/>
      <c r="GK375" s="10"/>
      <c r="GL375" s="10"/>
      <c r="GM375" s="10"/>
      <c r="GN375" s="10"/>
      <c r="GO375" s="10"/>
      <c r="GP375" s="10"/>
      <c r="GQ375" s="10"/>
      <c r="GR375" s="10"/>
      <c r="GS375" s="10"/>
      <c r="GT375" s="10"/>
      <c r="GU375" s="10"/>
      <c r="GV375" s="10"/>
      <c r="GW375" s="10"/>
      <c r="GX375" s="10"/>
      <c r="GY375" s="10"/>
      <c r="GZ375" s="10"/>
      <c r="HA375" s="10"/>
      <c r="HB375" s="10"/>
      <c r="HC375" s="10"/>
      <c r="HD375" s="10"/>
      <c r="HE375" s="10"/>
      <c r="HF375" s="10"/>
      <c r="HG375" s="10"/>
      <c r="HH375" s="10"/>
      <c r="HI375" s="10"/>
      <c r="HJ375" s="10"/>
      <c r="HK375" s="10"/>
      <c r="HL375" s="10"/>
      <c r="HM375" s="10"/>
      <c r="HN375" s="10"/>
      <c r="HO375" s="10"/>
      <c r="HP375" s="10"/>
      <c r="HQ375" s="10"/>
      <c r="HR375" s="10"/>
      <c r="HS375" s="10"/>
      <c r="HT375" s="10"/>
      <c r="HU375" s="10"/>
      <c r="HV375" s="10"/>
      <c r="HW375" s="10"/>
      <c r="HX375" s="10"/>
      <c r="HY375" s="10"/>
      <c r="HZ375" s="10"/>
      <c r="IA375" s="10"/>
      <c r="IB375" s="10"/>
      <c r="IC375" s="10"/>
      <c r="ID375" s="10"/>
      <c r="IE375" s="10"/>
      <c r="IF375" s="10"/>
      <c r="IG375" s="10"/>
      <c r="IH375" s="10"/>
      <c r="II375" s="10"/>
      <c r="IJ375" s="10"/>
      <c r="IK375" s="10"/>
      <c r="IL375" s="10"/>
      <c r="IM375" s="10"/>
      <c r="IN375" s="10"/>
      <c r="IO375" s="10"/>
      <c r="IP375" s="10"/>
      <c r="IQ375" s="10"/>
      <c r="IR375" s="10"/>
      <c r="IS375" s="10"/>
      <c r="IT375" s="10"/>
      <c r="IU375" s="10"/>
      <c r="IV375" s="10"/>
      <c r="IW375" s="10"/>
      <c r="IX375" s="10"/>
      <c r="IY375" s="10"/>
      <c r="IZ375" s="10"/>
      <c r="JA375" s="10"/>
    </row>
    <row r="376" spans="1:261" x14ac:dyDescent="0.3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CC376" s="10"/>
      <c r="CD376" s="10"/>
      <c r="CE376" s="10"/>
      <c r="CF376" s="10"/>
      <c r="CG376" s="10"/>
      <c r="CH376" s="10"/>
      <c r="CI376" s="10"/>
      <c r="CJ376" s="10"/>
      <c r="CK376" s="10"/>
      <c r="CL376" s="10"/>
      <c r="CM376" s="10"/>
      <c r="CN376" s="10"/>
      <c r="CO376" s="10"/>
      <c r="CP376" s="10"/>
      <c r="CQ376" s="10"/>
      <c r="CR376" s="10"/>
      <c r="CS376" s="10"/>
      <c r="CT376" s="10"/>
      <c r="CU376" s="10"/>
      <c r="CV376" s="10"/>
      <c r="CW376" s="10"/>
      <c r="CX376" s="10"/>
      <c r="CY376" s="10"/>
      <c r="CZ376" s="10"/>
      <c r="DA376" s="10"/>
      <c r="DB376" s="10"/>
      <c r="DC376" s="10"/>
      <c r="DD376" s="10"/>
      <c r="DE376" s="10"/>
      <c r="DF376" s="10"/>
      <c r="DG376" s="10"/>
      <c r="DH376" s="10"/>
      <c r="DI376" s="10"/>
      <c r="DJ376" s="10"/>
      <c r="DK376" s="10"/>
      <c r="DL376" s="10"/>
      <c r="DM376" s="10"/>
      <c r="DN376" s="10"/>
      <c r="DO376" s="10"/>
      <c r="DP376" s="10"/>
      <c r="DQ376" s="10"/>
      <c r="DR376" s="10"/>
      <c r="DS376" s="10"/>
      <c r="DT376" s="10"/>
      <c r="DU376" s="10"/>
      <c r="DV376" s="10"/>
      <c r="DW376" s="10"/>
      <c r="DX376" s="10"/>
      <c r="DY376" s="10"/>
      <c r="DZ376" s="10"/>
      <c r="EA376" s="10"/>
      <c r="EB376" s="10"/>
      <c r="EC376" s="10"/>
      <c r="ED376" s="10"/>
      <c r="EE376" s="10"/>
      <c r="EF376" s="10"/>
      <c r="EG376" s="10"/>
      <c r="EH376" s="10"/>
      <c r="EI376" s="10"/>
      <c r="EJ376" s="10"/>
      <c r="EK376" s="10"/>
      <c r="EL376" s="10"/>
      <c r="EM376" s="10"/>
      <c r="EN376" s="10"/>
      <c r="EO376" s="10"/>
      <c r="EP376" s="10"/>
      <c r="EQ376" s="10"/>
      <c r="ER376" s="10"/>
      <c r="ES376" s="10"/>
      <c r="ET376" s="10"/>
      <c r="EU376" s="10"/>
      <c r="EV376" s="10"/>
      <c r="EW376" s="10"/>
      <c r="EX376" s="10"/>
      <c r="EY376" s="10"/>
      <c r="EZ376" s="10"/>
      <c r="FA376" s="10"/>
      <c r="FB376" s="10"/>
      <c r="FC376" s="10"/>
      <c r="FD376" s="10"/>
      <c r="FE376" s="10"/>
      <c r="FF376" s="10"/>
      <c r="FG376" s="10"/>
      <c r="FH376" s="10"/>
      <c r="FI376" s="10"/>
      <c r="FJ376" s="10"/>
      <c r="FK376" s="10"/>
      <c r="FL376" s="10"/>
      <c r="FM376" s="10"/>
      <c r="FN376" s="10"/>
      <c r="FO376" s="10"/>
      <c r="FP376" s="10"/>
      <c r="FQ376" s="10"/>
      <c r="FR376" s="10"/>
      <c r="FS376" s="10"/>
      <c r="FT376" s="10"/>
      <c r="FU376" s="10"/>
      <c r="FV376" s="10"/>
      <c r="FW376" s="10"/>
      <c r="FX376" s="10"/>
      <c r="FY376" s="10"/>
      <c r="FZ376" s="10"/>
      <c r="GA376" s="10"/>
      <c r="GB376" s="10"/>
      <c r="GC376" s="10"/>
      <c r="GD376" s="10"/>
      <c r="GE376" s="10"/>
      <c r="GF376" s="10"/>
      <c r="GG376" s="10"/>
      <c r="GH376" s="10"/>
      <c r="GI376" s="10"/>
      <c r="GJ376" s="10"/>
      <c r="GK376" s="10"/>
      <c r="GL376" s="10"/>
      <c r="GM376" s="10"/>
      <c r="GN376" s="10"/>
      <c r="GO376" s="10"/>
      <c r="GP376" s="10"/>
      <c r="GQ376" s="10"/>
      <c r="GR376" s="10"/>
      <c r="GS376" s="10"/>
      <c r="GT376" s="10"/>
      <c r="GU376" s="10"/>
      <c r="GV376" s="10"/>
      <c r="GW376" s="10"/>
      <c r="GX376" s="10"/>
      <c r="GY376" s="10"/>
      <c r="GZ376" s="10"/>
      <c r="HA376" s="10"/>
      <c r="HB376" s="10"/>
      <c r="HC376" s="10"/>
      <c r="HD376" s="10"/>
      <c r="HE376" s="10"/>
      <c r="HF376" s="10"/>
      <c r="HG376" s="10"/>
      <c r="HH376" s="10"/>
      <c r="HI376" s="10"/>
      <c r="HJ376" s="10"/>
      <c r="HK376" s="10"/>
      <c r="HL376" s="10"/>
      <c r="HM376" s="10"/>
      <c r="HN376" s="10"/>
      <c r="HO376" s="10"/>
      <c r="HP376" s="10"/>
      <c r="HQ376" s="10"/>
      <c r="HR376" s="10"/>
      <c r="HS376" s="10"/>
      <c r="HT376" s="10"/>
      <c r="HU376" s="10"/>
      <c r="HV376" s="10"/>
      <c r="HW376" s="10"/>
      <c r="HX376" s="10"/>
      <c r="HY376" s="10"/>
      <c r="HZ376" s="10"/>
      <c r="IA376" s="10"/>
      <c r="IB376" s="10"/>
      <c r="IC376" s="10"/>
      <c r="ID376" s="10"/>
      <c r="IE376" s="10"/>
      <c r="IF376" s="10"/>
      <c r="IG376" s="10"/>
      <c r="IH376" s="10"/>
      <c r="II376" s="10"/>
      <c r="IJ376" s="10"/>
      <c r="IK376" s="10"/>
      <c r="IL376" s="10"/>
      <c r="IM376" s="10"/>
      <c r="IN376" s="10"/>
      <c r="IO376" s="10"/>
      <c r="IP376" s="10"/>
      <c r="IQ376" s="10"/>
      <c r="IR376" s="10"/>
      <c r="IS376" s="10"/>
      <c r="IT376" s="10"/>
      <c r="IU376" s="10"/>
      <c r="IV376" s="10"/>
      <c r="IW376" s="10"/>
      <c r="IX376" s="10"/>
      <c r="IY376" s="10"/>
      <c r="IZ376" s="10"/>
      <c r="JA376" s="10"/>
    </row>
    <row r="377" spans="1:261" x14ac:dyDescent="0.3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CC377" s="10"/>
      <c r="CD377" s="10"/>
      <c r="CE377" s="10"/>
      <c r="CF377" s="10"/>
      <c r="CG377" s="10"/>
      <c r="CH377" s="10"/>
      <c r="CI377" s="10"/>
      <c r="CJ377" s="10"/>
      <c r="CK377" s="10"/>
      <c r="CL377" s="10"/>
      <c r="CM377" s="10"/>
      <c r="CN377" s="10"/>
      <c r="CO377" s="10"/>
      <c r="CP377" s="10"/>
      <c r="CQ377" s="10"/>
      <c r="CR377" s="10"/>
      <c r="CS377" s="10"/>
      <c r="CT377" s="10"/>
      <c r="CU377" s="10"/>
      <c r="CV377" s="10"/>
      <c r="CW377" s="10"/>
      <c r="CX377" s="10"/>
      <c r="CY377" s="10"/>
      <c r="CZ377" s="10"/>
      <c r="DA377" s="10"/>
      <c r="DB377" s="10"/>
      <c r="DC377" s="10"/>
      <c r="DD377" s="10"/>
      <c r="DE377" s="10"/>
      <c r="DF377" s="10"/>
      <c r="DG377" s="10"/>
      <c r="DH377" s="10"/>
      <c r="DI377" s="10"/>
      <c r="DJ377" s="10"/>
      <c r="DK377" s="10"/>
      <c r="DL377" s="10"/>
      <c r="DM377" s="10"/>
      <c r="DN377" s="10"/>
      <c r="DO377" s="10"/>
      <c r="DP377" s="10"/>
      <c r="DQ377" s="10"/>
      <c r="DR377" s="10"/>
      <c r="DS377" s="10"/>
      <c r="DT377" s="10"/>
      <c r="DU377" s="10"/>
      <c r="DV377" s="10"/>
      <c r="DW377" s="10"/>
      <c r="DX377" s="10"/>
      <c r="DY377" s="10"/>
      <c r="DZ377" s="10"/>
      <c r="EA377" s="10"/>
      <c r="EB377" s="10"/>
      <c r="EC377" s="10"/>
      <c r="ED377" s="10"/>
      <c r="EE377" s="10"/>
      <c r="EF377" s="10"/>
      <c r="EG377" s="10"/>
      <c r="EH377" s="10"/>
      <c r="EI377" s="10"/>
      <c r="EJ377" s="10"/>
      <c r="EK377" s="10"/>
      <c r="EL377" s="10"/>
      <c r="EM377" s="10"/>
      <c r="EN377" s="10"/>
      <c r="EO377" s="10"/>
      <c r="EP377" s="10"/>
      <c r="EQ377" s="10"/>
      <c r="ER377" s="10"/>
      <c r="ES377" s="10"/>
      <c r="ET377" s="10"/>
      <c r="EU377" s="10"/>
      <c r="EV377" s="10"/>
      <c r="EW377" s="10"/>
      <c r="EX377" s="10"/>
      <c r="EY377" s="10"/>
      <c r="EZ377" s="10"/>
      <c r="FA377" s="10"/>
      <c r="FB377" s="10"/>
      <c r="FC377" s="10"/>
      <c r="FD377" s="10"/>
      <c r="FE377" s="10"/>
      <c r="FF377" s="10"/>
      <c r="FG377" s="10"/>
      <c r="FH377" s="10"/>
      <c r="FI377" s="10"/>
      <c r="FJ377" s="10"/>
      <c r="FK377" s="10"/>
      <c r="FL377" s="10"/>
      <c r="FM377" s="10"/>
      <c r="FN377" s="10"/>
      <c r="FO377" s="10"/>
      <c r="FP377" s="10"/>
      <c r="FQ377" s="10"/>
      <c r="FR377" s="10"/>
      <c r="FS377" s="10"/>
      <c r="FT377" s="10"/>
      <c r="FU377" s="10"/>
      <c r="FV377" s="10"/>
      <c r="FW377" s="10"/>
      <c r="FX377" s="10"/>
      <c r="FY377" s="10"/>
      <c r="FZ377" s="10"/>
      <c r="GA377" s="10"/>
      <c r="GB377" s="10"/>
      <c r="GC377" s="10"/>
      <c r="GD377" s="10"/>
      <c r="GE377" s="10"/>
      <c r="GF377" s="10"/>
      <c r="GG377" s="10"/>
      <c r="GH377" s="10"/>
      <c r="GI377" s="10"/>
      <c r="GJ377" s="10"/>
      <c r="GK377" s="10"/>
      <c r="GL377" s="10"/>
      <c r="GM377" s="10"/>
      <c r="GN377" s="10"/>
      <c r="GO377" s="10"/>
      <c r="GP377" s="10"/>
      <c r="GQ377" s="10"/>
      <c r="GR377" s="10"/>
      <c r="GS377" s="10"/>
      <c r="GT377" s="10"/>
      <c r="GU377" s="10"/>
      <c r="GV377" s="10"/>
      <c r="GW377" s="10"/>
      <c r="GX377" s="10"/>
      <c r="GY377" s="10"/>
      <c r="GZ377" s="10"/>
      <c r="HA377" s="10"/>
      <c r="HB377" s="10"/>
      <c r="HC377" s="10"/>
      <c r="HD377" s="10"/>
      <c r="HE377" s="10"/>
      <c r="HF377" s="10"/>
      <c r="HG377" s="10"/>
      <c r="HH377" s="10"/>
      <c r="HI377" s="10"/>
      <c r="HJ377" s="10"/>
      <c r="HK377" s="10"/>
      <c r="HL377" s="10"/>
      <c r="HM377" s="10"/>
      <c r="HN377" s="10"/>
      <c r="HO377" s="10"/>
      <c r="HP377" s="10"/>
      <c r="HQ377" s="10"/>
      <c r="HR377" s="10"/>
      <c r="HS377" s="10"/>
      <c r="HT377" s="10"/>
      <c r="HU377" s="10"/>
      <c r="HV377" s="10"/>
      <c r="HW377" s="10"/>
      <c r="HX377" s="10"/>
      <c r="HY377" s="10"/>
      <c r="HZ377" s="10"/>
      <c r="IA377" s="10"/>
      <c r="IB377" s="10"/>
      <c r="IC377" s="10"/>
      <c r="ID377" s="10"/>
      <c r="IE377" s="10"/>
      <c r="IF377" s="10"/>
      <c r="IG377" s="10"/>
      <c r="IH377" s="10"/>
      <c r="II377" s="10"/>
      <c r="IJ377" s="10"/>
      <c r="IK377" s="10"/>
      <c r="IL377" s="10"/>
      <c r="IM377" s="10"/>
      <c r="IN377" s="10"/>
      <c r="IO377" s="10"/>
      <c r="IP377" s="10"/>
      <c r="IQ377" s="10"/>
      <c r="IR377" s="10"/>
      <c r="IS377" s="10"/>
      <c r="IT377" s="10"/>
      <c r="IU377" s="10"/>
      <c r="IV377" s="10"/>
      <c r="IW377" s="10"/>
      <c r="IX377" s="10"/>
      <c r="IY377" s="10"/>
      <c r="IZ377" s="10"/>
      <c r="JA377" s="10"/>
    </row>
    <row r="378" spans="1:261" x14ac:dyDescent="0.3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CC378" s="10"/>
      <c r="CD378" s="10"/>
      <c r="CE378" s="10"/>
      <c r="CF378" s="10"/>
      <c r="CG378" s="10"/>
      <c r="CH378" s="10"/>
      <c r="CI378" s="10"/>
      <c r="CJ378" s="10"/>
      <c r="CK378" s="10"/>
      <c r="CL378" s="10"/>
      <c r="CM378" s="10"/>
      <c r="CN378" s="10"/>
      <c r="CO378" s="10"/>
      <c r="CP378" s="10"/>
      <c r="CQ378" s="10"/>
      <c r="CR378" s="10"/>
      <c r="CS378" s="10"/>
      <c r="CT378" s="10"/>
      <c r="CU378" s="10"/>
      <c r="CV378" s="10"/>
      <c r="CW378" s="10"/>
      <c r="CX378" s="10"/>
      <c r="CY378" s="10"/>
      <c r="CZ378" s="10"/>
      <c r="DA378" s="10"/>
      <c r="DB378" s="10"/>
      <c r="DC378" s="10"/>
      <c r="DD378" s="10"/>
      <c r="DE378" s="10"/>
      <c r="DF378" s="10"/>
      <c r="DG378" s="10"/>
      <c r="DH378" s="10"/>
      <c r="DI378" s="10"/>
      <c r="DJ378" s="10"/>
      <c r="DK378" s="10"/>
      <c r="DL378" s="10"/>
      <c r="DM378" s="10"/>
      <c r="DN378" s="10"/>
      <c r="DO378" s="10"/>
      <c r="DP378" s="10"/>
      <c r="DQ378" s="10"/>
      <c r="DR378" s="10"/>
      <c r="DS378" s="10"/>
      <c r="DT378" s="10"/>
      <c r="DU378" s="10"/>
      <c r="DV378" s="10"/>
      <c r="DW378" s="10"/>
      <c r="DX378" s="10"/>
      <c r="DY378" s="10"/>
      <c r="DZ378" s="10"/>
      <c r="EA378" s="10"/>
      <c r="EB378" s="10"/>
      <c r="EC378" s="10"/>
      <c r="ED378" s="10"/>
      <c r="EE378" s="10"/>
      <c r="EF378" s="10"/>
      <c r="EG378" s="10"/>
      <c r="EH378" s="10"/>
      <c r="EI378" s="10"/>
      <c r="EJ378" s="10"/>
      <c r="EK378" s="10"/>
      <c r="EL378" s="10"/>
      <c r="EM378" s="10"/>
      <c r="EN378" s="10"/>
      <c r="EO378" s="10"/>
      <c r="EP378" s="10"/>
      <c r="EQ378" s="10"/>
      <c r="ER378" s="10"/>
      <c r="ES378" s="10"/>
      <c r="ET378" s="10"/>
      <c r="EU378" s="10"/>
      <c r="EV378" s="10"/>
      <c r="EW378" s="10"/>
      <c r="EX378" s="10"/>
      <c r="EY378" s="10"/>
      <c r="EZ378" s="10"/>
      <c r="FA378" s="10"/>
      <c r="FB378" s="10"/>
      <c r="FC378" s="10"/>
      <c r="FD378" s="10"/>
      <c r="FE378" s="10"/>
      <c r="FF378" s="10"/>
      <c r="FG378" s="10"/>
      <c r="FH378" s="10"/>
      <c r="FI378" s="10"/>
      <c r="FJ378" s="10"/>
      <c r="FK378" s="10"/>
      <c r="FL378" s="10"/>
      <c r="FM378" s="10"/>
      <c r="FN378" s="10"/>
      <c r="FO378" s="10"/>
      <c r="FP378" s="10"/>
      <c r="FQ378" s="10"/>
      <c r="FR378" s="10"/>
      <c r="FS378" s="10"/>
      <c r="FT378" s="10"/>
      <c r="FU378" s="10"/>
      <c r="FV378" s="10"/>
      <c r="FW378" s="10"/>
      <c r="FX378" s="10"/>
      <c r="FY378" s="10"/>
      <c r="FZ378" s="10"/>
      <c r="GA378" s="10"/>
      <c r="GB378" s="10"/>
      <c r="GC378" s="10"/>
      <c r="GD378" s="10"/>
      <c r="GE378" s="10"/>
      <c r="GF378" s="10"/>
      <c r="GG378" s="10"/>
      <c r="GH378" s="10"/>
      <c r="GI378" s="10"/>
      <c r="GJ378" s="10"/>
      <c r="GK378" s="10"/>
      <c r="GL378" s="10"/>
      <c r="GM378" s="10"/>
      <c r="GN378" s="10"/>
      <c r="GO378" s="10"/>
      <c r="GP378" s="10"/>
      <c r="GQ378" s="10"/>
      <c r="GR378" s="10"/>
      <c r="GS378" s="10"/>
      <c r="GT378" s="10"/>
      <c r="GU378" s="10"/>
      <c r="GV378" s="10"/>
      <c r="GW378" s="10"/>
      <c r="GX378" s="10"/>
      <c r="GY378" s="10"/>
      <c r="GZ378" s="10"/>
      <c r="HA378" s="10"/>
      <c r="HB378" s="10"/>
      <c r="HC378" s="10"/>
      <c r="HD378" s="10"/>
      <c r="HE378" s="10"/>
      <c r="HF378" s="10"/>
      <c r="HG378" s="10"/>
      <c r="HH378" s="10"/>
      <c r="HI378" s="10"/>
      <c r="HJ378" s="10"/>
      <c r="HK378" s="10"/>
      <c r="HL378" s="10"/>
      <c r="HM378" s="10"/>
      <c r="HN378" s="10"/>
      <c r="HO378" s="10"/>
      <c r="HP378" s="10"/>
      <c r="HQ378" s="10"/>
      <c r="HR378" s="10"/>
      <c r="HS378" s="10"/>
      <c r="HT378" s="10"/>
      <c r="HU378" s="10"/>
      <c r="HV378" s="10"/>
      <c r="HW378" s="10"/>
      <c r="HX378" s="10"/>
      <c r="HY378" s="10"/>
      <c r="HZ378" s="10"/>
      <c r="IA378" s="10"/>
      <c r="IB378" s="10"/>
      <c r="IC378" s="10"/>
      <c r="ID378" s="10"/>
      <c r="IE378" s="10"/>
      <c r="IF378" s="10"/>
      <c r="IG378" s="10"/>
      <c r="IH378" s="10"/>
      <c r="II378" s="10"/>
      <c r="IJ378" s="10"/>
      <c r="IK378" s="10"/>
      <c r="IL378" s="10"/>
      <c r="IM378" s="10"/>
      <c r="IN378" s="10"/>
      <c r="IO378" s="10"/>
      <c r="IP378" s="10"/>
      <c r="IQ378" s="10"/>
      <c r="IR378" s="10"/>
      <c r="IS378" s="10"/>
      <c r="IT378" s="10"/>
      <c r="IU378" s="10"/>
      <c r="IV378" s="10"/>
      <c r="IW378" s="10"/>
      <c r="IX378" s="10"/>
      <c r="IY378" s="10"/>
      <c r="IZ378" s="10"/>
      <c r="JA378" s="10"/>
    </row>
    <row r="379" spans="1:261" x14ac:dyDescent="0.3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CC379" s="10"/>
      <c r="CD379" s="10"/>
      <c r="CE379" s="10"/>
      <c r="CF379" s="10"/>
      <c r="CG379" s="10"/>
      <c r="CH379" s="10"/>
      <c r="CI379" s="10"/>
      <c r="CJ379" s="10"/>
      <c r="CK379" s="10"/>
      <c r="CL379" s="10"/>
      <c r="CM379" s="10"/>
      <c r="CN379" s="10"/>
      <c r="CO379" s="10"/>
      <c r="CP379" s="10"/>
      <c r="CQ379" s="10"/>
      <c r="CR379" s="10"/>
      <c r="CS379" s="10"/>
      <c r="CT379" s="10"/>
      <c r="CU379" s="10"/>
      <c r="CV379" s="10"/>
      <c r="CW379" s="10"/>
      <c r="CX379" s="10"/>
      <c r="CY379" s="10"/>
      <c r="CZ379" s="10"/>
      <c r="DA379" s="10"/>
      <c r="DB379" s="10"/>
      <c r="DC379" s="10"/>
      <c r="DD379" s="10"/>
      <c r="DE379" s="10"/>
      <c r="DF379" s="10"/>
      <c r="DG379" s="10"/>
      <c r="DH379" s="10"/>
      <c r="DI379" s="10"/>
      <c r="DJ379" s="10"/>
      <c r="DK379" s="10"/>
      <c r="DL379" s="10"/>
      <c r="DM379" s="10"/>
      <c r="DN379" s="10"/>
      <c r="DO379" s="10"/>
      <c r="DP379" s="10"/>
      <c r="DQ379" s="10"/>
      <c r="DR379" s="10"/>
      <c r="DS379" s="10"/>
      <c r="DT379" s="10"/>
      <c r="DU379" s="10"/>
      <c r="DV379" s="10"/>
      <c r="DW379" s="10"/>
      <c r="DX379" s="10"/>
      <c r="DY379" s="10"/>
      <c r="DZ379" s="10"/>
      <c r="EA379" s="10"/>
      <c r="EB379" s="10"/>
      <c r="EC379" s="10"/>
      <c r="ED379" s="10"/>
      <c r="EE379" s="10"/>
      <c r="EF379" s="10"/>
      <c r="EG379" s="10"/>
      <c r="EH379" s="10"/>
      <c r="EI379" s="10"/>
      <c r="EJ379" s="10"/>
      <c r="EK379" s="10"/>
      <c r="EL379" s="10"/>
      <c r="EM379" s="10"/>
      <c r="EN379" s="10"/>
      <c r="EO379" s="10"/>
      <c r="EP379" s="10"/>
      <c r="EQ379" s="10"/>
      <c r="ER379" s="10"/>
      <c r="ES379" s="10"/>
      <c r="ET379" s="10"/>
      <c r="EU379" s="10"/>
      <c r="EV379" s="10"/>
      <c r="EW379" s="10"/>
      <c r="EX379" s="10"/>
      <c r="EY379" s="10"/>
      <c r="EZ379" s="10"/>
      <c r="FA379" s="10"/>
      <c r="FB379" s="10"/>
      <c r="FC379" s="10"/>
      <c r="FD379" s="10"/>
      <c r="FE379" s="10"/>
      <c r="FF379" s="10"/>
      <c r="FG379" s="10"/>
      <c r="FH379" s="10"/>
      <c r="FI379" s="10"/>
      <c r="FJ379" s="10"/>
      <c r="FK379" s="10"/>
      <c r="FL379" s="10"/>
      <c r="FM379" s="10"/>
      <c r="FN379" s="10"/>
      <c r="FO379" s="10"/>
      <c r="FP379" s="10"/>
      <c r="FQ379" s="10"/>
      <c r="FR379" s="10"/>
      <c r="FS379" s="10"/>
      <c r="FT379" s="10"/>
      <c r="FU379" s="10"/>
      <c r="FV379" s="10"/>
      <c r="FW379" s="10"/>
      <c r="FX379" s="10"/>
      <c r="FY379" s="10"/>
      <c r="FZ379" s="10"/>
      <c r="GA379" s="10"/>
      <c r="GB379" s="10"/>
      <c r="GC379" s="10"/>
      <c r="GD379" s="10"/>
      <c r="GE379" s="10"/>
      <c r="GF379" s="10"/>
      <c r="GG379" s="10"/>
      <c r="GH379" s="10"/>
      <c r="GI379" s="10"/>
      <c r="GJ379" s="10"/>
      <c r="GK379" s="10"/>
      <c r="GL379" s="10"/>
      <c r="GM379" s="10"/>
      <c r="GN379" s="10"/>
      <c r="GO379" s="10"/>
      <c r="GP379" s="10"/>
      <c r="GQ379" s="10"/>
      <c r="GR379" s="10"/>
      <c r="GS379" s="10"/>
      <c r="GT379" s="10"/>
      <c r="GU379" s="10"/>
      <c r="GV379" s="10"/>
      <c r="GW379" s="10"/>
      <c r="GX379" s="10"/>
      <c r="GY379" s="10"/>
      <c r="GZ379" s="10"/>
      <c r="HA379" s="10"/>
      <c r="HB379" s="10"/>
      <c r="HC379" s="10"/>
      <c r="HD379" s="10"/>
      <c r="HE379" s="10"/>
      <c r="HF379" s="10"/>
      <c r="HG379" s="10"/>
      <c r="HH379" s="10"/>
      <c r="HI379" s="10"/>
      <c r="HJ379" s="10"/>
      <c r="HK379" s="10"/>
      <c r="HL379" s="10"/>
      <c r="HM379" s="10"/>
      <c r="HN379" s="10"/>
      <c r="HO379" s="10"/>
      <c r="HP379" s="10"/>
      <c r="HQ379" s="10"/>
      <c r="HR379" s="10"/>
      <c r="HS379" s="10"/>
      <c r="HT379" s="10"/>
      <c r="HU379" s="10"/>
      <c r="HV379" s="10"/>
      <c r="HW379" s="10"/>
      <c r="HX379" s="10"/>
      <c r="HY379" s="10"/>
      <c r="HZ379" s="10"/>
      <c r="IA379" s="10"/>
      <c r="IB379" s="10"/>
      <c r="IC379" s="10"/>
      <c r="ID379" s="10"/>
      <c r="IE379" s="10"/>
      <c r="IF379" s="10"/>
      <c r="IG379" s="10"/>
      <c r="IH379" s="10"/>
      <c r="II379" s="10"/>
      <c r="IJ379" s="10"/>
      <c r="IK379" s="10"/>
      <c r="IL379" s="10"/>
      <c r="IM379" s="10"/>
      <c r="IN379" s="10"/>
      <c r="IO379" s="10"/>
      <c r="IP379" s="10"/>
      <c r="IQ379" s="10"/>
      <c r="IR379" s="10"/>
      <c r="IS379" s="10"/>
      <c r="IT379" s="10"/>
      <c r="IU379" s="10"/>
      <c r="IV379" s="10"/>
      <c r="IW379" s="10"/>
      <c r="IX379" s="10"/>
      <c r="IY379" s="10"/>
      <c r="IZ379" s="10"/>
      <c r="JA379" s="10"/>
    </row>
    <row r="380" spans="1:261" x14ac:dyDescent="0.3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CC380" s="10"/>
      <c r="CD380" s="10"/>
      <c r="CE380" s="10"/>
      <c r="CF380" s="10"/>
      <c r="CG380" s="10"/>
      <c r="CH380" s="10"/>
      <c r="CI380" s="10"/>
      <c r="CJ380" s="10"/>
      <c r="CK380" s="10"/>
      <c r="CL380" s="10"/>
      <c r="CM380" s="10"/>
      <c r="CN380" s="10"/>
      <c r="CO380" s="10"/>
      <c r="CP380" s="10"/>
      <c r="CQ380" s="10"/>
      <c r="CR380" s="10"/>
      <c r="CS380" s="10"/>
      <c r="CT380" s="10"/>
      <c r="CU380" s="10"/>
      <c r="CV380" s="10"/>
      <c r="CW380" s="10"/>
      <c r="CX380" s="10"/>
      <c r="CY380" s="10"/>
      <c r="CZ380" s="10"/>
      <c r="DA380" s="10"/>
      <c r="DB380" s="10"/>
      <c r="DC380" s="10"/>
      <c r="DD380" s="10"/>
      <c r="DE380" s="10"/>
      <c r="DF380" s="10"/>
      <c r="DG380" s="10"/>
      <c r="DH380" s="10"/>
      <c r="DI380" s="10"/>
      <c r="DJ380" s="10"/>
      <c r="DK380" s="10"/>
      <c r="DL380" s="10"/>
      <c r="DM380" s="10"/>
      <c r="DN380" s="10"/>
      <c r="DO380" s="10"/>
      <c r="DP380" s="10"/>
      <c r="DQ380" s="10"/>
      <c r="DR380" s="10"/>
      <c r="DS380" s="10"/>
      <c r="DT380" s="10"/>
      <c r="DU380" s="10"/>
      <c r="DV380" s="10"/>
      <c r="DW380" s="10"/>
      <c r="DX380" s="10"/>
      <c r="DY380" s="10"/>
      <c r="DZ380" s="10"/>
      <c r="EA380" s="10"/>
      <c r="EB380" s="10"/>
      <c r="EC380" s="10"/>
      <c r="ED380" s="10"/>
      <c r="EE380" s="10"/>
      <c r="EF380" s="10"/>
      <c r="EG380" s="10"/>
      <c r="EH380" s="10"/>
      <c r="EI380" s="10"/>
      <c r="EJ380" s="10"/>
      <c r="EK380" s="10"/>
      <c r="EL380" s="10"/>
      <c r="EM380" s="10"/>
      <c r="EN380" s="10"/>
      <c r="EO380" s="10"/>
      <c r="EP380" s="10"/>
      <c r="EQ380" s="10"/>
      <c r="ER380" s="10"/>
      <c r="ES380" s="10"/>
      <c r="ET380" s="10"/>
      <c r="EU380" s="10"/>
      <c r="EV380" s="10"/>
      <c r="EW380" s="10"/>
      <c r="EX380" s="10"/>
      <c r="EY380" s="10"/>
      <c r="EZ380" s="10"/>
      <c r="FA380" s="10"/>
      <c r="FB380" s="10"/>
      <c r="FC380" s="10"/>
      <c r="FD380" s="10"/>
      <c r="FE380" s="10"/>
      <c r="FF380" s="10"/>
      <c r="FG380" s="10"/>
      <c r="FH380" s="10"/>
      <c r="FI380" s="10"/>
      <c r="FJ380" s="10"/>
      <c r="FK380" s="10"/>
      <c r="FL380" s="10"/>
      <c r="FM380" s="10"/>
      <c r="FN380" s="10"/>
      <c r="FO380" s="10"/>
      <c r="FP380" s="10"/>
      <c r="FQ380" s="10"/>
      <c r="FR380" s="10"/>
      <c r="FS380" s="10"/>
      <c r="FT380" s="10"/>
      <c r="FU380" s="10"/>
      <c r="FV380" s="10"/>
      <c r="FW380" s="10"/>
      <c r="FX380" s="10"/>
      <c r="FY380" s="10"/>
      <c r="FZ380" s="10"/>
      <c r="GA380" s="10"/>
      <c r="GB380" s="10"/>
      <c r="GC380" s="10"/>
      <c r="GD380" s="10"/>
      <c r="GE380" s="10"/>
      <c r="GF380" s="10"/>
      <c r="GG380" s="10"/>
      <c r="GH380" s="10"/>
      <c r="GI380" s="10"/>
      <c r="GJ380" s="10"/>
      <c r="GK380" s="10"/>
      <c r="GL380" s="10"/>
      <c r="GM380" s="10"/>
      <c r="GN380" s="10"/>
      <c r="GO380" s="10"/>
      <c r="GP380" s="10"/>
      <c r="GQ380" s="10"/>
      <c r="GR380" s="10"/>
      <c r="GS380" s="10"/>
      <c r="GT380" s="10"/>
      <c r="GU380" s="10"/>
      <c r="GV380" s="10"/>
      <c r="GW380" s="10"/>
      <c r="GX380" s="10"/>
      <c r="GY380" s="10"/>
      <c r="GZ380" s="10"/>
      <c r="HA380" s="10"/>
      <c r="HB380" s="10"/>
      <c r="HC380" s="10"/>
      <c r="HD380" s="10"/>
      <c r="HE380" s="10"/>
      <c r="HF380" s="10"/>
      <c r="HG380" s="10"/>
      <c r="HH380" s="10"/>
      <c r="HI380" s="10"/>
      <c r="HJ380" s="10"/>
      <c r="HK380" s="10"/>
      <c r="HL380" s="10"/>
      <c r="HM380" s="10"/>
      <c r="HN380" s="10"/>
      <c r="HO380" s="10"/>
      <c r="HP380" s="10"/>
      <c r="HQ380" s="10"/>
      <c r="HR380" s="10"/>
      <c r="HS380" s="10"/>
      <c r="HT380" s="10"/>
      <c r="HU380" s="10"/>
      <c r="HV380" s="10"/>
      <c r="HW380" s="10"/>
      <c r="HX380" s="10"/>
      <c r="HY380" s="10"/>
      <c r="HZ380" s="10"/>
      <c r="IA380" s="10"/>
      <c r="IB380" s="10"/>
      <c r="IC380" s="10"/>
      <c r="ID380" s="10"/>
      <c r="IE380" s="10"/>
      <c r="IF380" s="10"/>
      <c r="IG380" s="10"/>
      <c r="IH380" s="10"/>
      <c r="II380" s="10"/>
      <c r="IJ380" s="10"/>
      <c r="IK380" s="10"/>
      <c r="IL380" s="10"/>
      <c r="IM380" s="10"/>
      <c r="IN380" s="10"/>
      <c r="IO380" s="10"/>
      <c r="IP380" s="10"/>
      <c r="IQ380" s="10"/>
      <c r="IR380" s="10"/>
      <c r="IS380" s="10"/>
      <c r="IT380" s="10"/>
      <c r="IU380" s="10"/>
      <c r="IV380" s="10"/>
      <c r="IW380" s="10"/>
      <c r="IX380" s="10"/>
      <c r="IY380" s="10"/>
      <c r="IZ380" s="10"/>
      <c r="JA380" s="10"/>
    </row>
    <row r="381" spans="1:261" x14ac:dyDescent="0.3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CC381" s="10"/>
      <c r="CD381" s="10"/>
      <c r="CE381" s="10"/>
      <c r="CF381" s="10"/>
      <c r="CG381" s="10"/>
      <c r="CH381" s="10"/>
      <c r="CI381" s="10"/>
      <c r="CJ381" s="10"/>
      <c r="CK381" s="10"/>
      <c r="CL381" s="10"/>
      <c r="CM381" s="10"/>
      <c r="CN381" s="10"/>
      <c r="CO381" s="10"/>
      <c r="CP381" s="10"/>
      <c r="CQ381" s="10"/>
      <c r="CR381" s="10"/>
      <c r="CS381" s="10"/>
      <c r="CT381" s="10"/>
      <c r="CU381" s="10"/>
      <c r="CV381" s="10"/>
      <c r="CW381" s="10"/>
      <c r="CX381" s="10"/>
      <c r="CY381" s="10"/>
      <c r="CZ381" s="10"/>
      <c r="DA381" s="10"/>
      <c r="DB381" s="10"/>
      <c r="DC381" s="10"/>
      <c r="DD381" s="10"/>
      <c r="DE381" s="10"/>
      <c r="DF381" s="10"/>
      <c r="DG381" s="10"/>
      <c r="DH381" s="10"/>
      <c r="DI381" s="10"/>
      <c r="DJ381" s="10"/>
      <c r="DK381" s="10"/>
      <c r="DL381" s="10"/>
      <c r="DM381" s="10"/>
      <c r="DN381" s="10"/>
      <c r="DO381" s="10"/>
      <c r="DP381" s="10"/>
      <c r="DQ381" s="10"/>
      <c r="DR381" s="10"/>
      <c r="DS381" s="10"/>
      <c r="DT381" s="10"/>
      <c r="DU381" s="10"/>
      <c r="DV381" s="10"/>
      <c r="DW381" s="10"/>
      <c r="DX381" s="10"/>
      <c r="DY381" s="10"/>
      <c r="DZ381" s="10"/>
      <c r="EA381" s="10"/>
      <c r="EB381" s="10"/>
      <c r="EC381" s="10"/>
      <c r="ED381" s="10"/>
      <c r="EE381" s="10"/>
      <c r="EF381" s="10"/>
      <c r="EG381" s="10"/>
      <c r="EH381" s="10"/>
      <c r="EI381" s="10"/>
      <c r="EJ381" s="10"/>
      <c r="EK381" s="10"/>
      <c r="EL381" s="10"/>
      <c r="EM381" s="10"/>
      <c r="EN381" s="10"/>
      <c r="EO381" s="10"/>
      <c r="EP381" s="10"/>
      <c r="EQ381" s="10"/>
      <c r="ER381" s="10"/>
      <c r="ES381" s="10"/>
      <c r="ET381" s="10"/>
      <c r="EU381" s="10"/>
      <c r="EV381" s="10"/>
      <c r="EW381" s="10"/>
      <c r="EX381" s="10"/>
      <c r="EY381" s="10"/>
      <c r="EZ381" s="10"/>
      <c r="FA381" s="10"/>
      <c r="FB381" s="10"/>
      <c r="FC381" s="10"/>
      <c r="FD381" s="10"/>
      <c r="FE381" s="10"/>
      <c r="FF381" s="10"/>
      <c r="FG381" s="10"/>
      <c r="FH381" s="10"/>
      <c r="FI381" s="10"/>
      <c r="FJ381" s="10"/>
      <c r="FK381" s="10"/>
      <c r="FL381" s="10"/>
      <c r="FM381" s="10"/>
      <c r="FN381" s="10"/>
      <c r="FO381" s="10"/>
      <c r="FP381" s="10"/>
      <c r="FQ381" s="10"/>
      <c r="FR381" s="10"/>
      <c r="FS381" s="10"/>
      <c r="FT381" s="10"/>
      <c r="FU381" s="10"/>
      <c r="FV381" s="10"/>
      <c r="FW381" s="10"/>
      <c r="FX381" s="10"/>
      <c r="FY381" s="10"/>
      <c r="FZ381" s="10"/>
      <c r="GA381" s="10"/>
      <c r="GB381" s="10"/>
      <c r="GC381" s="10"/>
      <c r="GD381" s="10"/>
      <c r="GE381" s="10"/>
      <c r="GF381" s="10"/>
      <c r="GG381" s="10"/>
      <c r="GH381" s="10"/>
      <c r="GI381" s="10"/>
      <c r="GJ381" s="10"/>
      <c r="GK381" s="10"/>
      <c r="GL381" s="10"/>
      <c r="GM381" s="10"/>
      <c r="GN381" s="10"/>
      <c r="GO381" s="10"/>
      <c r="GP381" s="10"/>
      <c r="GQ381" s="10"/>
      <c r="GR381" s="10"/>
      <c r="GS381" s="10"/>
      <c r="GT381" s="10"/>
      <c r="GU381" s="10"/>
      <c r="GV381" s="10"/>
      <c r="GW381" s="10"/>
      <c r="GX381" s="10"/>
      <c r="GY381" s="10"/>
      <c r="GZ381" s="10"/>
      <c r="HA381" s="10"/>
      <c r="HB381" s="10"/>
      <c r="HC381" s="10"/>
      <c r="HD381" s="10"/>
      <c r="HE381" s="10"/>
      <c r="HF381" s="10"/>
      <c r="HG381" s="10"/>
      <c r="HH381" s="10"/>
      <c r="HI381" s="10"/>
      <c r="HJ381" s="10"/>
      <c r="HK381" s="10"/>
      <c r="HL381" s="10"/>
      <c r="HM381" s="10"/>
      <c r="HN381" s="10"/>
      <c r="HO381" s="10"/>
      <c r="HP381" s="10"/>
      <c r="HQ381" s="10"/>
      <c r="HR381" s="10"/>
      <c r="HS381" s="10"/>
      <c r="HT381" s="10"/>
      <c r="HU381" s="10"/>
      <c r="HV381" s="10"/>
      <c r="HW381" s="10"/>
      <c r="HX381" s="10"/>
      <c r="HY381" s="10"/>
      <c r="HZ381" s="10"/>
      <c r="IA381" s="10"/>
      <c r="IB381" s="10"/>
      <c r="IC381" s="10"/>
      <c r="ID381" s="10"/>
      <c r="IE381" s="10"/>
      <c r="IF381" s="10"/>
      <c r="IG381" s="10"/>
      <c r="IH381" s="10"/>
      <c r="II381" s="10"/>
      <c r="IJ381" s="10"/>
      <c r="IK381" s="10"/>
      <c r="IL381" s="10"/>
      <c r="IM381" s="10"/>
      <c r="IN381" s="10"/>
      <c r="IO381" s="10"/>
      <c r="IP381" s="10"/>
      <c r="IQ381" s="10"/>
      <c r="IR381" s="10"/>
      <c r="IS381" s="10"/>
      <c r="IT381" s="10"/>
      <c r="IU381" s="10"/>
      <c r="IV381" s="10"/>
      <c r="IW381" s="10"/>
      <c r="IX381" s="10"/>
      <c r="IY381" s="10"/>
      <c r="IZ381" s="10"/>
      <c r="JA381" s="10"/>
    </row>
    <row r="382" spans="1:261" x14ac:dyDescent="0.3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CC382" s="10"/>
      <c r="CD382" s="10"/>
      <c r="CE382" s="10"/>
      <c r="CF382" s="10"/>
      <c r="CG382" s="10"/>
      <c r="CH382" s="10"/>
      <c r="CI382" s="10"/>
      <c r="CJ382" s="10"/>
      <c r="CK382" s="10"/>
      <c r="CL382" s="10"/>
      <c r="CM382" s="10"/>
      <c r="CN382" s="10"/>
      <c r="CO382" s="10"/>
      <c r="CP382" s="10"/>
      <c r="CQ382" s="10"/>
      <c r="CR382" s="10"/>
      <c r="CS382" s="10"/>
      <c r="CT382" s="10"/>
      <c r="CU382" s="10"/>
      <c r="CV382" s="10"/>
      <c r="CW382" s="10"/>
      <c r="CX382" s="10"/>
      <c r="CY382" s="10"/>
      <c r="CZ382" s="10"/>
      <c r="DA382" s="10"/>
      <c r="DB382" s="10"/>
      <c r="DC382" s="10"/>
      <c r="DD382" s="10"/>
      <c r="DE382" s="10"/>
      <c r="DF382" s="10"/>
      <c r="DG382" s="10"/>
      <c r="DH382" s="10"/>
      <c r="DI382" s="10"/>
      <c r="DJ382" s="10"/>
      <c r="DK382" s="10"/>
      <c r="DL382" s="10"/>
      <c r="DM382" s="10"/>
      <c r="DN382" s="10"/>
      <c r="DO382" s="10"/>
      <c r="DP382" s="10"/>
      <c r="DQ382" s="10"/>
      <c r="DR382" s="10"/>
      <c r="DS382" s="10"/>
      <c r="DT382" s="10"/>
      <c r="DU382" s="10"/>
      <c r="DV382" s="10"/>
      <c r="DW382" s="10"/>
      <c r="DX382" s="10"/>
      <c r="DY382" s="10"/>
      <c r="DZ382" s="10"/>
      <c r="EA382" s="10"/>
      <c r="EB382" s="10"/>
      <c r="EC382" s="10"/>
      <c r="ED382" s="10"/>
      <c r="EE382" s="10"/>
      <c r="EF382" s="10"/>
      <c r="EG382" s="10"/>
      <c r="EH382" s="10"/>
      <c r="EI382" s="10"/>
      <c r="EJ382" s="10"/>
      <c r="EK382" s="10"/>
      <c r="EL382" s="10"/>
      <c r="EM382" s="10"/>
      <c r="EN382" s="10"/>
      <c r="EO382" s="10"/>
      <c r="EP382" s="10"/>
      <c r="EQ382" s="10"/>
      <c r="ER382" s="10"/>
      <c r="ES382" s="10"/>
      <c r="ET382" s="10"/>
      <c r="EU382" s="10"/>
      <c r="EV382" s="10"/>
      <c r="EW382" s="10"/>
      <c r="EX382" s="10"/>
      <c r="EY382" s="10"/>
      <c r="EZ382" s="10"/>
      <c r="FA382" s="10"/>
      <c r="FB382" s="10"/>
      <c r="FC382" s="10"/>
      <c r="FD382" s="10"/>
      <c r="FE382" s="10"/>
      <c r="FF382" s="10"/>
      <c r="FG382" s="10"/>
      <c r="FH382" s="10"/>
      <c r="FI382" s="10"/>
      <c r="FJ382" s="10"/>
      <c r="FK382" s="10"/>
      <c r="FL382" s="10"/>
      <c r="FM382" s="10"/>
      <c r="FN382" s="10"/>
      <c r="FO382" s="10"/>
      <c r="FP382" s="10"/>
      <c r="FQ382" s="10"/>
      <c r="FR382" s="10"/>
      <c r="FS382" s="10"/>
      <c r="FT382" s="10"/>
      <c r="FU382" s="10"/>
      <c r="FV382" s="10"/>
      <c r="FW382" s="10"/>
      <c r="FX382" s="10"/>
      <c r="FY382" s="10"/>
      <c r="FZ382" s="10"/>
      <c r="GA382" s="10"/>
      <c r="GB382" s="10"/>
      <c r="GC382" s="10"/>
      <c r="GD382" s="10"/>
      <c r="GE382" s="10"/>
      <c r="GF382" s="10"/>
      <c r="GG382" s="10"/>
      <c r="GH382" s="10"/>
      <c r="GI382" s="10"/>
      <c r="GJ382" s="10"/>
      <c r="GK382" s="10"/>
      <c r="GL382" s="10"/>
      <c r="GM382" s="10"/>
      <c r="GN382" s="10"/>
      <c r="GO382" s="10"/>
      <c r="GP382" s="10"/>
      <c r="GQ382" s="10"/>
      <c r="GR382" s="10"/>
      <c r="GS382" s="10"/>
      <c r="GT382" s="10"/>
      <c r="GU382" s="10"/>
      <c r="GV382" s="10"/>
      <c r="GW382" s="10"/>
      <c r="GX382" s="10"/>
      <c r="GY382" s="10"/>
      <c r="GZ382" s="10"/>
      <c r="HA382" s="10"/>
      <c r="HB382" s="10"/>
      <c r="HC382" s="10"/>
      <c r="HD382" s="10"/>
      <c r="HE382" s="10"/>
      <c r="HF382" s="10"/>
      <c r="HG382" s="10"/>
      <c r="HH382" s="10"/>
      <c r="HI382" s="10"/>
      <c r="HJ382" s="10"/>
      <c r="HK382" s="10"/>
      <c r="HL382" s="10"/>
      <c r="HM382" s="10"/>
      <c r="HN382" s="10"/>
      <c r="HO382" s="10"/>
      <c r="HP382" s="10"/>
      <c r="HQ382" s="10"/>
      <c r="HR382" s="10"/>
      <c r="HS382" s="10"/>
      <c r="HT382" s="10"/>
      <c r="HU382" s="10"/>
      <c r="HV382" s="10"/>
      <c r="HW382" s="10"/>
      <c r="HX382" s="10"/>
      <c r="HY382" s="10"/>
      <c r="HZ382" s="10"/>
      <c r="IA382" s="10"/>
      <c r="IB382" s="10"/>
      <c r="IC382" s="10"/>
      <c r="ID382" s="10"/>
      <c r="IE382" s="10"/>
      <c r="IF382" s="10"/>
      <c r="IG382" s="10"/>
      <c r="IH382" s="10"/>
      <c r="II382" s="10"/>
      <c r="IJ382" s="10"/>
      <c r="IK382" s="10"/>
      <c r="IL382" s="10"/>
      <c r="IM382" s="10"/>
      <c r="IN382" s="10"/>
      <c r="IO382" s="10"/>
      <c r="IP382" s="10"/>
      <c r="IQ382" s="10"/>
      <c r="IR382" s="10"/>
      <c r="IS382" s="10"/>
      <c r="IT382" s="10"/>
      <c r="IU382" s="10"/>
      <c r="IV382" s="10"/>
      <c r="IW382" s="10"/>
      <c r="IX382" s="10"/>
      <c r="IY382" s="10"/>
      <c r="IZ382" s="10"/>
      <c r="JA382" s="10"/>
    </row>
    <row r="383" spans="1:261" x14ac:dyDescent="0.3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CC383" s="10"/>
      <c r="CD383" s="10"/>
      <c r="CE383" s="10"/>
      <c r="CF383" s="10"/>
      <c r="CG383" s="10"/>
      <c r="CH383" s="10"/>
      <c r="CI383" s="10"/>
      <c r="CJ383" s="10"/>
      <c r="CK383" s="10"/>
      <c r="CL383" s="10"/>
      <c r="CM383" s="10"/>
      <c r="CN383" s="10"/>
      <c r="CO383" s="10"/>
      <c r="CP383" s="10"/>
      <c r="CQ383" s="10"/>
      <c r="CR383" s="10"/>
      <c r="CS383" s="10"/>
      <c r="CT383" s="10"/>
      <c r="CU383" s="10"/>
      <c r="CV383" s="10"/>
      <c r="CW383" s="10"/>
      <c r="CX383" s="10"/>
      <c r="CY383" s="10"/>
      <c r="CZ383" s="10"/>
      <c r="DA383" s="10"/>
      <c r="DB383" s="10"/>
      <c r="DC383" s="10"/>
      <c r="DD383" s="10"/>
      <c r="DE383" s="10"/>
      <c r="DF383" s="10"/>
      <c r="DG383" s="10"/>
      <c r="DH383" s="10"/>
      <c r="DI383" s="10"/>
      <c r="DJ383" s="10"/>
      <c r="DK383" s="10"/>
      <c r="DL383" s="10"/>
      <c r="DM383" s="10"/>
      <c r="DN383" s="10"/>
      <c r="DO383" s="10"/>
      <c r="DP383" s="10"/>
      <c r="DQ383" s="10"/>
      <c r="DR383" s="10"/>
      <c r="DS383" s="10"/>
      <c r="DT383" s="10"/>
      <c r="DU383" s="10"/>
      <c r="DV383" s="10"/>
      <c r="DW383" s="10"/>
      <c r="DX383" s="10"/>
      <c r="DY383" s="10"/>
      <c r="DZ383" s="10"/>
      <c r="EA383" s="10"/>
      <c r="EB383" s="10"/>
      <c r="EC383" s="10"/>
      <c r="ED383" s="10"/>
      <c r="EE383" s="10"/>
      <c r="EF383" s="10"/>
      <c r="EG383" s="10"/>
      <c r="EH383" s="10"/>
      <c r="EI383" s="10"/>
      <c r="EJ383" s="10"/>
      <c r="EK383" s="10"/>
      <c r="EL383" s="10"/>
      <c r="EM383" s="10"/>
      <c r="EN383" s="10"/>
      <c r="EO383" s="10"/>
      <c r="EP383" s="10"/>
      <c r="EQ383" s="10"/>
      <c r="ER383" s="10"/>
      <c r="ES383" s="10"/>
      <c r="ET383" s="10"/>
      <c r="EU383" s="10"/>
      <c r="EV383" s="10"/>
      <c r="EW383" s="10"/>
      <c r="EX383" s="10"/>
      <c r="EY383" s="10"/>
      <c r="EZ383" s="10"/>
      <c r="FA383" s="10"/>
      <c r="FB383" s="10"/>
      <c r="FC383" s="10"/>
      <c r="FD383" s="10"/>
      <c r="FE383" s="10"/>
      <c r="FF383" s="10"/>
      <c r="FG383" s="10"/>
      <c r="FH383" s="10"/>
      <c r="FI383" s="10"/>
      <c r="FJ383" s="10"/>
      <c r="FK383" s="10"/>
      <c r="FL383" s="10"/>
      <c r="FM383" s="10"/>
      <c r="FN383" s="10"/>
      <c r="FO383" s="10"/>
      <c r="FP383" s="10"/>
      <c r="FQ383" s="10"/>
      <c r="FR383" s="10"/>
      <c r="FS383" s="10"/>
      <c r="FT383" s="10"/>
      <c r="FU383" s="10"/>
      <c r="FV383" s="10"/>
      <c r="FW383" s="10"/>
      <c r="FX383" s="10"/>
      <c r="FY383" s="10"/>
      <c r="FZ383" s="10"/>
      <c r="GA383" s="10"/>
      <c r="GB383" s="10"/>
      <c r="GC383" s="10"/>
      <c r="GD383" s="10"/>
      <c r="GE383" s="10"/>
      <c r="GF383" s="10"/>
      <c r="GG383" s="10"/>
      <c r="GH383" s="10"/>
      <c r="GI383" s="10"/>
      <c r="GJ383" s="10"/>
      <c r="GK383" s="10"/>
      <c r="GL383" s="10"/>
      <c r="GM383" s="10"/>
      <c r="GN383" s="10"/>
      <c r="GO383" s="10"/>
      <c r="GP383" s="10"/>
      <c r="GQ383" s="10"/>
      <c r="GR383" s="10"/>
      <c r="GS383" s="10"/>
      <c r="GT383" s="10"/>
      <c r="GU383" s="10"/>
      <c r="GV383" s="10"/>
      <c r="GW383" s="10"/>
      <c r="GX383" s="10"/>
      <c r="GY383" s="10"/>
      <c r="GZ383" s="10"/>
      <c r="HA383" s="10"/>
      <c r="HB383" s="10"/>
      <c r="HC383" s="10"/>
      <c r="HD383" s="10"/>
      <c r="HE383" s="10"/>
      <c r="HF383" s="10"/>
      <c r="HG383" s="10"/>
      <c r="HH383" s="10"/>
      <c r="HI383" s="10"/>
      <c r="HJ383" s="10"/>
      <c r="HK383" s="10"/>
      <c r="HL383" s="10"/>
      <c r="HM383" s="10"/>
      <c r="HN383" s="10"/>
      <c r="HO383" s="10"/>
      <c r="HP383" s="10"/>
      <c r="HQ383" s="10"/>
      <c r="HR383" s="10"/>
      <c r="HS383" s="10"/>
      <c r="HT383" s="10"/>
      <c r="HU383" s="10"/>
      <c r="HV383" s="10"/>
      <c r="HW383" s="10"/>
      <c r="HX383" s="10"/>
      <c r="HY383" s="10"/>
      <c r="HZ383" s="10"/>
      <c r="IA383" s="10"/>
      <c r="IB383" s="10"/>
      <c r="IC383" s="10"/>
      <c r="ID383" s="10"/>
      <c r="IE383" s="10"/>
      <c r="IF383" s="10"/>
      <c r="IG383" s="10"/>
      <c r="IH383" s="10"/>
      <c r="II383" s="10"/>
      <c r="IJ383" s="10"/>
      <c r="IK383" s="10"/>
      <c r="IL383" s="10"/>
      <c r="IM383" s="10"/>
      <c r="IN383" s="10"/>
      <c r="IO383" s="10"/>
      <c r="IP383" s="10"/>
      <c r="IQ383" s="10"/>
      <c r="IR383" s="10"/>
      <c r="IS383" s="10"/>
      <c r="IT383" s="10"/>
      <c r="IU383" s="10"/>
      <c r="IV383" s="10"/>
      <c r="IW383" s="10"/>
      <c r="IX383" s="10"/>
      <c r="IY383" s="10"/>
      <c r="IZ383" s="10"/>
      <c r="JA383" s="10"/>
    </row>
    <row r="384" spans="1:261" x14ac:dyDescent="0.3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CC384" s="10"/>
      <c r="CD384" s="10"/>
      <c r="CE384" s="10"/>
      <c r="CF384" s="10"/>
      <c r="CG384" s="10"/>
      <c r="CH384" s="10"/>
      <c r="CI384" s="10"/>
      <c r="CJ384" s="10"/>
      <c r="CK384" s="10"/>
      <c r="CL384" s="10"/>
      <c r="CM384" s="10"/>
      <c r="CN384" s="10"/>
      <c r="CO384" s="10"/>
      <c r="CP384" s="10"/>
      <c r="CQ384" s="10"/>
      <c r="CR384" s="10"/>
      <c r="CS384" s="10"/>
      <c r="CT384" s="10"/>
      <c r="CU384" s="10"/>
      <c r="CV384" s="10"/>
      <c r="CW384" s="10"/>
      <c r="CX384" s="10"/>
      <c r="CY384" s="10"/>
      <c r="CZ384" s="10"/>
      <c r="DA384" s="10"/>
      <c r="DB384" s="10"/>
      <c r="DC384" s="10"/>
      <c r="DD384" s="10"/>
      <c r="DE384" s="10"/>
      <c r="DF384" s="10"/>
      <c r="DG384" s="10"/>
      <c r="DH384" s="10"/>
      <c r="DI384" s="10"/>
      <c r="DJ384" s="10"/>
      <c r="DK384" s="10"/>
      <c r="DL384" s="10"/>
      <c r="DM384" s="10"/>
      <c r="DN384" s="10"/>
      <c r="DO384" s="10"/>
      <c r="DP384" s="10"/>
      <c r="DQ384" s="10"/>
      <c r="DR384" s="10"/>
      <c r="DS384" s="10"/>
      <c r="DT384" s="10"/>
      <c r="DU384" s="10"/>
      <c r="DV384" s="10"/>
      <c r="DW384" s="10"/>
      <c r="DX384" s="10"/>
      <c r="DY384" s="10"/>
      <c r="DZ384" s="10"/>
      <c r="EA384" s="10"/>
      <c r="EB384" s="10"/>
      <c r="EC384" s="10"/>
      <c r="ED384" s="10"/>
      <c r="EE384" s="10"/>
      <c r="EF384" s="10"/>
      <c r="EG384" s="10"/>
      <c r="EH384" s="10"/>
      <c r="EI384" s="10"/>
      <c r="EJ384" s="10"/>
      <c r="EK384" s="10"/>
      <c r="EL384" s="10"/>
      <c r="EM384" s="10"/>
      <c r="EN384" s="10"/>
      <c r="EO384" s="10"/>
      <c r="EP384" s="10"/>
      <c r="EQ384" s="10"/>
      <c r="ER384" s="10"/>
      <c r="ES384" s="10"/>
      <c r="ET384" s="10"/>
      <c r="EU384" s="10"/>
      <c r="EV384" s="10"/>
      <c r="EW384" s="10"/>
      <c r="EX384" s="10"/>
      <c r="EY384" s="10"/>
      <c r="EZ384" s="10"/>
      <c r="FA384" s="10"/>
      <c r="FB384" s="10"/>
      <c r="FC384" s="10"/>
      <c r="FD384" s="10"/>
      <c r="FE384" s="10"/>
      <c r="FF384" s="10"/>
      <c r="FG384" s="10"/>
      <c r="FH384" s="10"/>
      <c r="FI384" s="10"/>
      <c r="FJ384" s="10"/>
      <c r="FK384" s="10"/>
      <c r="FL384" s="10"/>
      <c r="FM384" s="10"/>
      <c r="FN384" s="10"/>
      <c r="FO384" s="10"/>
      <c r="FP384" s="10"/>
      <c r="FQ384" s="10"/>
      <c r="FR384" s="10"/>
      <c r="FS384" s="10"/>
      <c r="FT384" s="10"/>
      <c r="FU384" s="10"/>
      <c r="FV384" s="10"/>
      <c r="FW384" s="10"/>
      <c r="FX384" s="10"/>
      <c r="FY384" s="10"/>
      <c r="FZ384" s="10"/>
      <c r="GA384" s="10"/>
      <c r="GB384" s="10"/>
      <c r="GC384" s="10"/>
      <c r="GD384" s="10"/>
      <c r="GE384" s="10"/>
      <c r="GF384" s="10"/>
      <c r="GG384" s="10"/>
      <c r="GH384" s="10"/>
      <c r="GI384" s="10"/>
      <c r="GJ384" s="10"/>
      <c r="GK384" s="10"/>
      <c r="GL384" s="10"/>
      <c r="GM384" s="10"/>
      <c r="GN384" s="10"/>
      <c r="GO384" s="10"/>
      <c r="GP384" s="10"/>
      <c r="GQ384" s="10"/>
      <c r="GR384" s="10"/>
      <c r="GS384" s="10"/>
      <c r="GT384" s="10"/>
      <c r="GU384" s="10"/>
      <c r="GV384" s="10"/>
      <c r="GW384" s="10"/>
      <c r="GX384" s="10"/>
      <c r="GY384" s="10"/>
      <c r="GZ384" s="10"/>
      <c r="HA384" s="10"/>
      <c r="HB384" s="10"/>
      <c r="HC384" s="10"/>
      <c r="HD384" s="10"/>
      <c r="HE384" s="10"/>
      <c r="HF384" s="10"/>
      <c r="HG384" s="10"/>
      <c r="HH384" s="10"/>
      <c r="HI384" s="10"/>
      <c r="HJ384" s="10"/>
      <c r="HK384" s="10"/>
      <c r="HL384" s="10"/>
      <c r="HM384" s="10"/>
      <c r="HN384" s="10"/>
      <c r="HO384" s="10"/>
      <c r="HP384" s="10"/>
      <c r="HQ384" s="10"/>
      <c r="HR384" s="10"/>
      <c r="HS384" s="10"/>
      <c r="HT384" s="10"/>
      <c r="HU384" s="10"/>
      <c r="HV384" s="10"/>
      <c r="HW384" s="10"/>
      <c r="HX384" s="10"/>
      <c r="HY384" s="10"/>
      <c r="HZ384" s="10"/>
      <c r="IA384" s="10"/>
      <c r="IB384" s="10"/>
      <c r="IC384" s="10"/>
      <c r="ID384" s="10"/>
      <c r="IE384" s="10"/>
      <c r="IF384" s="10"/>
      <c r="IG384" s="10"/>
      <c r="IH384" s="10"/>
      <c r="II384" s="10"/>
      <c r="IJ384" s="10"/>
      <c r="IK384" s="10"/>
      <c r="IL384" s="10"/>
      <c r="IM384" s="10"/>
      <c r="IN384" s="10"/>
      <c r="IO384" s="10"/>
      <c r="IP384" s="10"/>
      <c r="IQ384" s="10"/>
      <c r="IR384" s="10"/>
      <c r="IS384" s="10"/>
      <c r="IT384" s="10"/>
      <c r="IU384" s="10"/>
      <c r="IV384" s="10"/>
      <c r="IW384" s="10"/>
      <c r="IX384" s="10"/>
      <c r="IY384" s="10"/>
      <c r="IZ384" s="10"/>
      <c r="JA384" s="10"/>
    </row>
    <row r="385" spans="1:261" x14ac:dyDescent="0.3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CC385" s="10"/>
      <c r="CD385" s="10"/>
      <c r="CE385" s="10"/>
      <c r="CF385" s="10"/>
      <c r="CG385" s="10"/>
      <c r="CH385" s="10"/>
      <c r="CI385" s="10"/>
      <c r="CJ385" s="10"/>
      <c r="CK385" s="10"/>
      <c r="CL385" s="10"/>
      <c r="CM385" s="10"/>
      <c r="CN385" s="10"/>
      <c r="CO385" s="10"/>
      <c r="CP385" s="10"/>
      <c r="CQ385" s="10"/>
      <c r="CR385" s="10"/>
      <c r="CS385" s="10"/>
      <c r="CT385" s="10"/>
      <c r="CU385" s="10"/>
      <c r="CV385" s="10"/>
      <c r="CW385" s="10"/>
      <c r="CX385" s="10"/>
      <c r="CY385" s="10"/>
      <c r="CZ385" s="10"/>
      <c r="DA385" s="10"/>
      <c r="DB385" s="10"/>
      <c r="DC385" s="10"/>
      <c r="DD385" s="10"/>
      <c r="DE385" s="10"/>
      <c r="DF385" s="10"/>
      <c r="DG385" s="10"/>
      <c r="DH385" s="10"/>
      <c r="DI385" s="10"/>
      <c r="DJ385" s="10"/>
      <c r="DK385" s="10"/>
      <c r="DL385" s="10"/>
      <c r="DM385" s="10"/>
      <c r="DN385" s="10"/>
      <c r="DO385" s="10"/>
      <c r="DP385" s="10"/>
      <c r="DQ385" s="10"/>
      <c r="DR385" s="10"/>
      <c r="DS385" s="10"/>
      <c r="DT385" s="10"/>
      <c r="DU385" s="10"/>
      <c r="DV385" s="10"/>
      <c r="DW385" s="10"/>
      <c r="DX385" s="10"/>
      <c r="DY385" s="10"/>
      <c r="DZ385" s="10"/>
      <c r="EA385" s="10"/>
      <c r="EB385" s="10"/>
      <c r="EC385" s="10"/>
      <c r="ED385" s="10"/>
      <c r="EE385" s="10"/>
      <c r="EF385" s="10"/>
      <c r="EG385" s="10"/>
      <c r="EH385" s="10"/>
      <c r="EI385" s="10"/>
      <c r="EJ385" s="10"/>
      <c r="EK385" s="10"/>
      <c r="EL385" s="10"/>
      <c r="EM385" s="10"/>
      <c r="EN385" s="10"/>
      <c r="EO385" s="10"/>
      <c r="EP385" s="10"/>
      <c r="EQ385" s="10"/>
      <c r="ER385" s="10"/>
      <c r="ES385" s="10"/>
      <c r="ET385" s="10"/>
      <c r="EU385" s="10"/>
      <c r="EV385" s="10"/>
      <c r="EW385" s="10"/>
      <c r="EX385" s="10"/>
      <c r="EY385" s="10"/>
      <c r="EZ385" s="10"/>
      <c r="FA385" s="10"/>
      <c r="FB385" s="10"/>
      <c r="FC385" s="10"/>
      <c r="FD385" s="10"/>
      <c r="FE385" s="10"/>
      <c r="FF385" s="10"/>
      <c r="FG385" s="10"/>
      <c r="FH385" s="10"/>
      <c r="FI385" s="10"/>
      <c r="FJ385" s="10"/>
      <c r="FK385" s="10"/>
      <c r="FL385" s="10"/>
      <c r="FM385" s="10"/>
      <c r="FN385" s="10"/>
      <c r="FO385" s="10"/>
      <c r="FP385" s="10"/>
      <c r="FQ385" s="10"/>
      <c r="FR385" s="10"/>
      <c r="FS385" s="10"/>
      <c r="FT385" s="10"/>
      <c r="FU385" s="10"/>
      <c r="FV385" s="10"/>
      <c r="FW385" s="10"/>
      <c r="FX385" s="10"/>
      <c r="FY385" s="10"/>
      <c r="FZ385" s="10"/>
      <c r="GA385" s="10"/>
      <c r="GB385" s="10"/>
      <c r="GC385" s="10"/>
      <c r="GD385" s="10"/>
      <c r="GE385" s="10"/>
      <c r="GF385" s="10"/>
      <c r="GG385" s="10"/>
      <c r="GH385" s="10"/>
      <c r="GI385" s="10"/>
      <c r="GJ385" s="10"/>
      <c r="GK385" s="10"/>
      <c r="GL385" s="10"/>
      <c r="GM385" s="10"/>
      <c r="GN385" s="10"/>
      <c r="GO385" s="10"/>
      <c r="GP385" s="10"/>
      <c r="GQ385" s="10"/>
      <c r="GR385" s="10"/>
      <c r="GS385" s="10"/>
      <c r="GT385" s="10"/>
      <c r="GU385" s="10"/>
      <c r="GV385" s="10"/>
      <c r="GW385" s="10"/>
      <c r="GX385" s="10"/>
      <c r="GY385" s="10"/>
      <c r="GZ385" s="10"/>
      <c r="HA385" s="10"/>
      <c r="HB385" s="10"/>
      <c r="HC385" s="10"/>
      <c r="HD385" s="10"/>
      <c r="HE385" s="10"/>
      <c r="HF385" s="10"/>
      <c r="HG385" s="10"/>
      <c r="HH385" s="10"/>
      <c r="HI385" s="10"/>
      <c r="HJ385" s="10"/>
      <c r="HK385" s="10"/>
      <c r="HL385" s="10"/>
      <c r="HM385" s="10"/>
      <c r="HN385" s="10"/>
      <c r="HO385" s="10"/>
      <c r="HP385" s="10"/>
      <c r="HQ385" s="10"/>
      <c r="HR385" s="10"/>
      <c r="HS385" s="10"/>
      <c r="HT385" s="10"/>
      <c r="HU385" s="10"/>
      <c r="HV385" s="10"/>
      <c r="HW385" s="10"/>
      <c r="HX385" s="10"/>
      <c r="HY385" s="10"/>
      <c r="HZ385" s="10"/>
      <c r="IA385" s="10"/>
      <c r="IB385" s="10"/>
      <c r="IC385" s="10"/>
      <c r="ID385" s="10"/>
      <c r="IE385" s="10"/>
      <c r="IF385" s="10"/>
      <c r="IG385" s="10"/>
      <c r="IH385" s="10"/>
      <c r="II385" s="10"/>
      <c r="IJ385" s="10"/>
      <c r="IK385" s="10"/>
      <c r="IL385" s="10"/>
      <c r="IM385" s="10"/>
      <c r="IN385" s="10"/>
      <c r="IO385" s="10"/>
      <c r="IP385" s="10"/>
      <c r="IQ385" s="10"/>
      <c r="IR385" s="10"/>
      <c r="IS385" s="10"/>
      <c r="IT385" s="10"/>
      <c r="IU385" s="10"/>
      <c r="IV385" s="10"/>
      <c r="IW385" s="10"/>
      <c r="IX385" s="10"/>
      <c r="IY385" s="10"/>
      <c r="IZ385" s="10"/>
      <c r="JA385" s="10"/>
    </row>
    <row r="386" spans="1:261" x14ac:dyDescent="0.3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CC386" s="10"/>
      <c r="CD386" s="10"/>
      <c r="CE386" s="10"/>
      <c r="CF386" s="10"/>
      <c r="CG386" s="10"/>
      <c r="CH386" s="10"/>
      <c r="CI386" s="10"/>
      <c r="CJ386" s="10"/>
      <c r="CK386" s="10"/>
      <c r="CL386" s="10"/>
      <c r="CM386" s="10"/>
      <c r="CN386" s="10"/>
      <c r="CO386" s="10"/>
      <c r="CP386" s="10"/>
      <c r="CQ386" s="10"/>
      <c r="CR386" s="10"/>
      <c r="CS386" s="10"/>
      <c r="CT386" s="10"/>
      <c r="CU386" s="10"/>
      <c r="CV386" s="10"/>
      <c r="CW386" s="10"/>
      <c r="CX386" s="10"/>
      <c r="CY386" s="10"/>
      <c r="CZ386" s="10"/>
      <c r="DA386" s="10"/>
      <c r="DB386" s="10"/>
      <c r="DC386" s="10"/>
      <c r="DD386" s="10"/>
      <c r="DE386" s="10"/>
      <c r="DF386" s="10"/>
      <c r="DG386" s="10"/>
      <c r="DH386" s="10"/>
      <c r="DI386" s="10"/>
      <c r="DJ386" s="10"/>
      <c r="DK386" s="10"/>
      <c r="DL386" s="10"/>
      <c r="DM386" s="10"/>
      <c r="DN386" s="10"/>
      <c r="DO386" s="10"/>
      <c r="DP386" s="10"/>
      <c r="DQ386" s="10"/>
      <c r="DR386" s="10"/>
      <c r="DS386" s="10"/>
      <c r="DT386" s="10"/>
      <c r="DU386" s="10"/>
      <c r="DV386" s="10"/>
      <c r="DW386" s="10"/>
      <c r="DX386" s="10"/>
      <c r="DY386" s="10"/>
      <c r="DZ386" s="10"/>
      <c r="EA386" s="10"/>
      <c r="EB386" s="10"/>
      <c r="EC386" s="10"/>
      <c r="ED386" s="10"/>
      <c r="EE386" s="10"/>
      <c r="EF386" s="10"/>
      <c r="EG386" s="10"/>
      <c r="EH386" s="10"/>
      <c r="EI386" s="10"/>
      <c r="EJ386" s="10"/>
      <c r="EK386" s="10"/>
      <c r="EL386" s="10"/>
      <c r="EM386" s="10"/>
      <c r="EN386" s="10"/>
      <c r="EO386" s="10"/>
      <c r="EP386" s="10"/>
      <c r="EQ386" s="10"/>
      <c r="ER386" s="10"/>
      <c r="ES386" s="10"/>
      <c r="ET386" s="10"/>
      <c r="EU386" s="10"/>
      <c r="EV386" s="10"/>
      <c r="EW386" s="10"/>
      <c r="EX386" s="10"/>
      <c r="EY386" s="10"/>
      <c r="EZ386" s="10"/>
      <c r="FA386" s="10"/>
      <c r="FB386" s="10"/>
      <c r="FC386" s="10"/>
      <c r="FD386" s="10"/>
      <c r="FE386" s="10"/>
      <c r="FF386" s="10"/>
      <c r="FG386" s="10"/>
      <c r="FH386" s="10"/>
      <c r="FI386" s="10"/>
      <c r="FJ386" s="10"/>
      <c r="FK386" s="10"/>
      <c r="FL386" s="10"/>
      <c r="FM386" s="10"/>
      <c r="FN386" s="10"/>
      <c r="FO386" s="10"/>
      <c r="FP386" s="10"/>
      <c r="FQ386" s="10"/>
      <c r="FR386" s="10"/>
      <c r="FS386" s="10"/>
      <c r="FT386" s="10"/>
      <c r="FU386" s="10"/>
      <c r="FV386" s="10"/>
      <c r="FW386" s="10"/>
      <c r="FX386" s="10"/>
      <c r="FY386" s="10"/>
      <c r="FZ386" s="10"/>
      <c r="GA386" s="10"/>
      <c r="GB386" s="10"/>
      <c r="GC386" s="10"/>
      <c r="GD386" s="10"/>
      <c r="GE386" s="10"/>
      <c r="GF386" s="10"/>
      <c r="GG386" s="10"/>
      <c r="GH386" s="10"/>
      <c r="GI386" s="10"/>
      <c r="GJ386" s="10"/>
      <c r="GK386" s="10"/>
      <c r="GL386" s="10"/>
      <c r="GM386" s="10"/>
      <c r="GN386" s="10"/>
      <c r="GO386" s="10"/>
      <c r="GP386" s="10"/>
      <c r="GQ386" s="10"/>
      <c r="GR386" s="10"/>
      <c r="GS386" s="10"/>
      <c r="GT386" s="10"/>
      <c r="GU386" s="10"/>
      <c r="GV386" s="10"/>
      <c r="GW386" s="10"/>
      <c r="GX386" s="10"/>
      <c r="GY386" s="10"/>
      <c r="GZ386" s="10"/>
      <c r="HA386" s="10"/>
      <c r="HB386" s="10"/>
      <c r="HC386" s="10"/>
      <c r="HD386" s="10"/>
      <c r="HE386" s="10"/>
      <c r="HF386" s="10"/>
      <c r="HG386" s="10"/>
      <c r="HH386" s="10"/>
      <c r="HI386" s="10"/>
      <c r="HJ386" s="10"/>
      <c r="HK386" s="10"/>
      <c r="HL386" s="10"/>
      <c r="HM386" s="10"/>
      <c r="HN386" s="10"/>
      <c r="HO386" s="10"/>
      <c r="HP386" s="10"/>
      <c r="HQ386" s="10"/>
      <c r="HR386" s="10"/>
      <c r="HS386" s="10"/>
      <c r="HT386" s="10"/>
      <c r="HU386" s="10"/>
      <c r="HV386" s="10"/>
      <c r="HW386" s="10"/>
      <c r="HX386" s="10"/>
      <c r="HY386" s="10"/>
      <c r="HZ386" s="10"/>
      <c r="IA386" s="10"/>
      <c r="IB386" s="10"/>
      <c r="IC386" s="10"/>
      <c r="ID386" s="10"/>
      <c r="IE386" s="10"/>
      <c r="IF386" s="10"/>
      <c r="IG386" s="10"/>
      <c r="IH386" s="10"/>
      <c r="II386" s="10"/>
      <c r="IJ386" s="10"/>
      <c r="IK386" s="10"/>
      <c r="IL386" s="10"/>
      <c r="IM386" s="10"/>
      <c r="IN386" s="10"/>
      <c r="IO386" s="10"/>
      <c r="IP386" s="10"/>
      <c r="IQ386" s="10"/>
      <c r="IR386" s="10"/>
      <c r="IS386" s="10"/>
      <c r="IT386" s="10"/>
      <c r="IU386" s="10"/>
      <c r="IV386" s="10"/>
      <c r="IW386" s="10"/>
      <c r="IX386" s="10"/>
      <c r="IY386" s="10"/>
      <c r="IZ386" s="10"/>
      <c r="JA386" s="10"/>
    </row>
    <row r="387" spans="1:261" x14ac:dyDescent="0.3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CC387" s="10"/>
      <c r="CD387" s="10"/>
      <c r="CE387" s="10"/>
      <c r="CF387" s="10"/>
      <c r="CG387" s="10"/>
      <c r="CH387" s="10"/>
      <c r="CI387" s="10"/>
      <c r="CJ387" s="10"/>
      <c r="CK387" s="10"/>
      <c r="CL387" s="10"/>
      <c r="CM387" s="10"/>
      <c r="CN387" s="10"/>
      <c r="CO387" s="10"/>
      <c r="CP387" s="10"/>
      <c r="CQ387" s="10"/>
      <c r="CR387" s="10"/>
      <c r="CS387" s="10"/>
      <c r="CT387" s="10"/>
      <c r="CU387" s="10"/>
      <c r="CV387" s="10"/>
      <c r="CW387" s="10"/>
      <c r="CX387" s="10"/>
      <c r="CY387" s="10"/>
      <c r="CZ387" s="10"/>
      <c r="DA387" s="10"/>
      <c r="DB387" s="10"/>
      <c r="DC387" s="10"/>
      <c r="DD387" s="10"/>
      <c r="DE387" s="10"/>
      <c r="DF387" s="10"/>
      <c r="DG387" s="10"/>
      <c r="DH387" s="10"/>
      <c r="DI387" s="10"/>
      <c r="DJ387" s="10"/>
      <c r="DK387" s="10"/>
      <c r="DL387" s="10"/>
      <c r="DM387" s="10"/>
      <c r="DN387" s="10"/>
      <c r="DO387" s="10"/>
      <c r="DP387" s="10"/>
      <c r="DQ387" s="10"/>
      <c r="DR387" s="10"/>
      <c r="DS387" s="10"/>
      <c r="DT387" s="10"/>
      <c r="DU387" s="10"/>
      <c r="DV387" s="10"/>
      <c r="DW387" s="10"/>
      <c r="DX387" s="10"/>
      <c r="DY387" s="10"/>
      <c r="DZ387" s="10"/>
      <c r="EA387" s="10"/>
      <c r="EB387" s="10"/>
      <c r="EC387" s="10"/>
      <c r="ED387" s="10"/>
      <c r="EE387" s="10"/>
      <c r="EF387" s="10"/>
      <c r="EG387" s="10"/>
      <c r="EH387" s="10"/>
      <c r="EI387" s="10"/>
      <c r="EJ387" s="10"/>
      <c r="EK387" s="10"/>
      <c r="EL387" s="10"/>
      <c r="EM387" s="10"/>
      <c r="EN387" s="10"/>
      <c r="EO387" s="10"/>
      <c r="EP387" s="10"/>
      <c r="EQ387" s="10"/>
      <c r="ER387" s="10"/>
      <c r="ES387" s="10"/>
      <c r="ET387" s="10"/>
      <c r="EU387" s="10"/>
      <c r="EV387" s="10"/>
      <c r="EW387" s="10"/>
      <c r="EX387" s="10"/>
      <c r="EY387" s="10"/>
      <c r="EZ387" s="10"/>
      <c r="FA387" s="10"/>
      <c r="FB387" s="10"/>
      <c r="FC387" s="10"/>
      <c r="FD387" s="10"/>
      <c r="FE387" s="10"/>
      <c r="FF387" s="10"/>
      <c r="FG387" s="10"/>
      <c r="FH387" s="10"/>
      <c r="FI387" s="10"/>
      <c r="FJ387" s="10"/>
      <c r="FK387" s="10"/>
      <c r="FL387" s="10"/>
      <c r="FM387" s="10"/>
      <c r="FN387" s="10"/>
      <c r="FO387" s="10"/>
      <c r="FP387" s="10"/>
      <c r="FQ387" s="10"/>
      <c r="FR387" s="10"/>
      <c r="FS387" s="10"/>
      <c r="FT387" s="10"/>
      <c r="FU387" s="10"/>
      <c r="FV387" s="10"/>
      <c r="FW387" s="10"/>
      <c r="FX387" s="10"/>
      <c r="FY387" s="10"/>
      <c r="FZ387" s="10"/>
      <c r="GA387" s="10"/>
      <c r="GB387" s="10"/>
      <c r="GC387" s="10"/>
      <c r="GD387" s="10"/>
      <c r="GE387" s="10"/>
      <c r="GF387" s="10"/>
      <c r="GG387" s="10"/>
      <c r="GH387" s="10"/>
      <c r="GI387" s="10"/>
      <c r="GJ387" s="10"/>
      <c r="GK387" s="10"/>
      <c r="GL387" s="10"/>
      <c r="GM387" s="10"/>
      <c r="GN387" s="10"/>
      <c r="GO387" s="10"/>
      <c r="GP387" s="10"/>
      <c r="GQ387" s="10"/>
      <c r="GR387" s="10"/>
      <c r="GS387" s="10"/>
      <c r="GT387" s="10"/>
      <c r="GU387" s="10"/>
      <c r="GV387" s="10"/>
      <c r="GW387" s="10"/>
      <c r="GX387" s="10"/>
      <c r="GY387" s="10"/>
      <c r="GZ387" s="10"/>
      <c r="HA387" s="10"/>
      <c r="HB387" s="10"/>
      <c r="HC387" s="10"/>
      <c r="HD387" s="10"/>
      <c r="HE387" s="10"/>
      <c r="HF387" s="10"/>
      <c r="HG387" s="10"/>
      <c r="HH387" s="10"/>
      <c r="HI387" s="10"/>
      <c r="HJ387" s="10"/>
      <c r="HK387" s="10"/>
      <c r="HL387" s="10"/>
      <c r="HM387" s="10"/>
      <c r="HN387" s="10"/>
      <c r="HO387" s="10"/>
      <c r="HP387" s="10"/>
      <c r="HQ387" s="10"/>
      <c r="HR387" s="10"/>
      <c r="HS387" s="10"/>
      <c r="HT387" s="10"/>
      <c r="HU387" s="10"/>
      <c r="HV387" s="10"/>
      <c r="HW387" s="10"/>
      <c r="HX387" s="10"/>
      <c r="HY387" s="10"/>
      <c r="HZ387" s="10"/>
      <c r="IA387" s="10"/>
      <c r="IB387" s="10"/>
      <c r="IC387" s="10"/>
      <c r="ID387" s="10"/>
      <c r="IE387" s="10"/>
      <c r="IF387" s="10"/>
      <c r="IG387" s="10"/>
      <c r="IH387" s="10"/>
      <c r="II387" s="10"/>
      <c r="IJ387" s="10"/>
      <c r="IK387" s="10"/>
      <c r="IL387" s="10"/>
      <c r="IM387" s="10"/>
      <c r="IN387" s="10"/>
      <c r="IO387" s="10"/>
      <c r="IP387" s="10"/>
      <c r="IQ387" s="10"/>
      <c r="IR387" s="10"/>
      <c r="IS387" s="10"/>
      <c r="IT387" s="10"/>
      <c r="IU387" s="10"/>
      <c r="IV387" s="10"/>
      <c r="IW387" s="10"/>
      <c r="IX387" s="10"/>
      <c r="IY387" s="10"/>
      <c r="IZ387" s="10"/>
      <c r="JA387" s="10"/>
    </row>
    <row r="388" spans="1:261" x14ac:dyDescent="0.3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CC388" s="10"/>
      <c r="CD388" s="10"/>
      <c r="CE388" s="10"/>
      <c r="CF388" s="10"/>
      <c r="CG388" s="10"/>
      <c r="CH388" s="10"/>
      <c r="CI388" s="10"/>
      <c r="CJ388" s="10"/>
      <c r="CK388" s="10"/>
      <c r="CL388" s="10"/>
      <c r="CM388" s="10"/>
      <c r="CN388" s="10"/>
      <c r="CO388" s="10"/>
      <c r="CP388" s="10"/>
      <c r="CQ388" s="10"/>
      <c r="CR388" s="10"/>
      <c r="CS388" s="10"/>
      <c r="CT388" s="10"/>
      <c r="CU388" s="10"/>
      <c r="CV388" s="10"/>
      <c r="CW388" s="10"/>
      <c r="CX388" s="10"/>
      <c r="CY388" s="10"/>
      <c r="CZ388" s="10"/>
      <c r="DA388" s="10"/>
      <c r="DB388" s="10"/>
      <c r="DC388" s="10"/>
      <c r="DD388" s="10"/>
      <c r="DE388" s="10"/>
      <c r="DF388" s="10"/>
      <c r="DG388" s="10"/>
      <c r="DH388" s="10"/>
      <c r="DI388" s="10"/>
      <c r="DJ388" s="10"/>
      <c r="DK388" s="10"/>
      <c r="DL388" s="10"/>
      <c r="DM388" s="10"/>
      <c r="DN388" s="10"/>
      <c r="DO388" s="10"/>
      <c r="DP388" s="10"/>
      <c r="DQ388" s="10"/>
      <c r="DR388" s="10"/>
      <c r="DS388" s="10"/>
      <c r="DT388" s="10"/>
      <c r="DU388" s="10"/>
      <c r="DV388" s="10"/>
      <c r="DW388" s="10"/>
      <c r="DX388" s="10"/>
      <c r="DY388" s="10"/>
      <c r="DZ388" s="10"/>
      <c r="EA388" s="10"/>
      <c r="EB388" s="10"/>
      <c r="EC388" s="10"/>
      <c r="ED388" s="10"/>
      <c r="EE388" s="10"/>
      <c r="EF388" s="10"/>
      <c r="EG388" s="10"/>
      <c r="EH388" s="10"/>
      <c r="EI388" s="10"/>
      <c r="EJ388" s="10"/>
      <c r="EK388" s="10"/>
      <c r="EL388" s="10"/>
      <c r="EM388" s="10"/>
      <c r="EN388" s="10"/>
      <c r="EO388" s="10"/>
      <c r="EP388" s="10"/>
      <c r="EQ388" s="10"/>
      <c r="ER388" s="10"/>
      <c r="ES388" s="10"/>
      <c r="ET388" s="10"/>
      <c r="EU388" s="10"/>
      <c r="EV388" s="10"/>
      <c r="EW388" s="10"/>
      <c r="EX388" s="10"/>
      <c r="EY388" s="10"/>
      <c r="EZ388" s="10"/>
      <c r="FA388" s="10"/>
      <c r="FB388" s="10"/>
      <c r="FC388" s="10"/>
      <c r="FD388" s="10"/>
      <c r="FE388" s="10"/>
      <c r="FF388" s="10"/>
      <c r="FG388" s="10"/>
      <c r="FH388" s="10"/>
      <c r="FI388" s="10"/>
      <c r="FJ388" s="10"/>
      <c r="FK388" s="10"/>
      <c r="FL388" s="10"/>
      <c r="FM388" s="10"/>
      <c r="FN388" s="10"/>
      <c r="FO388" s="10"/>
      <c r="FP388" s="10"/>
      <c r="FQ388" s="10"/>
      <c r="FR388" s="10"/>
      <c r="FS388" s="10"/>
      <c r="FT388" s="10"/>
      <c r="FU388" s="10"/>
      <c r="FV388" s="10"/>
      <c r="FW388" s="10"/>
      <c r="FX388" s="10"/>
      <c r="FY388" s="10"/>
      <c r="FZ388" s="10"/>
      <c r="GA388" s="10"/>
      <c r="GB388" s="10"/>
      <c r="GC388" s="10"/>
      <c r="GD388" s="10"/>
      <c r="GE388" s="10"/>
      <c r="GF388" s="10"/>
      <c r="GG388" s="10"/>
      <c r="GH388" s="10"/>
      <c r="GI388" s="10"/>
      <c r="GJ388" s="10"/>
      <c r="GK388" s="10"/>
      <c r="GL388" s="10"/>
      <c r="GM388" s="10"/>
      <c r="GN388" s="10"/>
      <c r="GO388" s="10"/>
      <c r="GP388" s="10"/>
      <c r="GQ388" s="10"/>
      <c r="GR388" s="10"/>
      <c r="GS388" s="10"/>
      <c r="GT388" s="10"/>
      <c r="GU388" s="10"/>
      <c r="GV388" s="10"/>
      <c r="GW388" s="10"/>
      <c r="GX388" s="10"/>
      <c r="GY388" s="10"/>
      <c r="GZ388" s="10"/>
      <c r="HA388" s="10"/>
      <c r="HB388" s="10"/>
      <c r="HC388" s="10"/>
      <c r="HD388" s="10"/>
      <c r="HE388" s="10"/>
      <c r="HF388" s="10"/>
      <c r="HG388" s="10"/>
      <c r="HH388" s="10"/>
      <c r="HI388" s="10"/>
      <c r="HJ388" s="10"/>
      <c r="HK388" s="10"/>
      <c r="HL388" s="10"/>
      <c r="HM388" s="10"/>
      <c r="HN388" s="10"/>
      <c r="HO388" s="10"/>
      <c r="HP388" s="10"/>
      <c r="HQ388" s="10"/>
      <c r="HR388" s="10"/>
      <c r="HS388" s="10"/>
      <c r="HT388" s="10"/>
      <c r="HU388" s="10"/>
      <c r="HV388" s="10"/>
      <c r="HW388" s="10"/>
      <c r="HX388" s="10"/>
      <c r="HY388" s="10"/>
      <c r="HZ388" s="10"/>
      <c r="IA388" s="10"/>
      <c r="IB388" s="10"/>
      <c r="IC388" s="10"/>
      <c r="ID388" s="10"/>
      <c r="IE388" s="10"/>
      <c r="IF388" s="10"/>
      <c r="IG388" s="10"/>
      <c r="IH388" s="10"/>
      <c r="II388" s="10"/>
      <c r="IJ388" s="10"/>
      <c r="IK388" s="10"/>
      <c r="IL388" s="10"/>
      <c r="IM388" s="10"/>
      <c r="IN388" s="10"/>
      <c r="IO388" s="10"/>
      <c r="IP388" s="10"/>
      <c r="IQ388" s="10"/>
      <c r="IR388" s="10"/>
      <c r="IS388" s="10"/>
      <c r="IT388" s="10"/>
      <c r="IU388" s="10"/>
      <c r="IV388" s="10"/>
      <c r="IW388" s="10"/>
      <c r="IX388" s="10"/>
      <c r="IY388" s="10"/>
      <c r="IZ388" s="10"/>
      <c r="JA388" s="10"/>
    </row>
    <row r="389" spans="1:261" x14ac:dyDescent="0.3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CC389" s="10"/>
      <c r="CD389" s="10"/>
      <c r="CE389" s="10"/>
      <c r="CF389" s="10"/>
      <c r="CG389" s="10"/>
      <c r="CH389" s="10"/>
      <c r="CI389" s="10"/>
      <c r="CJ389" s="10"/>
      <c r="CK389" s="10"/>
      <c r="CL389" s="10"/>
      <c r="CM389" s="10"/>
      <c r="CN389" s="10"/>
      <c r="CO389" s="10"/>
      <c r="CP389" s="10"/>
      <c r="CQ389" s="10"/>
      <c r="CR389" s="10"/>
      <c r="CS389" s="10"/>
      <c r="CT389" s="10"/>
      <c r="CU389" s="10"/>
      <c r="CV389" s="10"/>
      <c r="CW389" s="10"/>
      <c r="CX389" s="10"/>
      <c r="CY389" s="10"/>
      <c r="CZ389" s="10"/>
      <c r="DA389" s="10"/>
      <c r="DB389" s="10"/>
      <c r="DC389" s="10"/>
      <c r="DD389" s="10"/>
      <c r="DE389" s="10"/>
      <c r="DF389" s="10"/>
      <c r="DG389" s="10"/>
      <c r="DH389" s="10"/>
      <c r="DI389" s="10"/>
      <c r="DJ389" s="10"/>
      <c r="DK389" s="10"/>
      <c r="DL389" s="10"/>
      <c r="DM389" s="10"/>
      <c r="DN389" s="10"/>
      <c r="DO389" s="10"/>
      <c r="DP389" s="10"/>
      <c r="DQ389" s="10"/>
      <c r="DR389" s="10"/>
      <c r="DS389" s="10"/>
      <c r="DT389" s="10"/>
      <c r="DU389" s="10"/>
      <c r="DV389" s="10"/>
      <c r="DW389" s="10"/>
      <c r="DX389" s="10"/>
      <c r="DY389" s="10"/>
      <c r="DZ389" s="10"/>
      <c r="EA389" s="10"/>
      <c r="EB389" s="10"/>
      <c r="EC389" s="10"/>
      <c r="ED389" s="10"/>
      <c r="EE389" s="10"/>
      <c r="EF389" s="10"/>
      <c r="EG389" s="10"/>
      <c r="EH389" s="10"/>
      <c r="EI389" s="10"/>
      <c r="EJ389" s="10"/>
      <c r="EK389" s="10"/>
      <c r="EL389" s="10"/>
      <c r="EM389" s="10"/>
      <c r="EN389" s="10"/>
      <c r="EO389" s="10"/>
      <c r="EP389" s="10"/>
      <c r="EQ389" s="10"/>
      <c r="ER389" s="10"/>
      <c r="ES389" s="10"/>
      <c r="ET389" s="10"/>
      <c r="EU389" s="10"/>
      <c r="EV389" s="10"/>
      <c r="EW389" s="10"/>
      <c r="EX389" s="10"/>
      <c r="EY389" s="10"/>
      <c r="EZ389" s="10"/>
      <c r="FA389" s="10"/>
      <c r="FB389" s="10"/>
      <c r="FC389" s="10"/>
      <c r="FD389" s="10"/>
      <c r="FE389" s="10"/>
      <c r="FF389" s="10"/>
      <c r="FG389" s="10"/>
      <c r="FH389" s="10"/>
      <c r="FI389" s="10"/>
      <c r="FJ389" s="10"/>
      <c r="FK389" s="10"/>
      <c r="FL389" s="10"/>
      <c r="FM389" s="10"/>
      <c r="FN389" s="10"/>
      <c r="FO389" s="10"/>
      <c r="FP389" s="10"/>
      <c r="FQ389" s="10"/>
      <c r="FR389" s="10"/>
      <c r="FS389" s="10"/>
      <c r="FT389" s="10"/>
      <c r="FU389" s="10"/>
      <c r="FV389" s="10"/>
      <c r="FW389" s="10"/>
      <c r="FX389" s="10"/>
      <c r="FY389" s="10"/>
      <c r="FZ389" s="10"/>
      <c r="GA389" s="10"/>
      <c r="GB389" s="10"/>
      <c r="GC389" s="10"/>
      <c r="GD389" s="10"/>
      <c r="GE389" s="10"/>
      <c r="GF389" s="10"/>
      <c r="GG389" s="10"/>
      <c r="GH389" s="10"/>
      <c r="GI389" s="10"/>
      <c r="GJ389" s="10"/>
      <c r="GK389" s="10"/>
      <c r="GL389" s="10"/>
      <c r="GM389" s="10"/>
      <c r="GN389" s="10"/>
      <c r="GO389" s="10"/>
      <c r="GP389" s="10"/>
      <c r="GQ389" s="10"/>
      <c r="GR389" s="10"/>
      <c r="GS389" s="10"/>
      <c r="GT389" s="10"/>
      <c r="GU389" s="10"/>
      <c r="GV389" s="10"/>
      <c r="GW389" s="10"/>
      <c r="GX389" s="10"/>
      <c r="GY389" s="10"/>
      <c r="GZ389" s="10"/>
      <c r="HA389" s="10"/>
      <c r="HB389" s="10"/>
      <c r="HC389" s="10"/>
      <c r="HD389" s="10"/>
      <c r="HE389" s="10"/>
      <c r="HF389" s="10"/>
      <c r="HG389" s="10"/>
      <c r="HH389" s="10"/>
      <c r="HI389" s="10"/>
      <c r="HJ389" s="10"/>
      <c r="HK389" s="10"/>
      <c r="HL389" s="10"/>
      <c r="HM389" s="10"/>
      <c r="HN389" s="10"/>
      <c r="HO389" s="10"/>
      <c r="HP389" s="10"/>
      <c r="HQ389" s="10"/>
      <c r="HR389" s="10"/>
      <c r="HS389" s="10"/>
      <c r="HT389" s="10"/>
      <c r="HU389" s="10"/>
      <c r="HV389" s="10"/>
      <c r="HW389" s="10"/>
      <c r="HX389" s="10"/>
      <c r="HY389" s="10"/>
      <c r="HZ389" s="10"/>
      <c r="IA389" s="10"/>
      <c r="IB389" s="10"/>
      <c r="IC389" s="10"/>
      <c r="ID389" s="10"/>
      <c r="IE389" s="10"/>
      <c r="IF389" s="10"/>
      <c r="IG389" s="10"/>
      <c r="IH389" s="10"/>
      <c r="II389" s="10"/>
      <c r="IJ389" s="10"/>
      <c r="IK389" s="10"/>
      <c r="IL389" s="10"/>
      <c r="IM389" s="10"/>
      <c r="IN389" s="10"/>
      <c r="IO389" s="10"/>
      <c r="IP389" s="10"/>
      <c r="IQ389" s="10"/>
      <c r="IR389" s="10"/>
      <c r="IS389" s="10"/>
      <c r="IT389" s="10"/>
      <c r="IU389" s="10"/>
      <c r="IV389" s="10"/>
      <c r="IW389" s="10"/>
      <c r="IX389" s="10"/>
      <c r="IY389" s="10"/>
      <c r="IZ389" s="10"/>
      <c r="JA389" s="10"/>
    </row>
    <row r="390" spans="1:261" x14ac:dyDescent="0.3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CC390" s="10"/>
      <c r="CD390" s="10"/>
      <c r="CE390" s="10"/>
      <c r="CF390" s="10"/>
      <c r="CG390" s="10"/>
      <c r="CH390" s="10"/>
      <c r="CI390" s="10"/>
      <c r="CJ390" s="10"/>
      <c r="CK390" s="10"/>
      <c r="CL390" s="10"/>
      <c r="CM390" s="10"/>
      <c r="CN390" s="10"/>
      <c r="CO390" s="10"/>
      <c r="CP390" s="10"/>
      <c r="CQ390" s="10"/>
      <c r="CR390" s="10"/>
      <c r="CS390" s="10"/>
      <c r="CT390" s="10"/>
      <c r="CU390" s="10"/>
      <c r="CV390" s="10"/>
      <c r="CW390" s="10"/>
      <c r="CX390" s="10"/>
      <c r="CY390" s="10"/>
      <c r="CZ390" s="10"/>
      <c r="DA390" s="10"/>
      <c r="DB390" s="10"/>
      <c r="DC390" s="10"/>
      <c r="DD390" s="10"/>
      <c r="DE390" s="10"/>
      <c r="DF390" s="10"/>
      <c r="DG390" s="10"/>
      <c r="DH390" s="10"/>
      <c r="DI390" s="10"/>
      <c r="DJ390" s="10"/>
      <c r="DK390" s="10"/>
      <c r="DL390" s="10"/>
      <c r="DM390" s="10"/>
      <c r="DN390" s="10"/>
      <c r="DO390" s="10"/>
      <c r="DP390" s="10"/>
      <c r="DQ390" s="10"/>
      <c r="DR390" s="10"/>
      <c r="DS390" s="10"/>
      <c r="DT390" s="10"/>
      <c r="DU390" s="10"/>
      <c r="DV390" s="10"/>
      <c r="DW390" s="10"/>
      <c r="DX390" s="10"/>
      <c r="DY390" s="10"/>
      <c r="DZ390" s="10"/>
      <c r="EA390" s="10"/>
      <c r="EB390" s="10"/>
      <c r="EC390" s="10"/>
      <c r="ED390" s="10"/>
      <c r="EE390" s="10"/>
      <c r="EF390" s="10"/>
      <c r="EG390" s="10"/>
      <c r="EH390" s="10"/>
      <c r="EI390" s="10"/>
      <c r="EJ390" s="10"/>
      <c r="EK390" s="10"/>
      <c r="EL390" s="10"/>
      <c r="EM390" s="10"/>
      <c r="EN390" s="10"/>
      <c r="EO390" s="10"/>
      <c r="EP390" s="10"/>
      <c r="EQ390" s="10"/>
      <c r="ER390" s="10"/>
      <c r="ES390" s="10"/>
      <c r="ET390" s="10"/>
      <c r="EU390" s="10"/>
      <c r="EV390" s="10"/>
      <c r="EW390" s="10"/>
      <c r="EX390" s="10"/>
      <c r="EY390" s="10"/>
      <c r="EZ390" s="10"/>
      <c r="FA390" s="10"/>
      <c r="FB390" s="10"/>
      <c r="FC390" s="10"/>
      <c r="FD390" s="10"/>
      <c r="FE390" s="10"/>
      <c r="FF390" s="10"/>
      <c r="FG390" s="10"/>
      <c r="FH390" s="10"/>
      <c r="FI390" s="10"/>
      <c r="FJ390" s="10"/>
      <c r="FK390" s="10"/>
      <c r="FL390" s="10"/>
      <c r="FM390" s="10"/>
      <c r="FN390" s="10"/>
      <c r="FO390" s="10"/>
      <c r="FP390" s="10"/>
      <c r="FQ390" s="10"/>
      <c r="FR390" s="10"/>
      <c r="FS390" s="10"/>
      <c r="FT390" s="10"/>
      <c r="FU390" s="10"/>
      <c r="FV390" s="10"/>
      <c r="FW390" s="10"/>
      <c r="FX390" s="10"/>
      <c r="FY390" s="10"/>
      <c r="FZ390" s="10"/>
      <c r="GA390" s="10"/>
      <c r="GB390" s="10"/>
      <c r="GC390" s="10"/>
      <c r="GD390" s="10"/>
      <c r="GE390" s="10"/>
      <c r="GF390" s="10"/>
      <c r="GG390" s="10"/>
      <c r="GH390" s="10"/>
      <c r="GI390" s="10"/>
      <c r="GJ390" s="10"/>
      <c r="GK390" s="10"/>
      <c r="GL390" s="10"/>
      <c r="GM390" s="10"/>
      <c r="GN390" s="10"/>
      <c r="GO390" s="10"/>
      <c r="GP390" s="10"/>
      <c r="GQ390" s="10"/>
      <c r="GR390" s="10"/>
      <c r="GS390" s="10"/>
      <c r="GT390" s="10"/>
      <c r="GU390" s="10"/>
      <c r="GV390" s="10"/>
      <c r="GW390" s="10"/>
      <c r="GX390" s="10"/>
      <c r="GY390" s="10"/>
      <c r="GZ390" s="10"/>
      <c r="HA390" s="10"/>
      <c r="HB390" s="10"/>
      <c r="HC390" s="10"/>
      <c r="HD390" s="10"/>
      <c r="HE390" s="10"/>
      <c r="HF390" s="10"/>
      <c r="HG390" s="10"/>
      <c r="HH390" s="10"/>
      <c r="HI390" s="10"/>
      <c r="HJ390" s="10"/>
      <c r="HK390" s="10"/>
      <c r="HL390" s="10"/>
      <c r="HM390" s="10"/>
      <c r="HN390" s="10"/>
      <c r="HO390" s="10"/>
      <c r="HP390" s="10"/>
      <c r="HQ390" s="10"/>
      <c r="HR390" s="10"/>
      <c r="HS390" s="10"/>
      <c r="HT390" s="10"/>
      <c r="HU390" s="10"/>
      <c r="HV390" s="10"/>
      <c r="HW390" s="10"/>
      <c r="HX390" s="10"/>
      <c r="HY390" s="10"/>
      <c r="HZ390" s="10"/>
      <c r="IA390" s="10"/>
      <c r="IB390" s="10"/>
      <c r="IC390" s="10"/>
      <c r="ID390" s="10"/>
      <c r="IE390" s="10"/>
      <c r="IF390" s="10"/>
      <c r="IG390" s="10"/>
      <c r="IH390" s="10"/>
      <c r="II390" s="10"/>
      <c r="IJ390" s="10"/>
      <c r="IK390" s="10"/>
      <c r="IL390" s="10"/>
      <c r="IM390" s="10"/>
      <c r="IN390" s="10"/>
      <c r="IO390" s="10"/>
      <c r="IP390" s="10"/>
      <c r="IQ390" s="10"/>
      <c r="IR390" s="10"/>
      <c r="IS390" s="10"/>
      <c r="IT390" s="10"/>
      <c r="IU390" s="10"/>
      <c r="IV390" s="10"/>
      <c r="IW390" s="10"/>
      <c r="IX390" s="10"/>
      <c r="IY390" s="10"/>
      <c r="IZ390" s="10"/>
      <c r="JA390" s="10"/>
    </row>
    <row r="391" spans="1:261" x14ac:dyDescent="0.3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CC391" s="10"/>
      <c r="CD391" s="10"/>
      <c r="CE391" s="10"/>
      <c r="CF391" s="10"/>
      <c r="CG391" s="10"/>
      <c r="CH391" s="10"/>
      <c r="CI391" s="10"/>
      <c r="CJ391" s="10"/>
      <c r="CK391" s="10"/>
      <c r="CL391" s="10"/>
      <c r="CM391" s="10"/>
      <c r="CN391" s="10"/>
      <c r="CO391" s="10"/>
      <c r="CP391" s="10"/>
      <c r="CQ391" s="10"/>
      <c r="CR391" s="10"/>
      <c r="CS391" s="10"/>
      <c r="CT391" s="10"/>
      <c r="CU391" s="10"/>
      <c r="CV391" s="10"/>
      <c r="CW391" s="10"/>
      <c r="CX391" s="10"/>
      <c r="CY391" s="10"/>
      <c r="CZ391" s="10"/>
      <c r="DA391" s="10"/>
      <c r="DB391" s="10"/>
      <c r="DC391" s="10"/>
      <c r="DD391" s="10"/>
      <c r="DE391" s="10"/>
      <c r="DF391" s="10"/>
      <c r="DG391" s="10"/>
      <c r="DH391" s="10"/>
      <c r="DI391" s="10"/>
      <c r="DJ391" s="10"/>
      <c r="DK391" s="10"/>
      <c r="DL391" s="10"/>
      <c r="DM391" s="10"/>
      <c r="DN391" s="10"/>
      <c r="DO391" s="10"/>
      <c r="DP391" s="10"/>
      <c r="DQ391" s="10"/>
      <c r="DR391" s="10"/>
      <c r="DS391" s="10"/>
      <c r="DT391" s="10"/>
      <c r="DU391" s="10"/>
      <c r="DV391" s="10"/>
      <c r="DW391" s="10"/>
      <c r="DX391" s="10"/>
      <c r="DY391" s="10"/>
      <c r="DZ391" s="10"/>
      <c r="EA391" s="10"/>
      <c r="EB391" s="10"/>
      <c r="EC391" s="10"/>
      <c r="ED391" s="10"/>
      <c r="EE391" s="10"/>
      <c r="EF391" s="10"/>
      <c r="EG391" s="10"/>
      <c r="EH391" s="10"/>
      <c r="EI391" s="10"/>
      <c r="EJ391" s="10"/>
      <c r="EK391" s="10"/>
      <c r="EL391" s="10"/>
      <c r="EM391" s="10"/>
      <c r="EN391" s="10"/>
      <c r="EO391" s="10"/>
      <c r="EP391" s="10"/>
      <c r="EQ391" s="10"/>
      <c r="ER391" s="10"/>
      <c r="ES391" s="10"/>
      <c r="ET391" s="10"/>
      <c r="EU391" s="10"/>
      <c r="EV391" s="10"/>
      <c r="EW391" s="10"/>
      <c r="EX391" s="10"/>
      <c r="EY391" s="10"/>
      <c r="EZ391" s="10"/>
      <c r="FA391" s="10"/>
      <c r="FB391" s="10"/>
      <c r="FC391" s="10"/>
      <c r="FD391" s="10"/>
      <c r="FE391" s="10"/>
      <c r="FF391" s="10"/>
      <c r="FG391" s="10"/>
      <c r="FH391" s="10"/>
      <c r="FI391" s="10"/>
      <c r="FJ391" s="10"/>
      <c r="FK391" s="10"/>
      <c r="FL391" s="10"/>
      <c r="FM391" s="10"/>
      <c r="FN391" s="10"/>
      <c r="FO391" s="10"/>
      <c r="FP391" s="10"/>
      <c r="FQ391" s="10"/>
      <c r="FR391" s="10"/>
      <c r="FS391" s="10"/>
      <c r="FT391" s="10"/>
      <c r="FU391" s="10"/>
      <c r="FV391" s="10"/>
      <c r="FW391" s="10"/>
      <c r="FX391" s="10"/>
      <c r="FY391" s="10"/>
      <c r="FZ391" s="10"/>
      <c r="GA391" s="10"/>
      <c r="GB391" s="10"/>
      <c r="GC391" s="10"/>
      <c r="GD391" s="10"/>
      <c r="GE391" s="10"/>
      <c r="GF391" s="10"/>
      <c r="GG391" s="10"/>
      <c r="GH391" s="10"/>
      <c r="GI391" s="10"/>
      <c r="GJ391" s="10"/>
      <c r="GK391" s="10"/>
      <c r="GL391" s="10"/>
      <c r="GM391" s="10"/>
      <c r="GN391" s="10"/>
      <c r="GO391" s="10"/>
      <c r="GP391" s="10"/>
      <c r="GQ391" s="10"/>
      <c r="GR391" s="10"/>
      <c r="GS391" s="10"/>
      <c r="GT391" s="10"/>
      <c r="GU391" s="10"/>
      <c r="GV391" s="10"/>
      <c r="GW391" s="10"/>
      <c r="GX391" s="10"/>
      <c r="GY391" s="10"/>
      <c r="GZ391" s="10"/>
      <c r="HA391" s="10"/>
      <c r="HB391" s="10"/>
      <c r="HC391" s="10"/>
      <c r="HD391" s="10"/>
      <c r="HE391" s="10"/>
      <c r="HF391" s="10"/>
      <c r="HG391" s="10"/>
      <c r="HH391" s="10"/>
      <c r="HI391" s="10"/>
      <c r="HJ391" s="10"/>
      <c r="HK391" s="10"/>
      <c r="HL391" s="10"/>
      <c r="HM391" s="10"/>
      <c r="HN391" s="10"/>
      <c r="HO391" s="10"/>
      <c r="HP391" s="10"/>
      <c r="HQ391" s="10"/>
      <c r="HR391" s="10"/>
      <c r="HS391" s="10"/>
      <c r="HT391" s="10"/>
      <c r="HU391" s="10"/>
      <c r="HV391" s="10"/>
      <c r="HW391" s="10"/>
      <c r="HX391" s="10"/>
      <c r="HY391" s="10"/>
      <c r="HZ391" s="10"/>
      <c r="IA391" s="10"/>
      <c r="IB391" s="10"/>
      <c r="IC391" s="10"/>
      <c r="ID391" s="10"/>
      <c r="IE391" s="10"/>
      <c r="IF391" s="10"/>
      <c r="IG391" s="10"/>
      <c r="IH391" s="10"/>
      <c r="II391" s="10"/>
      <c r="IJ391" s="10"/>
      <c r="IK391" s="10"/>
      <c r="IL391" s="10"/>
      <c r="IM391" s="10"/>
      <c r="IN391" s="10"/>
      <c r="IO391" s="10"/>
      <c r="IP391" s="10"/>
      <c r="IQ391" s="10"/>
      <c r="IR391" s="10"/>
      <c r="IS391" s="10"/>
      <c r="IT391" s="10"/>
      <c r="IU391" s="10"/>
      <c r="IV391" s="10"/>
      <c r="IW391" s="10"/>
      <c r="IX391" s="10"/>
      <c r="IY391" s="10"/>
      <c r="IZ391" s="10"/>
      <c r="JA391" s="10"/>
    </row>
    <row r="392" spans="1:261" x14ac:dyDescent="0.3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CC392" s="10"/>
      <c r="CD392" s="10"/>
      <c r="CE392" s="10"/>
      <c r="CF392" s="10"/>
      <c r="CG392" s="10"/>
      <c r="CH392" s="10"/>
      <c r="CI392" s="10"/>
      <c r="CJ392" s="10"/>
      <c r="CK392" s="10"/>
      <c r="CL392" s="10"/>
      <c r="CM392" s="10"/>
      <c r="CN392" s="10"/>
      <c r="CO392" s="10"/>
      <c r="CP392" s="10"/>
      <c r="CQ392" s="10"/>
      <c r="CR392" s="10"/>
      <c r="CS392" s="10"/>
      <c r="CT392" s="10"/>
      <c r="CU392" s="10"/>
      <c r="CV392" s="10"/>
      <c r="CW392" s="10"/>
      <c r="CX392" s="10"/>
      <c r="CY392" s="10"/>
      <c r="CZ392" s="10"/>
      <c r="DA392" s="10"/>
      <c r="DB392" s="10"/>
      <c r="DC392" s="10"/>
      <c r="DD392" s="10"/>
      <c r="DE392" s="10"/>
      <c r="DF392" s="10"/>
      <c r="DG392" s="10"/>
      <c r="DH392" s="10"/>
      <c r="DI392" s="10"/>
      <c r="DJ392" s="10"/>
      <c r="DK392" s="10"/>
      <c r="DL392" s="10"/>
      <c r="DM392" s="10"/>
      <c r="DN392" s="10"/>
      <c r="DO392" s="10"/>
      <c r="DP392" s="10"/>
      <c r="DQ392" s="10"/>
      <c r="DR392" s="10"/>
      <c r="DS392" s="10"/>
      <c r="DT392" s="10"/>
      <c r="DU392" s="10"/>
      <c r="DV392" s="10"/>
      <c r="DW392" s="10"/>
      <c r="DX392" s="10"/>
      <c r="DY392" s="10"/>
      <c r="DZ392" s="10"/>
      <c r="EA392" s="10"/>
      <c r="EB392" s="10"/>
      <c r="EC392" s="10"/>
      <c r="ED392" s="10"/>
      <c r="EE392" s="10"/>
      <c r="EF392" s="10"/>
      <c r="EG392" s="10"/>
      <c r="EH392" s="10"/>
      <c r="EI392" s="10"/>
      <c r="EJ392" s="10"/>
      <c r="EK392" s="10"/>
      <c r="EL392" s="10"/>
      <c r="EM392" s="10"/>
      <c r="EN392" s="10"/>
      <c r="EO392" s="10"/>
      <c r="EP392" s="10"/>
      <c r="EQ392" s="10"/>
      <c r="ER392" s="10"/>
      <c r="ES392" s="10"/>
      <c r="ET392" s="10"/>
      <c r="EU392" s="10"/>
      <c r="EV392" s="10"/>
      <c r="EW392" s="10"/>
      <c r="EX392" s="10"/>
      <c r="EY392" s="10"/>
      <c r="EZ392" s="10"/>
      <c r="FA392" s="10"/>
      <c r="FB392" s="10"/>
      <c r="FC392" s="10"/>
      <c r="FD392" s="10"/>
      <c r="FE392" s="10"/>
      <c r="FF392" s="10"/>
      <c r="FG392" s="10"/>
      <c r="FH392" s="10"/>
      <c r="FI392" s="10"/>
      <c r="FJ392" s="10"/>
      <c r="FK392" s="10"/>
      <c r="FL392" s="10"/>
      <c r="FM392" s="10"/>
      <c r="FN392" s="10"/>
      <c r="FO392" s="10"/>
      <c r="FP392" s="10"/>
      <c r="FQ392" s="10"/>
      <c r="FR392" s="10"/>
      <c r="FS392" s="10"/>
      <c r="FT392" s="10"/>
      <c r="FU392" s="10"/>
      <c r="FV392" s="10"/>
      <c r="FW392" s="10"/>
      <c r="FX392" s="10"/>
      <c r="FY392" s="10"/>
      <c r="FZ392" s="10"/>
      <c r="GA392" s="10"/>
      <c r="GB392" s="10"/>
      <c r="GC392" s="10"/>
      <c r="GD392" s="10"/>
      <c r="GE392" s="10"/>
      <c r="GF392" s="10"/>
      <c r="GG392" s="10"/>
      <c r="GH392" s="10"/>
      <c r="GI392" s="10"/>
      <c r="GJ392" s="10"/>
      <c r="GK392" s="10"/>
      <c r="GL392" s="10"/>
      <c r="GM392" s="10"/>
      <c r="GN392" s="10"/>
      <c r="GO392" s="10"/>
      <c r="GP392" s="10"/>
      <c r="GQ392" s="10"/>
      <c r="GR392" s="10"/>
      <c r="GS392" s="10"/>
      <c r="GT392" s="10"/>
      <c r="GU392" s="10"/>
      <c r="GV392" s="10"/>
      <c r="GW392" s="10"/>
      <c r="GX392" s="10"/>
      <c r="GY392" s="10"/>
      <c r="GZ392" s="10"/>
      <c r="HA392" s="10"/>
      <c r="HB392" s="10"/>
      <c r="HC392" s="10"/>
      <c r="HD392" s="10"/>
      <c r="HE392" s="10"/>
      <c r="HF392" s="10"/>
      <c r="HG392" s="10"/>
      <c r="HH392" s="10"/>
      <c r="HI392" s="10"/>
      <c r="HJ392" s="10"/>
      <c r="HK392" s="10"/>
      <c r="HL392" s="10"/>
      <c r="HM392" s="10"/>
      <c r="HN392" s="10"/>
      <c r="HO392" s="10"/>
      <c r="HP392" s="10"/>
      <c r="HQ392" s="10"/>
      <c r="HR392" s="10"/>
      <c r="HS392" s="10"/>
      <c r="HT392" s="10"/>
      <c r="HU392" s="10"/>
      <c r="HV392" s="10"/>
      <c r="HW392" s="10"/>
      <c r="HX392" s="10"/>
      <c r="HY392" s="10"/>
      <c r="HZ392" s="10"/>
      <c r="IA392" s="10"/>
      <c r="IB392" s="10"/>
      <c r="IC392" s="10"/>
      <c r="ID392" s="10"/>
      <c r="IE392" s="10"/>
      <c r="IF392" s="10"/>
      <c r="IG392" s="10"/>
      <c r="IH392" s="10"/>
      <c r="II392" s="10"/>
      <c r="IJ392" s="10"/>
      <c r="IK392" s="10"/>
      <c r="IL392" s="10"/>
      <c r="IM392" s="10"/>
      <c r="IN392" s="10"/>
      <c r="IO392" s="10"/>
      <c r="IP392" s="10"/>
      <c r="IQ392" s="10"/>
      <c r="IR392" s="10"/>
      <c r="IS392" s="10"/>
      <c r="IT392" s="10"/>
      <c r="IU392" s="10"/>
      <c r="IV392" s="10"/>
      <c r="IW392" s="10"/>
      <c r="IX392" s="10"/>
      <c r="IY392" s="10"/>
      <c r="IZ392" s="10"/>
      <c r="JA392" s="10"/>
    </row>
    <row r="393" spans="1:261" x14ac:dyDescent="0.3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CC393" s="10"/>
      <c r="CD393" s="10"/>
      <c r="CE393" s="10"/>
      <c r="CF393" s="10"/>
      <c r="CG393" s="10"/>
      <c r="CH393" s="10"/>
      <c r="CI393" s="10"/>
      <c r="CJ393" s="10"/>
      <c r="CK393" s="10"/>
      <c r="CL393" s="10"/>
      <c r="CM393" s="10"/>
      <c r="CN393" s="10"/>
      <c r="CO393" s="10"/>
      <c r="CP393" s="10"/>
      <c r="CQ393" s="10"/>
      <c r="CR393" s="10"/>
      <c r="CS393" s="10"/>
      <c r="CT393" s="10"/>
      <c r="CU393" s="10"/>
      <c r="CV393" s="10"/>
      <c r="CW393" s="10"/>
      <c r="CX393" s="10"/>
      <c r="CY393" s="10"/>
      <c r="CZ393" s="10"/>
      <c r="DA393" s="10"/>
      <c r="DB393" s="10"/>
      <c r="DC393" s="10"/>
      <c r="DD393" s="10"/>
      <c r="DE393" s="10"/>
      <c r="DF393" s="10"/>
      <c r="DG393" s="10"/>
      <c r="DH393" s="10"/>
      <c r="DI393" s="10"/>
      <c r="DJ393" s="10"/>
      <c r="DK393" s="10"/>
      <c r="DL393" s="10"/>
      <c r="DM393" s="10"/>
      <c r="DN393" s="10"/>
      <c r="DO393" s="10"/>
      <c r="DP393" s="10"/>
      <c r="DQ393" s="10"/>
      <c r="DR393" s="10"/>
      <c r="DS393" s="10"/>
      <c r="DT393" s="10"/>
      <c r="DU393" s="10"/>
      <c r="DV393" s="10"/>
      <c r="DW393" s="10"/>
      <c r="DX393" s="10"/>
      <c r="DY393" s="10"/>
      <c r="DZ393" s="10"/>
      <c r="EA393" s="10"/>
      <c r="EB393" s="10"/>
      <c r="EC393" s="10"/>
      <c r="ED393" s="10"/>
      <c r="EE393" s="10"/>
      <c r="EF393" s="10"/>
      <c r="EG393" s="10"/>
      <c r="EH393" s="10"/>
      <c r="EI393" s="10"/>
      <c r="EJ393" s="10"/>
      <c r="EK393" s="10"/>
      <c r="EL393" s="10"/>
      <c r="EM393" s="10"/>
      <c r="EN393" s="10"/>
      <c r="EO393" s="10"/>
      <c r="EP393" s="10"/>
      <c r="EQ393" s="10"/>
      <c r="ER393" s="10"/>
      <c r="ES393" s="10"/>
      <c r="ET393" s="10"/>
      <c r="EU393" s="10"/>
      <c r="EV393" s="10"/>
      <c r="EW393" s="10"/>
      <c r="EX393" s="10"/>
      <c r="EY393" s="10"/>
      <c r="EZ393" s="10"/>
      <c r="FA393" s="10"/>
      <c r="FB393" s="10"/>
      <c r="FC393" s="10"/>
      <c r="FD393" s="10"/>
      <c r="FE393" s="10"/>
      <c r="FF393" s="10"/>
      <c r="FG393" s="10"/>
      <c r="FH393" s="10"/>
      <c r="FI393" s="10"/>
      <c r="FJ393" s="10"/>
      <c r="FK393" s="10"/>
      <c r="FL393" s="10"/>
      <c r="FM393" s="10"/>
      <c r="FN393" s="10"/>
      <c r="FO393" s="10"/>
      <c r="FP393" s="10"/>
      <c r="FQ393" s="10"/>
      <c r="FR393" s="10"/>
      <c r="FS393" s="10"/>
      <c r="FT393" s="10"/>
      <c r="FU393" s="10"/>
      <c r="FV393" s="10"/>
      <c r="FW393" s="10"/>
      <c r="FX393" s="10"/>
      <c r="FY393" s="10"/>
      <c r="FZ393" s="10"/>
      <c r="GA393" s="10"/>
      <c r="GB393" s="10"/>
      <c r="GC393" s="10"/>
      <c r="GD393" s="10"/>
      <c r="GE393" s="10"/>
      <c r="GF393" s="10"/>
      <c r="GG393" s="10"/>
      <c r="GH393" s="10"/>
      <c r="GI393" s="10"/>
      <c r="GJ393" s="10"/>
      <c r="GK393" s="10"/>
      <c r="GL393" s="10"/>
      <c r="GM393" s="10"/>
      <c r="GN393" s="10"/>
      <c r="GO393" s="10"/>
      <c r="GP393" s="10"/>
      <c r="GQ393" s="10"/>
      <c r="GR393" s="10"/>
      <c r="GS393" s="10"/>
      <c r="GT393" s="10"/>
      <c r="GU393" s="10"/>
      <c r="GV393" s="10"/>
      <c r="GW393" s="10"/>
      <c r="GX393" s="10"/>
      <c r="GY393" s="10"/>
      <c r="GZ393" s="10"/>
      <c r="HA393" s="10"/>
      <c r="HB393" s="10"/>
      <c r="HC393" s="10"/>
      <c r="HD393" s="10"/>
      <c r="HE393" s="10"/>
      <c r="HF393" s="10"/>
      <c r="HG393" s="10"/>
      <c r="HH393" s="10"/>
      <c r="HI393" s="10"/>
      <c r="HJ393" s="10"/>
      <c r="HK393" s="10"/>
      <c r="HL393" s="10"/>
      <c r="HM393" s="10"/>
      <c r="HN393" s="10"/>
      <c r="HO393" s="10"/>
      <c r="HP393" s="10"/>
      <c r="HQ393" s="10"/>
      <c r="HR393" s="10"/>
      <c r="HS393" s="10"/>
      <c r="HT393" s="10"/>
      <c r="HU393" s="10"/>
      <c r="HV393" s="10"/>
      <c r="HW393" s="10"/>
      <c r="HX393" s="10"/>
      <c r="HY393" s="10"/>
      <c r="HZ393" s="10"/>
      <c r="IA393" s="10"/>
      <c r="IB393" s="10"/>
      <c r="IC393" s="10"/>
      <c r="ID393" s="10"/>
      <c r="IE393" s="10"/>
      <c r="IF393" s="10"/>
      <c r="IG393" s="10"/>
      <c r="IH393" s="10"/>
      <c r="II393" s="10"/>
      <c r="IJ393" s="10"/>
      <c r="IK393" s="10"/>
      <c r="IL393" s="10"/>
      <c r="IM393" s="10"/>
      <c r="IN393" s="10"/>
      <c r="IO393" s="10"/>
      <c r="IP393" s="10"/>
      <c r="IQ393" s="10"/>
      <c r="IR393" s="10"/>
      <c r="IS393" s="10"/>
      <c r="IT393" s="10"/>
      <c r="IU393" s="10"/>
      <c r="IV393" s="10"/>
      <c r="IW393" s="10"/>
      <c r="IX393" s="10"/>
      <c r="IY393" s="10"/>
      <c r="IZ393" s="10"/>
      <c r="JA393" s="10"/>
    </row>
    <row r="394" spans="1:261" x14ac:dyDescent="0.3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CC394" s="10"/>
      <c r="CD394" s="10"/>
      <c r="CE394" s="10"/>
      <c r="CF394" s="10"/>
      <c r="CG394" s="10"/>
      <c r="CH394" s="10"/>
      <c r="CI394" s="10"/>
      <c r="CJ394" s="10"/>
      <c r="CK394" s="10"/>
      <c r="CL394" s="10"/>
      <c r="CM394" s="10"/>
      <c r="CN394" s="10"/>
      <c r="CO394" s="10"/>
      <c r="CP394" s="10"/>
      <c r="CQ394" s="10"/>
      <c r="CR394" s="10"/>
      <c r="CS394" s="10"/>
      <c r="CT394" s="10"/>
      <c r="CU394" s="10"/>
      <c r="CV394" s="10"/>
      <c r="CW394" s="10"/>
      <c r="CX394" s="10"/>
      <c r="CY394" s="10"/>
      <c r="CZ394" s="10"/>
      <c r="DA394" s="10"/>
      <c r="DB394" s="10"/>
      <c r="DC394" s="10"/>
      <c r="DD394" s="10"/>
      <c r="DE394" s="10"/>
      <c r="DF394" s="10"/>
      <c r="DG394" s="10"/>
      <c r="DH394" s="10"/>
      <c r="DI394" s="10"/>
      <c r="DJ394" s="10"/>
      <c r="DK394" s="10"/>
      <c r="DL394" s="10"/>
      <c r="DM394" s="10"/>
      <c r="DN394" s="10"/>
      <c r="DO394" s="10"/>
      <c r="DP394" s="10"/>
      <c r="DQ394" s="10"/>
      <c r="DR394" s="10"/>
      <c r="DS394" s="10"/>
      <c r="DT394" s="10"/>
      <c r="DU394" s="10"/>
      <c r="DV394" s="10"/>
      <c r="DW394" s="10"/>
      <c r="DX394" s="10"/>
      <c r="DY394" s="10"/>
      <c r="DZ394" s="10"/>
      <c r="EA394" s="10"/>
      <c r="EB394" s="10"/>
      <c r="EC394" s="10"/>
      <c r="ED394" s="10"/>
      <c r="EE394" s="10"/>
      <c r="EF394" s="10"/>
      <c r="EG394" s="10"/>
      <c r="EH394" s="10"/>
      <c r="EI394" s="10"/>
      <c r="EJ394" s="10"/>
      <c r="EK394" s="10"/>
      <c r="EL394" s="10"/>
      <c r="EM394" s="10"/>
      <c r="EN394" s="10"/>
      <c r="EO394" s="10"/>
      <c r="EP394" s="10"/>
      <c r="EQ394" s="10"/>
      <c r="ER394" s="10"/>
      <c r="ES394" s="10"/>
      <c r="ET394" s="10"/>
      <c r="EU394" s="10"/>
      <c r="EV394" s="10"/>
      <c r="EW394" s="10"/>
      <c r="EX394" s="10"/>
      <c r="EY394" s="10"/>
      <c r="EZ394" s="10"/>
      <c r="FA394" s="10"/>
      <c r="FB394" s="10"/>
      <c r="FC394" s="10"/>
      <c r="FD394" s="10"/>
      <c r="FE394" s="10"/>
      <c r="FF394" s="10"/>
      <c r="FG394" s="10"/>
      <c r="FH394" s="10"/>
      <c r="FI394" s="10"/>
      <c r="FJ394" s="10"/>
      <c r="FK394" s="10"/>
      <c r="FL394" s="10"/>
      <c r="FM394" s="10"/>
      <c r="FN394" s="10"/>
      <c r="FO394" s="10"/>
      <c r="FP394" s="10"/>
      <c r="FQ394" s="10"/>
      <c r="FR394" s="10"/>
      <c r="FS394" s="10"/>
      <c r="FT394" s="10"/>
      <c r="FU394" s="10"/>
      <c r="FV394" s="10"/>
      <c r="FW394" s="10"/>
      <c r="FX394" s="10"/>
      <c r="FY394" s="10"/>
      <c r="FZ394" s="10"/>
      <c r="GA394" s="10"/>
      <c r="GB394" s="10"/>
      <c r="GC394" s="10"/>
      <c r="GD394" s="10"/>
      <c r="GE394" s="10"/>
      <c r="GF394" s="10"/>
      <c r="GG394" s="10"/>
      <c r="GH394" s="10"/>
      <c r="GI394" s="10"/>
      <c r="GJ394" s="10"/>
      <c r="GK394" s="10"/>
      <c r="GL394" s="10"/>
      <c r="GM394" s="10"/>
      <c r="GN394" s="10"/>
      <c r="GO394" s="10"/>
      <c r="GP394" s="10"/>
      <c r="GQ394" s="10"/>
      <c r="GR394" s="10"/>
      <c r="GS394" s="10"/>
      <c r="GT394" s="10"/>
      <c r="GU394" s="10"/>
      <c r="GV394" s="10"/>
      <c r="GW394" s="10"/>
      <c r="GX394" s="10"/>
      <c r="GY394" s="10"/>
      <c r="GZ394" s="10"/>
      <c r="HA394" s="10"/>
      <c r="HB394" s="10"/>
      <c r="HC394" s="10"/>
      <c r="HD394" s="10"/>
      <c r="HE394" s="10"/>
      <c r="HF394" s="10"/>
      <c r="HG394" s="10"/>
      <c r="HH394" s="10"/>
      <c r="HI394" s="10"/>
      <c r="HJ394" s="10"/>
      <c r="HK394" s="10"/>
      <c r="HL394" s="10"/>
      <c r="HM394" s="10"/>
      <c r="HN394" s="10"/>
      <c r="HO394" s="10"/>
      <c r="HP394" s="10"/>
      <c r="HQ394" s="10"/>
      <c r="HR394" s="10"/>
      <c r="HS394" s="10"/>
      <c r="HT394" s="10"/>
      <c r="HU394" s="10"/>
      <c r="HV394" s="10"/>
      <c r="HW394" s="10"/>
      <c r="HX394" s="10"/>
      <c r="HY394" s="10"/>
      <c r="HZ394" s="10"/>
      <c r="IA394" s="10"/>
      <c r="IB394" s="10"/>
      <c r="IC394" s="10"/>
      <c r="ID394" s="10"/>
      <c r="IE394" s="10"/>
      <c r="IF394" s="10"/>
      <c r="IG394" s="10"/>
      <c r="IH394" s="10"/>
      <c r="II394" s="10"/>
      <c r="IJ394" s="10"/>
      <c r="IK394" s="10"/>
      <c r="IL394" s="10"/>
      <c r="IM394" s="10"/>
      <c r="IN394" s="10"/>
      <c r="IO394" s="10"/>
      <c r="IP394" s="10"/>
      <c r="IQ394" s="10"/>
      <c r="IR394" s="10"/>
      <c r="IS394" s="10"/>
      <c r="IT394" s="10"/>
      <c r="IU394" s="10"/>
      <c r="IV394" s="10"/>
      <c r="IW394" s="10"/>
      <c r="IX394" s="10"/>
      <c r="IY394" s="10"/>
      <c r="IZ394" s="10"/>
      <c r="JA394" s="10"/>
    </row>
    <row r="395" spans="1:261" x14ac:dyDescent="0.3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CC395" s="10"/>
      <c r="CD395" s="10"/>
      <c r="CE395" s="10"/>
      <c r="CF395" s="10"/>
      <c r="CG395" s="10"/>
      <c r="CH395" s="10"/>
      <c r="CI395" s="10"/>
      <c r="CJ395" s="10"/>
      <c r="CK395" s="10"/>
      <c r="CL395" s="10"/>
      <c r="CM395" s="10"/>
      <c r="CN395" s="10"/>
      <c r="CO395" s="10"/>
      <c r="CP395" s="10"/>
      <c r="CQ395" s="10"/>
      <c r="CR395" s="10"/>
      <c r="CS395" s="10"/>
      <c r="CT395" s="10"/>
      <c r="CU395" s="10"/>
      <c r="CV395" s="10"/>
      <c r="CW395" s="10"/>
      <c r="CX395" s="10"/>
      <c r="CY395" s="10"/>
      <c r="CZ395" s="10"/>
      <c r="DA395" s="10"/>
      <c r="DB395" s="10"/>
      <c r="DC395" s="10"/>
      <c r="DD395" s="10"/>
      <c r="DE395" s="10"/>
      <c r="DF395" s="10"/>
      <c r="DG395" s="10"/>
      <c r="DH395" s="10"/>
      <c r="DI395" s="10"/>
      <c r="DJ395" s="10"/>
      <c r="DK395" s="10"/>
      <c r="DL395" s="10"/>
      <c r="DM395" s="10"/>
      <c r="DN395" s="10"/>
      <c r="DO395" s="10"/>
      <c r="DP395" s="10"/>
      <c r="DQ395" s="10"/>
      <c r="DR395" s="10"/>
      <c r="DS395" s="10"/>
      <c r="DT395" s="10"/>
      <c r="DU395" s="10"/>
      <c r="DV395" s="10"/>
      <c r="DW395" s="10"/>
      <c r="DX395" s="10"/>
      <c r="DY395" s="10"/>
      <c r="DZ395" s="10"/>
      <c r="EA395" s="10"/>
      <c r="EB395" s="10"/>
      <c r="EC395" s="10"/>
      <c r="ED395" s="10"/>
      <c r="EE395" s="10"/>
      <c r="EF395" s="10"/>
      <c r="EG395" s="10"/>
      <c r="EH395" s="10"/>
      <c r="EI395" s="10"/>
      <c r="EJ395" s="10"/>
      <c r="EK395" s="10"/>
      <c r="EL395" s="10"/>
      <c r="EM395" s="10"/>
      <c r="EN395" s="10"/>
      <c r="EO395" s="10"/>
      <c r="EP395" s="10"/>
      <c r="EQ395" s="10"/>
      <c r="ER395" s="10"/>
      <c r="ES395" s="10"/>
      <c r="ET395" s="10"/>
      <c r="EU395" s="10"/>
      <c r="EV395" s="10"/>
      <c r="EW395" s="10"/>
      <c r="EX395" s="10"/>
      <c r="EY395" s="10"/>
      <c r="EZ395" s="10"/>
      <c r="FA395" s="10"/>
      <c r="FB395" s="10"/>
      <c r="FC395" s="10"/>
      <c r="FD395" s="10"/>
      <c r="FE395" s="10"/>
      <c r="FF395" s="10"/>
      <c r="FG395" s="10"/>
      <c r="FH395" s="10"/>
      <c r="FI395" s="10"/>
      <c r="FJ395" s="10"/>
      <c r="FK395" s="10"/>
      <c r="FL395" s="10"/>
      <c r="FM395" s="10"/>
      <c r="FN395" s="10"/>
      <c r="FO395" s="10"/>
      <c r="FP395" s="10"/>
      <c r="FQ395" s="10"/>
      <c r="FR395" s="10"/>
      <c r="FS395" s="10"/>
      <c r="FT395" s="10"/>
      <c r="FU395" s="10"/>
      <c r="FV395" s="10"/>
      <c r="FW395" s="10"/>
      <c r="FX395" s="10"/>
      <c r="FY395" s="10"/>
      <c r="FZ395" s="10"/>
      <c r="GA395" s="10"/>
      <c r="GB395" s="10"/>
      <c r="GC395" s="10"/>
      <c r="GD395" s="10"/>
      <c r="GE395" s="10"/>
      <c r="GF395" s="10"/>
      <c r="GG395" s="10"/>
      <c r="GH395" s="10"/>
      <c r="GI395" s="10"/>
      <c r="GJ395" s="10"/>
      <c r="GK395" s="10"/>
      <c r="GL395" s="10"/>
      <c r="GM395" s="10"/>
      <c r="GN395" s="10"/>
      <c r="GO395" s="10"/>
      <c r="GP395" s="10"/>
      <c r="GQ395" s="10"/>
      <c r="GR395" s="10"/>
      <c r="GS395" s="10"/>
      <c r="GT395" s="10"/>
      <c r="GU395" s="10"/>
      <c r="GV395" s="10"/>
      <c r="GW395" s="10"/>
      <c r="GX395" s="10"/>
      <c r="GY395" s="10"/>
      <c r="GZ395" s="10"/>
      <c r="HA395" s="10"/>
      <c r="HB395" s="10"/>
      <c r="HC395" s="10"/>
      <c r="HD395" s="10"/>
      <c r="HE395" s="10"/>
      <c r="HF395" s="10"/>
      <c r="HG395" s="10"/>
      <c r="HH395" s="10"/>
      <c r="HI395" s="10"/>
      <c r="HJ395" s="10"/>
      <c r="HK395" s="10"/>
      <c r="HL395" s="10"/>
      <c r="HM395" s="10"/>
      <c r="HN395" s="10"/>
      <c r="HO395" s="10"/>
      <c r="HP395" s="10"/>
      <c r="HQ395" s="10"/>
      <c r="HR395" s="10"/>
      <c r="HS395" s="10"/>
      <c r="HT395" s="10"/>
      <c r="HU395" s="10"/>
      <c r="HV395" s="10"/>
      <c r="HW395" s="10"/>
      <c r="HX395" s="10"/>
      <c r="HY395" s="10"/>
      <c r="HZ395" s="10"/>
      <c r="IA395" s="10"/>
      <c r="IB395" s="10"/>
      <c r="IC395" s="10"/>
      <c r="ID395" s="10"/>
      <c r="IE395" s="10"/>
      <c r="IF395" s="10"/>
      <c r="IG395" s="10"/>
      <c r="IH395" s="10"/>
      <c r="II395" s="10"/>
      <c r="IJ395" s="10"/>
      <c r="IK395" s="10"/>
      <c r="IL395" s="10"/>
      <c r="IM395" s="10"/>
      <c r="IN395" s="10"/>
      <c r="IO395" s="10"/>
      <c r="IP395" s="10"/>
      <c r="IQ395" s="10"/>
      <c r="IR395" s="10"/>
      <c r="IS395" s="10"/>
      <c r="IT395" s="10"/>
      <c r="IU395" s="10"/>
      <c r="IV395" s="10"/>
      <c r="IW395" s="10"/>
      <c r="IX395" s="10"/>
      <c r="IY395" s="10"/>
      <c r="IZ395" s="10"/>
      <c r="JA395" s="10"/>
    </row>
    <row r="396" spans="1:261" x14ac:dyDescent="0.3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CC396" s="10"/>
      <c r="CD396" s="10"/>
      <c r="CE396" s="10"/>
      <c r="CF396" s="10"/>
      <c r="CG396" s="10"/>
      <c r="CH396" s="10"/>
      <c r="CI396" s="10"/>
      <c r="CJ396" s="10"/>
      <c r="CK396" s="10"/>
      <c r="CL396" s="10"/>
      <c r="CM396" s="10"/>
      <c r="CN396" s="10"/>
      <c r="CO396" s="10"/>
      <c r="CP396" s="10"/>
      <c r="CQ396" s="10"/>
      <c r="CR396" s="10"/>
      <c r="CS396" s="10"/>
      <c r="CT396" s="10"/>
      <c r="CU396" s="10"/>
      <c r="CV396" s="10"/>
      <c r="CW396" s="10"/>
      <c r="CX396" s="10"/>
      <c r="CY396" s="10"/>
      <c r="CZ396" s="10"/>
      <c r="DA396" s="10"/>
      <c r="DB396" s="10"/>
      <c r="DC396" s="10"/>
      <c r="DD396" s="10"/>
      <c r="DE396" s="10"/>
      <c r="DF396" s="10"/>
      <c r="DG396" s="10"/>
      <c r="DH396" s="10"/>
      <c r="DI396" s="10"/>
      <c r="DJ396" s="10"/>
      <c r="DK396" s="10"/>
      <c r="DL396" s="10"/>
      <c r="DM396" s="10"/>
      <c r="DN396" s="10"/>
      <c r="DO396" s="10"/>
      <c r="DP396" s="10"/>
      <c r="DQ396" s="10"/>
      <c r="DR396" s="10"/>
      <c r="DS396" s="10"/>
      <c r="DT396" s="10"/>
      <c r="DU396" s="10"/>
      <c r="DV396" s="10"/>
      <c r="DW396" s="10"/>
      <c r="DX396" s="10"/>
      <c r="DY396" s="10"/>
      <c r="DZ396" s="10"/>
      <c r="EA396" s="10"/>
      <c r="EB396" s="10"/>
      <c r="EC396" s="10"/>
      <c r="ED396" s="10"/>
      <c r="EE396" s="10"/>
      <c r="EF396" s="10"/>
      <c r="EG396" s="10"/>
      <c r="EH396" s="10"/>
      <c r="EI396" s="10"/>
      <c r="EJ396" s="10"/>
      <c r="EK396" s="10"/>
      <c r="EL396" s="10"/>
      <c r="EM396" s="10"/>
      <c r="EN396" s="10"/>
      <c r="EO396" s="10"/>
      <c r="EP396" s="10"/>
      <c r="EQ396" s="10"/>
      <c r="ER396" s="10"/>
      <c r="ES396" s="10"/>
      <c r="ET396" s="10"/>
      <c r="EU396" s="10"/>
      <c r="EV396" s="10"/>
      <c r="EW396" s="10"/>
      <c r="EX396" s="10"/>
      <c r="EY396" s="10"/>
      <c r="EZ396" s="10"/>
      <c r="FA396" s="10"/>
      <c r="FB396" s="10"/>
      <c r="FC396" s="10"/>
      <c r="FD396" s="10"/>
      <c r="FE396" s="10"/>
      <c r="FF396" s="10"/>
      <c r="FG396" s="10"/>
      <c r="FH396" s="10"/>
      <c r="FI396" s="10"/>
      <c r="FJ396" s="10"/>
      <c r="FK396" s="10"/>
      <c r="FL396" s="10"/>
      <c r="FM396" s="10"/>
      <c r="FN396" s="10"/>
      <c r="FO396" s="10"/>
      <c r="FP396" s="10"/>
      <c r="FQ396" s="10"/>
      <c r="FR396" s="10"/>
      <c r="FS396" s="10"/>
      <c r="FT396" s="10"/>
      <c r="FU396" s="10"/>
      <c r="FV396" s="10"/>
      <c r="FW396" s="10"/>
      <c r="FX396" s="10"/>
      <c r="FY396" s="10"/>
      <c r="FZ396" s="10"/>
      <c r="GA396" s="10"/>
      <c r="GB396" s="10"/>
      <c r="GC396" s="10"/>
      <c r="GD396" s="10"/>
      <c r="GE396" s="10"/>
      <c r="GF396" s="10"/>
      <c r="GG396" s="10"/>
      <c r="GH396" s="10"/>
      <c r="GI396" s="10"/>
      <c r="GJ396" s="10"/>
      <c r="GK396" s="10"/>
      <c r="GL396" s="10"/>
      <c r="GM396" s="10"/>
      <c r="GN396" s="10"/>
      <c r="GO396" s="10"/>
      <c r="GP396" s="10"/>
      <c r="GQ396" s="10"/>
      <c r="GR396" s="10"/>
      <c r="GS396" s="10"/>
      <c r="GT396" s="10"/>
      <c r="GU396" s="10"/>
      <c r="GV396" s="10"/>
      <c r="GW396" s="10"/>
      <c r="GX396" s="10"/>
      <c r="GY396" s="10"/>
      <c r="GZ396" s="10"/>
      <c r="HA396" s="10"/>
      <c r="HB396" s="10"/>
      <c r="HC396" s="10"/>
      <c r="HD396" s="10"/>
      <c r="HE396" s="10"/>
      <c r="HF396" s="10"/>
      <c r="HG396" s="10"/>
      <c r="HH396" s="10"/>
      <c r="HI396" s="10"/>
      <c r="HJ396" s="10"/>
      <c r="HK396" s="10"/>
      <c r="HL396" s="10"/>
      <c r="HM396" s="10"/>
      <c r="HN396" s="10"/>
      <c r="HO396" s="10"/>
      <c r="HP396" s="10"/>
      <c r="HQ396" s="10"/>
      <c r="HR396" s="10"/>
      <c r="HS396" s="10"/>
      <c r="HT396" s="10"/>
      <c r="HU396" s="10"/>
      <c r="HV396" s="10"/>
      <c r="HW396" s="10"/>
      <c r="HX396" s="10"/>
      <c r="HY396" s="10"/>
      <c r="HZ396" s="10"/>
      <c r="IA396" s="10"/>
      <c r="IB396" s="10"/>
      <c r="IC396" s="10"/>
      <c r="ID396" s="10"/>
      <c r="IE396" s="10"/>
      <c r="IF396" s="10"/>
      <c r="IG396" s="10"/>
      <c r="IH396" s="10"/>
      <c r="II396" s="10"/>
      <c r="IJ396" s="10"/>
      <c r="IK396" s="10"/>
      <c r="IL396" s="10"/>
      <c r="IM396" s="10"/>
      <c r="IN396" s="10"/>
      <c r="IO396" s="10"/>
      <c r="IP396" s="10"/>
      <c r="IQ396" s="10"/>
      <c r="IR396" s="10"/>
      <c r="IS396" s="10"/>
      <c r="IT396" s="10"/>
      <c r="IU396" s="10"/>
      <c r="IV396" s="10"/>
      <c r="IW396" s="10"/>
      <c r="IX396" s="10"/>
      <c r="IY396" s="10"/>
      <c r="IZ396" s="10"/>
      <c r="JA396" s="10"/>
    </row>
    <row r="397" spans="1:261" x14ac:dyDescent="0.3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CC397" s="10"/>
      <c r="CD397" s="10"/>
      <c r="CE397" s="10"/>
      <c r="CF397" s="10"/>
      <c r="CG397" s="10"/>
      <c r="CH397" s="10"/>
      <c r="CI397" s="10"/>
      <c r="CJ397" s="10"/>
      <c r="CK397" s="10"/>
      <c r="CL397" s="10"/>
      <c r="CM397" s="10"/>
      <c r="CN397" s="10"/>
      <c r="CO397" s="10"/>
      <c r="CP397" s="10"/>
      <c r="CQ397" s="10"/>
      <c r="CR397" s="10"/>
      <c r="CS397" s="10"/>
      <c r="CT397" s="10"/>
      <c r="CU397" s="10"/>
      <c r="CV397" s="10"/>
      <c r="CW397" s="10"/>
      <c r="CX397" s="10"/>
      <c r="CY397" s="10"/>
      <c r="CZ397" s="10"/>
      <c r="DA397" s="10"/>
      <c r="DB397" s="10"/>
      <c r="DC397" s="10"/>
      <c r="DD397" s="10"/>
      <c r="DE397" s="10"/>
      <c r="DF397" s="10"/>
      <c r="DG397" s="10"/>
      <c r="DH397" s="10"/>
      <c r="DI397" s="10"/>
      <c r="DJ397" s="10"/>
      <c r="DK397" s="10"/>
      <c r="DL397" s="10"/>
      <c r="DM397" s="10"/>
      <c r="DN397" s="10"/>
      <c r="DO397" s="10"/>
      <c r="DP397" s="10"/>
      <c r="DQ397" s="10"/>
      <c r="DR397" s="10"/>
      <c r="DS397" s="10"/>
      <c r="DT397" s="10"/>
      <c r="DU397" s="10"/>
      <c r="DV397" s="10"/>
      <c r="DW397" s="10"/>
      <c r="DX397" s="10"/>
      <c r="DY397" s="10"/>
      <c r="DZ397" s="10"/>
      <c r="EA397" s="10"/>
      <c r="EB397" s="10"/>
      <c r="EC397" s="10"/>
      <c r="ED397" s="10"/>
      <c r="EE397" s="10"/>
      <c r="EF397" s="10"/>
      <c r="EG397" s="10"/>
      <c r="EH397" s="10"/>
      <c r="EI397" s="10"/>
      <c r="EJ397" s="10"/>
      <c r="EK397" s="10"/>
      <c r="EL397" s="10"/>
      <c r="EM397" s="10"/>
      <c r="EN397" s="10"/>
      <c r="EO397" s="10"/>
      <c r="EP397" s="10"/>
      <c r="EQ397" s="10"/>
      <c r="ER397" s="10"/>
      <c r="ES397" s="10"/>
      <c r="ET397" s="10"/>
      <c r="EU397" s="10"/>
      <c r="EV397" s="10"/>
      <c r="EW397" s="10"/>
      <c r="EX397" s="10"/>
      <c r="EY397" s="10"/>
      <c r="EZ397" s="10"/>
      <c r="FA397" s="10"/>
      <c r="FB397" s="10"/>
      <c r="FC397" s="10"/>
      <c r="FD397" s="10"/>
      <c r="FE397" s="10"/>
      <c r="FF397" s="10"/>
      <c r="FG397" s="10"/>
      <c r="FH397" s="10"/>
      <c r="FI397" s="10"/>
      <c r="FJ397" s="10"/>
      <c r="FK397" s="10"/>
      <c r="FL397" s="10"/>
      <c r="FM397" s="10"/>
      <c r="FN397" s="10"/>
      <c r="FO397" s="10"/>
      <c r="FP397" s="10"/>
      <c r="FQ397" s="10"/>
      <c r="FR397" s="10"/>
      <c r="FS397" s="10"/>
      <c r="FT397" s="10"/>
      <c r="FU397" s="10"/>
      <c r="FV397" s="10"/>
      <c r="FW397" s="10"/>
      <c r="FX397" s="10"/>
      <c r="FY397" s="10"/>
      <c r="FZ397" s="10"/>
      <c r="GA397" s="10"/>
      <c r="GB397" s="10"/>
      <c r="GC397" s="10"/>
      <c r="GD397" s="10"/>
      <c r="GE397" s="10"/>
      <c r="GF397" s="10"/>
      <c r="GG397" s="10"/>
      <c r="GH397" s="10"/>
      <c r="GI397" s="10"/>
      <c r="GJ397" s="10"/>
      <c r="GK397" s="10"/>
      <c r="GL397" s="10"/>
      <c r="GM397" s="10"/>
      <c r="GN397" s="10"/>
      <c r="GO397" s="10"/>
      <c r="GP397" s="10"/>
      <c r="GQ397" s="10"/>
      <c r="GR397" s="10"/>
      <c r="GS397" s="10"/>
      <c r="GT397" s="10"/>
      <c r="GU397" s="10"/>
      <c r="GV397" s="10"/>
      <c r="GW397" s="10"/>
      <c r="GX397" s="10"/>
      <c r="GY397" s="10"/>
      <c r="GZ397" s="10"/>
      <c r="HA397" s="10"/>
      <c r="HB397" s="10"/>
      <c r="HC397" s="10"/>
      <c r="HD397" s="10"/>
      <c r="HE397" s="10"/>
      <c r="HF397" s="10"/>
      <c r="HG397" s="10"/>
      <c r="HH397" s="10"/>
      <c r="HI397" s="10"/>
      <c r="HJ397" s="10"/>
      <c r="HK397" s="10"/>
      <c r="HL397" s="10"/>
      <c r="HM397" s="10"/>
      <c r="HN397" s="10"/>
      <c r="HO397" s="10"/>
      <c r="HP397" s="10"/>
      <c r="HQ397" s="10"/>
      <c r="HR397" s="10"/>
      <c r="HS397" s="10"/>
      <c r="HT397" s="10"/>
      <c r="HU397" s="10"/>
      <c r="HV397" s="10"/>
      <c r="HW397" s="10"/>
      <c r="HX397" s="10"/>
      <c r="HY397" s="10"/>
      <c r="HZ397" s="10"/>
      <c r="IA397" s="10"/>
      <c r="IB397" s="10"/>
      <c r="IC397" s="10"/>
      <c r="ID397" s="10"/>
      <c r="IE397" s="10"/>
      <c r="IF397" s="10"/>
      <c r="IG397" s="10"/>
      <c r="IH397" s="10"/>
      <c r="II397" s="10"/>
      <c r="IJ397" s="10"/>
      <c r="IK397" s="10"/>
      <c r="IL397" s="10"/>
      <c r="IM397" s="10"/>
      <c r="IN397" s="10"/>
      <c r="IO397" s="10"/>
      <c r="IP397" s="10"/>
      <c r="IQ397" s="10"/>
      <c r="IR397" s="10"/>
      <c r="IS397" s="10"/>
      <c r="IT397" s="10"/>
      <c r="IU397" s="10"/>
      <c r="IV397" s="10"/>
      <c r="IW397" s="10"/>
      <c r="IX397" s="10"/>
      <c r="IY397" s="10"/>
      <c r="IZ397" s="10"/>
      <c r="JA397" s="10"/>
    </row>
    <row r="398" spans="1:261" x14ac:dyDescent="0.3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CC398" s="10"/>
      <c r="CD398" s="10"/>
      <c r="CE398" s="10"/>
      <c r="CF398" s="10"/>
      <c r="CG398" s="10"/>
      <c r="CH398" s="10"/>
      <c r="CI398" s="10"/>
      <c r="CJ398" s="10"/>
      <c r="CK398" s="10"/>
      <c r="CL398" s="10"/>
      <c r="CM398" s="10"/>
      <c r="CN398" s="10"/>
      <c r="CO398" s="10"/>
      <c r="CP398" s="10"/>
      <c r="CQ398" s="10"/>
      <c r="CR398" s="10"/>
      <c r="CS398" s="10"/>
      <c r="CT398" s="10"/>
      <c r="CU398" s="10"/>
      <c r="CV398" s="10"/>
      <c r="CW398" s="10"/>
      <c r="CX398" s="10"/>
      <c r="CY398" s="10"/>
      <c r="CZ398" s="10"/>
      <c r="DA398" s="10"/>
      <c r="DB398" s="10"/>
      <c r="DC398" s="10"/>
      <c r="DD398" s="10"/>
      <c r="DE398" s="10"/>
      <c r="DF398" s="10"/>
      <c r="DG398" s="10"/>
      <c r="DH398" s="10"/>
      <c r="DI398" s="10"/>
      <c r="DJ398" s="10"/>
      <c r="DK398" s="10"/>
      <c r="DL398" s="10"/>
      <c r="DM398" s="10"/>
      <c r="DN398" s="10"/>
      <c r="DO398" s="10"/>
      <c r="DP398" s="10"/>
      <c r="DQ398" s="10"/>
      <c r="DR398" s="10"/>
      <c r="DS398" s="10"/>
      <c r="DT398" s="10"/>
      <c r="DU398" s="10"/>
      <c r="DV398" s="10"/>
      <c r="DW398" s="10"/>
      <c r="DX398" s="10"/>
      <c r="DY398" s="10"/>
      <c r="DZ398" s="10"/>
      <c r="EA398" s="10"/>
      <c r="EB398" s="10"/>
      <c r="EC398" s="10"/>
      <c r="ED398" s="10"/>
      <c r="EE398" s="10"/>
      <c r="EF398" s="10"/>
      <c r="EG398" s="10"/>
      <c r="EH398" s="10"/>
      <c r="EI398" s="10"/>
      <c r="EJ398" s="10"/>
      <c r="EK398" s="10"/>
      <c r="EL398" s="10"/>
      <c r="EM398" s="10"/>
      <c r="EN398" s="10"/>
      <c r="EO398" s="10"/>
      <c r="EP398" s="10"/>
      <c r="EQ398" s="10"/>
      <c r="ER398" s="10"/>
      <c r="ES398" s="10"/>
      <c r="ET398" s="10"/>
      <c r="EU398" s="10"/>
      <c r="EV398" s="10"/>
      <c r="EW398" s="10"/>
      <c r="EX398" s="10"/>
      <c r="EY398" s="10"/>
      <c r="EZ398" s="10"/>
      <c r="FA398" s="10"/>
      <c r="FB398" s="10"/>
      <c r="FC398" s="10"/>
      <c r="FD398" s="10"/>
      <c r="FE398" s="10"/>
      <c r="FF398" s="10"/>
      <c r="FG398" s="10"/>
      <c r="FH398" s="10"/>
      <c r="FI398" s="10"/>
      <c r="FJ398" s="10"/>
      <c r="FK398" s="10"/>
      <c r="FL398" s="10"/>
      <c r="FM398" s="10"/>
      <c r="FN398" s="10"/>
      <c r="FO398" s="10"/>
      <c r="FP398" s="10"/>
      <c r="FQ398" s="10"/>
      <c r="FR398" s="10"/>
      <c r="FS398" s="10"/>
      <c r="FT398" s="10"/>
      <c r="FU398" s="10"/>
      <c r="FV398" s="10"/>
      <c r="FW398" s="10"/>
      <c r="FX398" s="10"/>
      <c r="FY398" s="10"/>
      <c r="FZ398" s="10"/>
      <c r="GA398" s="10"/>
      <c r="GB398" s="10"/>
      <c r="GC398" s="10"/>
      <c r="GD398" s="10"/>
      <c r="GE398" s="10"/>
      <c r="GF398" s="10"/>
      <c r="GG398" s="10"/>
      <c r="GH398" s="10"/>
      <c r="GI398" s="10"/>
      <c r="GJ398" s="10"/>
      <c r="GK398" s="10"/>
      <c r="GL398" s="10"/>
      <c r="GM398" s="10"/>
      <c r="GN398" s="10"/>
      <c r="GO398" s="10"/>
      <c r="GP398" s="10"/>
      <c r="GQ398" s="10"/>
      <c r="GR398" s="10"/>
      <c r="GS398" s="10"/>
      <c r="GT398" s="10"/>
      <c r="GU398" s="10"/>
      <c r="GV398" s="10"/>
      <c r="GW398" s="10"/>
      <c r="GX398" s="10"/>
      <c r="GY398" s="10"/>
      <c r="GZ398" s="10"/>
      <c r="HA398" s="10"/>
      <c r="HB398" s="10"/>
      <c r="HC398" s="10"/>
      <c r="HD398" s="10"/>
      <c r="HE398" s="10"/>
      <c r="HF398" s="10"/>
      <c r="HG398" s="10"/>
      <c r="HH398" s="10"/>
      <c r="HI398" s="10"/>
      <c r="HJ398" s="10"/>
      <c r="HK398" s="10"/>
      <c r="HL398" s="10"/>
      <c r="HM398" s="10"/>
      <c r="HN398" s="10"/>
      <c r="HO398" s="10"/>
      <c r="HP398" s="10"/>
      <c r="HQ398" s="10"/>
      <c r="HR398" s="10"/>
      <c r="HS398" s="10"/>
      <c r="HT398" s="10"/>
      <c r="HU398" s="10"/>
      <c r="HV398" s="10"/>
      <c r="HW398" s="10"/>
      <c r="HX398" s="10"/>
      <c r="HY398" s="10"/>
      <c r="HZ398" s="10"/>
      <c r="IA398" s="10"/>
      <c r="IB398" s="10"/>
      <c r="IC398" s="10"/>
      <c r="ID398" s="10"/>
      <c r="IE398" s="10"/>
      <c r="IF398" s="10"/>
      <c r="IG398" s="10"/>
      <c r="IH398" s="10"/>
      <c r="II398" s="10"/>
      <c r="IJ398" s="10"/>
      <c r="IK398" s="10"/>
      <c r="IL398" s="10"/>
      <c r="IM398" s="10"/>
      <c r="IN398" s="10"/>
      <c r="IO398" s="10"/>
      <c r="IP398" s="10"/>
      <c r="IQ398" s="10"/>
      <c r="IR398" s="10"/>
      <c r="IS398" s="10"/>
      <c r="IT398" s="10"/>
      <c r="IU398" s="10"/>
      <c r="IV398" s="10"/>
      <c r="IW398" s="10"/>
      <c r="IX398" s="10"/>
      <c r="IY398" s="10"/>
      <c r="IZ398" s="10"/>
      <c r="JA398" s="10"/>
    </row>
    <row r="399" spans="1:261" x14ac:dyDescent="0.3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CC399" s="10"/>
      <c r="CD399" s="10"/>
      <c r="CE399" s="10"/>
      <c r="CF399" s="10"/>
      <c r="CG399" s="10"/>
      <c r="CH399" s="10"/>
      <c r="CI399" s="10"/>
      <c r="CJ399" s="10"/>
      <c r="CK399" s="10"/>
      <c r="CL399" s="10"/>
      <c r="CM399" s="10"/>
      <c r="CN399" s="10"/>
      <c r="CO399" s="10"/>
      <c r="CP399" s="10"/>
      <c r="CQ399" s="10"/>
      <c r="CR399" s="10"/>
      <c r="CS399" s="10"/>
      <c r="CT399" s="10"/>
      <c r="CU399" s="10"/>
      <c r="CV399" s="10"/>
      <c r="CW399" s="10"/>
      <c r="CX399" s="10"/>
      <c r="CY399" s="10"/>
      <c r="CZ399" s="10"/>
      <c r="DA399" s="10"/>
      <c r="DB399" s="10"/>
      <c r="DC399" s="10"/>
      <c r="DD399" s="10"/>
      <c r="DE399" s="10"/>
      <c r="DF399" s="10"/>
      <c r="DG399" s="10"/>
      <c r="DH399" s="10"/>
      <c r="DI399" s="10"/>
      <c r="DJ399" s="10"/>
      <c r="DK399" s="10"/>
      <c r="DL399" s="10"/>
      <c r="DM399" s="10"/>
      <c r="DN399" s="10"/>
      <c r="DO399" s="10"/>
      <c r="DP399" s="10"/>
      <c r="DQ399" s="10"/>
      <c r="DR399" s="10"/>
      <c r="DS399" s="10"/>
      <c r="DT399" s="10"/>
      <c r="DU399" s="10"/>
      <c r="DV399" s="10"/>
      <c r="DW399" s="10"/>
      <c r="DX399" s="10"/>
      <c r="DY399" s="10"/>
      <c r="DZ399" s="10"/>
      <c r="EA399" s="10"/>
      <c r="EB399" s="10"/>
      <c r="EC399" s="10"/>
      <c r="ED399" s="10"/>
      <c r="EE399" s="10"/>
      <c r="EF399" s="10"/>
      <c r="EG399" s="10"/>
      <c r="EH399" s="10"/>
      <c r="EI399" s="10"/>
      <c r="EJ399" s="10"/>
      <c r="EK399" s="10"/>
      <c r="EL399" s="10"/>
      <c r="EM399" s="10"/>
      <c r="EN399" s="10"/>
      <c r="EO399" s="10"/>
      <c r="EP399" s="10"/>
      <c r="EQ399" s="10"/>
      <c r="ER399" s="10"/>
      <c r="ES399" s="10"/>
      <c r="ET399" s="10"/>
      <c r="EU399" s="10"/>
      <c r="EV399" s="10"/>
      <c r="EW399" s="10"/>
      <c r="EX399" s="10"/>
      <c r="EY399" s="10"/>
      <c r="EZ399" s="10"/>
      <c r="FA399" s="10"/>
      <c r="FB399" s="10"/>
      <c r="FC399" s="10"/>
      <c r="FD399" s="10"/>
      <c r="FE399" s="10"/>
      <c r="FF399" s="10"/>
      <c r="FG399" s="10"/>
      <c r="FH399" s="10"/>
      <c r="FI399" s="10"/>
      <c r="FJ399" s="10"/>
      <c r="FK399" s="10"/>
      <c r="FL399" s="10"/>
      <c r="FM399" s="10"/>
      <c r="FN399" s="10"/>
      <c r="FO399" s="10"/>
      <c r="FP399" s="10"/>
      <c r="FQ399" s="10"/>
      <c r="FR399" s="10"/>
      <c r="FS399" s="10"/>
      <c r="FT399" s="10"/>
      <c r="FU399" s="10"/>
      <c r="FV399" s="10"/>
      <c r="FW399" s="10"/>
      <c r="FX399" s="10"/>
      <c r="FY399" s="10"/>
      <c r="FZ399" s="10"/>
      <c r="GA399" s="10"/>
      <c r="GB399" s="10"/>
      <c r="GC399" s="10"/>
      <c r="GD399" s="10"/>
      <c r="GE399" s="10"/>
      <c r="GF399" s="10"/>
      <c r="GG399" s="10"/>
      <c r="GH399" s="10"/>
      <c r="GI399" s="10"/>
      <c r="GJ399" s="10"/>
      <c r="GK399" s="10"/>
      <c r="GL399" s="10"/>
      <c r="GM399" s="10"/>
      <c r="GN399" s="10"/>
      <c r="GO399" s="10"/>
      <c r="GP399" s="10"/>
      <c r="GQ399" s="10"/>
      <c r="GR399" s="10"/>
      <c r="GS399" s="10"/>
      <c r="GT399" s="10"/>
      <c r="GU399" s="10"/>
      <c r="GV399" s="10"/>
      <c r="GW399" s="10"/>
      <c r="GX399" s="10"/>
      <c r="GY399" s="10"/>
      <c r="GZ399" s="10"/>
      <c r="HA399" s="10"/>
      <c r="HB399" s="10"/>
      <c r="HC399" s="10"/>
      <c r="HD399" s="10"/>
      <c r="HE399" s="10"/>
      <c r="HF399" s="10"/>
      <c r="HG399" s="10"/>
      <c r="HH399" s="10"/>
      <c r="HI399" s="10"/>
      <c r="HJ399" s="10"/>
      <c r="HK399" s="10"/>
      <c r="HL399" s="10"/>
      <c r="HM399" s="10"/>
      <c r="HN399" s="10"/>
      <c r="HO399" s="10"/>
      <c r="HP399" s="10"/>
      <c r="HQ399" s="10"/>
      <c r="HR399" s="10"/>
      <c r="HS399" s="10"/>
      <c r="HT399" s="10"/>
      <c r="HU399" s="10"/>
      <c r="HV399" s="10"/>
      <c r="HW399" s="10"/>
      <c r="HX399" s="10"/>
      <c r="HY399" s="10"/>
      <c r="HZ399" s="10"/>
      <c r="IA399" s="10"/>
      <c r="IB399" s="10"/>
      <c r="IC399" s="10"/>
      <c r="ID399" s="10"/>
      <c r="IE399" s="10"/>
      <c r="IF399" s="10"/>
      <c r="IG399" s="10"/>
      <c r="IH399" s="10"/>
      <c r="II399" s="10"/>
      <c r="IJ399" s="10"/>
      <c r="IK399" s="10"/>
      <c r="IL399" s="10"/>
      <c r="IM399" s="10"/>
      <c r="IN399" s="10"/>
      <c r="IO399" s="10"/>
      <c r="IP399" s="10"/>
      <c r="IQ399" s="10"/>
      <c r="IR399" s="10"/>
      <c r="IS399" s="10"/>
      <c r="IT399" s="10"/>
      <c r="IU399" s="10"/>
      <c r="IV399" s="10"/>
      <c r="IW399" s="10"/>
      <c r="IX399" s="10"/>
      <c r="IY399" s="10"/>
      <c r="IZ399" s="10"/>
      <c r="JA399" s="10"/>
    </row>
    <row r="400" spans="1:261" x14ac:dyDescent="0.3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CC400" s="10"/>
      <c r="CD400" s="10"/>
      <c r="CE400" s="10"/>
      <c r="CF400" s="10"/>
      <c r="CG400" s="10"/>
      <c r="CH400" s="10"/>
      <c r="CI400" s="10"/>
      <c r="CJ400" s="10"/>
      <c r="CK400" s="10"/>
      <c r="CL400" s="10"/>
      <c r="CM400" s="10"/>
      <c r="CN400" s="10"/>
      <c r="CO400" s="10"/>
      <c r="CP400" s="10"/>
      <c r="CQ400" s="10"/>
      <c r="CR400" s="10"/>
      <c r="CS400" s="10"/>
      <c r="CT400" s="10"/>
      <c r="CU400" s="10"/>
      <c r="CV400" s="10"/>
      <c r="CW400" s="10"/>
      <c r="CX400" s="10"/>
      <c r="CY400" s="10"/>
      <c r="CZ400" s="10"/>
      <c r="DA400" s="10"/>
      <c r="DB400" s="10"/>
      <c r="DC400" s="10"/>
      <c r="DD400" s="10"/>
      <c r="DE400" s="10"/>
      <c r="DF400" s="10"/>
      <c r="DG400" s="10"/>
      <c r="DH400" s="10"/>
      <c r="DI400" s="10"/>
      <c r="DJ400" s="10"/>
      <c r="DK400" s="10"/>
      <c r="DL400" s="10"/>
      <c r="DM400" s="10"/>
      <c r="DN400" s="10"/>
      <c r="DO400" s="10"/>
      <c r="DP400" s="10"/>
      <c r="DQ400" s="10"/>
      <c r="DR400" s="10"/>
      <c r="DS400" s="10"/>
      <c r="DT400" s="10"/>
      <c r="DU400" s="10"/>
      <c r="DV400" s="10"/>
      <c r="DW400" s="10"/>
      <c r="DX400" s="10"/>
      <c r="DY400" s="10"/>
      <c r="DZ400" s="10"/>
      <c r="EA400" s="10"/>
      <c r="EB400" s="10"/>
      <c r="EC400" s="10"/>
      <c r="ED400" s="10"/>
      <c r="EE400" s="10"/>
      <c r="EF400" s="10"/>
      <c r="EG400" s="10"/>
      <c r="EH400" s="10"/>
      <c r="EI400" s="10"/>
      <c r="EJ400" s="10"/>
      <c r="EK400" s="10"/>
      <c r="EL400" s="10"/>
      <c r="EM400" s="10"/>
      <c r="EN400" s="10"/>
      <c r="EO400" s="10"/>
      <c r="EP400" s="10"/>
      <c r="EQ400" s="10"/>
      <c r="ER400" s="10"/>
      <c r="ES400" s="10"/>
      <c r="ET400" s="10"/>
      <c r="EU400" s="10"/>
      <c r="EV400" s="10"/>
      <c r="EW400" s="10"/>
      <c r="EX400" s="10"/>
      <c r="EY400" s="10"/>
      <c r="EZ400" s="10"/>
      <c r="FA400" s="10"/>
      <c r="FB400" s="10"/>
      <c r="FC400" s="10"/>
      <c r="FD400" s="10"/>
      <c r="FE400" s="10"/>
      <c r="FF400" s="10"/>
      <c r="FG400" s="10"/>
      <c r="FH400" s="10"/>
      <c r="FI400" s="10"/>
      <c r="FJ400" s="10"/>
      <c r="FK400" s="10"/>
      <c r="FL400" s="10"/>
      <c r="FM400" s="10"/>
      <c r="FN400" s="10"/>
      <c r="FO400" s="10"/>
      <c r="FP400" s="10"/>
      <c r="FQ400" s="10"/>
      <c r="FR400" s="10"/>
      <c r="FS400" s="10"/>
      <c r="FT400" s="10"/>
      <c r="FU400" s="10"/>
      <c r="FV400" s="10"/>
      <c r="FW400" s="10"/>
      <c r="FX400" s="10"/>
      <c r="FY400" s="10"/>
      <c r="FZ400" s="10"/>
      <c r="GA400" s="10"/>
      <c r="GB400" s="10"/>
      <c r="GC400" s="10"/>
      <c r="GD400" s="10"/>
      <c r="GE400" s="10"/>
      <c r="GF400" s="10"/>
      <c r="GG400" s="10"/>
      <c r="GH400" s="10"/>
      <c r="GI400" s="10"/>
      <c r="GJ400" s="10"/>
      <c r="GK400" s="10"/>
      <c r="GL400" s="10"/>
      <c r="GM400" s="10"/>
      <c r="GN400" s="10"/>
      <c r="GO400" s="10"/>
      <c r="GP400" s="10"/>
      <c r="GQ400" s="10"/>
      <c r="GR400" s="10"/>
      <c r="GS400" s="10"/>
      <c r="GT400" s="10"/>
      <c r="GU400" s="10"/>
      <c r="GV400" s="10"/>
      <c r="GW400" s="10"/>
      <c r="GX400" s="10"/>
      <c r="GY400" s="10"/>
      <c r="GZ400" s="10"/>
      <c r="HA400" s="10"/>
      <c r="HB400" s="10"/>
      <c r="HC400" s="10"/>
      <c r="HD400" s="10"/>
      <c r="HE400" s="10"/>
      <c r="HF400" s="10"/>
      <c r="HG400" s="10"/>
      <c r="HH400" s="10"/>
      <c r="HI400" s="10"/>
      <c r="HJ400" s="10"/>
      <c r="HK400" s="10"/>
      <c r="HL400" s="10"/>
      <c r="HM400" s="10"/>
      <c r="HN400" s="10"/>
      <c r="HO400" s="10"/>
      <c r="HP400" s="10"/>
      <c r="HQ400" s="10"/>
      <c r="HR400" s="10"/>
      <c r="HS400" s="10"/>
      <c r="HT400" s="10"/>
      <c r="HU400" s="10"/>
      <c r="HV400" s="10"/>
      <c r="HW400" s="10"/>
      <c r="HX400" s="10"/>
      <c r="HY400" s="10"/>
      <c r="HZ400" s="10"/>
      <c r="IA400" s="10"/>
      <c r="IB400" s="10"/>
      <c r="IC400" s="10"/>
      <c r="ID400" s="10"/>
      <c r="IE400" s="10"/>
      <c r="IF400" s="10"/>
      <c r="IG400" s="10"/>
      <c r="IH400" s="10"/>
      <c r="II400" s="10"/>
      <c r="IJ400" s="10"/>
      <c r="IK400" s="10"/>
      <c r="IL400" s="10"/>
      <c r="IM400" s="10"/>
      <c r="IN400" s="10"/>
      <c r="IO400" s="10"/>
      <c r="IP400" s="10"/>
      <c r="IQ400" s="10"/>
      <c r="IR400" s="10"/>
      <c r="IS400" s="10"/>
      <c r="IT400" s="10"/>
      <c r="IU400" s="10"/>
      <c r="IV400" s="10"/>
      <c r="IW400" s="10"/>
      <c r="IX400" s="10"/>
      <c r="IY400" s="10"/>
      <c r="IZ400" s="10"/>
      <c r="JA400" s="10"/>
    </row>
    <row r="401" spans="1:261" x14ac:dyDescent="0.3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CC401" s="10"/>
      <c r="CD401" s="10"/>
      <c r="CE401" s="10"/>
      <c r="CF401" s="10"/>
      <c r="CG401" s="10"/>
      <c r="CH401" s="10"/>
      <c r="CI401" s="10"/>
      <c r="CJ401" s="10"/>
      <c r="CK401" s="10"/>
      <c r="CL401" s="10"/>
      <c r="CM401" s="10"/>
      <c r="CN401" s="10"/>
      <c r="CO401" s="10"/>
      <c r="CP401" s="10"/>
      <c r="CQ401" s="10"/>
      <c r="CR401" s="10"/>
      <c r="CS401" s="10"/>
      <c r="CT401" s="10"/>
      <c r="CU401" s="10"/>
      <c r="CV401" s="10"/>
      <c r="CW401" s="10"/>
      <c r="CX401" s="10"/>
      <c r="CY401" s="10"/>
      <c r="CZ401" s="10"/>
      <c r="DA401" s="10"/>
      <c r="DB401" s="10"/>
      <c r="DC401" s="10"/>
      <c r="DD401" s="10"/>
      <c r="DE401" s="10"/>
      <c r="DF401" s="10"/>
      <c r="DG401" s="10"/>
      <c r="DH401" s="10"/>
      <c r="DI401" s="10"/>
      <c r="DJ401" s="10"/>
      <c r="DK401" s="10"/>
      <c r="DL401" s="10"/>
      <c r="DM401" s="10"/>
      <c r="DN401" s="10"/>
      <c r="DO401" s="10"/>
      <c r="DP401" s="10"/>
      <c r="DQ401" s="10"/>
      <c r="DR401" s="10"/>
      <c r="DS401" s="10"/>
      <c r="DT401" s="10"/>
      <c r="DU401" s="10"/>
      <c r="DV401" s="10"/>
      <c r="DW401" s="10"/>
      <c r="DX401" s="10"/>
      <c r="DY401" s="10"/>
      <c r="DZ401" s="10"/>
      <c r="EA401" s="10"/>
      <c r="EB401" s="10"/>
      <c r="EC401" s="10"/>
      <c r="ED401" s="10"/>
      <c r="EE401" s="10"/>
      <c r="EF401" s="10"/>
      <c r="EG401" s="10"/>
      <c r="EH401" s="10"/>
      <c r="EI401" s="10"/>
      <c r="EJ401" s="10"/>
      <c r="EK401" s="10"/>
      <c r="EL401" s="10"/>
      <c r="EM401" s="10"/>
      <c r="EN401" s="10"/>
      <c r="EO401" s="10"/>
      <c r="EP401" s="10"/>
      <c r="EQ401" s="10"/>
      <c r="ER401" s="10"/>
      <c r="ES401" s="10"/>
      <c r="ET401" s="10"/>
      <c r="EU401" s="10"/>
      <c r="EV401" s="10"/>
      <c r="EW401" s="10"/>
      <c r="EX401" s="10"/>
      <c r="EY401" s="10"/>
      <c r="EZ401" s="10"/>
      <c r="FA401" s="10"/>
      <c r="FB401" s="10"/>
      <c r="FC401" s="10"/>
      <c r="FD401" s="10"/>
      <c r="FE401" s="10"/>
      <c r="FF401" s="10"/>
      <c r="FG401" s="10"/>
      <c r="FH401" s="10"/>
      <c r="FI401" s="10"/>
      <c r="FJ401" s="10"/>
      <c r="FK401" s="10"/>
      <c r="FL401" s="10"/>
      <c r="FM401" s="10"/>
      <c r="FN401" s="10"/>
      <c r="FO401" s="10"/>
      <c r="FP401" s="10"/>
      <c r="FQ401" s="10"/>
      <c r="FR401" s="10"/>
      <c r="FS401" s="10"/>
      <c r="FT401" s="10"/>
      <c r="FU401" s="10"/>
      <c r="FV401" s="10"/>
      <c r="FW401" s="10"/>
      <c r="FX401" s="10"/>
      <c r="FY401" s="10"/>
      <c r="FZ401" s="10"/>
      <c r="GA401" s="10"/>
      <c r="GB401" s="10"/>
      <c r="GC401" s="10"/>
      <c r="GD401" s="10"/>
      <c r="GE401" s="10"/>
      <c r="GF401" s="10"/>
      <c r="GG401" s="10"/>
      <c r="GH401" s="10"/>
      <c r="GI401" s="10"/>
      <c r="GJ401" s="10"/>
      <c r="GK401" s="10"/>
      <c r="GL401" s="10"/>
      <c r="GM401" s="10"/>
      <c r="GN401" s="10"/>
      <c r="GO401" s="10"/>
      <c r="GP401" s="10"/>
      <c r="GQ401" s="10"/>
      <c r="GR401" s="10"/>
      <c r="GS401" s="10"/>
      <c r="GT401" s="10"/>
      <c r="GU401" s="10"/>
      <c r="GV401" s="10"/>
      <c r="GW401" s="10"/>
      <c r="GX401" s="10"/>
      <c r="GY401" s="10"/>
      <c r="GZ401" s="10"/>
      <c r="HA401" s="10"/>
      <c r="HB401" s="10"/>
      <c r="HC401" s="10"/>
      <c r="HD401" s="10"/>
      <c r="HE401" s="10"/>
      <c r="HF401" s="10"/>
      <c r="HG401" s="10"/>
      <c r="HH401" s="10"/>
      <c r="HI401" s="10"/>
      <c r="HJ401" s="10"/>
      <c r="HK401" s="10"/>
      <c r="HL401" s="10"/>
      <c r="HM401" s="10"/>
      <c r="HN401" s="10"/>
      <c r="HO401" s="10"/>
      <c r="HP401" s="10"/>
      <c r="HQ401" s="10"/>
      <c r="HR401" s="10"/>
      <c r="HS401" s="10"/>
      <c r="HT401" s="10"/>
      <c r="HU401" s="10"/>
      <c r="HV401" s="10"/>
      <c r="HW401" s="10"/>
      <c r="HX401" s="10"/>
      <c r="HY401" s="10"/>
      <c r="HZ401" s="10"/>
      <c r="IA401" s="10"/>
      <c r="IB401" s="10"/>
      <c r="IC401" s="10"/>
      <c r="ID401" s="10"/>
      <c r="IE401" s="10"/>
      <c r="IF401" s="10"/>
      <c r="IG401" s="10"/>
      <c r="IH401" s="10"/>
      <c r="II401" s="10"/>
      <c r="IJ401" s="10"/>
      <c r="IK401" s="10"/>
      <c r="IL401" s="10"/>
      <c r="IM401" s="10"/>
      <c r="IN401" s="10"/>
      <c r="IO401" s="10"/>
      <c r="IP401" s="10"/>
      <c r="IQ401" s="10"/>
      <c r="IR401" s="10"/>
      <c r="IS401" s="10"/>
      <c r="IT401" s="10"/>
      <c r="IU401" s="10"/>
      <c r="IV401" s="10"/>
      <c r="IW401" s="10"/>
      <c r="IX401" s="10"/>
      <c r="IY401" s="10"/>
      <c r="IZ401" s="10"/>
      <c r="JA401" s="10"/>
    </row>
    <row r="402" spans="1:261" x14ac:dyDescent="0.3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CC402" s="10"/>
      <c r="CD402" s="10"/>
      <c r="CE402" s="10"/>
      <c r="CF402" s="10"/>
      <c r="CG402" s="10"/>
      <c r="CH402" s="10"/>
      <c r="CI402" s="10"/>
      <c r="CJ402" s="10"/>
      <c r="CK402" s="10"/>
      <c r="CL402" s="10"/>
      <c r="CM402" s="10"/>
      <c r="CN402" s="10"/>
      <c r="CO402" s="10"/>
      <c r="CP402" s="10"/>
      <c r="CQ402" s="10"/>
      <c r="CR402" s="10"/>
      <c r="CS402" s="10"/>
      <c r="CT402" s="10"/>
      <c r="CU402" s="10"/>
      <c r="CV402" s="10"/>
      <c r="CW402" s="10"/>
      <c r="CX402" s="10"/>
      <c r="CY402" s="10"/>
      <c r="CZ402" s="10"/>
      <c r="DA402" s="10"/>
      <c r="DB402" s="10"/>
      <c r="DC402" s="10"/>
      <c r="DD402" s="10"/>
      <c r="DE402" s="10"/>
      <c r="DF402" s="10"/>
      <c r="DG402" s="10"/>
      <c r="DH402" s="10"/>
      <c r="DI402" s="10"/>
      <c r="DJ402" s="10"/>
      <c r="DK402" s="10"/>
      <c r="DL402" s="10"/>
      <c r="DM402" s="10"/>
      <c r="DN402" s="10"/>
      <c r="DO402" s="10"/>
      <c r="DP402" s="10"/>
      <c r="DQ402" s="10"/>
      <c r="DR402" s="10"/>
      <c r="DS402" s="10"/>
      <c r="DT402" s="10"/>
      <c r="DU402" s="10"/>
      <c r="DV402" s="10"/>
      <c r="DW402" s="10"/>
      <c r="DX402" s="10"/>
      <c r="DY402" s="10"/>
      <c r="DZ402" s="10"/>
      <c r="EA402" s="10"/>
      <c r="EB402" s="10"/>
      <c r="EC402" s="10"/>
      <c r="ED402" s="10"/>
      <c r="EE402" s="10"/>
      <c r="EF402" s="10"/>
      <c r="EG402" s="10"/>
      <c r="EH402" s="10"/>
      <c r="EI402" s="10"/>
      <c r="EJ402" s="10"/>
      <c r="EK402" s="10"/>
      <c r="EL402" s="10"/>
      <c r="EM402" s="10"/>
      <c r="EN402" s="10"/>
      <c r="EO402" s="10"/>
      <c r="EP402" s="10"/>
      <c r="EQ402" s="10"/>
      <c r="ER402" s="10"/>
      <c r="ES402" s="10"/>
      <c r="ET402" s="10"/>
      <c r="EU402" s="10"/>
      <c r="EV402" s="10"/>
      <c r="EW402" s="10"/>
      <c r="EX402" s="10"/>
      <c r="EY402" s="10"/>
      <c r="EZ402" s="10"/>
      <c r="FA402" s="10"/>
      <c r="FB402" s="10"/>
      <c r="FC402" s="10"/>
      <c r="FD402" s="10"/>
      <c r="FE402" s="10"/>
      <c r="FF402" s="10"/>
      <c r="FG402" s="10"/>
      <c r="FH402" s="10"/>
      <c r="FI402" s="10"/>
      <c r="FJ402" s="10"/>
      <c r="FK402" s="10"/>
      <c r="FL402" s="10"/>
      <c r="FM402" s="10"/>
      <c r="FN402" s="10"/>
      <c r="FO402" s="10"/>
      <c r="FP402" s="10"/>
      <c r="FQ402" s="10"/>
      <c r="FR402" s="10"/>
      <c r="FS402" s="10"/>
      <c r="FT402" s="10"/>
      <c r="FU402" s="10"/>
      <c r="FV402" s="10"/>
      <c r="FW402" s="10"/>
      <c r="FX402" s="10"/>
      <c r="FY402" s="10"/>
      <c r="FZ402" s="10"/>
      <c r="GA402" s="10"/>
      <c r="GB402" s="10"/>
      <c r="GC402" s="10"/>
      <c r="GD402" s="10"/>
      <c r="GE402" s="10"/>
      <c r="GF402" s="10"/>
      <c r="GG402" s="10"/>
      <c r="GH402" s="10"/>
      <c r="GI402" s="10"/>
      <c r="GJ402" s="10"/>
      <c r="GK402" s="10"/>
      <c r="GL402" s="10"/>
      <c r="GM402" s="10"/>
      <c r="GN402" s="10"/>
      <c r="GO402" s="10"/>
      <c r="GP402" s="10"/>
      <c r="GQ402" s="10"/>
      <c r="GR402" s="10"/>
      <c r="GS402" s="10"/>
      <c r="GT402" s="10"/>
      <c r="GU402" s="10"/>
      <c r="GV402" s="10"/>
      <c r="GW402" s="10"/>
      <c r="GX402" s="10"/>
      <c r="GY402" s="10"/>
      <c r="GZ402" s="10"/>
      <c r="HA402" s="10"/>
      <c r="HB402" s="10"/>
      <c r="HC402" s="10"/>
      <c r="HD402" s="10"/>
      <c r="HE402" s="10"/>
      <c r="HF402" s="10"/>
      <c r="HG402" s="10"/>
      <c r="HH402" s="10"/>
      <c r="HI402" s="10"/>
      <c r="HJ402" s="10"/>
      <c r="HK402" s="10"/>
      <c r="HL402" s="10"/>
      <c r="HM402" s="10"/>
      <c r="HN402" s="10"/>
      <c r="HO402" s="10"/>
      <c r="HP402" s="10"/>
      <c r="HQ402" s="10"/>
      <c r="HR402" s="10"/>
      <c r="HS402" s="10"/>
      <c r="HT402" s="10"/>
      <c r="HU402" s="10"/>
      <c r="HV402" s="10"/>
      <c r="HW402" s="10"/>
      <c r="HX402" s="10"/>
      <c r="HY402" s="10"/>
      <c r="HZ402" s="10"/>
      <c r="IA402" s="10"/>
      <c r="IB402" s="10"/>
      <c r="IC402" s="10"/>
      <c r="ID402" s="10"/>
      <c r="IE402" s="10"/>
      <c r="IF402" s="10"/>
      <c r="IG402" s="10"/>
      <c r="IH402" s="10"/>
      <c r="II402" s="10"/>
      <c r="IJ402" s="10"/>
      <c r="IK402" s="10"/>
      <c r="IL402" s="10"/>
      <c r="IM402" s="10"/>
      <c r="IN402" s="10"/>
      <c r="IO402" s="10"/>
      <c r="IP402" s="10"/>
      <c r="IQ402" s="10"/>
      <c r="IR402" s="10"/>
      <c r="IS402" s="10"/>
      <c r="IT402" s="10"/>
      <c r="IU402" s="10"/>
      <c r="IV402" s="10"/>
      <c r="IW402" s="10"/>
      <c r="IX402" s="10"/>
      <c r="IY402" s="10"/>
      <c r="IZ402" s="10"/>
      <c r="JA402" s="10"/>
    </row>
    <row r="403" spans="1:261" x14ac:dyDescent="0.3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CC403" s="10"/>
      <c r="CD403" s="10"/>
      <c r="CE403" s="10"/>
      <c r="CF403" s="10"/>
      <c r="CG403" s="10"/>
      <c r="CH403" s="10"/>
      <c r="CI403" s="10"/>
      <c r="CJ403" s="10"/>
      <c r="CK403" s="10"/>
      <c r="CL403" s="10"/>
      <c r="CM403" s="10"/>
      <c r="CN403" s="10"/>
      <c r="CO403" s="10"/>
      <c r="CP403" s="10"/>
      <c r="CQ403" s="10"/>
      <c r="CR403" s="10"/>
      <c r="CS403" s="10"/>
      <c r="CT403" s="10"/>
      <c r="CU403" s="10"/>
      <c r="CV403" s="10"/>
      <c r="CW403" s="10"/>
      <c r="CX403" s="10"/>
      <c r="CY403" s="10"/>
      <c r="CZ403" s="10"/>
      <c r="DA403" s="10"/>
      <c r="DB403" s="10"/>
      <c r="DC403" s="10"/>
      <c r="DD403" s="10"/>
      <c r="DE403" s="10"/>
      <c r="DF403" s="10"/>
      <c r="DG403" s="10"/>
      <c r="DH403" s="10"/>
      <c r="DI403" s="10"/>
      <c r="DJ403" s="10"/>
      <c r="DK403" s="10"/>
      <c r="DL403" s="10"/>
      <c r="DM403" s="10"/>
      <c r="DN403" s="10"/>
      <c r="DO403" s="10"/>
      <c r="DP403" s="10"/>
      <c r="DQ403" s="10"/>
      <c r="DR403" s="10"/>
      <c r="DS403" s="10"/>
      <c r="DT403" s="10"/>
      <c r="DU403" s="10"/>
      <c r="DV403" s="10"/>
      <c r="DW403" s="10"/>
      <c r="DX403" s="10"/>
      <c r="DY403" s="10"/>
      <c r="DZ403" s="10"/>
      <c r="EA403" s="10"/>
      <c r="EB403" s="10"/>
      <c r="EC403" s="10"/>
      <c r="ED403" s="10"/>
      <c r="EE403" s="10"/>
      <c r="EF403" s="10"/>
      <c r="EG403" s="10"/>
      <c r="EH403" s="10"/>
      <c r="EI403" s="10"/>
      <c r="EJ403" s="10"/>
      <c r="EK403" s="10"/>
      <c r="EL403" s="10"/>
      <c r="EM403" s="10"/>
      <c r="EN403" s="10"/>
      <c r="EO403" s="10"/>
      <c r="EP403" s="10"/>
      <c r="EQ403" s="10"/>
      <c r="ER403" s="10"/>
      <c r="ES403" s="10"/>
      <c r="ET403" s="10"/>
      <c r="EU403" s="10"/>
      <c r="EV403" s="10"/>
      <c r="EW403" s="10"/>
      <c r="EX403" s="10"/>
      <c r="EY403" s="10"/>
      <c r="EZ403" s="10"/>
      <c r="FA403" s="10"/>
      <c r="FB403" s="10"/>
      <c r="FC403" s="10"/>
      <c r="FD403" s="10"/>
      <c r="FE403" s="10"/>
      <c r="FF403" s="10"/>
      <c r="FG403" s="10"/>
      <c r="FH403" s="10"/>
      <c r="FI403" s="10"/>
      <c r="FJ403" s="10"/>
      <c r="FK403" s="10"/>
      <c r="FL403" s="10"/>
      <c r="FM403" s="10"/>
      <c r="FN403" s="10"/>
      <c r="FO403" s="10"/>
      <c r="FP403" s="10"/>
      <c r="FQ403" s="10"/>
      <c r="FR403" s="10"/>
      <c r="FS403" s="10"/>
      <c r="FT403" s="10"/>
      <c r="FU403" s="10"/>
      <c r="FV403" s="10"/>
      <c r="FW403" s="10"/>
      <c r="FX403" s="10"/>
      <c r="FY403" s="10"/>
      <c r="FZ403" s="10"/>
      <c r="GA403" s="10"/>
      <c r="GB403" s="10"/>
      <c r="GC403" s="10"/>
      <c r="GD403" s="10"/>
      <c r="GE403" s="10"/>
      <c r="GF403" s="10"/>
      <c r="GG403" s="10"/>
      <c r="GH403" s="10"/>
      <c r="GI403" s="10"/>
      <c r="GJ403" s="10"/>
      <c r="GK403" s="10"/>
      <c r="GL403" s="10"/>
      <c r="GM403" s="10"/>
      <c r="GN403" s="10"/>
      <c r="GO403" s="10"/>
      <c r="GP403" s="10"/>
      <c r="GQ403" s="10"/>
      <c r="GR403" s="10"/>
      <c r="GS403" s="10"/>
      <c r="GT403" s="10"/>
      <c r="GU403" s="10"/>
      <c r="GV403" s="10"/>
      <c r="GW403" s="10"/>
      <c r="GX403" s="10"/>
      <c r="GY403" s="10"/>
      <c r="GZ403" s="10"/>
      <c r="HA403" s="10"/>
      <c r="HB403" s="10"/>
      <c r="HC403" s="10"/>
      <c r="HD403" s="10"/>
      <c r="HE403" s="10"/>
      <c r="HF403" s="10"/>
      <c r="HG403" s="10"/>
      <c r="HH403" s="10"/>
      <c r="HI403" s="10"/>
      <c r="HJ403" s="10"/>
      <c r="HK403" s="10"/>
      <c r="HL403" s="10"/>
      <c r="HM403" s="10"/>
      <c r="HN403" s="10"/>
      <c r="HO403" s="10"/>
      <c r="HP403" s="10"/>
      <c r="HQ403" s="10"/>
      <c r="HR403" s="10"/>
      <c r="HS403" s="10"/>
      <c r="HT403" s="10"/>
      <c r="HU403" s="10"/>
      <c r="HV403" s="10"/>
      <c r="HW403" s="10"/>
      <c r="HX403" s="10"/>
      <c r="HY403" s="10"/>
      <c r="HZ403" s="10"/>
      <c r="IA403" s="10"/>
      <c r="IB403" s="10"/>
      <c r="IC403" s="10"/>
      <c r="ID403" s="10"/>
      <c r="IE403" s="10"/>
      <c r="IF403" s="10"/>
      <c r="IG403" s="10"/>
      <c r="IH403" s="10"/>
      <c r="II403" s="10"/>
      <c r="IJ403" s="10"/>
      <c r="IK403" s="10"/>
      <c r="IL403" s="10"/>
      <c r="IM403" s="10"/>
      <c r="IN403" s="10"/>
      <c r="IO403" s="10"/>
      <c r="IP403" s="10"/>
      <c r="IQ403" s="10"/>
      <c r="IR403" s="10"/>
      <c r="IS403" s="10"/>
      <c r="IT403" s="10"/>
      <c r="IU403" s="10"/>
      <c r="IV403" s="10"/>
      <c r="IW403" s="10"/>
      <c r="IX403" s="10"/>
      <c r="IY403" s="10"/>
      <c r="IZ403" s="10"/>
      <c r="JA403" s="10"/>
    </row>
    <row r="404" spans="1:261" x14ac:dyDescent="0.3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CC404" s="10"/>
      <c r="CD404" s="10"/>
      <c r="CE404" s="10"/>
      <c r="CF404" s="10"/>
      <c r="CG404" s="10"/>
      <c r="CH404" s="10"/>
      <c r="CI404" s="10"/>
      <c r="CJ404" s="10"/>
      <c r="CK404" s="10"/>
      <c r="CL404" s="10"/>
      <c r="CM404" s="10"/>
      <c r="CN404" s="10"/>
      <c r="CO404" s="10"/>
      <c r="CP404" s="10"/>
      <c r="CQ404" s="10"/>
      <c r="CR404" s="10"/>
      <c r="CS404" s="10"/>
      <c r="CT404" s="10"/>
      <c r="CU404" s="10"/>
      <c r="CV404" s="10"/>
      <c r="CW404" s="10"/>
      <c r="CX404" s="10"/>
      <c r="CY404" s="10"/>
      <c r="CZ404" s="10"/>
      <c r="DA404" s="10"/>
      <c r="DB404" s="10"/>
      <c r="DC404" s="10"/>
      <c r="DD404" s="10"/>
      <c r="DE404" s="10"/>
      <c r="DF404" s="10"/>
      <c r="DG404" s="10"/>
      <c r="DH404" s="10"/>
      <c r="DI404" s="10"/>
      <c r="DJ404" s="10"/>
      <c r="DK404" s="10"/>
      <c r="DL404" s="10"/>
      <c r="DM404" s="10"/>
      <c r="DN404" s="10"/>
      <c r="DO404" s="10"/>
      <c r="DP404" s="10"/>
      <c r="DQ404" s="10"/>
      <c r="DR404" s="10"/>
      <c r="DS404" s="10"/>
      <c r="DT404" s="10"/>
      <c r="DU404" s="10"/>
      <c r="DV404" s="10"/>
      <c r="DW404" s="10"/>
      <c r="DX404" s="10"/>
      <c r="DY404" s="10"/>
      <c r="DZ404" s="10"/>
      <c r="EA404" s="10"/>
      <c r="EB404" s="10"/>
      <c r="EC404" s="10"/>
      <c r="ED404" s="10"/>
      <c r="EE404" s="10"/>
      <c r="EF404" s="10"/>
      <c r="EG404" s="10"/>
      <c r="EH404" s="10"/>
      <c r="EI404" s="10"/>
      <c r="EJ404" s="10"/>
      <c r="EK404" s="10"/>
      <c r="EL404" s="10"/>
      <c r="EM404" s="10"/>
      <c r="EN404" s="10"/>
      <c r="EO404" s="10"/>
      <c r="EP404" s="10"/>
      <c r="EQ404" s="10"/>
      <c r="ER404" s="10"/>
      <c r="ES404" s="10"/>
      <c r="ET404" s="10"/>
      <c r="EU404" s="10"/>
      <c r="EV404" s="10"/>
      <c r="EW404" s="10"/>
      <c r="EX404" s="10"/>
      <c r="EY404" s="10"/>
      <c r="EZ404" s="10"/>
      <c r="FA404" s="10"/>
      <c r="FB404" s="10"/>
      <c r="FC404" s="10"/>
      <c r="FD404" s="10"/>
      <c r="FE404" s="10"/>
      <c r="FF404" s="10"/>
      <c r="FG404" s="10"/>
      <c r="FH404" s="10"/>
      <c r="FI404" s="10"/>
      <c r="FJ404" s="10"/>
      <c r="FK404" s="10"/>
      <c r="FL404" s="10"/>
      <c r="FM404" s="10"/>
      <c r="FN404" s="10"/>
      <c r="FO404" s="10"/>
      <c r="FP404" s="10"/>
      <c r="FQ404" s="10"/>
      <c r="FR404" s="10"/>
      <c r="FS404" s="10"/>
      <c r="FT404" s="10"/>
      <c r="FU404" s="10"/>
      <c r="FV404" s="10"/>
      <c r="FW404" s="10"/>
      <c r="FX404" s="10"/>
      <c r="FY404" s="10"/>
      <c r="FZ404" s="10"/>
      <c r="GA404" s="10"/>
      <c r="GB404" s="10"/>
      <c r="GC404" s="10"/>
      <c r="GD404" s="10"/>
      <c r="GE404" s="10"/>
      <c r="GF404" s="10"/>
      <c r="GG404" s="10"/>
      <c r="GH404" s="10"/>
      <c r="GI404" s="10"/>
      <c r="GJ404" s="10"/>
      <c r="GK404" s="10"/>
      <c r="GL404" s="10"/>
      <c r="GM404" s="10"/>
      <c r="GN404" s="10"/>
      <c r="GO404" s="10"/>
      <c r="GP404" s="10"/>
      <c r="GQ404" s="10"/>
      <c r="GR404" s="10"/>
      <c r="GS404" s="10"/>
      <c r="GT404" s="10"/>
      <c r="GU404" s="10"/>
      <c r="GV404" s="10"/>
      <c r="GW404" s="10"/>
      <c r="GX404" s="10"/>
      <c r="GY404" s="10"/>
      <c r="GZ404" s="10"/>
      <c r="HA404" s="10"/>
      <c r="HB404" s="10"/>
      <c r="HC404" s="10"/>
      <c r="HD404" s="10"/>
      <c r="HE404" s="10"/>
      <c r="HF404" s="10"/>
      <c r="HG404" s="10"/>
      <c r="HH404" s="10"/>
      <c r="HI404" s="10"/>
      <c r="HJ404" s="10"/>
      <c r="HK404" s="10"/>
      <c r="HL404" s="10"/>
      <c r="HM404" s="10"/>
      <c r="HN404" s="10"/>
      <c r="HO404" s="10"/>
      <c r="HP404" s="10"/>
      <c r="HQ404" s="10"/>
      <c r="HR404" s="10"/>
      <c r="HS404" s="10"/>
      <c r="HT404" s="10"/>
      <c r="HU404" s="10"/>
      <c r="HV404" s="10"/>
      <c r="HW404" s="10"/>
      <c r="HX404" s="10"/>
      <c r="HY404" s="10"/>
      <c r="HZ404" s="10"/>
      <c r="IA404" s="10"/>
      <c r="IB404" s="10"/>
      <c r="IC404" s="10"/>
      <c r="ID404" s="10"/>
      <c r="IE404" s="10"/>
      <c r="IF404" s="10"/>
      <c r="IG404" s="10"/>
      <c r="IH404" s="10"/>
      <c r="II404" s="10"/>
      <c r="IJ404" s="10"/>
      <c r="IK404" s="10"/>
      <c r="IL404" s="10"/>
      <c r="IM404" s="10"/>
      <c r="IN404" s="10"/>
      <c r="IO404" s="10"/>
      <c r="IP404" s="10"/>
      <c r="IQ404" s="10"/>
      <c r="IR404" s="10"/>
      <c r="IS404" s="10"/>
      <c r="IT404" s="10"/>
      <c r="IU404" s="10"/>
      <c r="IV404" s="10"/>
      <c r="IW404" s="10"/>
      <c r="IX404" s="10"/>
      <c r="IY404" s="10"/>
      <c r="IZ404" s="10"/>
      <c r="JA404" s="10"/>
    </row>
    <row r="405" spans="1:261" x14ac:dyDescent="0.3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CC405" s="10"/>
      <c r="CD405" s="10"/>
      <c r="CE405" s="10"/>
      <c r="CF405" s="10"/>
      <c r="CG405" s="10"/>
      <c r="CH405" s="10"/>
      <c r="CI405" s="10"/>
      <c r="CJ405" s="10"/>
      <c r="CK405" s="10"/>
      <c r="CL405" s="10"/>
      <c r="CM405" s="10"/>
      <c r="CN405" s="10"/>
      <c r="CO405" s="10"/>
      <c r="CP405" s="10"/>
      <c r="CQ405" s="10"/>
      <c r="CR405" s="10"/>
      <c r="CS405" s="10"/>
      <c r="CT405" s="10"/>
      <c r="CU405" s="10"/>
      <c r="CV405" s="10"/>
      <c r="CW405" s="10"/>
      <c r="CX405" s="10"/>
      <c r="CY405" s="10"/>
      <c r="CZ405" s="10"/>
      <c r="DA405" s="10"/>
      <c r="DB405" s="10"/>
      <c r="DC405" s="10"/>
      <c r="DD405" s="10"/>
      <c r="DE405" s="10"/>
      <c r="DF405" s="10"/>
      <c r="DG405" s="10"/>
      <c r="DH405" s="10"/>
      <c r="DI405" s="10"/>
      <c r="DJ405" s="10"/>
      <c r="DK405" s="10"/>
      <c r="DL405" s="10"/>
      <c r="DM405" s="10"/>
      <c r="DN405" s="10"/>
      <c r="DO405" s="10"/>
      <c r="DP405" s="10"/>
      <c r="DQ405" s="10"/>
      <c r="DR405" s="10"/>
      <c r="DS405" s="10"/>
      <c r="DT405" s="10"/>
      <c r="DU405" s="10"/>
      <c r="DV405" s="10"/>
      <c r="DW405" s="10"/>
      <c r="DX405" s="10"/>
      <c r="DY405" s="10"/>
      <c r="DZ405" s="10"/>
      <c r="EA405" s="10"/>
      <c r="EB405" s="10"/>
      <c r="EC405" s="10"/>
      <c r="ED405" s="10"/>
      <c r="EE405" s="10"/>
      <c r="EF405" s="10"/>
      <c r="EG405" s="10"/>
      <c r="EH405" s="10"/>
      <c r="EI405" s="10"/>
      <c r="EJ405" s="10"/>
      <c r="EK405" s="10"/>
      <c r="EL405" s="10"/>
      <c r="EM405" s="10"/>
      <c r="EN405" s="10"/>
      <c r="EO405" s="10"/>
      <c r="EP405" s="10"/>
      <c r="EQ405" s="10"/>
      <c r="ER405" s="10"/>
      <c r="ES405" s="10"/>
      <c r="ET405" s="10"/>
      <c r="EU405" s="10"/>
      <c r="EV405" s="10"/>
      <c r="EW405" s="10"/>
      <c r="EX405" s="10"/>
      <c r="EY405" s="10"/>
      <c r="EZ405" s="10"/>
      <c r="FA405" s="10"/>
      <c r="FB405" s="10"/>
      <c r="FC405" s="10"/>
      <c r="FD405" s="10"/>
      <c r="FE405" s="10"/>
      <c r="FF405" s="10"/>
      <c r="FG405" s="10"/>
      <c r="FH405" s="10"/>
      <c r="FI405" s="10"/>
      <c r="FJ405" s="10"/>
      <c r="FK405" s="10"/>
      <c r="FL405" s="10"/>
      <c r="FM405" s="10"/>
      <c r="FN405" s="10"/>
      <c r="FO405" s="10"/>
      <c r="FP405" s="10"/>
      <c r="FQ405" s="10"/>
      <c r="FR405" s="10"/>
      <c r="FS405" s="10"/>
      <c r="FT405" s="10"/>
      <c r="FU405" s="10"/>
      <c r="FV405" s="10"/>
      <c r="FW405" s="10"/>
      <c r="FX405" s="10"/>
      <c r="FY405" s="10"/>
      <c r="FZ405" s="10"/>
      <c r="GA405" s="10"/>
      <c r="GB405" s="10"/>
      <c r="GC405" s="10"/>
      <c r="GD405" s="10"/>
      <c r="GE405" s="10"/>
      <c r="GF405" s="10"/>
      <c r="GG405" s="10"/>
      <c r="GH405" s="10"/>
      <c r="GI405" s="10"/>
      <c r="GJ405" s="10"/>
      <c r="GK405" s="10"/>
      <c r="GL405" s="10"/>
      <c r="GM405" s="10"/>
      <c r="GN405" s="10"/>
      <c r="GO405" s="10"/>
      <c r="GP405" s="10"/>
      <c r="GQ405" s="10"/>
      <c r="GR405" s="10"/>
      <c r="GS405" s="10"/>
      <c r="GT405" s="10"/>
      <c r="GU405" s="10"/>
      <c r="GV405" s="10"/>
      <c r="GW405" s="10"/>
      <c r="GX405" s="10"/>
      <c r="GY405" s="10"/>
      <c r="GZ405" s="10"/>
      <c r="HA405" s="10"/>
      <c r="HB405" s="10"/>
      <c r="HC405" s="10"/>
      <c r="HD405" s="10"/>
      <c r="HE405" s="10"/>
      <c r="HF405" s="10"/>
      <c r="HG405" s="10"/>
      <c r="HH405" s="10"/>
      <c r="HI405" s="10"/>
      <c r="HJ405" s="10"/>
      <c r="HK405" s="10"/>
      <c r="HL405" s="10"/>
      <c r="HM405" s="10"/>
      <c r="HN405" s="10"/>
      <c r="HO405" s="10"/>
      <c r="HP405" s="10"/>
      <c r="HQ405" s="10"/>
      <c r="HR405" s="10"/>
      <c r="HS405" s="10"/>
      <c r="HT405" s="10"/>
      <c r="HU405" s="10"/>
      <c r="HV405" s="10"/>
      <c r="HW405" s="10"/>
      <c r="HX405" s="10"/>
      <c r="HY405" s="10"/>
      <c r="HZ405" s="10"/>
      <c r="IA405" s="10"/>
      <c r="IB405" s="10"/>
      <c r="IC405" s="10"/>
      <c r="ID405" s="10"/>
      <c r="IE405" s="10"/>
      <c r="IF405" s="10"/>
      <c r="IG405" s="10"/>
      <c r="IH405" s="10"/>
      <c r="II405" s="10"/>
      <c r="IJ405" s="10"/>
      <c r="IK405" s="10"/>
      <c r="IL405" s="10"/>
      <c r="IM405" s="10"/>
      <c r="IN405" s="10"/>
      <c r="IO405" s="10"/>
      <c r="IP405" s="10"/>
      <c r="IQ405" s="10"/>
      <c r="IR405" s="10"/>
      <c r="IS405" s="10"/>
      <c r="IT405" s="10"/>
      <c r="IU405" s="10"/>
      <c r="IV405" s="10"/>
      <c r="IW405" s="10"/>
      <c r="IX405" s="10"/>
      <c r="IY405" s="10"/>
      <c r="IZ405" s="10"/>
      <c r="JA405" s="10"/>
    </row>
    <row r="406" spans="1:261" x14ac:dyDescent="0.3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CC406" s="10"/>
      <c r="CD406" s="10"/>
      <c r="CE406" s="10"/>
      <c r="CF406" s="10"/>
      <c r="CG406" s="10"/>
      <c r="CH406" s="10"/>
      <c r="CI406" s="10"/>
      <c r="CJ406" s="10"/>
      <c r="CK406" s="10"/>
      <c r="CL406" s="10"/>
      <c r="CM406" s="10"/>
      <c r="CN406" s="10"/>
      <c r="CO406" s="10"/>
      <c r="CP406" s="10"/>
      <c r="CQ406" s="10"/>
      <c r="CR406" s="10"/>
      <c r="CS406" s="10"/>
      <c r="CT406" s="10"/>
      <c r="CU406" s="10"/>
      <c r="CV406" s="10"/>
      <c r="CW406" s="10"/>
      <c r="CX406" s="10"/>
      <c r="CY406" s="10"/>
      <c r="CZ406" s="10"/>
      <c r="DA406" s="10"/>
      <c r="DB406" s="10"/>
      <c r="DC406" s="10"/>
      <c r="DD406" s="10"/>
      <c r="DE406" s="10"/>
      <c r="DF406" s="10"/>
      <c r="DG406" s="10"/>
      <c r="DH406" s="10"/>
      <c r="DI406" s="10"/>
      <c r="DJ406" s="10"/>
      <c r="DK406" s="10"/>
      <c r="DL406" s="10"/>
      <c r="DM406" s="10"/>
      <c r="DN406" s="10"/>
      <c r="DO406" s="10"/>
      <c r="DP406" s="10"/>
      <c r="DQ406" s="10"/>
      <c r="DR406" s="10"/>
      <c r="DS406" s="10"/>
      <c r="DT406" s="10"/>
      <c r="DU406" s="10"/>
      <c r="DV406" s="10"/>
      <c r="DW406" s="10"/>
      <c r="DX406" s="10"/>
      <c r="DY406" s="10"/>
      <c r="DZ406" s="10"/>
      <c r="EA406" s="10"/>
      <c r="EB406" s="10"/>
      <c r="EC406" s="10"/>
      <c r="ED406" s="10"/>
      <c r="EE406" s="10"/>
      <c r="EF406" s="10"/>
      <c r="EG406" s="10"/>
      <c r="EH406" s="10"/>
      <c r="EI406" s="10"/>
      <c r="EJ406" s="10"/>
      <c r="EK406" s="10"/>
      <c r="EL406" s="10"/>
      <c r="EM406" s="10"/>
      <c r="EN406" s="10"/>
      <c r="EO406" s="10"/>
      <c r="EP406" s="10"/>
      <c r="EQ406" s="10"/>
      <c r="ER406" s="10"/>
      <c r="ES406" s="10"/>
      <c r="ET406" s="10"/>
      <c r="EU406" s="10"/>
      <c r="EV406" s="10"/>
      <c r="EW406" s="10"/>
      <c r="EX406" s="10"/>
      <c r="EY406" s="10"/>
      <c r="EZ406" s="10"/>
      <c r="FA406" s="10"/>
      <c r="FB406" s="10"/>
      <c r="FC406" s="10"/>
      <c r="FD406" s="10"/>
      <c r="FE406" s="10"/>
      <c r="FF406" s="10"/>
      <c r="FG406" s="10"/>
      <c r="FH406" s="10"/>
      <c r="FI406" s="10"/>
      <c r="FJ406" s="10"/>
      <c r="FK406" s="10"/>
      <c r="FL406" s="10"/>
      <c r="FM406" s="10"/>
      <c r="FN406" s="10"/>
      <c r="FO406" s="10"/>
      <c r="FP406" s="10"/>
      <c r="FQ406" s="10"/>
      <c r="FR406" s="10"/>
      <c r="FS406" s="10"/>
      <c r="FT406" s="10"/>
      <c r="FU406" s="10"/>
      <c r="FV406" s="10"/>
      <c r="FW406" s="10"/>
      <c r="FX406" s="10"/>
      <c r="FY406" s="10"/>
      <c r="FZ406" s="10"/>
      <c r="GA406" s="10"/>
      <c r="GB406" s="10"/>
      <c r="GC406" s="10"/>
      <c r="GD406" s="10"/>
      <c r="GE406" s="10"/>
      <c r="GF406" s="10"/>
      <c r="GG406" s="10"/>
      <c r="GH406" s="10"/>
      <c r="GI406" s="10"/>
      <c r="GJ406" s="10"/>
      <c r="GK406" s="10"/>
      <c r="GL406" s="10"/>
      <c r="GM406" s="10"/>
      <c r="GN406" s="10"/>
      <c r="GO406" s="10"/>
      <c r="GP406" s="10"/>
      <c r="GQ406" s="10"/>
      <c r="GR406" s="10"/>
      <c r="GS406" s="10"/>
      <c r="GT406" s="10"/>
      <c r="GU406" s="10"/>
      <c r="GV406" s="10"/>
      <c r="GW406" s="10"/>
      <c r="GX406" s="10"/>
      <c r="GY406" s="10"/>
      <c r="GZ406" s="10"/>
      <c r="HA406" s="10"/>
      <c r="HB406" s="10"/>
      <c r="HC406" s="10"/>
      <c r="HD406" s="10"/>
      <c r="HE406" s="10"/>
      <c r="HF406" s="10"/>
      <c r="HG406" s="10"/>
      <c r="HH406" s="10"/>
      <c r="HI406" s="10"/>
      <c r="HJ406" s="10"/>
      <c r="HK406" s="10"/>
      <c r="HL406" s="10"/>
      <c r="HM406" s="10"/>
      <c r="HN406" s="10"/>
      <c r="HO406" s="10"/>
      <c r="HP406" s="10"/>
      <c r="HQ406" s="10"/>
      <c r="HR406" s="10"/>
      <c r="HS406" s="10"/>
      <c r="HT406" s="10"/>
      <c r="HU406" s="10"/>
      <c r="HV406" s="10"/>
      <c r="HW406" s="10"/>
      <c r="HX406" s="10"/>
      <c r="HY406" s="10"/>
      <c r="HZ406" s="10"/>
      <c r="IA406" s="10"/>
      <c r="IB406" s="10"/>
      <c r="IC406" s="10"/>
      <c r="ID406" s="10"/>
      <c r="IE406" s="10"/>
      <c r="IF406" s="10"/>
      <c r="IG406" s="10"/>
      <c r="IH406" s="10"/>
      <c r="II406" s="10"/>
      <c r="IJ406" s="10"/>
      <c r="IK406" s="10"/>
      <c r="IL406" s="10"/>
      <c r="IM406" s="10"/>
      <c r="IN406" s="10"/>
      <c r="IO406" s="10"/>
      <c r="IP406" s="10"/>
      <c r="IQ406" s="10"/>
      <c r="IR406" s="10"/>
      <c r="IS406" s="10"/>
      <c r="IT406" s="10"/>
      <c r="IU406" s="10"/>
      <c r="IV406" s="10"/>
      <c r="IW406" s="10"/>
      <c r="IX406" s="10"/>
      <c r="IY406" s="10"/>
      <c r="IZ406" s="10"/>
      <c r="JA406" s="10"/>
    </row>
    <row r="407" spans="1:261" x14ac:dyDescent="0.3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CC407" s="10"/>
      <c r="CD407" s="10"/>
      <c r="CE407" s="10"/>
      <c r="CF407" s="10"/>
      <c r="CG407" s="10"/>
      <c r="CH407" s="10"/>
      <c r="CI407" s="10"/>
      <c r="CJ407" s="10"/>
      <c r="CK407" s="10"/>
      <c r="CL407" s="10"/>
      <c r="CM407" s="10"/>
      <c r="CN407" s="10"/>
      <c r="CO407" s="10"/>
      <c r="CP407" s="10"/>
      <c r="CQ407" s="10"/>
      <c r="CR407" s="10"/>
      <c r="CS407" s="10"/>
      <c r="CT407" s="10"/>
      <c r="CU407" s="10"/>
      <c r="CV407" s="10"/>
      <c r="CW407" s="10"/>
      <c r="CX407" s="10"/>
      <c r="CY407" s="10"/>
      <c r="CZ407" s="10"/>
      <c r="DA407" s="10"/>
      <c r="DB407" s="10"/>
      <c r="DC407" s="10"/>
      <c r="DD407" s="10"/>
      <c r="DE407" s="10"/>
      <c r="DF407" s="10"/>
      <c r="DG407" s="10"/>
      <c r="DH407" s="10"/>
      <c r="DI407" s="10"/>
      <c r="DJ407" s="10"/>
      <c r="DK407" s="10"/>
      <c r="DL407" s="10"/>
      <c r="DM407" s="10"/>
      <c r="DN407" s="10"/>
      <c r="DO407" s="10"/>
      <c r="DP407" s="10"/>
      <c r="DQ407" s="10"/>
      <c r="DR407" s="10"/>
      <c r="DS407" s="10"/>
      <c r="DT407" s="10"/>
      <c r="DU407" s="10"/>
      <c r="DV407" s="10"/>
      <c r="DW407" s="10"/>
      <c r="DX407" s="10"/>
      <c r="DY407" s="10"/>
      <c r="DZ407" s="10"/>
      <c r="EA407" s="10"/>
      <c r="EB407" s="10"/>
      <c r="EC407" s="10"/>
      <c r="ED407" s="10"/>
      <c r="EE407" s="10"/>
      <c r="EF407" s="10"/>
      <c r="EG407" s="10"/>
      <c r="EH407" s="10"/>
      <c r="EI407" s="10"/>
      <c r="EJ407" s="10"/>
      <c r="EK407" s="10"/>
      <c r="EL407" s="10"/>
      <c r="EM407" s="10"/>
      <c r="EN407" s="10"/>
      <c r="EO407" s="10"/>
      <c r="EP407" s="10"/>
      <c r="EQ407" s="10"/>
      <c r="ER407" s="10"/>
      <c r="ES407" s="10"/>
      <c r="ET407" s="10"/>
      <c r="EU407" s="10"/>
      <c r="EV407" s="10"/>
      <c r="EW407" s="10"/>
      <c r="EX407" s="10"/>
      <c r="EY407" s="10"/>
      <c r="EZ407" s="10"/>
      <c r="FA407" s="10"/>
      <c r="FB407" s="10"/>
      <c r="FC407" s="10"/>
      <c r="FD407" s="10"/>
      <c r="FE407" s="10"/>
      <c r="FF407" s="10"/>
      <c r="FG407" s="10"/>
      <c r="FH407" s="10"/>
      <c r="FI407" s="10"/>
      <c r="FJ407" s="10"/>
      <c r="FK407" s="10"/>
      <c r="FL407" s="10"/>
      <c r="FM407" s="10"/>
      <c r="FN407" s="10"/>
      <c r="FO407" s="10"/>
      <c r="FP407" s="10"/>
      <c r="FQ407" s="10"/>
      <c r="FR407" s="10"/>
      <c r="FS407" s="10"/>
      <c r="FT407" s="10"/>
      <c r="FU407" s="10"/>
      <c r="FV407" s="10"/>
      <c r="FW407" s="10"/>
      <c r="FX407" s="10"/>
      <c r="FY407" s="10"/>
      <c r="FZ407" s="10"/>
      <c r="GA407" s="10"/>
      <c r="GB407" s="10"/>
      <c r="GC407" s="10"/>
      <c r="GD407" s="10"/>
      <c r="GE407" s="10"/>
      <c r="GF407" s="10"/>
      <c r="GG407" s="10"/>
      <c r="GH407" s="10"/>
      <c r="GI407" s="10"/>
      <c r="GJ407" s="10"/>
      <c r="GK407" s="10"/>
      <c r="GL407" s="10"/>
      <c r="GM407" s="10"/>
      <c r="GN407" s="10"/>
      <c r="GO407" s="10"/>
      <c r="GP407" s="10"/>
      <c r="GQ407" s="10"/>
      <c r="GR407" s="10"/>
      <c r="GS407" s="10"/>
      <c r="GT407" s="10"/>
      <c r="GU407" s="10"/>
      <c r="GV407" s="10"/>
      <c r="GW407" s="10"/>
      <c r="GX407" s="10"/>
      <c r="GY407" s="10"/>
      <c r="GZ407" s="10"/>
      <c r="HA407" s="10"/>
      <c r="HB407" s="10"/>
      <c r="HC407" s="10"/>
      <c r="HD407" s="10"/>
      <c r="HE407" s="10"/>
      <c r="HF407" s="10"/>
      <c r="HG407" s="10"/>
      <c r="HH407" s="10"/>
      <c r="HI407" s="10"/>
      <c r="HJ407" s="10"/>
      <c r="HK407" s="10"/>
      <c r="HL407" s="10"/>
      <c r="HM407" s="10"/>
      <c r="HN407" s="10"/>
      <c r="HO407" s="10"/>
      <c r="HP407" s="10"/>
      <c r="HQ407" s="10"/>
      <c r="HR407" s="10"/>
      <c r="HS407" s="10"/>
      <c r="HT407" s="10"/>
      <c r="HU407" s="10"/>
      <c r="HV407" s="10"/>
      <c r="HW407" s="10"/>
      <c r="HX407" s="10"/>
      <c r="HY407" s="10"/>
      <c r="HZ407" s="10"/>
      <c r="IA407" s="10"/>
      <c r="IB407" s="10"/>
      <c r="IC407" s="10"/>
      <c r="ID407" s="10"/>
      <c r="IE407" s="10"/>
      <c r="IF407" s="10"/>
      <c r="IG407" s="10"/>
      <c r="IH407" s="10"/>
      <c r="II407" s="10"/>
      <c r="IJ407" s="10"/>
      <c r="IK407" s="10"/>
      <c r="IL407" s="10"/>
      <c r="IM407" s="10"/>
      <c r="IN407" s="10"/>
      <c r="IO407" s="10"/>
      <c r="IP407" s="10"/>
      <c r="IQ407" s="10"/>
      <c r="IR407" s="10"/>
      <c r="IS407" s="10"/>
      <c r="IT407" s="10"/>
      <c r="IU407" s="10"/>
      <c r="IV407" s="10"/>
      <c r="IW407" s="10"/>
      <c r="IX407" s="10"/>
      <c r="IY407" s="10"/>
      <c r="IZ407" s="10"/>
      <c r="JA407" s="10"/>
    </row>
    <row r="408" spans="1:261" x14ac:dyDescent="0.3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CC408" s="10"/>
      <c r="CD408" s="10"/>
      <c r="CE408" s="10"/>
      <c r="CF408" s="10"/>
      <c r="CG408" s="10"/>
      <c r="CH408" s="10"/>
      <c r="CI408" s="10"/>
      <c r="CJ408" s="10"/>
      <c r="CK408" s="10"/>
      <c r="CL408" s="10"/>
      <c r="CM408" s="10"/>
      <c r="CN408" s="10"/>
      <c r="CO408" s="10"/>
      <c r="CP408" s="10"/>
      <c r="CQ408" s="10"/>
      <c r="CR408" s="10"/>
      <c r="CS408" s="10"/>
      <c r="CT408" s="10"/>
      <c r="CU408" s="10"/>
      <c r="CV408" s="10"/>
      <c r="CW408" s="10"/>
      <c r="CX408" s="10"/>
      <c r="CY408" s="10"/>
      <c r="CZ408" s="10"/>
      <c r="DA408" s="10"/>
      <c r="DB408" s="10"/>
      <c r="DC408" s="10"/>
      <c r="DD408" s="10"/>
      <c r="DE408" s="10"/>
      <c r="DF408" s="10"/>
      <c r="DG408" s="10"/>
      <c r="DH408" s="10"/>
      <c r="DI408" s="10"/>
      <c r="DJ408" s="10"/>
      <c r="DK408" s="10"/>
      <c r="DL408" s="10"/>
      <c r="DM408" s="10"/>
      <c r="DN408" s="10"/>
      <c r="DO408" s="10"/>
      <c r="DP408" s="10"/>
      <c r="DQ408" s="10"/>
      <c r="DR408" s="10"/>
      <c r="DS408" s="10"/>
      <c r="DT408" s="10"/>
      <c r="DU408" s="10"/>
      <c r="DV408" s="10"/>
      <c r="DW408" s="10"/>
      <c r="DX408" s="10"/>
      <c r="DY408" s="10"/>
      <c r="DZ408" s="10"/>
      <c r="EA408" s="10"/>
      <c r="EB408" s="10"/>
      <c r="EC408" s="10"/>
      <c r="ED408" s="10"/>
      <c r="EE408" s="10"/>
      <c r="EF408" s="10"/>
      <c r="EG408" s="10"/>
      <c r="EH408" s="10"/>
      <c r="EI408" s="10"/>
      <c r="EJ408" s="10"/>
      <c r="EK408" s="10"/>
      <c r="EL408" s="10"/>
      <c r="EM408" s="10"/>
      <c r="EN408" s="10"/>
      <c r="EO408" s="10"/>
      <c r="EP408" s="10"/>
      <c r="EQ408" s="10"/>
      <c r="ER408" s="10"/>
      <c r="ES408" s="10"/>
      <c r="ET408" s="10"/>
      <c r="EU408" s="10"/>
      <c r="EV408" s="10"/>
      <c r="EW408" s="10"/>
      <c r="EX408" s="10"/>
      <c r="EY408" s="10"/>
      <c r="EZ408" s="10"/>
      <c r="FA408" s="10"/>
      <c r="FB408" s="10"/>
      <c r="FC408" s="10"/>
      <c r="FD408" s="10"/>
      <c r="FE408" s="10"/>
      <c r="FF408" s="10"/>
      <c r="FG408" s="10"/>
      <c r="FH408" s="10"/>
      <c r="FI408" s="10"/>
      <c r="FJ408" s="10"/>
      <c r="FK408" s="10"/>
      <c r="FL408" s="10"/>
      <c r="FM408" s="10"/>
      <c r="FN408" s="10"/>
      <c r="FO408" s="10"/>
      <c r="FP408" s="10"/>
      <c r="FQ408" s="10"/>
      <c r="FR408" s="10"/>
      <c r="FS408" s="10"/>
      <c r="FT408" s="10"/>
      <c r="FU408" s="10"/>
      <c r="FV408" s="10"/>
      <c r="FW408" s="10"/>
      <c r="FX408" s="10"/>
      <c r="FY408" s="10"/>
      <c r="FZ408" s="10"/>
      <c r="GA408" s="10"/>
      <c r="GB408" s="10"/>
      <c r="GC408" s="10"/>
      <c r="GD408" s="10"/>
      <c r="GE408" s="10"/>
      <c r="GF408" s="10"/>
      <c r="GG408" s="10"/>
      <c r="GH408" s="10"/>
      <c r="GI408" s="10"/>
      <c r="GJ408" s="10"/>
      <c r="GK408" s="10"/>
      <c r="GL408" s="10"/>
      <c r="GM408" s="10"/>
      <c r="GN408" s="10"/>
      <c r="GO408" s="10"/>
      <c r="GP408" s="10"/>
      <c r="GQ408" s="10"/>
      <c r="GR408" s="10"/>
      <c r="GS408" s="10"/>
      <c r="GT408" s="10"/>
      <c r="GU408" s="10"/>
      <c r="GV408" s="10"/>
      <c r="GW408" s="10"/>
      <c r="GX408" s="10"/>
      <c r="GY408" s="10"/>
      <c r="GZ408" s="10"/>
      <c r="HA408" s="10"/>
      <c r="HB408" s="10"/>
      <c r="HC408" s="10"/>
      <c r="HD408" s="10"/>
      <c r="HE408" s="10"/>
      <c r="HF408" s="10"/>
      <c r="HG408" s="10"/>
      <c r="HH408" s="10"/>
      <c r="HI408" s="10"/>
      <c r="HJ408" s="10"/>
      <c r="HK408" s="10"/>
      <c r="HL408" s="10"/>
      <c r="HM408" s="10"/>
      <c r="HN408" s="10"/>
      <c r="HO408" s="10"/>
      <c r="HP408" s="10"/>
      <c r="HQ408" s="10"/>
      <c r="HR408" s="10"/>
      <c r="HS408" s="10"/>
      <c r="HT408" s="10"/>
      <c r="HU408" s="10"/>
      <c r="HV408" s="10"/>
      <c r="HW408" s="10"/>
      <c r="HX408" s="10"/>
      <c r="HY408" s="10"/>
      <c r="HZ408" s="10"/>
      <c r="IA408" s="10"/>
      <c r="IB408" s="10"/>
      <c r="IC408" s="10"/>
      <c r="ID408" s="10"/>
      <c r="IE408" s="10"/>
      <c r="IF408" s="10"/>
      <c r="IG408" s="10"/>
      <c r="IH408" s="10"/>
      <c r="II408" s="10"/>
      <c r="IJ408" s="10"/>
      <c r="IK408" s="10"/>
      <c r="IL408" s="10"/>
      <c r="IM408" s="10"/>
      <c r="IN408" s="10"/>
      <c r="IO408" s="10"/>
      <c r="IP408" s="10"/>
      <c r="IQ408" s="10"/>
      <c r="IR408" s="10"/>
      <c r="IS408" s="10"/>
      <c r="IT408" s="10"/>
      <c r="IU408" s="10"/>
      <c r="IV408" s="10"/>
      <c r="IW408" s="10"/>
      <c r="IX408" s="10"/>
      <c r="IY408" s="10"/>
      <c r="IZ408" s="10"/>
      <c r="JA408" s="10"/>
    </row>
    <row r="409" spans="1:261" x14ac:dyDescent="0.3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CC409" s="10"/>
      <c r="CD409" s="10"/>
      <c r="CE409" s="10"/>
      <c r="CF409" s="10"/>
      <c r="CG409" s="10"/>
      <c r="CH409" s="10"/>
      <c r="CI409" s="10"/>
      <c r="CJ409" s="10"/>
      <c r="CK409" s="10"/>
      <c r="CL409" s="10"/>
      <c r="CM409" s="10"/>
      <c r="CN409" s="10"/>
      <c r="CO409" s="10"/>
      <c r="CP409" s="10"/>
      <c r="CQ409" s="10"/>
      <c r="CR409" s="10"/>
      <c r="CS409" s="10"/>
      <c r="CT409" s="10"/>
      <c r="CU409" s="10"/>
      <c r="CV409" s="10"/>
      <c r="CW409" s="10"/>
      <c r="CX409" s="10"/>
      <c r="CY409" s="10"/>
      <c r="CZ409" s="10"/>
      <c r="DA409" s="10"/>
      <c r="DB409" s="10"/>
      <c r="DC409" s="10"/>
      <c r="DD409" s="10"/>
      <c r="DE409" s="10"/>
      <c r="DF409" s="10"/>
      <c r="DG409" s="10"/>
      <c r="DH409" s="10"/>
      <c r="DI409" s="10"/>
      <c r="DJ409" s="10"/>
      <c r="DK409" s="10"/>
      <c r="DL409" s="10"/>
      <c r="DM409" s="10"/>
      <c r="DN409" s="10"/>
      <c r="DO409" s="10"/>
      <c r="DP409" s="10"/>
      <c r="DQ409" s="10"/>
      <c r="DR409" s="10"/>
      <c r="DS409" s="10"/>
      <c r="DT409" s="10"/>
      <c r="DU409" s="10"/>
      <c r="DV409" s="10"/>
      <c r="DW409" s="10"/>
      <c r="DX409" s="10"/>
      <c r="DY409" s="10"/>
      <c r="DZ409" s="10"/>
      <c r="EA409" s="10"/>
      <c r="EB409" s="10"/>
      <c r="EC409" s="10"/>
      <c r="ED409" s="10"/>
      <c r="EE409" s="10"/>
      <c r="EF409" s="10"/>
      <c r="EG409" s="10"/>
      <c r="EH409" s="10"/>
      <c r="EI409" s="10"/>
      <c r="EJ409" s="10"/>
      <c r="EK409" s="10"/>
      <c r="EL409" s="10"/>
      <c r="EM409" s="10"/>
      <c r="EN409" s="10"/>
      <c r="EO409" s="10"/>
      <c r="EP409" s="10"/>
      <c r="EQ409" s="10"/>
      <c r="ER409" s="10"/>
      <c r="ES409" s="10"/>
      <c r="ET409" s="10"/>
      <c r="EU409" s="10"/>
      <c r="EV409" s="10"/>
      <c r="EW409" s="10"/>
      <c r="EX409" s="10"/>
      <c r="EY409" s="10"/>
      <c r="EZ409" s="10"/>
      <c r="FA409" s="10"/>
      <c r="FB409" s="10"/>
      <c r="FC409" s="10"/>
      <c r="FD409" s="10"/>
      <c r="FE409" s="10"/>
      <c r="FF409" s="10"/>
      <c r="FG409" s="10"/>
      <c r="FH409" s="10"/>
      <c r="FI409" s="10"/>
      <c r="FJ409" s="10"/>
      <c r="FK409" s="10"/>
      <c r="FL409" s="10"/>
      <c r="FM409" s="10"/>
      <c r="FN409" s="10"/>
      <c r="FO409" s="10"/>
      <c r="FP409" s="10"/>
      <c r="FQ409" s="10"/>
      <c r="FR409" s="10"/>
      <c r="FS409" s="10"/>
      <c r="FT409" s="10"/>
      <c r="FU409" s="10"/>
      <c r="FV409" s="10"/>
      <c r="FW409" s="10"/>
      <c r="FX409" s="10"/>
      <c r="FY409" s="10"/>
      <c r="FZ409" s="10"/>
      <c r="GA409" s="10"/>
      <c r="GB409" s="10"/>
      <c r="GC409" s="10"/>
      <c r="GD409" s="10"/>
      <c r="GE409" s="10"/>
      <c r="GF409" s="10"/>
      <c r="GG409" s="10"/>
      <c r="GH409" s="10"/>
      <c r="GI409" s="10"/>
      <c r="GJ409" s="10"/>
      <c r="GK409" s="10"/>
      <c r="GL409" s="10"/>
      <c r="GM409" s="10"/>
      <c r="GN409" s="10"/>
      <c r="GO409" s="10"/>
      <c r="GP409" s="10"/>
      <c r="GQ409" s="10"/>
      <c r="GR409" s="10"/>
      <c r="GS409" s="10"/>
      <c r="GT409" s="10"/>
      <c r="GU409" s="10"/>
      <c r="GV409" s="10"/>
      <c r="GW409" s="10"/>
      <c r="GX409" s="10"/>
      <c r="GY409" s="10"/>
      <c r="GZ409" s="10"/>
      <c r="HA409" s="10"/>
      <c r="HB409" s="10"/>
      <c r="HC409" s="10"/>
      <c r="HD409" s="10"/>
      <c r="HE409" s="10"/>
      <c r="HF409" s="10"/>
      <c r="HG409" s="10"/>
      <c r="HH409" s="10"/>
      <c r="HI409" s="10"/>
      <c r="HJ409" s="10"/>
      <c r="HK409" s="10"/>
      <c r="HL409" s="10"/>
      <c r="HM409" s="10"/>
      <c r="HN409" s="10"/>
      <c r="HO409" s="10"/>
      <c r="HP409" s="10"/>
      <c r="HQ409" s="10"/>
      <c r="HR409" s="10"/>
      <c r="HS409" s="10"/>
      <c r="HT409" s="10"/>
      <c r="HU409" s="10"/>
      <c r="HV409" s="10"/>
      <c r="HW409" s="10"/>
      <c r="HX409" s="10"/>
      <c r="HY409" s="10"/>
      <c r="HZ409" s="10"/>
      <c r="IA409" s="10"/>
      <c r="IB409" s="10"/>
      <c r="IC409" s="10"/>
      <c r="ID409" s="10"/>
      <c r="IE409" s="10"/>
      <c r="IF409" s="10"/>
      <c r="IG409" s="10"/>
      <c r="IH409" s="10"/>
      <c r="II409" s="10"/>
      <c r="IJ409" s="10"/>
      <c r="IK409" s="10"/>
      <c r="IL409" s="10"/>
      <c r="IM409" s="10"/>
      <c r="IN409" s="10"/>
      <c r="IO409" s="10"/>
      <c r="IP409" s="10"/>
      <c r="IQ409" s="10"/>
      <c r="IR409" s="10"/>
      <c r="IS409" s="10"/>
      <c r="IT409" s="10"/>
      <c r="IU409" s="10"/>
      <c r="IV409" s="10"/>
      <c r="IW409" s="10"/>
      <c r="IX409" s="10"/>
      <c r="IY409" s="10"/>
      <c r="IZ409" s="10"/>
      <c r="JA409" s="10"/>
    </row>
    <row r="410" spans="1:261" x14ac:dyDescent="0.3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CC410" s="10"/>
      <c r="CD410" s="10"/>
      <c r="CE410" s="10"/>
      <c r="CF410" s="10"/>
      <c r="CG410" s="10"/>
      <c r="CH410" s="10"/>
      <c r="CI410" s="10"/>
      <c r="CJ410" s="10"/>
      <c r="CK410" s="10"/>
      <c r="CL410" s="10"/>
      <c r="CM410" s="10"/>
      <c r="CN410" s="10"/>
      <c r="CO410" s="10"/>
      <c r="CP410" s="10"/>
      <c r="CQ410" s="10"/>
      <c r="CR410" s="10"/>
      <c r="CS410" s="10"/>
      <c r="CT410" s="10"/>
      <c r="CU410" s="10"/>
      <c r="CV410" s="10"/>
      <c r="CW410" s="10"/>
      <c r="CX410" s="10"/>
      <c r="CY410" s="10"/>
      <c r="CZ410" s="10"/>
      <c r="DA410" s="10"/>
      <c r="DB410" s="10"/>
      <c r="DC410" s="10"/>
      <c r="DD410" s="10"/>
      <c r="DE410" s="10"/>
      <c r="DF410" s="10"/>
      <c r="DG410" s="10"/>
      <c r="DH410" s="10"/>
      <c r="DI410" s="10"/>
      <c r="DJ410" s="10"/>
      <c r="DK410" s="10"/>
      <c r="DL410" s="10"/>
      <c r="DM410" s="10"/>
      <c r="DN410" s="10"/>
      <c r="DO410" s="10"/>
      <c r="DP410" s="10"/>
      <c r="DQ410" s="10"/>
      <c r="DR410" s="10"/>
      <c r="DS410" s="10"/>
      <c r="DT410" s="10"/>
      <c r="DU410" s="10"/>
      <c r="DV410" s="10"/>
      <c r="DW410" s="10"/>
      <c r="DX410" s="10"/>
      <c r="DY410" s="10"/>
      <c r="DZ410" s="10"/>
      <c r="EA410" s="10"/>
      <c r="EB410" s="10"/>
      <c r="EC410" s="10"/>
      <c r="ED410" s="10"/>
      <c r="EE410" s="10"/>
      <c r="EF410" s="10"/>
      <c r="EG410" s="10"/>
      <c r="EH410" s="10"/>
      <c r="EI410" s="10"/>
      <c r="EJ410" s="10"/>
      <c r="EK410" s="10"/>
      <c r="EL410" s="10"/>
      <c r="EM410" s="10"/>
      <c r="EN410" s="10"/>
      <c r="EO410" s="10"/>
      <c r="EP410" s="10"/>
      <c r="EQ410" s="10"/>
      <c r="ER410" s="10"/>
      <c r="ES410" s="10"/>
      <c r="ET410" s="10"/>
      <c r="EU410" s="10"/>
      <c r="EV410" s="10"/>
      <c r="EW410" s="10"/>
      <c r="EX410" s="10"/>
      <c r="EY410" s="10"/>
      <c r="EZ410" s="10"/>
      <c r="FA410" s="10"/>
      <c r="FB410" s="10"/>
      <c r="FC410" s="10"/>
      <c r="FD410" s="10"/>
      <c r="FE410" s="10"/>
      <c r="FF410" s="10"/>
      <c r="FG410" s="10"/>
      <c r="FH410" s="10"/>
      <c r="FI410" s="10"/>
      <c r="FJ410" s="10"/>
      <c r="FK410" s="10"/>
      <c r="FL410" s="10"/>
      <c r="FM410" s="10"/>
      <c r="FN410" s="10"/>
      <c r="FO410" s="10"/>
      <c r="FP410" s="10"/>
      <c r="FQ410" s="10"/>
      <c r="FR410" s="10"/>
      <c r="FS410" s="10"/>
      <c r="FT410" s="10"/>
      <c r="FU410" s="10"/>
      <c r="FV410" s="10"/>
      <c r="FW410" s="10"/>
      <c r="FX410" s="10"/>
      <c r="FY410" s="10"/>
      <c r="FZ410" s="10"/>
      <c r="GA410" s="10"/>
      <c r="GB410" s="10"/>
      <c r="GC410" s="10"/>
      <c r="GD410" s="10"/>
      <c r="GE410" s="10"/>
      <c r="GF410" s="10"/>
      <c r="GG410" s="10"/>
      <c r="GH410" s="10"/>
      <c r="GI410" s="10"/>
      <c r="GJ410" s="10"/>
      <c r="GK410" s="10"/>
      <c r="GL410" s="10"/>
      <c r="GM410" s="10"/>
      <c r="GN410" s="10"/>
      <c r="GO410" s="10"/>
      <c r="GP410" s="10"/>
      <c r="GQ410" s="10"/>
      <c r="GR410" s="10"/>
      <c r="GS410" s="10"/>
      <c r="GT410" s="10"/>
      <c r="GU410" s="10"/>
      <c r="GV410" s="10"/>
      <c r="GW410" s="10"/>
      <c r="GX410" s="10"/>
      <c r="GY410" s="10"/>
      <c r="GZ410" s="10"/>
      <c r="HA410" s="10"/>
      <c r="HB410" s="10"/>
      <c r="HC410" s="10"/>
      <c r="HD410" s="10"/>
      <c r="HE410" s="10"/>
      <c r="HF410" s="10"/>
      <c r="HG410" s="10"/>
      <c r="HH410" s="10"/>
      <c r="HI410" s="10"/>
      <c r="HJ410" s="10"/>
      <c r="HK410" s="10"/>
      <c r="HL410" s="10"/>
      <c r="HM410" s="10"/>
      <c r="HN410" s="10"/>
      <c r="HO410" s="10"/>
      <c r="HP410" s="10"/>
      <c r="HQ410" s="10"/>
      <c r="HR410" s="10"/>
      <c r="HS410" s="10"/>
      <c r="HT410" s="10"/>
      <c r="HU410" s="10"/>
      <c r="HV410" s="10"/>
      <c r="HW410" s="10"/>
      <c r="HX410" s="10"/>
      <c r="HY410" s="10"/>
      <c r="HZ410" s="10"/>
      <c r="IA410" s="10"/>
      <c r="IB410" s="10"/>
      <c r="IC410" s="10"/>
      <c r="ID410" s="10"/>
      <c r="IE410" s="10"/>
      <c r="IF410" s="10"/>
      <c r="IG410" s="10"/>
      <c r="IH410" s="10"/>
      <c r="II410" s="10"/>
      <c r="IJ410" s="10"/>
      <c r="IK410" s="10"/>
      <c r="IL410" s="10"/>
      <c r="IM410" s="10"/>
      <c r="IN410" s="10"/>
      <c r="IO410" s="10"/>
      <c r="IP410" s="10"/>
      <c r="IQ410" s="10"/>
      <c r="IR410" s="10"/>
      <c r="IS410" s="10"/>
      <c r="IT410" s="10"/>
      <c r="IU410" s="10"/>
      <c r="IV410" s="10"/>
      <c r="IW410" s="10"/>
      <c r="IX410" s="10"/>
      <c r="IY410" s="10"/>
      <c r="IZ410" s="10"/>
      <c r="JA410" s="10"/>
    </row>
    <row r="411" spans="1:261" x14ac:dyDescent="0.3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CC411" s="10"/>
      <c r="CD411" s="10"/>
      <c r="CE411" s="10"/>
      <c r="CF411" s="10"/>
      <c r="CG411" s="10"/>
      <c r="CH411" s="10"/>
      <c r="CI411" s="10"/>
      <c r="CJ411" s="10"/>
      <c r="CK411" s="10"/>
      <c r="CL411" s="10"/>
      <c r="CM411" s="10"/>
      <c r="CN411" s="10"/>
      <c r="CO411" s="10"/>
      <c r="CP411" s="10"/>
      <c r="CQ411" s="10"/>
      <c r="CR411" s="10"/>
      <c r="CS411" s="10"/>
      <c r="CT411" s="10"/>
      <c r="CU411" s="10"/>
      <c r="CV411" s="10"/>
      <c r="CW411" s="10"/>
      <c r="CX411" s="10"/>
      <c r="CY411" s="10"/>
      <c r="CZ411" s="10"/>
      <c r="DA411" s="10"/>
      <c r="DB411" s="10"/>
      <c r="DC411" s="10"/>
      <c r="DD411" s="10"/>
      <c r="DE411" s="10"/>
      <c r="DF411" s="10"/>
      <c r="DG411" s="10"/>
      <c r="DH411" s="10"/>
      <c r="DI411" s="10"/>
      <c r="DJ411" s="10"/>
      <c r="DK411" s="10"/>
      <c r="DL411" s="10"/>
      <c r="DM411" s="10"/>
      <c r="DN411" s="10"/>
      <c r="DO411" s="10"/>
      <c r="DP411" s="10"/>
      <c r="DQ411" s="10"/>
      <c r="DR411" s="10"/>
      <c r="DS411" s="10"/>
      <c r="DT411" s="10"/>
      <c r="DU411" s="10"/>
      <c r="DV411" s="10"/>
      <c r="DW411" s="10"/>
      <c r="DX411" s="10"/>
      <c r="DY411" s="10"/>
      <c r="DZ411" s="10"/>
      <c r="EA411" s="10"/>
      <c r="EB411" s="10"/>
      <c r="EC411" s="10"/>
      <c r="ED411" s="10"/>
      <c r="EE411" s="10"/>
      <c r="EF411" s="10"/>
      <c r="EG411" s="10"/>
      <c r="EH411" s="10"/>
      <c r="EI411" s="10"/>
      <c r="EJ411" s="10"/>
      <c r="EK411" s="10"/>
      <c r="EL411" s="10"/>
      <c r="EM411" s="10"/>
      <c r="EN411" s="10"/>
      <c r="EO411" s="10"/>
      <c r="EP411" s="10"/>
      <c r="EQ411" s="10"/>
      <c r="ER411" s="10"/>
      <c r="ES411" s="10"/>
      <c r="ET411" s="10"/>
      <c r="EU411" s="10"/>
      <c r="EV411" s="10"/>
      <c r="EW411" s="10"/>
      <c r="EX411" s="10"/>
      <c r="EY411" s="10"/>
      <c r="EZ411" s="10"/>
      <c r="FA411" s="10"/>
      <c r="FB411" s="10"/>
      <c r="FC411" s="10"/>
      <c r="FD411" s="10"/>
      <c r="FE411" s="10"/>
      <c r="FF411" s="10"/>
      <c r="FG411" s="10"/>
      <c r="FH411" s="10"/>
      <c r="FI411" s="10"/>
      <c r="FJ411" s="10"/>
      <c r="FK411" s="10"/>
      <c r="FL411" s="10"/>
      <c r="FM411" s="10"/>
      <c r="FN411" s="10"/>
      <c r="FO411" s="10"/>
      <c r="FP411" s="10"/>
      <c r="FQ411" s="10"/>
      <c r="FR411" s="10"/>
      <c r="FS411" s="10"/>
      <c r="FT411" s="10"/>
      <c r="FU411" s="10"/>
      <c r="FV411" s="10"/>
      <c r="FW411" s="10"/>
      <c r="FX411" s="10"/>
      <c r="FY411" s="10"/>
      <c r="FZ411" s="10"/>
      <c r="GA411" s="10"/>
      <c r="GB411" s="10"/>
      <c r="GC411" s="10"/>
      <c r="GD411" s="10"/>
      <c r="GE411" s="10"/>
      <c r="GF411" s="10"/>
      <c r="GG411" s="10"/>
      <c r="GH411" s="10"/>
      <c r="GI411" s="10"/>
      <c r="GJ411" s="10"/>
      <c r="GK411" s="10"/>
      <c r="GL411" s="10"/>
      <c r="GM411" s="10"/>
      <c r="GN411" s="10"/>
      <c r="GO411" s="10"/>
      <c r="GP411" s="10"/>
      <c r="GQ411" s="10"/>
      <c r="GR411" s="10"/>
      <c r="GS411" s="10"/>
      <c r="GT411" s="10"/>
      <c r="GU411" s="10"/>
      <c r="GV411" s="10"/>
      <c r="GW411" s="10"/>
      <c r="GX411" s="10"/>
      <c r="GY411" s="10"/>
      <c r="GZ411" s="10"/>
      <c r="HA411" s="10"/>
      <c r="HB411" s="10"/>
      <c r="HC411" s="10"/>
      <c r="HD411" s="10"/>
      <c r="HE411" s="10"/>
      <c r="HF411" s="10"/>
      <c r="HG411" s="10"/>
      <c r="HH411" s="10"/>
      <c r="HI411" s="10"/>
      <c r="HJ411" s="10"/>
      <c r="HK411" s="10"/>
      <c r="HL411" s="10"/>
      <c r="HM411" s="10"/>
      <c r="HN411" s="10"/>
      <c r="HO411" s="10"/>
      <c r="HP411" s="10"/>
      <c r="HQ411" s="10"/>
      <c r="HR411" s="10"/>
      <c r="HS411" s="10"/>
      <c r="HT411" s="10"/>
      <c r="HU411" s="10"/>
      <c r="HV411" s="10"/>
      <c r="HW411" s="10"/>
      <c r="HX411" s="10"/>
      <c r="HY411" s="10"/>
      <c r="HZ411" s="10"/>
      <c r="IA411" s="10"/>
      <c r="IB411" s="10"/>
      <c r="IC411" s="10"/>
      <c r="ID411" s="10"/>
      <c r="IE411" s="10"/>
      <c r="IF411" s="10"/>
      <c r="IG411" s="10"/>
      <c r="IH411" s="10"/>
      <c r="II411" s="10"/>
      <c r="IJ411" s="10"/>
      <c r="IK411" s="10"/>
      <c r="IL411" s="10"/>
      <c r="IM411" s="10"/>
      <c r="IN411" s="10"/>
      <c r="IO411" s="10"/>
      <c r="IP411" s="10"/>
      <c r="IQ411" s="10"/>
      <c r="IR411" s="10"/>
      <c r="IS411" s="10"/>
      <c r="IT411" s="10"/>
      <c r="IU411" s="10"/>
      <c r="IV411" s="10"/>
      <c r="IW411" s="10"/>
      <c r="IX411" s="10"/>
      <c r="IY411" s="10"/>
      <c r="IZ411" s="10"/>
      <c r="JA411" s="10"/>
    </row>
    <row r="412" spans="1:261" x14ac:dyDescent="0.3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CC412" s="10"/>
      <c r="CD412" s="10"/>
      <c r="CE412" s="10"/>
      <c r="CF412" s="10"/>
      <c r="CG412" s="10"/>
      <c r="CH412" s="10"/>
      <c r="CI412" s="10"/>
      <c r="CJ412" s="10"/>
      <c r="CK412" s="10"/>
      <c r="CL412" s="10"/>
      <c r="CM412" s="10"/>
      <c r="CN412" s="10"/>
      <c r="CO412" s="10"/>
      <c r="CP412" s="10"/>
      <c r="CQ412" s="10"/>
      <c r="CR412" s="10"/>
      <c r="CS412" s="10"/>
      <c r="CT412" s="10"/>
      <c r="CU412" s="10"/>
      <c r="CV412" s="10"/>
      <c r="CW412" s="10"/>
      <c r="CX412" s="10"/>
      <c r="CY412" s="10"/>
      <c r="CZ412" s="10"/>
      <c r="DA412" s="10"/>
      <c r="DB412" s="10"/>
      <c r="DC412" s="10"/>
      <c r="DD412" s="10"/>
      <c r="DE412" s="10"/>
      <c r="DF412" s="10"/>
      <c r="DG412" s="10"/>
      <c r="DH412" s="10"/>
      <c r="DI412" s="10"/>
      <c r="DJ412" s="10"/>
      <c r="DK412" s="10"/>
      <c r="DL412" s="10"/>
      <c r="DM412" s="10"/>
      <c r="DN412" s="10"/>
      <c r="DO412" s="10"/>
      <c r="DP412" s="10"/>
      <c r="DQ412" s="10"/>
      <c r="DR412" s="10"/>
      <c r="DS412" s="10"/>
      <c r="DT412" s="10"/>
      <c r="DU412" s="10"/>
      <c r="DV412" s="10"/>
      <c r="DW412" s="10"/>
      <c r="DX412" s="10"/>
      <c r="DY412" s="10"/>
      <c r="DZ412" s="10"/>
      <c r="EA412" s="10"/>
      <c r="EB412" s="10"/>
      <c r="EC412" s="10"/>
      <c r="ED412" s="10"/>
      <c r="EE412" s="10"/>
      <c r="EF412" s="10"/>
      <c r="EG412" s="10"/>
      <c r="EH412" s="10"/>
      <c r="EI412" s="10"/>
      <c r="EJ412" s="10"/>
      <c r="EK412" s="10"/>
      <c r="EL412" s="10"/>
      <c r="EM412" s="10"/>
      <c r="EN412" s="10"/>
      <c r="EO412" s="10"/>
      <c r="EP412" s="10"/>
      <c r="EQ412" s="10"/>
      <c r="ER412" s="10"/>
      <c r="ES412" s="10"/>
      <c r="ET412" s="10"/>
      <c r="EU412" s="10"/>
      <c r="EV412" s="10"/>
      <c r="EW412" s="10"/>
      <c r="EX412" s="10"/>
      <c r="EY412" s="10"/>
      <c r="EZ412" s="10"/>
      <c r="FA412" s="10"/>
      <c r="FB412" s="10"/>
      <c r="FC412" s="10"/>
      <c r="FD412" s="10"/>
      <c r="FE412" s="10"/>
      <c r="FF412" s="10"/>
      <c r="FG412" s="10"/>
      <c r="FH412" s="10"/>
      <c r="FI412" s="10"/>
      <c r="FJ412" s="10"/>
      <c r="FK412" s="10"/>
      <c r="FL412" s="10"/>
      <c r="FM412" s="10"/>
      <c r="FN412" s="10"/>
      <c r="FO412" s="10"/>
      <c r="FP412" s="10"/>
      <c r="FQ412" s="10"/>
      <c r="FR412" s="10"/>
      <c r="FS412" s="10"/>
      <c r="FT412" s="10"/>
      <c r="FU412" s="10"/>
      <c r="FV412" s="10"/>
      <c r="FW412" s="10"/>
      <c r="FX412" s="10"/>
      <c r="FY412" s="10"/>
      <c r="FZ412" s="10"/>
      <c r="GA412" s="10"/>
      <c r="GB412" s="10"/>
      <c r="GC412" s="10"/>
      <c r="GD412" s="10"/>
      <c r="GE412" s="10"/>
      <c r="GF412" s="10"/>
      <c r="GG412" s="10"/>
      <c r="GH412" s="10"/>
      <c r="GI412" s="10"/>
      <c r="GJ412" s="10"/>
      <c r="GK412" s="10"/>
      <c r="GL412" s="10"/>
      <c r="GM412" s="10"/>
      <c r="GN412" s="10"/>
      <c r="GO412" s="10"/>
      <c r="GP412" s="10"/>
      <c r="GQ412" s="10"/>
      <c r="GR412" s="10"/>
      <c r="GS412" s="10"/>
      <c r="GT412" s="10"/>
      <c r="GU412" s="10"/>
      <c r="GV412" s="10"/>
      <c r="GW412" s="10"/>
      <c r="GX412" s="10"/>
      <c r="GY412" s="10"/>
      <c r="GZ412" s="10"/>
      <c r="HA412" s="10"/>
      <c r="HB412" s="10"/>
      <c r="HC412" s="10"/>
      <c r="HD412" s="10"/>
      <c r="HE412" s="10"/>
      <c r="HF412" s="10"/>
      <c r="HG412" s="10"/>
      <c r="HH412" s="10"/>
      <c r="HI412" s="10"/>
      <c r="HJ412" s="10"/>
      <c r="HK412" s="10"/>
      <c r="HL412" s="10"/>
      <c r="HM412" s="10"/>
      <c r="HN412" s="10"/>
      <c r="HO412" s="10"/>
      <c r="HP412" s="10"/>
      <c r="HQ412" s="10"/>
      <c r="HR412" s="10"/>
      <c r="HS412" s="10"/>
      <c r="HT412" s="10"/>
      <c r="HU412" s="10"/>
      <c r="HV412" s="10"/>
      <c r="HW412" s="10"/>
      <c r="HX412" s="10"/>
      <c r="HY412" s="10"/>
      <c r="HZ412" s="10"/>
      <c r="IA412" s="10"/>
      <c r="IB412" s="10"/>
      <c r="IC412" s="10"/>
      <c r="ID412" s="10"/>
      <c r="IE412" s="10"/>
      <c r="IF412" s="10"/>
      <c r="IG412" s="10"/>
      <c r="IH412" s="10"/>
      <c r="II412" s="10"/>
      <c r="IJ412" s="10"/>
      <c r="IK412" s="10"/>
      <c r="IL412" s="10"/>
      <c r="IM412" s="10"/>
      <c r="IN412" s="10"/>
      <c r="IO412" s="10"/>
      <c r="IP412" s="10"/>
      <c r="IQ412" s="10"/>
      <c r="IR412" s="10"/>
      <c r="IS412" s="10"/>
      <c r="IT412" s="10"/>
      <c r="IU412" s="10"/>
      <c r="IV412" s="10"/>
      <c r="IW412" s="10"/>
      <c r="IX412" s="10"/>
      <c r="IY412" s="10"/>
      <c r="IZ412" s="10"/>
      <c r="JA412" s="10"/>
    </row>
    <row r="413" spans="1:261" x14ac:dyDescent="0.3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CC413" s="10"/>
      <c r="CD413" s="10"/>
      <c r="CE413" s="10"/>
      <c r="CF413" s="10"/>
      <c r="CG413" s="10"/>
      <c r="CH413" s="10"/>
      <c r="CI413" s="10"/>
      <c r="CJ413" s="10"/>
      <c r="CK413" s="10"/>
      <c r="CL413" s="10"/>
      <c r="CM413" s="10"/>
      <c r="CN413" s="10"/>
      <c r="CO413" s="10"/>
      <c r="CP413" s="10"/>
      <c r="CQ413" s="10"/>
      <c r="CR413" s="10"/>
      <c r="CS413" s="10"/>
      <c r="CT413" s="10"/>
      <c r="CU413" s="10"/>
      <c r="CV413" s="10"/>
      <c r="CW413" s="10"/>
      <c r="CX413" s="10"/>
      <c r="CY413" s="10"/>
      <c r="CZ413" s="10"/>
      <c r="DA413" s="10"/>
      <c r="DB413" s="10"/>
      <c r="DC413" s="10"/>
      <c r="DD413" s="10"/>
      <c r="DE413" s="10"/>
      <c r="DF413" s="10"/>
      <c r="DG413" s="10"/>
      <c r="DH413" s="10"/>
      <c r="DI413" s="10"/>
      <c r="DJ413" s="10"/>
      <c r="DK413" s="10"/>
      <c r="DL413" s="10"/>
      <c r="DM413" s="10"/>
      <c r="DN413" s="10"/>
      <c r="DO413" s="10"/>
      <c r="DP413" s="10"/>
      <c r="DQ413" s="10"/>
      <c r="DR413" s="10"/>
      <c r="DS413" s="10"/>
      <c r="DT413" s="10"/>
      <c r="DU413" s="10"/>
      <c r="DV413" s="10"/>
      <c r="DW413" s="10"/>
      <c r="DX413" s="10"/>
      <c r="DY413" s="10"/>
      <c r="DZ413" s="10"/>
      <c r="EA413" s="10"/>
      <c r="EB413" s="10"/>
      <c r="EC413" s="10"/>
      <c r="ED413" s="10"/>
      <c r="EE413" s="10"/>
      <c r="EF413" s="10"/>
      <c r="EG413" s="10"/>
      <c r="EH413" s="10"/>
      <c r="EI413" s="10"/>
      <c r="EJ413" s="10"/>
      <c r="EK413" s="10"/>
      <c r="EL413" s="10"/>
      <c r="EM413" s="10"/>
      <c r="EN413" s="10"/>
      <c r="EO413" s="10"/>
      <c r="EP413" s="10"/>
      <c r="EQ413" s="10"/>
      <c r="ER413" s="10"/>
      <c r="ES413" s="10"/>
      <c r="ET413" s="10"/>
      <c r="EU413" s="10"/>
      <c r="EV413" s="10"/>
      <c r="EW413" s="10"/>
      <c r="EX413" s="10"/>
      <c r="EY413" s="10"/>
      <c r="EZ413" s="10"/>
      <c r="FA413" s="10"/>
      <c r="FB413" s="10"/>
      <c r="FC413" s="10"/>
      <c r="FD413" s="10"/>
      <c r="FE413" s="10"/>
      <c r="FF413" s="10"/>
      <c r="FG413" s="10"/>
      <c r="FH413" s="10"/>
      <c r="FI413" s="10"/>
      <c r="FJ413" s="10"/>
      <c r="FK413" s="10"/>
      <c r="FL413" s="10"/>
      <c r="FM413" s="10"/>
      <c r="FN413" s="10"/>
      <c r="FO413" s="10"/>
      <c r="FP413" s="10"/>
      <c r="FQ413" s="10"/>
      <c r="FR413" s="10"/>
      <c r="FS413" s="10"/>
      <c r="FT413" s="10"/>
      <c r="FU413" s="10"/>
      <c r="FV413" s="10"/>
      <c r="FW413" s="10"/>
      <c r="FX413" s="10"/>
      <c r="FY413" s="10"/>
      <c r="FZ413" s="10"/>
      <c r="GA413" s="10"/>
      <c r="GB413" s="10"/>
      <c r="GC413" s="10"/>
      <c r="GD413" s="10"/>
      <c r="GE413" s="10"/>
      <c r="GF413" s="10"/>
      <c r="GG413" s="10"/>
      <c r="GH413" s="10"/>
      <c r="GI413" s="10"/>
      <c r="GJ413" s="10"/>
      <c r="GK413" s="10"/>
      <c r="GL413" s="10"/>
      <c r="GM413" s="10"/>
      <c r="GN413" s="10"/>
      <c r="GO413" s="10"/>
      <c r="GP413" s="10"/>
      <c r="GQ413" s="10"/>
      <c r="GR413" s="10"/>
      <c r="GS413" s="10"/>
      <c r="GT413" s="10"/>
      <c r="GU413" s="10"/>
      <c r="GV413" s="10"/>
      <c r="GW413" s="10"/>
      <c r="GX413" s="10"/>
      <c r="GY413" s="10"/>
      <c r="GZ413" s="10"/>
      <c r="HA413" s="10"/>
      <c r="HB413" s="10"/>
      <c r="HC413" s="10"/>
      <c r="HD413" s="10"/>
      <c r="HE413" s="10"/>
      <c r="HF413" s="10"/>
      <c r="HG413" s="10"/>
      <c r="HH413" s="10"/>
      <c r="HI413" s="10"/>
      <c r="HJ413" s="10"/>
      <c r="HK413" s="10"/>
      <c r="HL413" s="10"/>
      <c r="HM413" s="10"/>
      <c r="HN413" s="10"/>
      <c r="HO413" s="10"/>
      <c r="HP413" s="10"/>
      <c r="HQ413" s="10"/>
      <c r="HR413" s="10"/>
      <c r="HS413" s="10"/>
      <c r="HT413" s="10"/>
      <c r="HU413" s="10"/>
      <c r="HV413" s="10"/>
      <c r="HW413" s="10"/>
      <c r="HX413" s="10"/>
      <c r="HY413" s="10"/>
      <c r="HZ413" s="10"/>
      <c r="IA413" s="10"/>
      <c r="IB413" s="10"/>
      <c r="IC413" s="10"/>
      <c r="ID413" s="10"/>
      <c r="IE413" s="10"/>
      <c r="IF413" s="10"/>
      <c r="IG413" s="10"/>
      <c r="IH413" s="10"/>
      <c r="II413" s="10"/>
      <c r="IJ413" s="10"/>
      <c r="IK413" s="10"/>
      <c r="IL413" s="10"/>
      <c r="IM413" s="10"/>
      <c r="IN413" s="10"/>
      <c r="IO413" s="10"/>
      <c r="IP413" s="10"/>
      <c r="IQ413" s="10"/>
      <c r="IR413" s="10"/>
      <c r="IS413" s="10"/>
      <c r="IT413" s="10"/>
      <c r="IU413" s="10"/>
      <c r="IV413" s="10"/>
      <c r="IW413" s="10"/>
      <c r="IX413" s="10"/>
      <c r="IY413" s="10"/>
      <c r="IZ413" s="10"/>
      <c r="JA413" s="10"/>
    </row>
    <row r="414" spans="1:261" x14ac:dyDescent="0.3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CC414" s="10"/>
      <c r="CD414" s="10"/>
      <c r="CE414" s="10"/>
      <c r="CF414" s="10"/>
      <c r="CG414" s="10"/>
      <c r="CH414" s="10"/>
      <c r="CI414" s="10"/>
      <c r="CJ414" s="10"/>
      <c r="CK414" s="10"/>
      <c r="CL414" s="10"/>
      <c r="CM414" s="10"/>
      <c r="CN414" s="10"/>
      <c r="CO414" s="10"/>
      <c r="CP414" s="10"/>
      <c r="CQ414" s="10"/>
      <c r="CR414" s="10"/>
      <c r="CS414" s="10"/>
      <c r="CT414" s="10"/>
      <c r="CU414" s="10"/>
      <c r="CV414" s="10"/>
      <c r="CW414" s="10"/>
      <c r="CX414" s="10"/>
      <c r="CY414" s="10"/>
      <c r="CZ414" s="10"/>
      <c r="DA414" s="10"/>
      <c r="DB414" s="10"/>
      <c r="DC414" s="10"/>
      <c r="DD414" s="10"/>
      <c r="DE414" s="10"/>
      <c r="DF414" s="10"/>
      <c r="DG414" s="10"/>
      <c r="DH414" s="10"/>
      <c r="DI414" s="10"/>
      <c r="DJ414" s="10"/>
      <c r="DK414" s="10"/>
      <c r="DL414" s="10"/>
      <c r="DM414" s="10"/>
      <c r="DN414" s="10"/>
      <c r="DO414" s="10"/>
      <c r="DP414" s="10"/>
      <c r="DQ414" s="10"/>
      <c r="DR414" s="10"/>
      <c r="DS414" s="10"/>
      <c r="DT414" s="10"/>
      <c r="DU414" s="10"/>
      <c r="DV414" s="10"/>
      <c r="DW414" s="10"/>
      <c r="DX414" s="10"/>
      <c r="DY414" s="10"/>
      <c r="DZ414" s="10"/>
      <c r="EA414" s="10"/>
      <c r="EB414" s="10"/>
      <c r="EC414" s="10"/>
      <c r="ED414" s="10"/>
      <c r="EE414" s="10"/>
      <c r="EF414" s="10"/>
      <c r="EG414" s="10"/>
      <c r="EH414" s="10"/>
      <c r="EI414" s="10"/>
      <c r="EJ414" s="10"/>
      <c r="EK414" s="10"/>
      <c r="EL414" s="10"/>
      <c r="EM414" s="10"/>
      <c r="EN414" s="10"/>
      <c r="EO414" s="10"/>
      <c r="EP414" s="10"/>
      <c r="EQ414" s="10"/>
      <c r="ER414" s="10"/>
      <c r="ES414" s="10"/>
      <c r="ET414" s="10"/>
      <c r="EU414" s="10"/>
      <c r="EV414" s="10"/>
      <c r="EW414" s="10"/>
      <c r="EX414" s="10"/>
      <c r="EY414" s="10"/>
      <c r="EZ414" s="10"/>
      <c r="FA414" s="10"/>
      <c r="FB414" s="10"/>
      <c r="FC414" s="10"/>
      <c r="FD414" s="10"/>
      <c r="FE414" s="10"/>
      <c r="FF414" s="10"/>
      <c r="FG414" s="10"/>
      <c r="FH414" s="10"/>
      <c r="FI414" s="10"/>
      <c r="FJ414" s="10"/>
      <c r="FK414" s="10"/>
      <c r="FL414" s="10"/>
      <c r="FM414" s="10"/>
      <c r="FN414" s="10"/>
      <c r="FO414" s="10"/>
      <c r="FP414" s="10"/>
      <c r="FQ414" s="10"/>
      <c r="FR414" s="10"/>
      <c r="FS414" s="10"/>
      <c r="FT414" s="10"/>
      <c r="FU414" s="10"/>
      <c r="FV414" s="10"/>
      <c r="FW414" s="10"/>
      <c r="FX414" s="10"/>
      <c r="FY414" s="10"/>
      <c r="FZ414" s="10"/>
      <c r="GA414" s="10"/>
      <c r="GB414" s="10"/>
      <c r="GC414" s="10"/>
      <c r="GD414" s="10"/>
      <c r="GE414" s="10"/>
      <c r="GF414" s="10"/>
      <c r="GG414" s="10"/>
      <c r="GH414" s="10"/>
      <c r="GI414" s="10"/>
      <c r="GJ414" s="10"/>
      <c r="GK414" s="10"/>
      <c r="GL414" s="10"/>
      <c r="GM414" s="10"/>
      <c r="GN414" s="10"/>
      <c r="GO414" s="10"/>
      <c r="GP414" s="10"/>
      <c r="GQ414" s="10"/>
      <c r="GR414" s="10"/>
      <c r="GS414" s="10"/>
      <c r="GT414" s="10"/>
      <c r="GU414" s="10"/>
      <c r="GV414" s="10"/>
      <c r="GW414" s="10"/>
      <c r="GX414" s="10"/>
      <c r="GY414" s="10"/>
      <c r="GZ414" s="10"/>
      <c r="HA414" s="10"/>
      <c r="HB414" s="10"/>
      <c r="HC414" s="10"/>
      <c r="HD414" s="10"/>
      <c r="HE414" s="10"/>
      <c r="HF414" s="10"/>
      <c r="HG414" s="10"/>
      <c r="HH414" s="10"/>
      <c r="HI414" s="10"/>
      <c r="HJ414" s="10"/>
      <c r="HK414" s="10"/>
      <c r="HL414" s="10"/>
      <c r="HM414" s="10"/>
      <c r="HN414" s="10"/>
      <c r="HO414" s="10"/>
      <c r="HP414" s="10"/>
      <c r="HQ414" s="10"/>
      <c r="HR414" s="10"/>
      <c r="HS414" s="10"/>
      <c r="HT414" s="10"/>
      <c r="HU414" s="10"/>
      <c r="HV414" s="10"/>
      <c r="HW414" s="10"/>
      <c r="HX414" s="10"/>
      <c r="HY414" s="10"/>
      <c r="HZ414" s="10"/>
      <c r="IA414" s="10"/>
      <c r="IB414" s="10"/>
      <c r="IC414" s="10"/>
      <c r="ID414" s="10"/>
      <c r="IE414" s="10"/>
      <c r="IF414" s="10"/>
      <c r="IG414" s="10"/>
      <c r="IH414" s="10"/>
      <c r="II414" s="10"/>
      <c r="IJ414" s="10"/>
      <c r="IK414" s="10"/>
      <c r="IL414" s="10"/>
      <c r="IM414" s="10"/>
      <c r="IN414" s="10"/>
      <c r="IO414" s="10"/>
      <c r="IP414" s="10"/>
      <c r="IQ414" s="10"/>
      <c r="IR414" s="10"/>
      <c r="IS414" s="10"/>
      <c r="IT414" s="10"/>
      <c r="IU414" s="10"/>
      <c r="IV414" s="10"/>
      <c r="IW414" s="10"/>
      <c r="IX414" s="10"/>
      <c r="IY414" s="10"/>
      <c r="IZ414" s="10"/>
      <c r="JA414" s="10"/>
    </row>
    <row r="415" spans="1:261" x14ac:dyDescent="0.3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CC415" s="10"/>
      <c r="CD415" s="10"/>
      <c r="CE415" s="10"/>
      <c r="CF415" s="10"/>
      <c r="CG415" s="10"/>
      <c r="CH415" s="10"/>
      <c r="CI415" s="10"/>
      <c r="CJ415" s="10"/>
      <c r="CK415" s="10"/>
      <c r="CL415" s="10"/>
      <c r="CM415" s="10"/>
      <c r="CN415" s="10"/>
      <c r="CO415" s="10"/>
      <c r="CP415" s="10"/>
      <c r="CQ415" s="10"/>
      <c r="CR415" s="10"/>
      <c r="CS415" s="10"/>
      <c r="CT415" s="10"/>
      <c r="CU415" s="10"/>
      <c r="CV415" s="10"/>
      <c r="CW415" s="10"/>
      <c r="CX415" s="10"/>
      <c r="CY415" s="10"/>
      <c r="CZ415" s="10"/>
      <c r="DA415" s="10"/>
      <c r="DB415" s="10"/>
      <c r="DC415" s="10"/>
      <c r="DD415" s="10"/>
      <c r="DE415" s="10"/>
      <c r="DF415" s="10"/>
      <c r="DG415" s="10"/>
      <c r="DH415" s="10"/>
      <c r="DI415" s="10"/>
      <c r="DJ415" s="10"/>
      <c r="DK415" s="10"/>
      <c r="DL415" s="10"/>
      <c r="DM415" s="10"/>
      <c r="DN415" s="10"/>
      <c r="DO415" s="10"/>
      <c r="DP415" s="10"/>
      <c r="DQ415" s="10"/>
      <c r="DR415" s="10"/>
      <c r="DS415" s="10"/>
      <c r="DT415" s="10"/>
      <c r="DU415" s="10"/>
      <c r="DV415" s="10"/>
      <c r="DW415" s="10"/>
      <c r="DX415" s="10"/>
      <c r="DY415" s="10"/>
      <c r="DZ415" s="10"/>
      <c r="EA415" s="10"/>
      <c r="EB415" s="10"/>
      <c r="EC415" s="10"/>
      <c r="ED415" s="10"/>
      <c r="EE415" s="10"/>
      <c r="EF415" s="10"/>
      <c r="EG415" s="10"/>
      <c r="EH415" s="10"/>
      <c r="EI415" s="10"/>
      <c r="EJ415" s="10"/>
      <c r="EK415" s="10"/>
      <c r="EL415" s="10"/>
      <c r="EM415" s="10"/>
      <c r="EN415" s="10"/>
      <c r="EO415" s="10"/>
      <c r="EP415" s="10"/>
      <c r="EQ415" s="10"/>
      <c r="ER415" s="10"/>
      <c r="ES415" s="10"/>
      <c r="ET415" s="10"/>
      <c r="EU415" s="10"/>
      <c r="EV415" s="10"/>
      <c r="EW415" s="10"/>
      <c r="EX415" s="10"/>
      <c r="EY415" s="10"/>
      <c r="EZ415" s="10"/>
      <c r="FA415" s="10"/>
      <c r="FB415" s="10"/>
      <c r="FC415" s="10"/>
      <c r="FD415" s="10"/>
      <c r="FE415" s="10"/>
      <c r="FF415" s="10"/>
      <c r="FG415" s="10"/>
      <c r="FH415" s="10"/>
      <c r="FI415" s="10"/>
      <c r="FJ415" s="10"/>
      <c r="FK415" s="10"/>
      <c r="FL415" s="10"/>
      <c r="FM415" s="10"/>
      <c r="FN415" s="10"/>
      <c r="FO415" s="10"/>
      <c r="FP415" s="10"/>
      <c r="FQ415" s="10"/>
      <c r="FR415" s="10"/>
      <c r="FS415" s="10"/>
      <c r="FT415" s="10"/>
      <c r="FU415" s="10"/>
      <c r="FV415" s="10"/>
      <c r="FW415" s="10"/>
      <c r="FX415" s="10"/>
      <c r="FY415" s="10"/>
      <c r="FZ415" s="10"/>
      <c r="GA415" s="10"/>
      <c r="GB415" s="10"/>
      <c r="GC415" s="10"/>
      <c r="GD415" s="10"/>
      <c r="GE415" s="10"/>
      <c r="GF415" s="10"/>
      <c r="GG415" s="10"/>
      <c r="GH415" s="10"/>
      <c r="GI415" s="10"/>
      <c r="GJ415" s="10"/>
      <c r="GK415" s="10"/>
      <c r="GL415" s="10"/>
      <c r="GM415" s="10"/>
      <c r="GN415" s="10"/>
      <c r="GO415" s="10"/>
      <c r="GP415" s="10"/>
      <c r="GQ415" s="10"/>
      <c r="GR415" s="10"/>
      <c r="GS415" s="10"/>
      <c r="GT415" s="10"/>
      <c r="GU415" s="10"/>
      <c r="GV415" s="10"/>
      <c r="GW415" s="10"/>
      <c r="GX415" s="10"/>
      <c r="GY415" s="10"/>
      <c r="GZ415" s="10"/>
      <c r="HA415" s="10"/>
      <c r="HB415" s="10"/>
      <c r="HC415" s="10"/>
      <c r="HD415" s="10"/>
      <c r="HE415" s="10"/>
      <c r="HF415" s="10"/>
      <c r="HG415" s="10"/>
      <c r="HH415" s="10"/>
      <c r="HI415" s="10"/>
      <c r="HJ415" s="10"/>
      <c r="HK415" s="10"/>
      <c r="HL415" s="10"/>
      <c r="HM415" s="10"/>
      <c r="HN415" s="10"/>
      <c r="HO415" s="10"/>
      <c r="HP415" s="10"/>
      <c r="HQ415" s="10"/>
      <c r="HR415" s="10"/>
      <c r="HS415" s="10"/>
      <c r="HT415" s="10"/>
      <c r="HU415" s="10"/>
      <c r="HV415" s="10"/>
      <c r="HW415" s="10"/>
      <c r="HX415" s="10"/>
      <c r="HY415" s="10"/>
      <c r="HZ415" s="10"/>
      <c r="IA415" s="10"/>
      <c r="IB415" s="10"/>
      <c r="IC415" s="10"/>
      <c r="ID415" s="10"/>
      <c r="IE415" s="10"/>
      <c r="IF415" s="10"/>
      <c r="IG415" s="10"/>
      <c r="IH415" s="10"/>
      <c r="II415" s="10"/>
      <c r="IJ415" s="10"/>
      <c r="IK415" s="10"/>
      <c r="IL415" s="10"/>
      <c r="IM415" s="10"/>
      <c r="IN415" s="10"/>
      <c r="IO415" s="10"/>
      <c r="IP415" s="10"/>
      <c r="IQ415" s="10"/>
      <c r="IR415" s="10"/>
      <c r="IS415" s="10"/>
      <c r="IT415" s="10"/>
      <c r="IU415" s="10"/>
      <c r="IV415" s="10"/>
      <c r="IW415" s="10"/>
      <c r="IX415" s="10"/>
      <c r="IY415" s="10"/>
      <c r="IZ415" s="10"/>
      <c r="JA415" s="10"/>
    </row>
    <row r="416" spans="1:261" x14ac:dyDescent="0.3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CC416" s="10"/>
      <c r="CD416" s="10"/>
      <c r="CE416" s="10"/>
      <c r="CF416" s="10"/>
      <c r="CG416" s="10"/>
      <c r="CH416" s="10"/>
      <c r="CI416" s="10"/>
      <c r="CJ416" s="10"/>
      <c r="CK416" s="10"/>
      <c r="CL416" s="10"/>
      <c r="CM416" s="10"/>
      <c r="CN416" s="10"/>
      <c r="CO416" s="10"/>
      <c r="CP416" s="10"/>
      <c r="CQ416" s="10"/>
      <c r="CR416" s="10"/>
      <c r="CS416" s="10"/>
      <c r="CT416" s="10"/>
      <c r="CU416" s="10"/>
      <c r="CV416" s="10"/>
      <c r="CW416" s="10"/>
      <c r="CX416" s="10"/>
      <c r="CY416" s="10"/>
      <c r="CZ416" s="10"/>
      <c r="DA416" s="10"/>
      <c r="DB416" s="10"/>
      <c r="DC416" s="10"/>
      <c r="DD416" s="10"/>
      <c r="DE416" s="10"/>
      <c r="DF416" s="10"/>
      <c r="DG416" s="10"/>
      <c r="DH416" s="10"/>
      <c r="DI416" s="10"/>
      <c r="DJ416" s="10"/>
      <c r="DK416" s="10"/>
      <c r="DL416" s="10"/>
      <c r="DM416" s="10"/>
      <c r="DN416" s="10"/>
      <c r="DO416" s="10"/>
      <c r="DP416" s="10"/>
      <c r="DQ416" s="10"/>
      <c r="DR416" s="10"/>
      <c r="DS416" s="10"/>
      <c r="DT416" s="10"/>
      <c r="DU416" s="10"/>
      <c r="DV416" s="10"/>
      <c r="DW416" s="10"/>
      <c r="DX416" s="10"/>
      <c r="DY416" s="10"/>
      <c r="DZ416" s="10"/>
      <c r="EA416" s="10"/>
      <c r="EB416" s="10"/>
      <c r="EC416" s="10"/>
      <c r="ED416" s="10"/>
      <c r="EE416" s="10"/>
      <c r="EF416" s="10"/>
      <c r="EG416" s="10"/>
      <c r="EH416" s="10"/>
      <c r="EI416" s="10"/>
      <c r="EJ416" s="10"/>
      <c r="EK416" s="10"/>
      <c r="EL416" s="10"/>
      <c r="EM416" s="10"/>
      <c r="EN416" s="10"/>
      <c r="EO416" s="10"/>
      <c r="EP416" s="10"/>
      <c r="EQ416" s="10"/>
      <c r="ER416" s="10"/>
      <c r="ES416" s="10"/>
      <c r="ET416" s="10"/>
      <c r="EU416" s="10"/>
      <c r="EV416" s="10"/>
      <c r="EW416" s="10"/>
      <c r="EX416" s="10"/>
      <c r="EY416" s="10"/>
      <c r="EZ416" s="10"/>
      <c r="FA416" s="10"/>
      <c r="FB416" s="10"/>
      <c r="FC416" s="10"/>
      <c r="FD416" s="10"/>
      <c r="FE416" s="10"/>
      <c r="FF416" s="10"/>
      <c r="FG416" s="10"/>
      <c r="FH416" s="10"/>
      <c r="FI416" s="10"/>
      <c r="FJ416" s="10"/>
      <c r="FK416" s="10"/>
      <c r="FL416" s="10"/>
      <c r="FM416" s="10"/>
      <c r="FN416" s="10"/>
      <c r="FO416" s="10"/>
      <c r="FP416" s="10"/>
      <c r="FQ416" s="10"/>
      <c r="FR416" s="10"/>
      <c r="FS416" s="10"/>
      <c r="FT416" s="10"/>
      <c r="FU416" s="10"/>
      <c r="FV416" s="10"/>
      <c r="FW416" s="10"/>
      <c r="FX416" s="10"/>
      <c r="FY416" s="10"/>
      <c r="FZ416" s="10"/>
      <c r="GA416" s="10"/>
      <c r="GB416" s="10"/>
      <c r="GC416" s="10"/>
      <c r="GD416" s="10"/>
      <c r="GE416" s="10"/>
      <c r="GF416" s="10"/>
      <c r="GG416" s="10"/>
      <c r="GH416" s="10"/>
      <c r="GI416" s="10"/>
      <c r="GJ416" s="10"/>
      <c r="GK416" s="10"/>
      <c r="GL416" s="10"/>
      <c r="GM416" s="10"/>
      <c r="GN416" s="10"/>
      <c r="GO416" s="10"/>
      <c r="GP416" s="10"/>
      <c r="GQ416" s="10"/>
      <c r="GR416" s="10"/>
      <c r="GS416" s="10"/>
      <c r="GT416" s="10"/>
      <c r="GU416" s="10"/>
      <c r="GV416" s="10"/>
      <c r="GW416" s="10"/>
      <c r="GX416" s="10"/>
      <c r="GY416" s="10"/>
      <c r="GZ416" s="10"/>
      <c r="HA416" s="10"/>
      <c r="HB416" s="10"/>
      <c r="HC416" s="10"/>
      <c r="HD416" s="10"/>
      <c r="HE416" s="10"/>
      <c r="HF416" s="10"/>
      <c r="HG416" s="10"/>
      <c r="HH416" s="10"/>
      <c r="HI416" s="10"/>
      <c r="HJ416" s="10"/>
      <c r="HK416" s="10"/>
      <c r="HL416" s="10"/>
      <c r="HM416" s="10"/>
      <c r="HN416" s="10"/>
      <c r="HO416" s="10"/>
      <c r="HP416" s="10"/>
      <c r="HQ416" s="10"/>
      <c r="HR416" s="10"/>
      <c r="HS416" s="10"/>
      <c r="HT416" s="10"/>
      <c r="HU416" s="10"/>
      <c r="HV416" s="10"/>
      <c r="HW416" s="10"/>
      <c r="HX416" s="10"/>
      <c r="HY416" s="10"/>
      <c r="HZ416" s="10"/>
      <c r="IA416" s="10"/>
      <c r="IB416" s="10"/>
      <c r="IC416" s="10"/>
      <c r="ID416" s="10"/>
      <c r="IE416" s="10"/>
      <c r="IF416" s="10"/>
      <c r="IG416" s="10"/>
      <c r="IH416" s="10"/>
      <c r="II416" s="10"/>
      <c r="IJ416" s="10"/>
      <c r="IK416" s="10"/>
      <c r="IL416" s="10"/>
      <c r="IM416" s="10"/>
      <c r="IN416" s="10"/>
      <c r="IO416" s="10"/>
      <c r="IP416" s="10"/>
      <c r="IQ416" s="10"/>
      <c r="IR416" s="10"/>
      <c r="IS416" s="10"/>
      <c r="IT416" s="10"/>
      <c r="IU416" s="10"/>
      <c r="IV416" s="10"/>
      <c r="IW416" s="10"/>
      <c r="IX416" s="10"/>
      <c r="IY416" s="10"/>
      <c r="IZ416" s="10"/>
      <c r="JA416" s="10"/>
    </row>
    <row r="417" spans="1:261" x14ac:dyDescent="0.3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CC417" s="10"/>
      <c r="CD417" s="10"/>
      <c r="CE417" s="10"/>
      <c r="CF417" s="10"/>
      <c r="CG417" s="10"/>
      <c r="CH417" s="10"/>
      <c r="CI417" s="10"/>
      <c r="CJ417" s="10"/>
      <c r="CK417" s="10"/>
      <c r="CL417" s="10"/>
      <c r="CM417" s="10"/>
      <c r="CN417" s="10"/>
      <c r="CO417" s="10"/>
      <c r="CP417" s="10"/>
      <c r="CQ417" s="10"/>
      <c r="CR417" s="10"/>
      <c r="CS417" s="10"/>
      <c r="CT417" s="10"/>
      <c r="CU417" s="10"/>
      <c r="CV417" s="10"/>
      <c r="CW417" s="10"/>
      <c r="CX417" s="10"/>
      <c r="CY417" s="10"/>
      <c r="CZ417" s="10"/>
      <c r="DA417" s="10"/>
      <c r="DB417" s="10"/>
      <c r="DC417" s="10"/>
      <c r="DD417" s="10"/>
      <c r="DE417" s="10"/>
      <c r="DF417" s="10"/>
      <c r="DG417" s="10"/>
      <c r="DH417" s="10"/>
      <c r="DI417" s="10"/>
      <c r="DJ417" s="10"/>
      <c r="DK417" s="10"/>
      <c r="DL417" s="10"/>
      <c r="DM417" s="10"/>
      <c r="DN417" s="10"/>
      <c r="DO417" s="10"/>
      <c r="DP417" s="10"/>
      <c r="DQ417" s="10"/>
      <c r="DR417" s="10"/>
      <c r="DS417" s="10"/>
      <c r="DT417" s="10"/>
      <c r="DU417" s="10"/>
      <c r="DV417" s="10"/>
      <c r="DW417" s="10"/>
      <c r="DX417" s="10"/>
      <c r="DY417" s="10"/>
      <c r="DZ417" s="10"/>
      <c r="EA417" s="10"/>
      <c r="EB417" s="10"/>
      <c r="EC417" s="10"/>
      <c r="ED417" s="10"/>
      <c r="EE417" s="10"/>
      <c r="EF417" s="10"/>
      <c r="EG417" s="10"/>
      <c r="EH417" s="10"/>
      <c r="EI417" s="10"/>
      <c r="EJ417" s="10"/>
      <c r="EK417" s="10"/>
      <c r="EL417" s="10"/>
      <c r="EM417" s="10"/>
      <c r="EN417" s="10"/>
      <c r="EO417" s="10"/>
      <c r="EP417" s="10"/>
      <c r="EQ417" s="10"/>
      <c r="ER417" s="10"/>
      <c r="ES417" s="10"/>
      <c r="ET417" s="10"/>
      <c r="EU417" s="10"/>
      <c r="EV417" s="10"/>
      <c r="EW417" s="10"/>
      <c r="EX417" s="10"/>
      <c r="EY417" s="10"/>
      <c r="EZ417" s="10"/>
      <c r="FA417" s="10"/>
      <c r="FB417" s="10"/>
      <c r="FC417" s="10"/>
      <c r="FD417" s="10"/>
      <c r="FE417" s="10"/>
      <c r="FF417" s="10"/>
      <c r="FG417" s="10"/>
      <c r="FH417" s="10"/>
      <c r="FI417" s="10"/>
      <c r="FJ417" s="10"/>
      <c r="FK417" s="10"/>
      <c r="FL417" s="10"/>
      <c r="FM417" s="10"/>
      <c r="FN417" s="10"/>
      <c r="FO417" s="10"/>
      <c r="FP417" s="10"/>
      <c r="FQ417" s="10"/>
      <c r="FR417" s="10"/>
      <c r="FS417" s="10"/>
      <c r="FT417" s="10"/>
      <c r="FU417" s="10"/>
      <c r="FV417" s="10"/>
      <c r="FW417" s="10"/>
      <c r="FX417" s="10"/>
      <c r="FY417" s="10"/>
      <c r="FZ417" s="10"/>
      <c r="GA417" s="10"/>
      <c r="GB417" s="10"/>
      <c r="GC417" s="10"/>
      <c r="GD417" s="10"/>
      <c r="GE417" s="10"/>
      <c r="GF417" s="10"/>
      <c r="GG417" s="10"/>
      <c r="GH417" s="10"/>
      <c r="GI417" s="10"/>
      <c r="GJ417" s="10"/>
      <c r="GK417" s="10"/>
      <c r="GL417" s="10"/>
      <c r="GM417" s="10"/>
      <c r="GN417" s="10"/>
      <c r="GO417" s="10"/>
      <c r="GP417" s="10"/>
      <c r="GQ417" s="10"/>
      <c r="GR417" s="10"/>
      <c r="GS417" s="10"/>
      <c r="GT417" s="10"/>
      <c r="GU417" s="10"/>
      <c r="GV417" s="10"/>
      <c r="GW417" s="10"/>
      <c r="GX417" s="10"/>
      <c r="GY417" s="10"/>
      <c r="GZ417" s="10"/>
      <c r="HA417" s="10"/>
      <c r="HB417" s="10"/>
      <c r="HC417" s="10"/>
      <c r="HD417" s="10"/>
      <c r="HE417" s="10"/>
      <c r="HF417" s="10"/>
      <c r="HG417" s="10"/>
      <c r="HH417" s="10"/>
      <c r="HI417" s="10"/>
      <c r="HJ417" s="10"/>
      <c r="HK417" s="10"/>
      <c r="HL417" s="10"/>
      <c r="HM417" s="10"/>
      <c r="HN417" s="10"/>
      <c r="HO417" s="10"/>
      <c r="HP417" s="10"/>
      <c r="HQ417" s="10"/>
      <c r="HR417" s="10"/>
      <c r="HS417" s="10"/>
      <c r="HT417" s="10"/>
      <c r="HU417" s="10"/>
      <c r="HV417" s="10"/>
      <c r="HW417" s="10"/>
      <c r="HX417" s="10"/>
      <c r="HY417" s="10"/>
      <c r="HZ417" s="10"/>
      <c r="IA417" s="10"/>
      <c r="IB417" s="10"/>
      <c r="IC417" s="10"/>
      <c r="ID417" s="10"/>
      <c r="IE417" s="10"/>
      <c r="IF417" s="10"/>
      <c r="IG417" s="10"/>
      <c r="IH417" s="10"/>
      <c r="II417" s="10"/>
      <c r="IJ417" s="10"/>
      <c r="IK417" s="10"/>
      <c r="IL417" s="10"/>
      <c r="IM417" s="10"/>
      <c r="IN417" s="10"/>
      <c r="IO417" s="10"/>
      <c r="IP417" s="10"/>
      <c r="IQ417" s="10"/>
      <c r="IR417" s="10"/>
      <c r="IS417" s="10"/>
      <c r="IT417" s="10"/>
      <c r="IU417" s="10"/>
      <c r="IV417" s="10"/>
      <c r="IW417" s="10"/>
      <c r="IX417" s="10"/>
      <c r="IY417" s="10"/>
      <c r="IZ417" s="10"/>
      <c r="JA417" s="10"/>
    </row>
    <row r="418" spans="1:261" x14ac:dyDescent="0.3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CC418" s="10"/>
      <c r="CD418" s="10"/>
      <c r="CE418" s="10"/>
      <c r="CF418" s="10"/>
      <c r="CG418" s="10"/>
      <c r="CH418" s="10"/>
      <c r="CI418" s="10"/>
      <c r="CJ418" s="10"/>
      <c r="CK418" s="10"/>
      <c r="CL418" s="10"/>
      <c r="CM418" s="10"/>
      <c r="CN418" s="10"/>
      <c r="CO418" s="10"/>
      <c r="CP418" s="10"/>
      <c r="CQ418" s="10"/>
      <c r="CR418" s="10"/>
      <c r="CS418" s="10"/>
      <c r="CT418" s="10"/>
      <c r="CU418" s="10"/>
      <c r="CV418" s="10"/>
      <c r="CW418" s="10"/>
      <c r="CX418" s="10"/>
      <c r="CY418" s="10"/>
      <c r="CZ418" s="10"/>
      <c r="DA418" s="10"/>
      <c r="DB418" s="10"/>
      <c r="DC418" s="10"/>
      <c r="DD418" s="10"/>
      <c r="DE418" s="10"/>
      <c r="DF418" s="10"/>
      <c r="DG418" s="10"/>
      <c r="DH418" s="10"/>
      <c r="DI418" s="10"/>
      <c r="DJ418" s="10"/>
      <c r="DK418" s="10"/>
      <c r="DL418" s="10"/>
      <c r="DM418" s="10"/>
      <c r="DN418" s="10"/>
      <c r="DO418" s="10"/>
      <c r="DP418" s="10"/>
      <c r="DQ418" s="10"/>
      <c r="DR418" s="10"/>
      <c r="DS418" s="10"/>
      <c r="DT418" s="10"/>
      <c r="DU418" s="10"/>
      <c r="DV418" s="10"/>
      <c r="DW418" s="10"/>
      <c r="DX418" s="10"/>
      <c r="DY418" s="10"/>
      <c r="DZ418" s="10"/>
      <c r="EA418" s="10"/>
      <c r="EB418" s="10"/>
      <c r="EC418" s="10"/>
      <c r="ED418" s="10"/>
      <c r="EE418" s="10"/>
      <c r="EF418" s="10"/>
      <c r="EG418" s="10"/>
      <c r="EH418" s="10"/>
      <c r="EI418" s="10"/>
      <c r="EJ418" s="10"/>
      <c r="EK418" s="10"/>
      <c r="EL418" s="10"/>
      <c r="EM418" s="10"/>
      <c r="EN418" s="10"/>
      <c r="EO418" s="10"/>
      <c r="EP418" s="10"/>
      <c r="EQ418" s="10"/>
      <c r="ER418" s="10"/>
      <c r="ES418" s="10"/>
      <c r="ET418" s="10"/>
      <c r="EU418" s="10"/>
      <c r="EV418" s="10"/>
      <c r="EW418" s="10"/>
      <c r="EX418" s="10"/>
      <c r="EY418" s="10"/>
      <c r="EZ418" s="10"/>
      <c r="FA418" s="10"/>
      <c r="FB418" s="10"/>
      <c r="FC418" s="10"/>
      <c r="FD418" s="10"/>
      <c r="FE418" s="10"/>
      <c r="FF418" s="10"/>
      <c r="FG418" s="10"/>
      <c r="FH418" s="10"/>
      <c r="FI418" s="10"/>
      <c r="FJ418" s="10"/>
      <c r="FK418" s="10"/>
      <c r="FL418" s="10"/>
      <c r="FM418" s="10"/>
      <c r="FN418" s="10"/>
      <c r="FO418" s="10"/>
      <c r="FP418" s="10"/>
      <c r="FQ418" s="10"/>
      <c r="FR418" s="10"/>
      <c r="FS418" s="10"/>
      <c r="FT418" s="10"/>
      <c r="FU418" s="10"/>
      <c r="FV418" s="10"/>
      <c r="FW418" s="10"/>
      <c r="FX418" s="10"/>
      <c r="FY418" s="10"/>
      <c r="FZ418" s="10"/>
      <c r="GA418" s="10"/>
      <c r="GB418" s="10"/>
      <c r="GC418" s="10"/>
      <c r="GD418" s="10"/>
      <c r="GE418" s="10"/>
      <c r="GF418" s="10"/>
      <c r="GG418" s="10"/>
      <c r="GH418" s="10"/>
      <c r="GI418" s="10"/>
      <c r="GJ418" s="10"/>
      <c r="GK418" s="10"/>
      <c r="GL418" s="10"/>
      <c r="GM418" s="10"/>
      <c r="GN418" s="10"/>
      <c r="GO418" s="10"/>
      <c r="GP418" s="10"/>
      <c r="GQ418" s="10"/>
      <c r="GR418" s="10"/>
      <c r="GS418" s="10"/>
      <c r="GT418" s="10"/>
      <c r="GU418" s="10"/>
      <c r="GV418" s="10"/>
      <c r="GW418" s="10"/>
      <c r="GX418" s="10"/>
      <c r="GY418" s="10"/>
      <c r="GZ418" s="10"/>
      <c r="HA418" s="10"/>
      <c r="HB418" s="10"/>
      <c r="HC418" s="10"/>
      <c r="HD418" s="10"/>
      <c r="HE418" s="10"/>
      <c r="HF418" s="10"/>
      <c r="HG418" s="10"/>
      <c r="HH418" s="10"/>
      <c r="HI418" s="10"/>
      <c r="HJ418" s="10"/>
      <c r="HK418" s="10"/>
      <c r="HL418" s="10"/>
      <c r="HM418" s="10"/>
      <c r="HN418" s="10"/>
      <c r="HO418" s="10"/>
      <c r="HP418" s="10"/>
      <c r="HQ418" s="10"/>
      <c r="HR418" s="10"/>
      <c r="HS418" s="10"/>
      <c r="HT418" s="10"/>
      <c r="HU418" s="10"/>
      <c r="HV418" s="10"/>
      <c r="HW418" s="10"/>
      <c r="HX418" s="10"/>
      <c r="HY418" s="10"/>
      <c r="HZ418" s="10"/>
      <c r="IA418" s="10"/>
      <c r="IB418" s="10"/>
      <c r="IC418" s="10"/>
      <c r="ID418" s="10"/>
      <c r="IE418" s="10"/>
      <c r="IF418" s="10"/>
      <c r="IG418" s="10"/>
      <c r="IH418" s="10"/>
      <c r="II418" s="10"/>
      <c r="IJ418" s="10"/>
      <c r="IK418" s="10"/>
      <c r="IL418" s="10"/>
      <c r="IM418" s="10"/>
      <c r="IN418" s="10"/>
      <c r="IO418" s="10"/>
      <c r="IP418" s="10"/>
      <c r="IQ418" s="10"/>
      <c r="IR418" s="10"/>
      <c r="IS418" s="10"/>
      <c r="IT418" s="10"/>
      <c r="IU418" s="10"/>
      <c r="IV418" s="10"/>
      <c r="IW418" s="10"/>
      <c r="IX418" s="10"/>
      <c r="IY418" s="10"/>
      <c r="IZ418" s="10"/>
      <c r="JA418" s="10"/>
    </row>
    <row r="419" spans="1:261" x14ac:dyDescent="0.3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CC419" s="10"/>
      <c r="CD419" s="10"/>
      <c r="CE419" s="10"/>
      <c r="CF419" s="10"/>
      <c r="CG419" s="10"/>
      <c r="CH419" s="10"/>
      <c r="CI419" s="10"/>
      <c r="CJ419" s="10"/>
      <c r="CK419" s="10"/>
      <c r="CL419" s="10"/>
      <c r="CM419" s="10"/>
      <c r="CN419" s="10"/>
      <c r="CO419" s="10"/>
      <c r="CP419" s="10"/>
      <c r="CQ419" s="10"/>
      <c r="CR419" s="10"/>
      <c r="CS419" s="10"/>
      <c r="CT419" s="10"/>
      <c r="CU419" s="10"/>
      <c r="CV419" s="10"/>
      <c r="CW419" s="10"/>
      <c r="CX419" s="10"/>
      <c r="CY419" s="10"/>
      <c r="CZ419" s="10"/>
      <c r="DA419" s="10"/>
      <c r="DB419" s="10"/>
      <c r="DC419" s="10"/>
      <c r="DD419" s="10"/>
      <c r="DE419" s="10"/>
      <c r="DF419" s="10"/>
      <c r="DG419" s="10"/>
      <c r="DH419" s="10"/>
      <c r="DI419" s="10"/>
      <c r="DJ419" s="10"/>
      <c r="DK419" s="10"/>
      <c r="DL419" s="10"/>
      <c r="DM419" s="10"/>
      <c r="DN419" s="10"/>
      <c r="DO419" s="10"/>
      <c r="DP419" s="10"/>
      <c r="DQ419" s="10"/>
      <c r="DR419" s="10"/>
      <c r="DS419" s="10"/>
      <c r="DT419" s="10"/>
      <c r="DU419" s="10"/>
      <c r="DV419" s="10"/>
      <c r="DW419" s="10"/>
      <c r="DX419" s="10"/>
      <c r="DY419" s="10"/>
      <c r="DZ419" s="10"/>
      <c r="EA419" s="10"/>
      <c r="EB419" s="10"/>
      <c r="EC419" s="10"/>
      <c r="ED419" s="10"/>
      <c r="EE419" s="10"/>
      <c r="EF419" s="10"/>
      <c r="EG419" s="10"/>
      <c r="EH419" s="10"/>
      <c r="EI419" s="10"/>
      <c r="EJ419" s="10"/>
      <c r="EK419" s="10"/>
      <c r="EL419" s="10"/>
      <c r="EM419" s="10"/>
      <c r="EN419" s="10"/>
      <c r="EO419" s="10"/>
      <c r="EP419" s="10"/>
      <c r="EQ419" s="10"/>
      <c r="ER419" s="10"/>
      <c r="ES419" s="10"/>
      <c r="ET419" s="10"/>
      <c r="EU419" s="10"/>
      <c r="EV419" s="10"/>
      <c r="EW419" s="10"/>
      <c r="EX419" s="10"/>
      <c r="EY419" s="10"/>
      <c r="EZ419" s="10"/>
      <c r="FA419" s="10"/>
      <c r="FB419" s="10"/>
      <c r="FC419" s="10"/>
      <c r="FD419" s="10"/>
      <c r="FE419" s="10"/>
      <c r="FF419" s="10"/>
      <c r="FG419" s="10"/>
      <c r="FH419" s="10"/>
      <c r="FI419" s="10"/>
      <c r="FJ419" s="10"/>
      <c r="FK419" s="10"/>
      <c r="FL419" s="10"/>
      <c r="FM419" s="10"/>
      <c r="FN419" s="10"/>
      <c r="FO419" s="10"/>
      <c r="FP419" s="10"/>
      <c r="FQ419" s="10"/>
      <c r="FR419" s="10"/>
      <c r="FS419" s="10"/>
      <c r="FT419" s="10"/>
      <c r="FU419" s="10"/>
      <c r="FV419" s="10"/>
      <c r="FW419" s="10"/>
      <c r="FX419" s="10"/>
      <c r="FY419" s="10"/>
      <c r="FZ419" s="10"/>
      <c r="GA419" s="10"/>
      <c r="GB419" s="10"/>
      <c r="GC419" s="10"/>
      <c r="GD419" s="10"/>
      <c r="GE419" s="10"/>
      <c r="GF419" s="10"/>
      <c r="GG419" s="10"/>
      <c r="GH419" s="10"/>
      <c r="GI419" s="10"/>
      <c r="GJ419" s="10"/>
      <c r="GK419" s="10"/>
      <c r="GL419" s="10"/>
      <c r="GM419" s="10"/>
      <c r="GN419" s="10"/>
      <c r="GO419" s="10"/>
      <c r="GP419" s="10"/>
      <c r="GQ419" s="10"/>
      <c r="GR419" s="10"/>
      <c r="GS419" s="10"/>
      <c r="GT419" s="10"/>
      <c r="GU419" s="10"/>
      <c r="GV419" s="10"/>
      <c r="GW419" s="10"/>
      <c r="GX419" s="10"/>
      <c r="GY419" s="10"/>
      <c r="GZ419" s="10"/>
      <c r="HA419" s="10"/>
      <c r="HB419" s="10"/>
      <c r="HC419" s="10"/>
      <c r="HD419" s="10"/>
      <c r="HE419" s="10"/>
      <c r="HF419" s="10"/>
      <c r="HG419" s="10"/>
      <c r="HH419" s="10"/>
      <c r="HI419" s="10"/>
      <c r="HJ419" s="10"/>
      <c r="HK419" s="10"/>
      <c r="HL419" s="10"/>
      <c r="HM419" s="10"/>
      <c r="HN419" s="10"/>
      <c r="HO419" s="10"/>
      <c r="HP419" s="10"/>
      <c r="HQ419" s="10"/>
      <c r="HR419" s="10"/>
      <c r="HS419" s="10"/>
      <c r="HT419" s="10"/>
      <c r="HU419" s="10"/>
      <c r="HV419" s="10"/>
      <c r="HW419" s="10"/>
      <c r="HX419" s="10"/>
      <c r="HY419" s="10"/>
      <c r="HZ419" s="10"/>
      <c r="IA419" s="10"/>
      <c r="IB419" s="10"/>
      <c r="IC419" s="10"/>
      <c r="ID419" s="10"/>
      <c r="IE419" s="10"/>
      <c r="IF419" s="10"/>
      <c r="IG419" s="10"/>
      <c r="IH419" s="10"/>
      <c r="II419" s="10"/>
      <c r="IJ419" s="10"/>
      <c r="IK419" s="10"/>
      <c r="IL419" s="10"/>
      <c r="IM419" s="10"/>
      <c r="IN419" s="10"/>
      <c r="IO419" s="10"/>
      <c r="IP419" s="10"/>
      <c r="IQ419" s="10"/>
      <c r="IR419" s="10"/>
      <c r="IS419" s="10"/>
      <c r="IT419" s="10"/>
      <c r="IU419" s="10"/>
      <c r="IV419" s="10"/>
      <c r="IW419" s="10"/>
      <c r="IX419" s="10"/>
      <c r="IY419" s="10"/>
      <c r="IZ419" s="10"/>
      <c r="JA419" s="10"/>
    </row>
    <row r="420" spans="1:261" x14ac:dyDescent="0.3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CC420" s="10"/>
      <c r="CD420" s="10"/>
      <c r="CE420" s="10"/>
      <c r="CF420" s="10"/>
      <c r="CG420" s="10"/>
      <c r="CH420" s="10"/>
      <c r="CI420" s="10"/>
      <c r="CJ420" s="10"/>
      <c r="CK420" s="10"/>
      <c r="CL420" s="10"/>
      <c r="CM420" s="10"/>
      <c r="CN420" s="10"/>
      <c r="CO420" s="10"/>
      <c r="CP420" s="10"/>
      <c r="CQ420" s="10"/>
      <c r="CR420" s="10"/>
      <c r="CS420" s="10"/>
      <c r="CT420" s="10"/>
      <c r="CU420" s="10"/>
      <c r="CV420" s="10"/>
      <c r="CW420" s="10"/>
      <c r="CX420" s="10"/>
      <c r="CY420" s="10"/>
      <c r="CZ420" s="10"/>
      <c r="DA420" s="10"/>
      <c r="DB420" s="10"/>
      <c r="DC420" s="10"/>
      <c r="DD420" s="10"/>
      <c r="DE420" s="10"/>
      <c r="DF420" s="10"/>
      <c r="DG420" s="10"/>
      <c r="DH420" s="10"/>
      <c r="DI420" s="10"/>
      <c r="DJ420" s="10"/>
      <c r="DK420" s="10"/>
      <c r="DL420" s="10"/>
      <c r="DM420" s="10"/>
      <c r="DN420" s="10"/>
      <c r="DO420" s="10"/>
      <c r="DP420" s="10"/>
      <c r="DQ420" s="10"/>
      <c r="DR420" s="10"/>
      <c r="DS420" s="10"/>
      <c r="DT420" s="10"/>
      <c r="DU420" s="10"/>
      <c r="DV420" s="10"/>
      <c r="DW420" s="10"/>
      <c r="DX420" s="10"/>
      <c r="DY420" s="10"/>
      <c r="DZ420" s="10"/>
      <c r="EA420" s="10"/>
      <c r="EB420" s="10"/>
      <c r="EC420" s="10"/>
      <c r="ED420" s="10"/>
      <c r="EE420" s="10"/>
      <c r="EF420" s="10"/>
      <c r="EG420" s="10"/>
      <c r="EH420" s="10"/>
      <c r="EI420" s="10"/>
      <c r="EJ420" s="10"/>
      <c r="EK420" s="10"/>
      <c r="EL420" s="10"/>
      <c r="EM420" s="10"/>
      <c r="EN420" s="10"/>
      <c r="EO420" s="10"/>
      <c r="EP420" s="10"/>
      <c r="EQ420" s="10"/>
      <c r="ER420" s="10"/>
      <c r="ES420" s="10"/>
      <c r="ET420" s="10"/>
      <c r="EU420" s="10"/>
      <c r="EV420" s="10"/>
      <c r="EW420" s="10"/>
      <c r="EX420" s="10"/>
      <c r="EY420" s="10"/>
      <c r="EZ420" s="10"/>
      <c r="FA420" s="10"/>
      <c r="FB420" s="10"/>
      <c r="FC420" s="10"/>
      <c r="FD420" s="10"/>
      <c r="FE420" s="10"/>
      <c r="FF420" s="10"/>
      <c r="FG420" s="10"/>
      <c r="FH420" s="10"/>
      <c r="FI420" s="10"/>
      <c r="FJ420" s="10"/>
      <c r="FK420" s="10"/>
      <c r="FL420" s="10"/>
      <c r="FM420" s="10"/>
      <c r="FN420" s="10"/>
      <c r="FO420" s="10"/>
      <c r="FP420" s="10"/>
      <c r="FQ420" s="10"/>
      <c r="FR420" s="10"/>
      <c r="FS420" s="10"/>
      <c r="FT420" s="10"/>
      <c r="FU420" s="10"/>
      <c r="FV420" s="10"/>
      <c r="FW420" s="10"/>
      <c r="FX420" s="10"/>
      <c r="FY420" s="10"/>
      <c r="FZ420" s="10"/>
      <c r="GA420" s="10"/>
      <c r="GB420" s="10"/>
      <c r="GC420" s="10"/>
      <c r="GD420" s="10"/>
      <c r="GE420" s="10"/>
      <c r="GF420" s="10"/>
      <c r="GG420" s="10"/>
      <c r="GH420" s="10"/>
      <c r="GI420" s="10"/>
      <c r="GJ420" s="10"/>
      <c r="GK420" s="10"/>
      <c r="GL420" s="10"/>
      <c r="GM420" s="10"/>
      <c r="GN420" s="10"/>
      <c r="GO420" s="10"/>
      <c r="GP420" s="10"/>
      <c r="GQ420" s="10"/>
      <c r="GR420" s="10"/>
      <c r="GS420" s="10"/>
      <c r="GT420" s="10"/>
      <c r="GU420" s="10"/>
      <c r="GV420" s="10"/>
      <c r="GW420" s="10"/>
      <c r="GX420" s="10"/>
      <c r="GY420" s="10"/>
      <c r="GZ420" s="10"/>
      <c r="HA420" s="10"/>
      <c r="HB420" s="10"/>
      <c r="HC420" s="10"/>
      <c r="HD420" s="10"/>
      <c r="HE420" s="10"/>
      <c r="HF420" s="10"/>
      <c r="HG420" s="10"/>
      <c r="HH420" s="10"/>
      <c r="HI420" s="10"/>
      <c r="HJ420" s="10"/>
      <c r="HK420" s="10"/>
      <c r="HL420" s="10"/>
      <c r="HM420" s="10"/>
      <c r="HN420" s="10"/>
      <c r="HO420" s="10"/>
      <c r="HP420" s="10"/>
      <c r="HQ420" s="10"/>
      <c r="HR420" s="10"/>
      <c r="HS420" s="10"/>
      <c r="HT420" s="10"/>
      <c r="HU420" s="10"/>
      <c r="HV420" s="10"/>
      <c r="HW420" s="10"/>
      <c r="HX420" s="10"/>
      <c r="HY420" s="10"/>
      <c r="HZ420" s="10"/>
      <c r="IA420" s="10"/>
      <c r="IB420" s="10"/>
      <c r="IC420" s="10"/>
      <c r="ID420" s="10"/>
      <c r="IE420" s="10"/>
      <c r="IF420" s="10"/>
      <c r="IG420" s="10"/>
      <c r="IH420" s="10"/>
      <c r="II420" s="10"/>
      <c r="IJ420" s="10"/>
      <c r="IK420" s="10"/>
      <c r="IL420" s="10"/>
      <c r="IM420" s="10"/>
      <c r="IN420" s="10"/>
      <c r="IO420" s="10"/>
      <c r="IP420" s="10"/>
      <c r="IQ420" s="10"/>
      <c r="IR420" s="10"/>
      <c r="IS420" s="10"/>
      <c r="IT420" s="10"/>
      <c r="IU420" s="10"/>
      <c r="IV420" s="10"/>
      <c r="IW420" s="10"/>
      <c r="IX420" s="10"/>
      <c r="IY420" s="10"/>
      <c r="IZ420" s="10"/>
      <c r="JA420" s="10"/>
    </row>
    <row r="421" spans="1:261" x14ac:dyDescent="0.3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CC421" s="10"/>
      <c r="CD421" s="10"/>
      <c r="CE421" s="10"/>
      <c r="CF421" s="10"/>
      <c r="CG421" s="10"/>
      <c r="CH421" s="10"/>
      <c r="CI421" s="10"/>
      <c r="CJ421" s="10"/>
      <c r="CK421" s="10"/>
      <c r="CL421" s="10"/>
      <c r="CM421" s="10"/>
      <c r="CN421" s="10"/>
      <c r="CO421" s="10"/>
      <c r="CP421" s="10"/>
      <c r="CQ421" s="10"/>
      <c r="CR421" s="10"/>
      <c r="CS421" s="10"/>
      <c r="CT421" s="10"/>
      <c r="CU421" s="10"/>
      <c r="CV421" s="10"/>
      <c r="CW421" s="10"/>
      <c r="CX421" s="10"/>
      <c r="CY421" s="10"/>
      <c r="CZ421" s="10"/>
      <c r="DA421" s="10"/>
      <c r="DB421" s="10"/>
      <c r="DC421" s="10"/>
      <c r="DD421" s="10"/>
      <c r="DE421" s="10"/>
      <c r="DF421" s="10"/>
      <c r="DG421" s="10"/>
      <c r="DH421" s="10"/>
      <c r="DI421" s="10"/>
      <c r="DJ421" s="10"/>
      <c r="DK421" s="10"/>
      <c r="DL421" s="10"/>
      <c r="DM421" s="10"/>
      <c r="DN421" s="10"/>
      <c r="DO421" s="10"/>
      <c r="DP421" s="10"/>
      <c r="DQ421" s="10"/>
      <c r="DR421" s="10"/>
      <c r="DS421" s="10"/>
      <c r="DT421" s="10"/>
      <c r="DU421" s="10"/>
      <c r="DV421" s="10"/>
      <c r="DW421" s="10"/>
      <c r="DX421" s="10"/>
      <c r="DY421" s="10"/>
      <c r="DZ421" s="10"/>
      <c r="EA421" s="10"/>
      <c r="EB421" s="10"/>
      <c r="EC421" s="10"/>
      <c r="ED421" s="10"/>
      <c r="EE421" s="10"/>
      <c r="EF421" s="10"/>
      <c r="EG421" s="10"/>
      <c r="EH421" s="10"/>
      <c r="EI421" s="10"/>
      <c r="EJ421" s="10"/>
      <c r="EK421" s="10"/>
      <c r="EL421" s="10"/>
      <c r="EM421" s="10"/>
      <c r="EN421" s="10"/>
      <c r="EO421" s="10"/>
      <c r="EP421" s="10"/>
      <c r="EQ421" s="10"/>
      <c r="ER421" s="10"/>
      <c r="ES421" s="10"/>
      <c r="ET421" s="10"/>
      <c r="EU421" s="10"/>
      <c r="EV421" s="10"/>
      <c r="EW421" s="10"/>
      <c r="EX421" s="10"/>
      <c r="EY421" s="10"/>
      <c r="EZ421" s="10"/>
      <c r="FA421" s="10"/>
      <c r="FB421" s="10"/>
      <c r="FC421" s="10"/>
      <c r="FD421" s="10"/>
      <c r="FE421" s="10"/>
      <c r="FF421" s="10"/>
      <c r="FG421" s="10"/>
      <c r="FH421" s="10"/>
      <c r="FI421" s="10"/>
      <c r="FJ421" s="10"/>
      <c r="FK421" s="10"/>
      <c r="FL421" s="10"/>
      <c r="FM421" s="10"/>
      <c r="FN421" s="10"/>
      <c r="FO421" s="10"/>
      <c r="FP421" s="10"/>
      <c r="FQ421" s="10"/>
      <c r="FR421" s="10"/>
      <c r="FS421" s="10"/>
      <c r="FT421" s="10"/>
      <c r="FU421" s="10"/>
      <c r="FV421" s="10"/>
      <c r="FW421" s="10"/>
      <c r="FX421" s="10"/>
      <c r="FY421" s="10"/>
      <c r="FZ421" s="10"/>
      <c r="GA421" s="10"/>
      <c r="GB421" s="10"/>
      <c r="GC421" s="10"/>
      <c r="GD421" s="10"/>
      <c r="GE421" s="10"/>
      <c r="GF421" s="10"/>
      <c r="GG421" s="10"/>
      <c r="GH421" s="10"/>
      <c r="GI421" s="10"/>
      <c r="GJ421" s="10"/>
      <c r="GK421" s="10"/>
      <c r="GL421" s="10"/>
      <c r="GM421" s="10"/>
      <c r="GN421" s="10"/>
      <c r="GO421" s="10"/>
      <c r="GP421" s="10"/>
      <c r="GQ421" s="10"/>
      <c r="GR421" s="10"/>
      <c r="GS421" s="10"/>
      <c r="GT421" s="10"/>
      <c r="GU421" s="10"/>
      <c r="GV421" s="10"/>
      <c r="GW421" s="10"/>
      <c r="GX421" s="10"/>
      <c r="GY421" s="10"/>
      <c r="GZ421" s="10"/>
      <c r="HA421" s="10"/>
      <c r="HB421" s="10"/>
      <c r="HC421" s="10"/>
      <c r="HD421" s="10"/>
      <c r="HE421" s="10"/>
      <c r="HF421" s="10"/>
      <c r="HG421" s="10"/>
      <c r="HH421" s="10"/>
      <c r="HI421" s="10"/>
      <c r="HJ421" s="10"/>
      <c r="HK421" s="10"/>
      <c r="HL421" s="10"/>
      <c r="HM421" s="10"/>
      <c r="HN421" s="10"/>
      <c r="HO421" s="10"/>
      <c r="HP421" s="10"/>
      <c r="HQ421" s="10"/>
      <c r="HR421" s="10"/>
      <c r="HS421" s="10"/>
      <c r="HT421" s="10"/>
      <c r="HU421" s="10"/>
      <c r="HV421" s="10"/>
      <c r="HW421" s="10"/>
      <c r="HX421" s="10"/>
      <c r="HY421" s="10"/>
      <c r="HZ421" s="10"/>
      <c r="IA421" s="10"/>
      <c r="IB421" s="10"/>
      <c r="IC421" s="10"/>
      <c r="ID421" s="10"/>
      <c r="IE421" s="10"/>
      <c r="IF421" s="10"/>
      <c r="IG421" s="10"/>
      <c r="IH421" s="10"/>
      <c r="II421" s="10"/>
      <c r="IJ421" s="10"/>
      <c r="IK421" s="10"/>
      <c r="IL421" s="10"/>
      <c r="IM421" s="10"/>
      <c r="IN421" s="10"/>
      <c r="IO421" s="10"/>
      <c r="IP421" s="10"/>
      <c r="IQ421" s="10"/>
      <c r="IR421" s="10"/>
      <c r="IS421" s="10"/>
      <c r="IT421" s="10"/>
      <c r="IU421" s="10"/>
      <c r="IV421" s="10"/>
      <c r="IW421" s="10"/>
      <c r="IX421" s="10"/>
      <c r="IY421" s="10"/>
      <c r="IZ421" s="10"/>
      <c r="JA421" s="10"/>
    </row>
    <row r="422" spans="1:261" x14ac:dyDescent="0.3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CC422" s="10"/>
      <c r="CD422" s="10"/>
      <c r="CE422" s="10"/>
      <c r="CF422" s="10"/>
      <c r="CG422" s="10"/>
      <c r="CH422" s="10"/>
      <c r="CI422" s="10"/>
      <c r="CJ422" s="10"/>
      <c r="CK422" s="10"/>
      <c r="CL422" s="10"/>
      <c r="CM422" s="10"/>
      <c r="CN422" s="10"/>
      <c r="CO422" s="10"/>
      <c r="CP422" s="10"/>
      <c r="CQ422" s="10"/>
      <c r="CR422" s="10"/>
      <c r="CS422" s="10"/>
      <c r="CT422" s="10"/>
      <c r="CU422" s="10"/>
      <c r="CV422" s="10"/>
      <c r="CW422" s="10"/>
      <c r="CX422" s="10"/>
      <c r="CY422" s="10"/>
      <c r="CZ422" s="10"/>
      <c r="DA422" s="10"/>
      <c r="DB422" s="10"/>
      <c r="DC422" s="10"/>
      <c r="DD422" s="10"/>
      <c r="DE422" s="10"/>
      <c r="DF422" s="10"/>
      <c r="DG422" s="10"/>
      <c r="DH422" s="10"/>
      <c r="DI422" s="10"/>
      <c r="DJ422" s="10"/>
      <c r="DK422" s="10"/>
      <c r="DL422" s="10"/>
      <c r="DM422" s="10"/>
      <c r="DN422" s="10"/>
      <c r="DO422" s="10"/>
      <c r="DP422" s="10"/>
      <c r="DQ422" s="10"/>
      <c r="DR422" s="10"/>
      <c r="DS422" s="10"/>
      <c r="DT422" s="10"/>
      <c r="DU422" s="10"/>
      <c r="DV422" s="10"/>
      <c r="DW422" s="10"/>
      <c r="DX422" s="10"/>
      <c r="DY422" s="10"/>
      <c r="DZ422" s="10"/>
      <c r="EA422" s="10"/>
      <c r="EB422" s="10"/>
      <c r="EC422" s="10"/>
      <c r="ED422" s="10"/>
      <c r="EE422" s="10"/>
      <c r="EF422" s="10"/>
      <c r="EG422" s="10"/>
      <c r="EH422" s="10"/>
      <c r="EI422" s="10"/>
      <c r="EJ422" s="10"/>
      <c r="EK422" s="10"/>
      <c r="EL422" s="10"/>
      <c r="EM422" s="10"/>
      <c r="EN422" s="10"/>
      <c r="EO422" s="10"/>
      <c r="EP422" s="10"/>
      <c r="EQ422" s="10"/>
      <c r="ER422" s="10"/>
      <c r="ES422" s="10"/>
      <c r="ET422" s="10"/>
      <c r="EU422" s="10"/>
      <c r="EV422" s="10"/>
      <c r="EW422" s="10"/>
      <c r="EX422" s="10"/>
      <c r="EY422" s="10"/>
      <c r="EZ422" s="10"/>
      <c r="FA422" s="10"/>
      <c r="FB422" s="10"/>
      <c r="FC422" s="10"/>
      <c r="FD422" s="10"/>
      <c r="FE422" s="10"/>
      <c r="FF422" s="10"/>
      <c r="FG422" s="10"/>
      <c r="FH422" s="10"/>
      <c r="FI422" s="10"/>
      <c r="FJ422" s="10"/>
      <c r="FK422" s="10"/>
      <c r="FL422" s="10"/>
      <c r="FM422" s="10"/>
      <c r="FN422" s="10"/>
      <c r="FO422" s="10"/>
      <c r="FP422" s="10"/>
      <c r="FQ422" s="10"/>
      <c r="FR422" s="10"/>
      <c r="FS422" s="10"/>
      <c r="FT422" s="10"/>
      <c r="FU422" s="10"/>
      <c r="FV422" s="10"/>
      <c r="FW422" s="10"/>
      <c r="FX422" s="10"/>
      <c r="FY422" s="10"/>
      <c r="FZ422" s="10"/>
      <c r="GA422" s="10"/>
      <c r="GB422" s="10"/>
      <c r="GC422" s="10"/>
      <c r="GD422" s="10"/>
      <c r="GE422" s="10"/>
      <c r="GF422" s="10"/>
      <c r="GG422" s="10"/>
      <c r="GH422" s="10"/>
      <c r="GI422" s="10"/>
      <c r="GJ422" s="10"/>
      <c r="GK422" s="10"/>
      <c r="GL422" s="10"/>
      <c r="GM422" s="10"/>
      <c r="GN422" s="10"/>
      <c r="GO422" s="10"/>
      <c r="GP422" s="10"/>
      <c r="GQ422" s="10"/>
      <c r="GR422" s="10"/>
      <c r="GS422" s="10"/>
      <c r="GT422" s="10"/>
      <c r="GU422" s="10"/>
      <c r="GV422" s="10"/>
      <c r="GW422" s="10"/>
      <c r="GX422" s="10"/>
      <c r="GY422" s="10"/>
      <c r="GZ422" s="10"/>
      <c r="HA422" s="10"/>
      <c r="HB422" s="10"/>
      <c r="HC422" s="10"/>
      <c r="HD422" s="10"/>
      <c r="HE422" s="10"/>
      <c r="HF422" s="10"/>
      <c r="HG422" s="10"/>
      <c r="HH422" s="10"/>
      <c r="HI422" s="10"/>
      <c r="HJ422" s="10"/>
      <c r="HK422" s="10"/>
      <c r="HL422" s="10"/>
      <c r="HM422" s="10"/>
      <c r="HN422" s="10"/>
      <c r="HO422" s="10"/>
      <c r="HP422" s="10"/>
      <c r="HQ422" s="10"/>
      <c r="HR422" s="10"/>
      <c r="HS422" s="10"/>
      <c r="HT422" s="10"/>
      <c r="HU422" s="10"/>
      <c r="HV422" s="10"/>
      <c r="HW422" s="10"/>
      <c r="HX422" s="10"/>
      <c r="HY422" s="10"/>
      <c r="HZ422" s="10"/>
      <c r="IA422" s="10"/>
      <c r="IB422" s="10"/>
      <c r="IC422" s="10"/>
      <c r="ID422" s="10"/>
      <c r="IE422" s="10"/>
      <c r="IF422" s="10"/>
      <c r="IG422" s="10"/>
      <c r="IH422" s="10"/>
      <c r="II422" s="10"/>
      <c r="IJ422" s="10"/>
      <c r="IK422" s="10"/>
      <c r="IL422" s="10"/>
      <c r="IM422" s="10"/>
      <c r="IN422" s="10"/>
      <c r="IO422" s="10"/>
      <c r="IP422" s="10"/>
      <c r="IQ422" s="10"/>
      <c r="IR422" s="10"/>
      <c r="IS422" s="10"/>
      <c r="IT422" s="10"/>
      <c r="IU422" s="10"/>
      <c r="IV422" s="10"/>
      <c r="IW422" s="10"/>
      <c r="IX422" s="10"/>
      <c r="IY422" s="10"/>
      <c r="IZ422" s="10"/>
      <c r="JA422" s="10"/>
    </row>
    <row r="423" spans="1:261" x14ac:dyDescent="0.3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CC423" s="10"/>
      <c r="CD423" s="10"/>
      <c r="CE423" s="10"/>
      <c r="CF423" s="10"/>
      <c r="CG423" s="10"/>
      <c r="CH423" s="10"/>
      <c r="CI423" s="10"/>
      <c r="CJ423" s="10"/>
      <c r="CK423" s="10"/>
      <c r="CL423" s="10"/>
      <c r="CM423" s="10"/>
      <c r="CN423" s="10"/>
      <c r="CO423" s="10"/>
      <c r="CP423" s="10"/>
      <c r="CQ423" s="10"/>
      <c r="CR423" s="10"/>
      <c r="CS423" s="10"/>
      <c r="CT423" s="10"/>
      <c r="CU423" s="10"/>
      <c r="CV423" s="10"/>
      <c r="CW423" s="10"/>
      <c r="CX423" s="10"/>
      <c r="CY423" s="10"/>
      <c r="CZ423" s="10"/>
      <c r="DA423" s="10"/>
      <c r="DB423" s="10"/>
      <c r="DC423" s="10"/>
      <c r="DD423" s="10"/>
      <c r="DE423" s="10"/>
      <c r="DF423" s="10"/>
      <c r="DG423" s="10"/>
      <c r="DH423" s="10"/>
      <c r="DI423" s="10"/>
      <c r="DJ423" s="10"/>
      <c r="DK423" s="10"/>
      <c r="DL423" s="10"/>
      <c r="DM423" s="10"/>
      <c r="DN423" s="10"/>
      <c r="DO423" s="10"/>
      <c r="DP423" s="10"/>
      <c r="DQ423" s="10"/>
      <c r="DR423" s="10"/>
      <c r="DS423" s="10"/>
      <c r="DT423" s="10"/>
      <c r="DU423" s="10"/>
      <c r="DV423" s="10"/>
      <c r="DW423" s="10"/>
      <c r="DX423" s="10"/>
      <c r="DY423" s="10"/>
      <c r="DZ423" s="10"/>
      <c r="EA423" s="10"/>
      <c r="EB423" s="10"/>
      <c r="EC423" s="10"/>
      <c r="ED423" s="10"/>
      <c r="EE423" s="10"/>
      <c r="EF423" s="10"/>
      <c r="EG423" s="10"/>
      <c r="EH423" s="10"/>
      <c r="EI423" s="10"/>
      <c r="EJ423" s="10"/>
      <c r="EK423" s="10"/>
      <c r="EL423" s="10"/>
      <c r="EM423" s="10"/>
      <c r="EN423" s="10"/>
      <c r="EO423" s="10"/>
      <c r="EP423" s="10"/>
      <c r="EQ423" s="10"/>
      <c r="ER423" s="10"/>
      <c r="ES423" s="10"/>
      <c r="ET423" s="10"/>
      <c r="EU423" s="10"/>
      <c r="EV423" s="10"/>
      <c r="EW423" s="10"/>
      <c r="EX423" s="10"/>
      <c r="EY423" s="10"/>
      <c r="EZ423" s="10"/>
      <c r="FA423" s="10"/>
      <c r="FB423" s="10"/>
      <c r="FC423" s="10"/>
      <c r="FD423" s="10"/>
      <c r="FE423" s="10"/>
      <c r="FF423" s="10"/>
      <c r="FG423" s="10"/>
      <c r="FH423" s="10"/>
      <c r="FI423" s="10"/>
      <c r="FJ423" s="10"/>
      <c r="FK423" s="10"/>
      <c r="FL423" s="10"/>
      <c r="FM423" s="10"/>
      <c r="FN423" s="10"/>
      <c r="FO423" s="10"/>
      <c r="FP423" s="10"/>
      <c r="FQ423" s="10"/>
      <c r="FR423" s="10"/>
      <c r="FS423" s="10"/>
      <c r="FT423" s="10"/>
      <c r="FU423" s="10"/>
      <c r="FV423" s="10"/>
      <c r="FW423" s="10"/>
      <c r="FX423" s="10"/>
      <c r="FY423" s="10"/>
      <c r="FZ423" s="10"/>
      <c r="GA423" s="10"/>
      <c r="GB423" s="10"/>
      <c r="GC423" s="10"/>
      <c r="GD423" s="10"/>
      <c r="GE423" s="10"/>
      <c r="GF423" s="10"/>
      <c r="GG423" s="10"/>
      <c r="GH423" s="10"/>
      <c r="GI423" s="10"/>
      <c r="GJ423" s="10"/>
      <c r="GK423" s="10"/>
      <c r="GL423" s="10"/>
      <c r="GM423" s="10"/>
      <c r="GN423" s="10"/>
      <c r="GO423" s="10"/>
      <c r="GP423" s="10"/>
      <c r="GQ423" s="10"/>
      <c r="GR423" s="10"/>
      <c r="GS423" s="10"/>
      <c r="GT423" s="10"/>
      <c r="GU423" s="10"/>
      <c r="GV423" s="10"/>
      <c r="GW423" s="10"/>
      <c r="GX423" s="10"/>
      <c r="GY423" s="10"/>
      <c r="GZ423" s="10"/>
      <c r="HA423" s="10"/>
      <c r="HB423" s="10"/>
      <c r="HC423" s="10"/>
      <c r="HD423" s="10"/>
      <c r="HE423" s="10"/>
      <c r="HF423" s="10"/>
      <c r="HG423" s="10"/>
      <c r="HH423" s="10"/>
      <c r="HI423" s="10"/>
      <c r="HJ423" s="10"/>
      <c r="HK423" s="10"/>
      <c r="HL423" s="10"/>
      <c r="HM423" s="10"/>
      <c r="HN423" s="10"/>
      <c r="HO423" s="10"/>
      <c r="HP423" s="10"/>
      <c r="HQ423" s="10"/>
      <c r="HR423" s="10"/>
      <c r="HS423" s="10"/>
      <c r="HT423" s="10"/>
      <c r="HU423" s="10"/>
      <c r="HV423" s="10"/>
      <c r="HW423" s="10"/>
      <c r="HX423" s="10"/>
      <c r="HY423" s="10"/>
      <c r="HZ423" s="10"/>
      <c r="IA423" s="10"/>
      <c r="IB423" s="10"/>
      <c r="IC423" s="10"/>
      <c r="ID423" s="10"/>
      <c r="IE423" s="10"/>
      <c r="IF423" s="10"/>
      <c r="IG423" s="10"/>
      <c r="IH423" s="10"/>
      <c r="II423" s="10"/>
      <c r="IJ423" s="10"/>
      <c r="IK423" s="10"/>
      <c r="IL423" s="10"/>
      <c r="IM423" s="10"/>
      <c r="IN423" s="10"/>
      <c r="IO423" s="10"/>
      <c r="IP423" s="10"/>
      <c r="IQ423" s="10"/>
      <c r="IR423" s="10"/>
      <c r="IS423" s="10"/>
      <c r="IT423" s="10"/>
      <c r="IU423" s="10"/>
      <c r="IV423" s="10"/>
      <c r="IW423" s="10"/>
      <c r="IX423" s="10"/>
      <c r="IY423" s="10"/>
      <c r="IZ423" s="10"/>
      <c r="JA423" s="10"/>
    </row>
    <row r="424" spans="1:261" x14ac:dyDescent="0.3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CC424" s="10"/>
      <c r="CD424" s="10"/>
      <c r="CE424" s="10"/>
      <c r="CF424" s="10"/>
      <c r="CG424" s="10"/>
      <c r="CH424" s="10"/>
      <c r="CI424" s="10"/>
      <c r="CJ424" s="10"/>
      <c r="CK424" s="10"/>
      <c r="CL424" s="10"/>
      <c r="CM424" s="10"/>
      <c r="CN424" s="10"/>
      <c r="CO424" s="10"/>
      <c r="CP424" s="10"/>
      <c r="CQ424" s="10"/>
      <c r="CR424" s="10"/>
      <c r="CS424" s="10"/>
      <c r="CT424" s="10"/>
      <c r="CU424" s="10"/>
      <c r="CV424" s="10"/>
      <c r="CW424" s="10"/>
      <c r="CX424" s="10"/>
      <c r="CY424" s="10"/>
      <c r="CZ424" s="10"/>
      <c r="DA424" s="10"/>
      <c r="DB424" s="10"/>
      <c r="DC424" s="10"/>
      <c r="DD424" s="10"/>
      <c r="DE424" s="10"/>
      <c r="DF424" s="10"/>
      <c r="DG424" s="10"/>
      <c r="DH424" s="10"/>
      <c r="DI424" s="10"/>
      <c r="DJ424" s="10"/>
      <c r="DK424" s="10"/>
      <c r="DL424" s="10"/>
      <c r="DM424" s="10"/>
      <c r="DN424" s="10"/>
      <c r="DO424" s="10"/>
      <c r="DP424" s="10"/>
      <c r="DQ424" s="10"/>
      <c r="DR424" s="10"/>
      <c r="DS424" s="10"/>
      <c r="DT424" s="10"/>
      <c r="DU424" s="10"/>
      <c r="DV424" s="10"/>
      <c r="DW424" s="10"/>
      <c r="DX424" s="10"/>
      <c r="DY424" s="10"/>
      <c r="DZ424" s="10"/>
      <c r="EA424" s="10"/>
      <c r="EB424" s="10"/>
      <c r="EC424" s="10"/>
      <c r="ED424" s="10"/>
      <c r="EE424" s="10"/>
      <c r="EF424" s="10"/>
      <c r="EG424" s="10"/>
      <c r="EH424" s="10"/>
      <c r="EI424" s="10"/>
      <c r="EJ424" s="10"/>
      <c r="EK424" s="10"/>
      <c r="EL424" s="10"/>
      <c r="EM424" s="10"/>
      <c r="EN424" s="10"/>
      <c r="EO424" s="10"/>
      <c r="EP424" s="10"/>
      <c r="EQ424" s="10"/>
      <c r="ER424" s="10"/>
      <c r="ES424" s="10"/>
      <c r="ET424" s="10"/>
      <c r="EU424" s="10"/>
      <c r="EV424" s="10"/>
      <c r="EW424" s="10"/>
      <c r="EX424" s="10"/>
      <c r="EY424" s="10"/>
      <c r="EZ424" s="10"/>
      <c r="FA424" s="10"/>
      <c r="FB424" s="10"/>
      <c r="FC424" s="10"/>
      <c r="FD424" s="10"/>
      <c r="FE424" s="10"/>
      <c r="FF424" s="10"/>
      <c r="FG424" s="10"/>
      <c r="FH424" s="10"/>
      <c r="FI424" s="10"/>
      <c r="FJ424" s="10"/>
      <c r="FK424" s="10"/>
      <c r="FL424" s="10"/>
      <c r="FM424" s="10"/>
      <c r="FN424" s="10"/>
      <c r="FO424" s="10"/>
      <c r="FP424" s="10"/>
      <c r="FQ424" s="10"/>
      <c r="FR424" s="10"/>
      <c r="FS424" s="10"/>
      <c r="FT424" s="10"/>
      <c r="FU424" s="10"/>
      <c r="FV424" s="10"/>
      <c r="FW424" s="10"/>
      <c r="FX424" s="10"/>
      <c r="FY424" s="10"/>
      <c r="FZ424" s="10"/>
      <c r="GA424" s="10"/>
      <c r="GB424" s="10"/>
      <c r="GC424" s="10"/>
      <c r="GD424" s="10"/>
      <c r="GE424" s="10"/>
      <c r="GF424" s="10"/>
      <c r="GG424" s="10"/>
      <c r="GH424" s="10"/>
      <c r="GI424" s="10"/>
      <c r="GJ424" s="10"/>
      <c r="GK424" s="10"/>
      <c r="GL424" s="10"/>
      <c r="GM424" s="10"/>
      <c r="GN424" s="10"/>
      <c r="GO424" s="10"/>
      <c r="GP424" s="10"/>
      <c r="GQ424" s="10"/>
      <c r="GR424" s="10"/>
      <c r="GS424" s="10"/>
      <c r="GT424" s="10"/>
      <c r="GU424" s="10"/>
      <c r="GV424" s="10"/>
      <c r="GW424" s="10"/>
      <c r="GX424" s="10"/>
      <c r="GY424" s="10"/>
      <c r="GZ424" s="10"/>
      <c r="HA424" s="10"/>
      <c r="HB424" s="10"/>
      <c r="HC424" s="10"/>
      <c r="HD424" s="10"/>
      <c r="HE424" s="10"/>
      <c r="HF424" s="10"/>
      <c r="HG424" s="10"/>
      <c r="HH424" s="10"/>
      <c r="HI424" s="10"/>
      <c r="HJ424" s="10"/>
      <c r="HK424" s="10"/>
      <c r="HL424" s="10"/>
      <c r="HM424" s="10"/>
      <c r="HN424" s="10"/>
      <c r="HO424" s="10"/>
      <c r="HP424" s="10"/>
      <c r="HQ424" s="10"/>
      <c r="HR424" s="10"/>
      <c r="HS424" s="10"/>
      <c r="HT424" s="10"/>
      <c r="HU424" s="10"/>
      <c r="HV424" s="10"/>
      <c r="HW424" s="10"/>
      <c r="HX424" s="10"/>
      <c r="HY424" s="10"/>
      <c r="HZ424" s="10"/>
      <c r="IA424" s="10"/>
      <c r="IB424" s="10"/>
      <c r="IC424" s="10"/>
      <c r="ID424" s="10"/>
      <c r="IE424" s="10"/>
      <c r="IF424" s="10"/>
      <c r="IG424" s="10"/>
      <c r="IH424" s="10"/>
      <c r="II424" s="10"/>
      <c r="IJ424" s="10"/>
      <c r="IK424" s="10"/>
      <c r="IL424" s="10"/>
      <c r="IM424" s="10"/>
      <c r="IN424" s="10"/>
      <c r="IO424" s="10"/>
      <c r="IP424" s="10"/>
      <c r="IQ424" s="10"/>
      <c r="IR424" s="10"/>
      <c r="IS424" s="10"/>
      <c r="IT424" s="10"/>
      <c r="IU424" s="10"/>
      <c r="IV424" s="10"/>
      <c r="IW424" s="10"/>
      <c r="IX424" s="10"/>
      <c r="IY424" s="10"/>
      <c r="IZ424" s="10"/>
      <c r="JA424" s="10"/>
    </row>
    <row r="425" spans="1:261" x14ac:dyDescent="0.3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CC425" s="10"/>
      <c r="CD425" s="10"/>
      <c r="CE425" s="10"/>
      <c r="CF425" s="10"/>
      <c r="CG425" s="10"/>
      <c r="CH425" s="10"/>
      <c r="CI425" s="10"/>
      <c r="CJ425" s="10"/>
      <c r="CK425" s="10"/>
      <c r="CL425" s="10"/>
      <c r="CM425" s="10"/>
      <c r="CN425" s="10"/>
      <c r="CO425" s="10"/>
      <c r="CP425" s="10"/>
      <c r="CQ425" s="10"/>
      <c r="CR425" s="10"/>
      <c r="CS425" s="10"/>
      <c r="CT425" s="10"/>
      <c r="CU425" s="10"/>
      <c r="CV425" s="10"/>
      <c r="CW425" s="10"/>
      <c r="CX425" s="10"/>
      <c r="CY425" s="10"/>
      <c r="CZ425" s="10"/>
      <c r="DA425" s="10"/>
      <c r="DB425" s="10"/>
      <c r="DC425" s="10"/>
      <c r="DD425" s="10"/>
      <c r="DE425" s="10"/>
      <c r="DF425" s="10"/>
      <c r="DG425" s="10"/>
      <c r="DH425" s="10"/>
      <c r="DI425" s="10"/>
      <c r="DJ425" s="10"/>
      <c r="DK425" s="10"/>
      <c r="DL425" s="10"/>
      <c r="DM425" s="10"/>
      <c r="DN425" s="10"/>
      <c r="DO425" s="10"/>
      <c r="DP425" s="10"/>
      <c r="DQ425" s="10"/>
      <c r="DR425" s="10"/>
      <c r="DS425" s="10"/>
      <c r="DT425" s="10"/>
      <c r="DU425" s="10"/>
      <c r="DV425" s="10"/>
      <c r="DW425" s="10"/>
      <c r="DX425" s="10"/>
      <c r="DY425" s="10"/>
      <c r="DZ425" s="10"/>
      <c r="EA425" s="10"/>
      <c r="EB425" s="10"/>
      <c r="EC425" s="10"/>
      <c r="ED425" s="10"/>
      <c r="EE425" s="10"/>
      <c r="EF425" s="10"/>
      <c r="EG425" s="10"/>
      <c r="EH425" s="10"/>
      <c r="EI425" s="10"/>
      <c r="EJ425" s="10"/>
      <c r="EK425" s="10"/>
      <c r="EL425" s="10"/>
      <c r="EM425" s="10"/>
      <c r="EN425" s="10"/>
      <c r="EO425" s="10"/>
      <c r="EP425" s="10"/>
      <c r="EQ425" s="10"/>
      <c r="ER425" s="10"/>
      <c r="ES425" s="10"/>
      <c r="ET425" s="10"/>
      <c r="EU425" s="10"/>
      <c r="EV425" s="10"/>
      <c r="EW425" s="10"/>
      <c r="EX425" s="10"/>
      <c r="EY425" s="10"/>
      <c r="EZ425" s="10"/>
      <c r="FA425" s="10"/>
      <c r="FB425" s="10"/>
      <c r="FC425" s="10"/>
      <c r="FD425" s="10"/>
      <c r="FE425" s="10"/>
      <c r="FF425" s="10"/>
      <c r="FG425" s="10"/>
      <c r="FH425" s="10"/>
      <c r="FI425" s="10"/>
      <c r="FJ425" s="10"/>
      <c r="FK425" s="10"/>
      <c r="FL425" s="10"/>
      <c r="FM425" s="10"/>
      <c r="FN425" s="10"/>
      <c r="FO425" s="10"/>
      <c r="FP425" s="10"/>
      <c r="FQ425" s="10"/>
      <c r="FR425" s="10"/>
      <c r="FS425" s="10"/>
      <c r="FT425" s="10"/>
      <c r="FU425" s="10"/>
      <c r="FV425" s="10"/>
      <c r="FW425" s="10"/>
      <c r="FX425" s="10"/>
      <c r="FY425" s="10"/>
      <c r="FZ425" s="10"/>
      <c r="GA425" s="10"/>
      <c r="GB425" s="10"/>
      <c r="GC425" s="10"/>
      <c r="GD425" s="10"/>
      <c r="GE425" s="10"/>
      <c r="GF425" s="10"/>
      <c r="GG425" s="10"/>
      <c r="GH425" s="10"/>
      <c r="GI425" s="10"/>
      <c r="GJ425" s="10"/>
      <c r="GK425" s="10"/>
      <c r="GL425" s="10"/>
      <c r="GM425" s="10"/>
      <c r="GN425" s="10"/>
      <c r="GO425" s="10"/>
      <c r="GP425" s="10"/>
      <c r="GQ425" s="10"/>
      <c r="GR425" s="10"/>
      <c r="GS425" s="10"/>
      <c r="GT425" s="10"/>
      <c r="GU425" s="10"/>
      <c r="GV425" s="10"/>
      <c r="GW425" s="10"/>
      <c r="GX425" s="10"/>
      <c r="GY425" s="10"/>
      <c r="GZ425" s="10"/>
      <c r="HA425" s="10"/>
      <c r="HB425" s="10"/>
      <c r="HC425" s="10"/>
      <c r="HD425" s="10"/>
      <c r="HE425" s="10"/>
      <c r="HF425" s="10"/>
      <c r="HG425" s="10"/>
      <c r="HH425" s="10"/>
      <c r="HI425" s="10"/>
      <c r="HJ425" s="10"/>
      <c r="HK425" s="10"/>
      <c r="HL425" s="10"/>
      <c r="HM425" s="10"/>
      <c r="HN425" s="10"/>
      <c r="HO425" s="10"/>
      <c r="HP425" s="10"/>
      <c r="HQ425" s="10"/>
      <c r="HR425" s="10"/>
      <c r="HS425" s="10"/>
      <c r="HT425" s="10"/>
      <c r="HU425" s="10"/>
      <c r="HV425" s="10"/>
      <c r="HW425" s="10"/>
      <c r="HX425" s="10"/>
      <c r="HY425" s="10"/>
      <c r="HZ425" s="10"/>
      <c r="IA425" s="10"/>
      <c r="IB425" s="10"/>
      <c r="IC425" s="10"/>
      <c r="ID425" s="10"/>
      <c r="IE425" s="10"/>
      <c r="IF425" s="10"/>
      <c r="IG425" s="10"/>
      <c r="IH425" s="10"/>
      <c r="II425" s="10"/>
      <c r="IJ425" s="10"/>
      <c r="IK425" s="10"/>
      <c r="IL425" s="10"/>
      <c r="IM425" s="10"/>
      <c r="IN425" s="10"/>
      <c r="IO425" s="10"/>
      <c r="IP425" s="10"/>
      <c r="IQ425" s="10"/>
      <c r="IR425" s="10"/>
      <c r="IS425" s="10"/>
      <c r="IT425" s="10"/>
      <c r="IU425" s="10"/>
      <c r="IV425" s="10"/>
      <c r="IW425" s="10"/>
      <c r="IX425" s="10"/>
      <c r="IY425" s="10"/>
      <c r="IZ425" s="10"/>
      <c r="JA425" s="10"/>
    </row>
    <row r="426" spans="1:261" x14ac:dyDescent="0.3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CC426" s="10"/>
      <c r="CD426" s="10"/>
      <c r="CE426" s="10"/>
      <c r="CF426" s="10"/>
      <c r="CG426" s="10"/>
      <c r="CH426" s="10"/>
      <c r="CI426" s="10"/>
      <c r="CJ426" s="10"/>
      <c r="CK426" s="10"/>
      <c r="CL426" s="10"/>
      <c r="CM426" s="10"/>
      <c r="CN426" s="10"/>
      <c r="CO426" s="10"/>
      <c r="CP426" s="10"/>
      <c r="CQ426" s="10"/>
      <c r="CR426" s="10"/>
      <c r="CS426" s="10"/>
      <c r="CT426" s="10"/>
      <c r="CU426" s="10"/>
      <c r="CV426" s="10"/>
      <c r="CW426" s="10"/>
      <c r="CX426" s="10"/>
      <c r="CY426" s="10"/>
      <c r="CZ426" s="10"/>
      <c r="DA426" s="10"/>
      <c r="DB426" s="10"/>
      <c r="DC426" s="10"/>
      <c r="DD426" s="10"/>
      <c r="DE426" s="10"/>
      <c r="DF426" s="10"/>
      <c r="DG426" s="10"/>
      <c r="DH426" s="10"/>
      <c r="DI426" s="10"/>
      <c r="DJ426" s="10"/>
      <c r="DK426" s="10"/>
      <c r="DL426" s="10"/>
      <c r="DM426" s="10"/>
      <c r="DN426" s="10"/>
      <c r="DO426" s="10"/>
      <c r="DP426" s="10"/>
      <c r="DQ426" s="10"/>
      <c r="DR426" s="10"/>
      <c r="DS426" s="10"/>
      <c r="DT426" s="10"/>
      <c r="DU426" s="10"/>
      <c r="DV426" s="10"/>
      <c r="DW426" s="10"/>
      <c r="DX426" s="10"/>
      <c r="DY426" s="10"/>
      <c r="DZ426" s="10"/>
      <c r="EA426" s="10"/>
      <c r="EB426" s="10"/>
      <c r="EC426" s="10"/>
      <c r="ED426" s="10"/>
      <c r="EE426" s="10"/>
      <c r="EF426" s="10"/>
      <c r="EG426" s="10"/>
      <c r="EH426" s="10"/>
      <c r="EI426" s="10"/>
      <c r="EJ426" s="10"/>
      <c r="EK426" s="10"/>
      <c r="EL426" s="10"/>
      <c r="EM426" s="10"/>
      <c r="EN426" s="10"/>
      <c r="EO426" s="10"/>
      <c r="EP426" s="10"/>
      <c r="EQ426" s="10"/>
      <c r="ER426" s="10"/>
      <c r="ES426" s="10"/>
      <c r="ET426" s="10"/>
      <c r="EU426" s="10"/>
      <c r="EV426" s="10"/>
      <c r="EW426" s="10"/>
      <c r="EX426" s="10"/>
      <c r="EY426" s="10"/>
      <c r="EZ426" s="10"/>
      <c r="FA426" s="10"/>
      <c r="FB426" s="10"/>
      <c r="FC426" s="10"/>
      <c r="FD426" s="10"/>
      <c r="FE426" s="10"/>
      <c r="FF426" s="10"/>
      <c r="FG426" s="10"/>
      <c r="FH426" s="10"/>
      <c r="FI426" s="10"/>
      <c r="FJ426" s="10"/>
      <c r="FK426" s="10"/>
      <c r="FL426" s="10"/>
      <c r="FM426" s="10"/>
      <c r="FN426" s="10"/>
      <c r="FO426" s="10"/>
      <c r="FP426" s="10"/>
      <c r="FQ426" s="10"/>
      <c r="FR426" s="10"/>
      <c r="FS426" s="10"/>
      <c r="FT426" s="10"/>
      <c r="FU426" s="10"/>
      <c r="FV426" s="10"/>
      <c r="FW426" s="10"/>
      <c r="FX426" s="10"/>
      <c r="FY426" s="10"/>
      <c r="FZ426" s="10"/>
      <c r="GA426" s="10"/>
      <c r="GB426" s="10"/>
      <c r="GC426" s="10"/>
      <c r="GD426" s="10"/>
      <c r="GE426" s="10"/>
      <c r="GF426" s="10"/>
      <c r="GG426" s="10"/>
      <c r="GH426" s="10"/>
      <c r="GI426" s="10"/>
      <c r="GJ426" s="10"/>
      <c r="GK426" s="10"/>
      <c r="GL426" s="10"/>
      <c r="GM426" s="10"/>
      <c r="GN426" s="10"/>
      <c r="GO426" s="10"/>
      <c r="GP426" s="10"/>
      <c r="GQ426" s="10"/>
      <c r="GR426" s="10"/>
      <c r="GS426" s="10"/>
      <c r="GT426" s="10"/>
      <c r="GU426" s="10"/>
      <c r="GV426" s="10"/>
      <c r="GW426" s="10"/>
      <c r="GX426" s="10"/>
      <c r="GY426" s="10"/>
      <c r="GZ426" s="10"/>
      <c r="HA426" s="10"/>
      <c r="HB426" s="10"/>
      <c r="HC426" s="10"/>
      <c r="HD426" s="10"/>
      <c r="HE426" s="10"/>
      <c r="HF426" s="10"/>
      <c r="HG426" s="10"/>
      <c r="HH426" s="10"/>
      <c r="HI426" s="10"/>
      <c r="HJ426" s="10"/>
      <c r="HK426" s="10"/>
      <c r="HL426" s="10"/>
      <c r="HM426" s="10"/>
      <c r="HN426" s="10"/>
      <c r="HO426" s="10"/>
      <c r="HP426" s="10"/>
      <c r="HQ426" s="10"/>
      <c r="HR426" s="10"/>
      <c r="HS426" s="10"/>
      <c r="HT426" s="10"/>
      <c r="HU426" s="10"/>
      <c r="HV426" s="10"/>
      <c r="HW426" s="10"/>
      <c r="HX426" s="10"/>
      <c r="HY426" s="10"/>
      <c r="HZ426" s="10"/>
      <c r="IA426" s="10"/>
      <c r="IB426" s="10"/>
      <c r="IC426" s="10"/>
      <c r="ID426" s="10"/>
      <c r="IE426" s="10"/>
      <c r="IF426" s="10"/>
      <c r="IG426" s="10"/>
      <c r="IH426" s="10"/>
      <c r="II426" s="10"/>
      <c r="IJ426" s="10"/>
      <c r="IK426" s="10"/>
      <c r="IL426" s="10"/>
      <c r="IM426" s="10"/>
      <c r="IN426" s="10"/>
      <c r="IO426" s="10"/>
      <c r="IP426" s="10"/>
      <c r="IQ426" s="10"/>
      <c r="IR426" s="10"/>
      <c r="IS426" s="10"/>
      <c r="IT426" s="10"/>
      <c r="IU426" s="10"/>
      <c r="IV426" s="10"/>
      <c r="IW426" s="10"/>
      <c r="IX426" s="10"/>
      <c r="IY426" s="10"/>
      <c r="IZ426" s="10"/>
      <c r="JA426" s="10"/>
    </row>
    <row r="427" spans="1:261" x14ac:dyDescent="0.3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CC427" s="10"/>
      <c r="CD427" s="10"/>
      <c r="CE427" s="10"/>
      <c r="CF427" s="10"/>
      <c r="CG427" s="10"/>
      <c r="CH427" s="10"/>
      <c r="CI427" s="10"/>
      <c r="CJ427" s="10"/>
      <c r="CK427" s="10"/>
      <c r="CL427" s="10"/>
      <c r="CM427" s="10"/>
      <c r="CN427" s="10"/>
      <c r="CO427" s="10"/>
      <c r="CP427" s="10"/>
      <c r="CQ427" s="10"/>
      <c r="CR427" s="10"/>
      <c r="CS427" s="10"/>
      <c r="CT427" s="10"/>
      <c r="CU427" s="10"/>
      <c r="CV427" s="10"/>
      <c r="CW427" s="10"/>
      <c r="CX427" s="10"/>
      <c r="CY427" s="10"/>
      <c r="CZ427" s="10"/>
      <c r="DA427" s="10"/>
      <c r="DB427" s="10"/>
      <c r="DC427" s="10"/>
      <c r="DD427" s="10"/>
      <c r="DE427" s="10"/>
      <c r="DF427" s="10"/>
      <c r="DG427" s="10"/>
      <c r="DH427" s="10"/>
      <c r="DI427" s="10"/>
      <c r="DJ427" s="10"/>
      <c r="DK427" s="10"/>
      <c r="DL427" s="10"/>
      <c r="DM427" s="10"/>
      <c r="DN427" s="10"/>
      <c r="DO427" s="10"/>
      <c r="DP427" s="10"/>
      <c r="DQ427" s="10"/>
      <c r="DR427" s="10"/>
      <c r="DS427" s="10"/>
      <c r="DT427" s="10"/>
      <c r="DU427" s="10"/>
      <c r="DV427" s="10"/>
      <c r="DW427" s="10"/>
      <c r="DX427" s="10"/>
      <c r="DY427" s="10"/>
      <c r="DZ427" s="10"/>
      <c r="EA427" s="10"/>
      <c r="EB427" s="10"/>
      <c r="EC427" s="10"/>
      <c r="ED427" s="10"/>
      <c r="EE427" s="10"/>
      <c r="EF427" s="10"/>
      <c r="EG427" s="10"/>
      <c r="EH427" s="10"/>
      <c r="EI427" s="10"/>
      <c r="EJ427" s="10"/>
      <c r="EK427" s="10"/>
      <c r="EL427" s="10"/>
      <c r="EM427" s="10"/>
      <c r="EN427" s="10"/>
      <c r="EO427" s="10"/>
      <c r="EP427" s="10"/>
      <c r="EQ427" s="10"/>
      <c r="ER427" s="10"/>
      <c r="ES427" s="10"/>
      <c r="ET427" s="10"/>
      <c r="EU427" s="10"/>
      <c r="EV427" s="10"/>
      <c r="EW427" s="10"/>
      <c r="EX427" s="10"/>
      <c r="EY427" s="10"/>
      <c r="EZ427" s="10"/>
      <c r="FA427" s="10"/>
      <c r="FB427" s="10"/>
      <c r="FC427" s="10"/>
      <c r="FD427" s="10"/>
      <c r="FE427" s="10"/>
      <c r="FF427" s="10"/>
      <c r="FG427" s="10"/>
      <c r="FH427" s="10"/>
      <c r="FI427" s="10"/>
      <c r="FJ427" s="10"/>
      <c r="FK427" s="10"/>
      <c r="FL427" s="10"/>
      <c r="FM427" s="10"/>
      <c r="FN427" s="10"/>
      <c r="FO427" s="10"/>
      <c r="FP427" s="10"/>
      <c r="FQ427" s="10"/>
      <c r="FR427" s="10"/>
      <c r="FS427" s="10"/>
      <c r="FT427" s="10"/>
      <c r="FU427" s="10"/>
      <c r="FV427" s="10"/>
      <c r="FW427" s="10"/>
      <c r="FX427" s="10"/>
      <c r="FY427" s="10"/>
      <c r="FZ427" s="10"/>
      <c r="GA427" s="10"/>
      <c r="GB427" s="10"/>
      <c r="GC427" s="10"/>
      <c r="GD427" s="10"/>
      <c r="GE427" s="10"/>
      <c r="GF427" s="10"/>
      <c r="GG427" s="10"/>
      <c r="GH427" s="10"/>
      <c r="GI427" s="10"/>
      <c r="GJ427" s="10"/>
      <c r="GK427" s="10"/>
      <c r="GL427" s="10"/>
      <c r="GM427" s="10"/>
      <c r="GN427" s="10"/>
      <c r="GO427" s="10"/>
      <c r="GP427" s="10"/>
      <c r="GQ427" s="10"/>
      <c r="GR427" s="10"/>
      <c r="GS427" s="10"/>
      <c r="GT427" s="10"/>
      <c r="GU427" s="10"/>
      <c r="GV427" s="10"/>
      <c r="GW427" s="10"/>
      <c r="GX427" s="10"/>
      <c r="GY427" s="10"/>
      <c r="GZ427" s="10"/>
      <c r="HA427" s="10"/>
      <c r="HB427" s="10"/>
      <c r="HC427" s="10"/>
      <c r="HD427" s="10"/>
      <c r="HE427" s="10"/>
      <c r="HF427" s="10"/>
      <c r="HG427" s="10"/>
      <c r="HH427" s="10"/>
      <c r="HI427" s="10"/>
      <c r="HJ427" s="10"/>
      <c r="HK427" s="10"/>
      <c r="HL427" s="10"/>
      <c r="HM427" s="10"/>
      <c r="HN427" s="10"/>
      <c r="HO427" s="10"/>
      <c r="HP427" s="10"/>
      <c r="HQ427" s="10"/>
      <c r="HR427" s="10"/>
      <c r="HS427" s="10"/>
      <c r="HT427" s="10"/>
      <c r="HU427" s="10"/>
      <c r="HV427" s="10"/>
      <c r="HW427" s="10"/>
      <c r="HX427" s="10"/>
      <c r="HY427" s="10"/>
      <c r="HZ427" s="10"/>
      <c r="IA427" s="10"/>
      <c r="IB427" s="10"/>
      <c r="IC427" s="10"/>
      <c r="ID427" s="10"/>
      <c r="IE427" s="10"/>
      <c r="IF427" s="10"/>
      <c r="IG427" s="10"/>
      <c r="IH427" s="10"/>
      <c r="II427" s="10"/>
      <c r="IJ427" s="10"/>
      <c r="IK427" s="10"/>
      <c r="IL427" s="10"/>
      <c r="IM427" s="10"/>
      <c r="IN427" s="10"/>
      <c r="IO427" s="10"/>
      <c r="IP427" s="10"/>
      <c r="IQ427" s="10"/>
      <c r="IR427" s="10"/>
      <c r="IS427" s="10"/>
      <c r="IT427" s="10"/>
      <c r="IU427" s="10"/>
      <c r="IV427" s="10"/>
      <c r="IW427" s="10"/>
      <c r="IX427" s="10"/>
      <c r="IY427" s="10"/>
      <c r="IZ427" s="10"/>
      <c r="JA427" s="10"/>
    </row>
    <row r="428" spans="1:261" x14ac:dyDescent="0.3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CC428" s="10"/>
      <c r="CD428" s="10"/>
      <c r="CE428" s="10"/>
      <c r="CF428" s="10"/>
      <c r="CG428" s="10"/>
      <c r="CH428" s="10"/>
      <c r="CI428" s="10"/>
      <c r="CJ428" s="10"/>
      <c r="CK428" s="10"/>
      <c r="CL428" s="10"/>
      <c r="CM428" s="10"/>
      <c r="CN428" s="10"/>
      <c r="CO428" s="10"/>
      <c r="CP428" s="10"/>
      <c r="CQ428" s="10"/>
      <c r="CR428" s="10"/>
      <c r="CS428" s="10"/>
      <c r="CT428" s="10"/>
      <c r="CU428" s="10"/>
      <c r="CV428" s="10"/>
      <c r="CW428" s="10"/>
      <c r="CX428" s="10"/>
      <c r="CY428" s="10"/>
      <c r="CZ428" s="10"/>
      <c r="DA428" s="10"/>
      <c r="DB428" s="10"/>
      <c r="DC428" s="10"/>
      <c r="DD428" s="10"/>
      <c r="DE428" s="10"/>
      <c r="DF428" s="10"/>
      <c r="DG428" s="10"/>
      <c r="DH428" s="10"/>
      <c r="DI428" s="10"/>
      <c r="DJ428" s="10"/>
      <c r="DK428" s="10"/>
      <c r="DL428" s="10"/>
      <c r="DM428" s="10"/>
      <c r="DN428" s="10"/>
      <c r="DO428" s="10"/>
      <c r="DP428" s="10"/>
      <c r="DQ428" s="10"/>
      <c r="DR428" s="10"/>
      <c r="DS428" s="10"/>
      <c r="DT428" s="10"/>
      <c r="DU428" s="10"/>
      <c r="DV428" s="10"/>
      <c r="DW428" s="10"/>
      <c r="DX428" s="10"/>
      <c r="DY428" s="10"/>
      <c r="DZ428" s="10"/>
      <c r="EA428" s="10"/>
      <c r="EB428" s="10"/>
      <c r="EC428" s="10"/>
      <c r="ED428" s="10"/>
      <c r="EE428" s="10"/>
      <c r="EF428" s="10"/>
      <c r="EG428" s="10"/>
      <c r="EH428" s="10"/>
      <c r="EI428" s="10"/>
      <c r="EJ428" s="10"/>
      <c r="EK428" s="10"/>
      <c r="EL428" s="10"/>
      <c r="EM428" s="10"/>
      <c r="EN428" s="10"/>
      <c r="EO428" s="10"/>
      <c r="EP428" s="10"/>
      <c r="EQ428" s="10"/>
      <c r="ER428" s="10"/>
      <c r="ES428" s="10"/>
      <c r="ET428" s="10"/>
      <c r="EU428" s="10"/>
      <c r="EV428" s="10"/>
      <c r="EW428" s="10"/>
      <c r="EX428" s="10"/>
      <c r="EY428" s="10"/>
      <c r="EZ428" s="10"/>
      <c r="FA428" s="10"/>
      <c r="FB428" s="10"/>
      <c r="FC428" s="10"/>
      <c r="FD428" s="10"/>
      <c r="FE428" s="10"/>
      <c r="FF428" s="10"/>
      <c r="FG428" s="10"/>
      <c r="FH428" s="10"/>
      <c r="FI428" s="10"/>
      <c r="FJ428" s="10"/>
      <c r="FK428" s="10"/>
      <c r="FL428" s="10"/>
      <c r="FM428" s="10"/>
      <c r="FN428" s="10"/>
      <c r="FO428" s="10"/>
      <c r="FP428" s="10"/>
      <c r="FQ428" s="10"/>
      <c r="FR428" s="10"/>
      <c r="FS428" s="10"/>
      <c r="FT428" s="10"/>
      <c r="FU428" s="10"/>
      <c r="FV428" s="10"/>
      <c r="FW428" s="10"/>
      <c r="FX428" s="10"/>
      <c r="FY428" s="10"/>
      <c r="FZ428" s="10"/>
      <c r="GA428" s="10"/>
      <c r="GB428" s="10"/>
      <c r="GC428" s="10"/>
      <c r="GD428" s="10"/>
      <c r="GE428" s="10"/>
      <c r="GF428" s="10"/>
      <c r="GG428" s="10"/>
      <c r="GH428" s="10"/>
      <c r="GI428" s="10"/>
      <c r="GJ428" s="10"/>
      <c r="GK428" s="10"/>
      <c r="GL428" s="10"/>
      <c r="GM428" s="10"/>
      <c r="GN428" s="10"/>
      <c r="GO428" s="10"/>
      <c r="GP428" s="10"/>
      <c r="GQ428" s="10"/>
      <c r="GR428" s="10"/>
      <c r="GS428" s="10"/>
      <c r="GT428" s="10"/>
      <c r="GU428" s="10"/>
      <c r="GV428" s="10"/>
      <c r="GW428" s="10"/>
      <c r="GX428" s="10"/>
      <c r="GY428" s="10"/>
      <c r="GZ428" s="10"/>
      <c r="HA428" s="10"/>
      <c r="HB428" s="10"/>
      <c r="HC428" s="10"/>
      <c r="HD428" s="10"/>
      <c r="HE428" s="10"/>
      <c r="HF428" s="10"/>
      <c r="HG428" s="10"/>
      <c r="HH428" s="10"/>
      <c r="HI428" s="10"/>
      <c r="HJ428" s="10"/>
      <c r="HK428" s="10"/>
      <c r="HL428" s="10"/>
      <c r="HM428" s="10"/>
      <c r="HN428" s="10"/>
      <c r="HO428" s="10"/>
      <c r="HP428" s="10"/>
      <c r="HQ428" s="10"/>
      <c r="HR428" s="10"/>
      <c r="HS428" s="10"/>
      <c r="HT428" s="10"/>
      <c r="HU428" s="10"/>
      <c r="HV428" s="10"/>
      <c r="HW428" s="10"/>
      <c r="HX428" s="10"/>
      <c r="HY428" s="10"/>
      <c r="HZ428" s="10"/>
      <c r="IA428" s="10"/>
      <c r="IB428" s="10"/>
      <c r="IC428" s="10"/>
      <c r="ID428" s="10"/>
      <c r="IE428" s="10"/>
      <c r="IF428" s="10"/>
      <c r="IG428" s="10"/>
      <c r="IH428" s="10"/>
      <c r="II428" s="10"/>
      <c r="IJ428" s="10"/>
      <c r="IK428" s="10"/>
      <c r="IL428" s="10"/>
      <c r="IM428" s="10"/>
      <c r="IN428" s="10"/>
      <c r="IO428" s="10"/>
      <c r="IP428" s="10"/>
      <c r="IQ428" s="10"/>
      <c r="IR428" s="10"/>
      <c r="IS428" s="10"/>
      <c r="IT428" s="10"/>
      <c r="IU428" s="10"/>
      <c r="IV428" s="10"/>
      <c r="IW428" s="10"/>
      <c r="IX428" s="10"/>
      <c r="IY428" s="10"/>
      <c r="IZ428" s="10"/>
      <c r="JA428" s="10"/>
    </row>
    <row r="429" spans="1:261" x14ac:dyDescent="0.3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CC429" s="10"/>
      <c r="CD429" s="10"/>
      <c r="CE429" s="10"/>
      <c r="CF429" s="10"/>
      <c r="CG429" s="10"/>
      <c r="CH429" s="10"/>
      <c r="CI429" s="10"/>
      <c r="CJ429" s="10"/>
      <c r="CK429" s="10"/>
      <c r="CL429" s="10"/>
      <c r="CM429" s="10"/>
      <c r="CN429" s="10"/>
      <c r="CO429" s="10"/>
      <c r="CP429" s="10"/>
      <c r="CQ429" s="10"/>
      <c r="CR429" s="10"/>
      <c r="CS429" s="10"/>
      <c r="CT429" s="10"/>
      <c r="CU429" s="10"/>
      <c r="CV429" s="10"/>
      <c r="CW429" s="10"/>
      <c r="CX429" s="10"/>
      <c r="CY429" s="10"/>
      <c r="CZ429" s="10"/>
      <c r="DA429" s="10"/>
      <c r="DB429" s="10"/>
      <c r="DC429" s="10"/>
      <c r="DD429" s="10"/>
      <c r="DE429" s="10"/>
      <c r="DF429" s="10"/>
      <c r="DG429" s="10"/>
      <c r="DH429" s="10"/>
      <c r="DI429" s="10"/>
      <c r="DJ429" s="10"/>
      <c r="DK429" s="10"/>
      <c r="DL429" s="10"/>
      <c r="DM429" s="10"/>
      <c r="DN429" s="10"/>
      <c r="DO429" s="10"/>
      <c r="DP429" s="10"/>
      <c r="DQ429" s="10"/>
      <c r="DR429" s="10"/>
      <c r="DS429" s="10"/>
      <c r="DT429" s="10"/>
      <c r="DU429" s="10"/>
      <c r="DV429" s="10"/>
      <c r="DW429" s="10"/>
      <c r="DX429" s="10"/>
      <c r="DY429" s="10"/>
      <c r="DZ429" s="10"/>
      <c r="EA429" s="10"/>
      <c r="EB429" s="10"/>
      <c r="EC429" s="10"/>
      <c r="ED429" s="10"/>
      <c r="EE429" s="10"/>
      <c r="EF429" s="10"/>
      <c r="EG429" s="10"/>
      <c r="EH429" s="10"/>
      <c r="EI429" s="10"/>
      <c r="EJ429" s="10"/>
      <c r="EK429" s="10"/>
      <c r="EL429" s="10"/>
      <c r="EM429" s="10"/>
      <c r="EN429" s="10"/>
      <c r="EO429" s="10"/>
      <c r="EP429" s="10"/>
      <c r="EQ429" s="10"/>
      <c r="ER429" s="10"/>
      <c r="ES429" s="10"/>
      <c r="ET429" s="10"/>
      <c r="EU429" s="10"/>
      <c r="EV429" s="10"/>
      <c r="EW429" s="10"/>
      <c r="EX429" s="10"/>
      <c r="EY429" s="10"/>
      <c r="EZ429" s="10"/>
      <c r="FA429" s="10"/>
      <c r="FB429" s="10"/>
      <c r="FC429" s="10"/>
      <c r="FD429" s="10"/>
      <c r="FE429" s="10"/>
      <c r="FF429" s="10"/>
      <c r="FG429" s="10"/>
      <c r="FH429" s="10"/>
      <c r="FI429" s="10"/>
      <c r="FJ429" s="10"/>
      <c r="FK429" s="10"/>
      <c r="FL429" s="10"/>
      <c r="FM429" s="10"/>
      <c r="FN429" s="10"/>
      <c r="FO429" s="10"/>
      <c r="FP429" s="10"/>
      <c r="FQ429" s="10"/>
      <c r="FR429" s="10"/>
      <c r="FS429" s="10"/>
      <c r="FT429" s="10"/>
      <c r="FU429" s="10"/>
      <c r="FV429" s="10"/>
      <c r="FW429" s="10"/>
      <c r="FX429" s="10"/>
      <c r="FY429" s="10"/>
      <c r="FZ429" s="10"/>
      <c r="GA429" s="10"/>
      <c r="GB429" s="10"/>
      <c r="GC429" s="10"/>
      <c r="GD429" s="10"/>
      <c r="GE429" s="10"/>
      <c r="GF429" s="10"/>
      <c r="GG429" s="10"/>
      <c r="GH429" s="10"/>
      <c r="GI429" s="10"/>
      <c r="GJ429" s="10"/>
      <c r="GK429" s="10"/>
      <c r="GL429" s="10"/>
      <c r="GM429" s="10"/>
      <c r="GN429" s="10"/>
      <c r="GO429" s="10"/>
      <c r="GP429" s="10"/>
      <c r="GQ429" s="10"/>
      <c r="GR429" s="10"/>
      <c r="GS429" s="10"/>
      <c r="GT429" s="10"/>
      <c r="GU429" s="10"/>
      <c r="GV429" s="10"/>
      <c r="GW429" s="10"/>
      <c r="GX429" s="10"/>
      <c r="GY429" s="10"/>
      <c r="GZ429" s="10"/>
      <c r="HA429" s="10"/>
      <c r="HB429" s="10"/>
      <c r="HC429" s="10"/>
      <c r="HD429" s="10"/>
      <c r="HE429" s="10"/>
      <c r="HF429" s="10"/>
      <c r="HG429" s="10"/>
      <c r="HH429" s="10"/>
      <c r="HI429" s="10"/>
      <c r="HJ429" s="10"/>
      <c r="HK429" s="10"/>
      <c r="HL429" s="10"/>
      <c r="HM429" s="10"/>
      <c r="HN429" s="10"/>
      <c r="HO429" s="10"/>
      <c r="HP429" s="10"/>
      <c r="HQ429" s="10"/>
      <c r="HR429" s="10"/>
      <c r="HS429" s="10"/>
      <c r="HT429" s="10"/>
      <c r="HU429" s="10"/>
      <c r="HV429" s="10"/>
      <c r="HW429" s="10"/>
      <c r="HX429" s="10"/>
      <c r="HY429" s="10"/>
      <c r="HZ429" s="10"/>
      <c r="IA429" s="10"/>
      <c r="IB429" s="10"/>
      <c r="IC429" s="10"/>
      <c r="ID429" s="10"/>
      <c r="IE429" s="10"/>
      <c r="IF429" s="10"/>
      <c r="IG429" s="10"/>
      <c r="IH429" s="10"/>
      <c r="II429" s="10"/>
      <c r="IJ429" s="10"/>
      <c r="IK429" s="10"/>
      <c r="IL429" s="10"/>
      <c r="IM429" s="10"/>
      <c r="IN429" s="10"/>
      <c r="IO429" s="10"/>
      <c r="IP429" s="10"/>
      <c r="IQ429" s="10"/>
      <c r="IR429" s="10"/>
      <c r="IS429" s="10"/>
      <c r="IT429" s="10"/>
      <c r="IU429" s="10"/>
      <c r="IV429" s="10"/>
      <c r="IW429" s="10"/>
      <c r="IX429" s="10"/>
      <c r="IY429" s="10"/>
      <c r="IZ429" s="10"/>
      <c r="JA429" s="10"/>
    </row>
    <row r="430" spans="1:261" x14ac:dyDescent="0.3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CC430" s="10"/>
      <c r="CD430" s="10"/>
      <c r="CE430" s="10"/>
      <c r="CF430" s="10"/>
      <c r="CG430" s="10"/>
      <c r="CH430" s="10"/>
      <c r="CI430" s="10"/>
      <c r="CJ430" s="10"/>
      <c r="CK430" s="10"/>
      <c r="CL430" s="10"/>
      <c r="CM430" s="10"/>
      <c r="CN430" s="10"/>
      <c r="CO430" s="10"/>
      <c r="CP430" s="10"/>
      <c r="CQ430" s="10"/>
      <c r="CR430" s="10"/>
      <c r="CS430" s="10"/>
      <c r="CT430" s="10"/>
      <c r="CU430" s="10"/>
      <c r="CV430" s="10"/>
      <c r="CW430" s="10"/>
      <c r="CX430" s="10"/>
      <c r="CY430" s="10"/>
      <c r="CZ430" s="10"/>
      <c r="DA430" s="10"/>
      <c r="DB430" s="10"/>
      <c r="DC430" s="10"/>
      <c r="DD430" s="10"/>
      <c r="DE430" s="10"/>
      <c r="DF430" s="10"/>
      <c r="DG430" s="10"/>
      <c r="DH430" s="10"/>
      <c r="DI430" s="10"/>
      <c r="DJ430" s="10"/>
      <c r="DK430" s="10"/>
      <c r="DL430" s="10"/>
      <c r="DM430" s="10"/>
      <c r="DN430" s="10"/>
      <c r="DO430" s="10"/>
      <c r="DP430" s="10"/>
      <c r="DQ430" s="10"/>
      <c r="DR430" s="10"/>
      <c r="DS430" s="10"/>
      <c r="DT430" s="10"/>
      <c r="DU430" s="10"/>
      <c r="DV430" s="10"/>
      <c r="DW430" s="10"/>
      <c r="DX430" s="10"/>
      <c r="DY430" s="10"/>
      <c r="DZ430" s="10"/>
      <c r="EA430" s="10"/>
      <c r="EB430" s="10"/>
      <c r="EC430" s="10"/>
      <c r="ED430" s="10"/>
      <c r="EE430" s="10"/>
      <c r="EF430" s="10"/>
      <c r="EG430" s="10"/>
      <c r="EH430" s="10"/>
      <c r="EI430" s="10"/>
      <c r="EJ430" s="10"/>
      <c r="EK430" s="10"/>
      <c r="EL430" s="10"/>
      <c r="EM430" s="10"/>
      <c r="EN430" s="10"/>
      <c r="EO430" s="10"/>
      <c r="EP430" s="10"/>
      <c r="EQ430" s="10"/>
      <c r="ER430" s="10"/>
      <c r="ES430" s="10"/>
      <c r="ET430" s="10"/>
      <c r="EU430" s="10"/>
      <c r="EV430" s="10"/>
      <c r="EW430" s="10"/>
      <c r="EX430" s="10"/>
      <c r="EY430" s="10"/>
      <c r="EZ430" s="10"/>
      <c r="FA430" s="10"/>
      <c r="FB430" s="10"/>
      <c r="FC430" s="10"/>
      <c r="FD430" s="10"/>
      <c r="FE430" s="10"/>
      <c r="FF430" s="10"/>
      <c r="FG430" s="10"/>
      <c r="FH430" s="10"/>
      <c r="FI430" s="10"/>
      <c r="FJ430" s="10"/>
      <c r="FK430" s="10"/>
      <c r="FL430" s="10"/>
      <c r="FM430" s="10"/>
      <c r="FN430" s="10"/>
      <c r="FO430" s="10"/>
      <c r="FP430" s="10"/>
      <c r="FQ430" s="10"/>
      <c r="FR430" s="10"/>
      <c r="FS430" s="10"/>
      <c r="FT430" s="10"/>
      <c r="FU430" s="10"/>
      <c r="FV430" s="10"/>
      <c r="FW430" s="10"/>
      <c r="FX430" s="10"/>
      <c r="FY430" s="10"/>
      <c r="FZ430" s="10"/>
      <c r="GA430" s="10"/>
      <c r="GB430" s="10"/>
      <c r="GC430" s="10"/>
      <c r="GD430" s="10"/>
      <c r="GE430" s="10"/>
      <c r="GF430" s="10"/>
      <c r="GG430" s="10"/>
      <c r="GH430" s="10"/>
      <c r="GI430" s="10"/>
      <c r="GJ430" s="10"/>
      <c r="GK430" s="10"/>
      <c r="GL430" s="10"/>
      <c r="GM430" s="10"/>
      <c r="GN430" s="10"/>
      <c r="GO430" s="10"/>
      <c r="GP430" s="10"/>
      <c r="GQ430" s="10"/>
      <c r="GR430" s="10"/>
      <c r="GS430" s="10"/>
      <c r="GT430" s="10"/>
      <c r="GU430" s="10"/>
      <c r="GV430" s="10"/>
      <c r="GW430" s="10"/>
      <c r="GX430" s="10"/>
      <c r="GY430" s="10"/>
      <c r="GZ430" s="10"/>
      <c r="HA430" s="10"/>
      <c r="HB430" s="10"/>
      <c r="HC430" s="10"/>
      <c r="HD430" s="10"/>
      <c r="HE430" s="10"/>
      <c r="HF430" s="10"/>
      <c r="HG430" s="10"/>
      <c r="HH430" s="10"/>
      <c r="HI430" s="10"/>
      <c r="HJ430" s="10"/>
      <c r="HK430" s="10"/>
      <c r="HL430" s="10"/>
      <c r="HM430" s="10"/>
      <c r="HN430" s="10"/>
      <c r="HO430" s="10"/>
      <c r="HP430" s="10"/>
      <c r="HQ430" s="10"/>
      <c r="HR430" s="10"/>
      <c r="HS430" s="10"/>
      <c r="HT430" s="10"/>
      <c r="HU430" s="10"/>
      <c r="HV430" s="10"/>
      <c r="HW430" s="10"/>
      <c r="HX430" s="10"/>
      <c r="HY430" s="10"/>
      <c r="HZ430" s="10"/>
      <c r="IA430" s="10"/>
      <c r="IB430" s="10"/>
      <c r="IC430" s="10"/>
      <c r="ID430" s="10"/>
      <c r="IE430" s="10"/>
      <c r="IF430" s="10"/>
      <c r="IG430" s="10"/>
      <c r="IH430" s="10"/>
      <c r="II430" s="10"/>
      <c r="IJ430" s="10"/>
      <c r="IK430" s="10"/>
      <c r="IL430" s="10"/>
      <c r="IM430" s="10"/>
      <c r="IN430" s="10"/>
      <c r="IO430" s="10"/>
      <c r="IP430" s="10"/>
      <c r="IQ430" s="10"/>
      <c r="IR430" s="10"/>
      <c r="IS430" s="10"/>
      <c r="IT430" s="10"/>
      <c r="IU430" s="10"/>
      <c r="IV430" s="10"/>
      <c r="IW430" s="10"/>
      <c r="IX430" s="10"/>
      <c r="IY430" s="10"/>
      <c r="IZ430" s="10"/>
      <c r="JA430" s="10"/>
    </row>
    <row r="431" spans="1:261" x14ac:dyDescent="0.3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CC431" s="10"/>
      <c r="CD431" s="10"/>
      <c r="CE431" s="10"/>
      <c r="CF431" s="10"/>
      <c r="CG431" s="10"/>
      <c r="CH431" s="10"/>
      <c r="CI431" s="10"/>
      <c r="CJ431" s="10"/>
      <c r="CK431" s="10"/>
      <c r="CL431" s="10"/>
      <c r="CM431" s="10"/>
      <c r="CN431" s="10"/>
      <c r="CO431" s="10"/>
      <c r="CP431" s="10"/>
      <c r="CQ431" s="10"/>
      <c r="CR431" s="10"/>
      <c r="CS431" s="10"/>
      <c r="CT431" s="10"/>
      <c r="CU431" s="10"/>
      <c r="CV431" s="10"/>
      <c r="CW431" s="10"/>
      <c r="CX431" s="10"/>
      <c r="CY431" s="10"/>
      <c r="CZ431" s="10"/>
      <c r="DA431" s="10"/>
      <c r="DB431" s="10"/>
      <c r="DC431" s="10"/>
      <c r="DD431" s="10"/>
      <c r="DE431" s="10"/>
      <c r="DF431" s="10"/>
      <c r="DG431" s="10"/>
      <c r="DH431" s="10"/>
      <c r="DI431" s="10"/>
      <c r="DJ431" s="10"/>
      <c r="DK431" s="10"/>
      <c r="DL431" s="10"/>
      <c r="DM431" s="10"/>
      <c r="DN431" s="10"/>
      <c r="DO431" s="10"/>
      <c r="DP431" s="10"/>
      <c r="DQ431" s="10"/>
      <c r="DR431" s="10"/>
      <c r="DS431" s="10"/>
      <c r="DT431" s="10"/>
      <c r="DU431" s="10"/>
      <c r="DV431" s="10"/>
      <c r="DW431" s="10"/>
      <c r="DX431" s="10"/>
      <c r="DY431" s="10"/>
      <c r="DZ431" s="10"/>
      <c r="EA431" s="10"/>
      <c r="EB431" s="10"/>
      <c r="EC431" s="10"/>
      <c r="ED431" s="10"/>
      <c r="EE431" s="10"/>
      <c r="EF431" s="10"/>
      <c r="EG431" s="10"/>
      <c r="EH431" s="10"/>
      <c r="EI431" s="10"/>
      <c r="EJ431" s="10"/>
      <c r="EK431" s="10"/>
      <c r="EL431" s="10"/>
      <c r="EM431" s="10"/>
      <c r="EN431" s="10"/>
      <c r="EO431" s="10"/>
      <c r="EP431" s="10"/>
      <c r="EQ431" s="10"/>
      <c r="ER431" s="10"/>
      <c r="ES431" s="10"/>
      <c r="ET431" s="10"/>
      <c r="EU431" s="10"/>
      <c r="EV431" s="10"/>
      <c r="EW431" s="10"/>
      <c r="EX431" s="10"/>
      <c r="EY431" s="10"/>
      <c r="EZ431" s="10"/>
      <c r="FA431" s="10"/>
      <c r="FB431" s="10"/>
      <c r="FC431" s="10"/>
      <c r="FD431" s="10"/>
      <c r="FE431" s="10"/>
      <c r="FF431" s="10"/>
      <c r="FG431" s="10"/>
      <c r="FH431" s="10"/>
      <c r="FI431" s="10"/>
      <c r="FJ431" s="10"/>
      <c r="FK431" s="10"/>
      <c r="FL431" s="10"/>
      <c r="FM431" s="10"/>
      <c r="FN431" s="10"/>
      <c r="FO431" s="10"/>
      <c r="FP431" s="10"/>
      <c r="FQ431" s="10"/>
      <c r="FR431" s="10"/>
      <c r="FS431" s="10"/>
      <c r="FT431" s="10"/>
      <c r="FU431" s="10"/>
      <c r="FV431" s="10"/>
      <c r="FW431" s="10"/>
      <c r="FX431" s="10"/>
      <c r="FY431" s="10"/>
      <c r="FZ431" s="10"/>
      <c r="GA431" s="10"/>
      <c r="GB431" s="10"/>
      <c r="GC431" s="10"/>
      <c r="GD431" s="10"/>
      <c r="GE431" s="10"/>
      <c r="GF431" s="10"/>
      <c r="GG431" s="10"/>
      <c r="GH431" s="10"/>
      <c r="GI431" s="10"/>
      <c r="GJ431" s="10"/>
      <c r="GK431" s="10"/>
      <c r="GL431" s="10"/>
      <c r="GM431" s="10"/>
      <c r="GN431" s="10"/>
      <c r="GO431" s="10"/>
      <c r="GP431" s="10"/>
      <c r="GQ431" s="10"/>
      <c r="GR431" s="10"/>
      <c r="GS431" s="10"/>
      <c r="GT431" s="10"/>
      <c r="GU431" s="10"/>
      <c r="GV431" s="10"/>
      <c r="GW431" s="10"/>
      <c r="GX431" s="10"/>
      <c r="GY431" s="10"/>
      <c r="GZ431" s="10"/>
      <c r="HA431" s="10"/>
      <c r="HB431" s="10"/>
      <c r="HC431" s="10"/>
      <c r="HD431" s="10"/>
      <c r="HE431" s="10"/>
      <c r="HF431" s="10"/>
      <c r="HG431" s="10"/>
      <c r="HH431" s="10"/>
      <c r="HI431" s="10"/>
      <c r="HJ431" s="10"/>
      <c r="HK431" s="10"/>
      <c r="HL431" s="10"/>
      <c r="HM431" s="10"/>
      <c r="HN431" s="10"/>
      <c r="HO431" s="10"/>
      <c r="HP431" s="10"/>
      <c r="HQ431" s="10"/>
      <c r="HR431" s="10"/>
      <c r="HS431" s="10"/>
      <c r="HT431" s="10"/>
      <c r="HU431" s="10"/>
      <c r="HV431" s="10"/>
      <c r="HW431" s="10"/>
      <c r="HX431" s="10"/>
      <c r="HY431" s="10"/>
      <c r="HZ431" s="10"/>
      <c r="IA431" s="10"/>
      <c r="IB431" s="10"/>
      <c r="IC431" s="10"/>
      <c r="ID431" s="10"/>
      <c r="IE431" s="10"/>
      <c r="IF431" s="10"/>
      <c r="IG431" s="10"/>
      <c r="IH431" s="10"/>
      <c r="II431" s="10"/>
      <c r="IJ431" s="10"/>
      <c r="IK431" s="10"/>
      <c r="IL431" s="10"/>
      <c r="IM431" s="10"/>
      <c r="IN431" s="10"/>
      <c r="IO431" s="10"/>
      <c r="IP431" s="10"/>
      <c r="IQ431" s="10"/>
      <c r="IR431" s="10"/>
      <c r="IS431" s="10"/>
      <c r="IT431" s="10"/>
      <c r="IU431" s="10"/>
      <c r="IV431" s="10"/>
      <c r="IW431" s="10"/>
      <c r="IX431" s="10"/>
      <c r="IY431" s="10"/>
      <c r="IZ431" s="10"/>
      <c r="JA431" s="10"/>
    </row>
    <row r="432" spans="1:261" x14ac:dyDescent="0.3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CC432" s="10"/>
      <c r="CD432" s="10"/>
      <c r="CE432" s="10"/>
      <c r="CF432" s="10"/>
      <c r="CG432" s="10"/>
      <c r="CH432" s="10"/>
      <c r="CI432" s="10"/>
      <c r="CJ432" s="10"/>
      <c r="CK432" s="10"/>
      <c r="CL432" s="10"/>
      <c r="CM432" s="10"/>
      <c r="CN432" s="10"/>
      <c r="CO432" s="10"/>
      <c r="CP432" s="10"/>
      <c r="CQ432" s="10"/>
      <c r="CR432" s="10"/>
      <c r="CS432" s="10"/>
      <c r="CT432" s="10"/>
      <c r="CU432" s="10"/>
      <c r="CV432" s="10"/>
      <c r="CW432" s="10"/>
      <c r="CX432" s="10"/>
      <c r="CY432" s="10"/>
      <c r="CZ432" s="10"/>
      <c r="DA432" s="10"/>
      <c r="DB432" s="10"/>
      <c r="DC432" s="10"/>
      <c r="DD432" s="10"/>
      <c r="DE432" s="10"/>
      <c r="DF432" s="10"/>
      <c r="DG432" s="10"/>
      <c r="DH432" s="10"/>
      <c r="DI432" s="10"/>
      <c r="DJ432" s="10"/>
      <c r="DK432" s="10"/>
      <c r="DL432" s="10"/>
      <c r="DM432" s="10"/>
      <c r="DN432" s="10"/>
      <c r="DO432" s="10"/>
      <c r="DP432" s="10"/>
      <c r="DQ432" s="10"/>
      <c r="DR432" s="10"/>
      <c r="DS432" s="10"/>
      <c r="DT432" s="10"/>
      <c r="DU432" s="10"/>
      <c r="DV432" s="10"/>
      <c r="DW432" s="10"/>
      <c r="DX432" s="10"/>
      <c r="DY432" s="10"/>
      <c r="DZ432" s="10"/>
      <c r="EA432" s="10"/>
      <c r="EB432" s="10"/>
      <c r="EC432" s="10"/>
      <c r="ED432" s="10"/>
      <c r="EE432" s="10"/>
      <c r="EF432" s="10"/>
      <c r="EG432" s="10"/>
      <c r="EH432" s="10"/>
      <c r="EI432" s="10"/>
      <c r="EJ432" s="10"/>
      <c r="EK432" s="10"/>
      <c r="EL432" s="10"/>
      <c r="EM432" s="10"/>
      <c r="EN432" s="10"/>
      <c r="EO432" s="10"/>
      <c r="EP432" s="10"/>
      <c r="EQ432" s="10"/>
      <c r="ER432" s="10"/>
      <c r="ES432" s="10"/>
      <c r="ET432" s="10"/>
      <c r="EU432" s="10"/>
      <c r="EV432" s="10"/>
      <c r="EW432" s="10"/>
      <c r="EX432" s="10"/>
      <c r="EY432" s="10"/>
      <c r="EZ432" s="10"/>
      <c r="FA432" s="10"/>
      <c r="FB432" s="10"/>
      <c r="FC432" s="10"/>
      <c r="FD432" s="10"/>
      <c r="FE432" s="10"/>
      <c r="FF432" s="10"/>
      <c r="FG432" s="10"/>
      <c r="FH432" s="10"/>
      <c r="FI432" s="10"/>
      <c r="FJ432" s="10"/>
      <c r="FK432" s="10"/>
      <c r="FL432" s="10"/>
      <c r="FM432" s="10"/>
      <c r="FN432" s="10"/>
      <c r="FO432" s="10"/>
      <c r="FP432" s="10"/>
      <c r="FQ432" s="10"/>
      <c r="FR432" s="10"/>
      <c r="FS432" s="10"/>
      <c r="FT432" s="10"/>
      <c r="FU432" s="10"/>
      <c r="FV432" s="10"/>
      <c r="FW432" s="10"/>
      <c r="FX432" s="10"/>
      <c r="FY432" s="10"/>
      <c r="FZ432" s="10"/>
      <c r="GA432" s="10"/>
      <c r="GB432" s="10"/>
      <c r="GC432" s="10"/>
      <c r="GD432" s="10"/>
      <c r="GE432" s="10"/>
      <c r="GF432" s="10"/>
      <c r="GG432" s="10"/>
      <c r="GH432" s="10"/>
      <c r="GI432" s="10"/>
      <c r="GJ432" s="10"/>
      <c r="GK432" s="10"/>
      <c r="GL432" s="10"/>
      <c r="GM432" s="10"/>
      <c r="GN432" s="10"/>
      <c r="GO432" s="10"/>
      <c r="GP432" s="10"/>
      <c r="GQ432" s="10"/>
      <c r="GR432" s="10"/>
      <c r="GS432" s="10"/>
      <c r="GT432" s="10"/>
      <c r="GU432" s="10"/>
      <c r="GV432" s="10"/>
      <c r="GW432" s="10"/>
      <c r="GX432" s="10"/>
      <c r="GY432" s="10"/>
      <c r="GZ432" s="10"/>
      <c r="HA432" s="10"/>
      <c r="HB432" s="10"/>
      <c r="HC432" s="10"/>
      <c r="HD432" s="10"/>
      <c r="HE432" s="10"/>
      <c r="HF432" s="10"/>
      <c r="HG432" s="10"/>
      <c r="HH432" s="10"/>
      <c r="HI432" s="10"/>
      <c r="HJ432" s="10"/>
      <c r="HK432" s="10"/>
      <c r="HL432" s="10"/>
      <c r="HM432" s="10"/>
      <c r="HN432" s="10"/>
      <c r="HO432" s="10"/>
      <c r="HP432" s="10"/>
      <c r="HQ432" s="10"/>
      <c r="HR432" s="10"/>
      <c r="HS432" s="10"/>
      <c r="HT432" s="10"/>
      <c r="HU432" s="10"/>
      <c r="HV432" s="10"/>
      <c r="HW432" s="10"/>
      <c r="HX432" s="10"/>
      <c r="HY432" s="10"/>
      <c r="HZ432" s="10"/>
      <c r="IA432" s="10"/>
      <c r="IB432" s="10"/>
      <c r="IC432" s="10"/>
      <c r="ID432" s="10"/>
      <c r="IE432" s="10"/>
      <c r="IF432" s="10"/>
      <c r="IG432" s="10"/>
      <c r="IH432" s="10"/>
      <c r="II432" s="10"/>
      <c r="IJ432" s="10"/>
      <c r="IK432" s="10"/>
      <c r="IL432" s="10"/>
      <c r="IM432" s="10"/>
      <c r="IN432" s="10"/>
      <c r="IO432" s="10"/>
      <c r="IP432" s="10"/>
      <c r="IQ432" s="10"/>
      <c r="IR432" s="10"/>
      <c r="IS432" s="10"/>
      <c r="IT432" s="10"/>
      <c r="IU432" s="10"/>
      <c r="IV432" s="10"/>
      <c r="IW432" s="10"/>
      <c r="IX432" s="10"/>
      <c r="IY432" s="10"/>
      <c r="IZ432" s="10"/>
      <c r="JA432" s="10"/>
    </row>
    <row r="433" spans="1:261" x14ac:dyDescent="0.3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CC433" s="10"/>
      <c r="CD433" s="10"/>
      <c r="CE433" s="10"/>
      <c r="CF433" s="10"/>
      <c r="CG433" s="10"/>
      <c r="CH433" s="10"/>
      <c r="CI433" s="10"/>
      <c r="CJ433" s="10"/>
      <c r="CK433" s="10"/>
      <c r="CL433" s="10"/>
      <c r="CM433" s="10"/>
      <c r="CN433" s="10"/>
      <c r="CO433" s="10"/>
      <c r="CP433" s="10"/>
      <c r="CQ433" s="10"/>
      <c r="CR433" s="10"/>
      <c r="CS433" s="10"/>
      <c r="CT433" s="10"/>
      <c r="CU433" s="10"/>
      <c r="CV433" s="10"/>
      <c r="CW433" s="10"/>
      <c r="CX433" s="10"/>
      <c r="CY433" s="10"/>
      <c r="CZ433" s="10"/>
      <c r="DA433" s="10"/>
      <c r="DB433" s="10"/>
      <c r="DC433" s="10"/>
      <c r="DD433" s="10"/>
      <c r="DE433" s="10"/>
      <c r="DF433" s="10"/>
      <c r="DG433" s="10"/>
      <c r="DH433" s="10"/>
      <c r="DI433" s="10"/>
      <c r="DJ433" s="10"/>
      <c r="DK433" s="10"/>
      <c r="DL433" s="10"/>
      <c r="DM433" s="10"/>
      <c r="DN433" s="10"/>
      <c r="DO433" s="10"/>
      <c r="DP433" s="10"/>
      <c r="DQ433" s="10"/>
      <c r="DR433" s="10"/>
      <c r="DS433" s="10"/>
      <c r="DT433" s="10"/>
      <c r="DU433" s="10"/>
      <c r="DV433" s="10"/>
      <c r="DW433" s="10"/>
      <c r="DX433" s="10"/>
      <c r="DY433" s="10"/>
      <c r="DZ433" s="10"/>
      <c r="EA433" s="10"/>
      <c r="EB433" s="10"/>
      <c r="EC433" s="10"/>
      <c r="ED433" s="10"/>
      <c r="EE433" s="10"/>
      <c r="EF433" s="10"/>
      <c r="EG433" s="10"/>
      <c r="EH433" s="10"/>
      <c r="EI433" s="10"/>
      <c r="EJ433" s="10"/>
      <c r="EK433" s="10"/>
      <c r="EL433" s="10"/>
      <c r="EM433" s="10"/>
      <c r="EN433" s="10"/>
      <c r="EO433" s="10"/>
      <c r="EP433" s="10"/>
      <c r="EQ433" s="10"/>
      <c r="ER433" s="10"/>
      <c r="ES433" s="10"/>
      <c r="ET433" s="10"/>
      <c r="EU433" s="10"/>
      <c r="EV433" s="10"/>
      <c r="EW433" s="10"/>
      <c r="EX433" s="10"/>
      <c r="EY433" s="10"/>
      <c r="EZ433" s="10"/>
      <c r="FA433" s="10"/>
      <c r="FB433" s="10"/>
      <c r="FC433" s="10"/>
      <c r="FD433" s="10"/>
      <c r="FE433" s="10"/>
      <c r="FF433" s="10"/>
      <c r="FG433" s="10"/>
      <c r="FH433" s="10"/>
      <c r="FI433" s="10"/>
      <c r="FJ433" s="10"/>
      <c r="FK433" s="10"/>
      <c r="FL433" s="10"/>
      <c r="FM433" s="10"/>
      <c r="FN433" s="10"/>
      <c r="FO433" s="10"/>
      <c r="FP433" s="10"/>
      <c r="FQ433" s="10"/>
      <c r="FR433" s="10"/>
      <c r="FS433" s="10"/>
      <c r="FT433" s="10"/>
      <c r="FU433" s="10"/>
      <c r="FV433" s="10"/>
      <c r="FW433" s="10"/>
      <c r="FX433" s="10"/>
      <c r="FY433" s="10"/>
      <c r="FZ433" s="10"/>
      <c r="GA433" s="10"/>
      <c r="GB433" s="10"/>
      <c r="GC433" s="10"/>
      <c r="GD433" s="10"/>
      <c r="GE433" s="10"/>
      <c r="GF433" s="10"/>
      <c r="GG433" s="10"/>
      <c r="GH433" s="10"/>
      <c r="GI433" s="10"/>
      <c r="GJ433" s="10"/>
      <c r="GK433" s="10"/>
      <c r="GL433" s="10"/>
      <c r="GM433" s="10"/>
      <c r="GN433" s="10"/>
      <c r="GO433" s="10"/>
      <c r="GP433" s="10"/>
      <c r="GQ433" s="10"/>
      <c r="GR433" s="10"/>
      <c r="GS433" s="10"/>
      <c r="GT433" s="10"/>
      <c r="GU433" s="10"/>
      <c r="GV433" s="10"/>
      <c r="GW433" s="10"/>
      <c r="GX433" s="10"/>
      <c r="GY433" s="10"/>
      <c r="GZ433" s="10"/>
      <c r="HA433" s="10"/>
      <c r="HB433" s="10"/>
      <c r="HC433" s="10"/>
      <c r="HD433" s="10"/>
      <c r="HE433" s="10"/>
      <c r="HF433" s="10"/>
      <c r="HG433" s="10"/>
      <c r="HH433" s="10"/>
      <c r="HI433" s="10"/>
      <c r="HJ433" s="10"/>
      <c r="HK433" s="10"/>
      <c r="HL433" s="10"/>
      <c r="HM433" s="10"/>
      <c r="HN433" s="10"/>
      <c r="HO433" s="10"/>
      <c r="HP433" s="10"/>
      <c r="HQ433" s="10"/>
      <c r="HR433" s="10"/>
      <c r="HS433" s="10"/>
      <c r="HT433" s="10"/>
      <c r="HU433" s="10"/>
      <c r="HV433" s="10"/>
      <c r="HW433" s="10"/>
      <c r="HX433" s="10"/>
      <c r="HY433" s="10"/>
      <c r="HZ433" s="10"/>
      <c r="IA433" s="10"/>
      <c r="IB433" s="10"/>
      <c r="IC433" s="10"/>
      <c r="ID433" s="10"/>
      <c r="IE433" s="10"/>
      <c r="IF433" s="10"/>
      <c r="IG433" s="10"/>
      <c r="IH433" s="10"/>
      <c r="II433" s="10"/>
      <c r="IJ433" s="10"/>
      <c r="IK433" s="10"/>
      <c r="IL433" s="10"/>
      <c r="IM433" s="10"/>
      <c r="IN433" s="10"/>
      <c r="IO433" s="10"/>
      <c r="IP433" s="10"/>
      <c r="IQ433" s="10"/>
      <c r="IR433" s="10"/>
      <c r="IS433" s="10"/>
      <c r="IT433" s="10"/>
      <c r="IU433" s="10"/>
      <c r="IV433" s="10"/>
      <c r="IW433" s="10"/>
      <c r="IX433" s="10"/>
      <c r="IY433" s="10"/>
      <c r="IZ433" s="10"/>
      <c r="JA433" s="10"/>
    </row>
    <row r="434" spans="1:261" x14ac:dyDescent="0.3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CC434" s="10"/>
      <c r="CD434" s="10"/>
      <c r="CE434" s="10"/>
      <c r="CF434" s="10"/>
      <c r="CG434" s="10"/>
      <c r="CH434" s="10"/>
      <c r="CI434" s="10"/>
      <c r="CJ434" s="10"/>
      <c r="CK434" s="10"/>
      <c r="CL434" s="10"/>
      <c r="CM434" s="10"/>
      <c r="CN434" s="10"/>
      <c r="CO434" s="10"/>
      <c r="CP434" s="10"/>
      <c r="CQ434" s="10"/>
      <c r="CR434" s="10"/>
      <c r="CS434" s="10"/>
      <c r="CT434" s="10"/>
      <c r="CU434" s="10"/>
      <c r="CV434" s="10"/>
      <c r="CW434" s="10"/>
      <c r="CX434" s="10"/>
      <c r="CY434" s="10"/>
      <c r="CZ434" s="10"/>
      <c r="DA434" s="10"/>
      <c r="DB434" s="10"/>
      <c r="DC434" s="10"/>
      <c r="DD434" s="10"/>
      <c r="DE434" s="10"/>
      <c r="DF434" s="10"/>
      <c r="DG434" s="10"/>
      <c r="DH434" s="10"/>
      <c r="DI434" s="10"/>
      <c r="DJ434" s="10"/>
      <c r="DK434" s="10"/>
      <c r="DL434" s="10"/>
      <c r="DM434" s="10"/>
      <c r="DN434" s="10"/>
      <c r="DO434" s="10"/>
      <c r="DP434" s="10"/>
      <c r="DQ434" s="10"/>
      <c r="DR434" s="10"/>
      <c r="DS434" s="10"/>
      <c r="DT434" s="10"/>
      <c r="DU434" s="10"/>
      <c r="DV434" s="10"/>
      <c r="DW434" s="10"/>
      <c r="DX434" s="10"/>
      <c r="DY434" s="10"/>
      <c r="DZ434" s="10"/>
      <c r="EA434" s="10"/>
      <c r="EB434" s="10"/>
      <c r="EC434" s="10"/>
      <c r="ED434" s="10"/>
      <c r="EE434" s="10"/>
      <c r="EF434" s="10"/>
      <c r="EG434" s="10"/>
      <c r="EH434" s="10"/>
      <c r="EI434" s="10"/>
      <c r="EJ434" s="10"/>
      <c r="EK434" s="10"/>
      <c r="EL434" s="10"/>
      <c r="EM434" s="10"/>
      <c r="EN434" s="10"/>
      <c r="EO434" s="10"/>
      <c r="EP434" s="10"/>
      <c r="EQ434" s="10"/>
      <c r="ER434" s="10"/>
      <c r="ES434" s="10"/>
      <c r="ET434" s="10"/>
      <c r="EU434" s="10"/>
      <c r="EV434" s="10"/>
      <c r="EW434" s="10"/>
      <c r="EX434" s="10"/>
      <c r="EY434" s="10"/>
      <c r="EZ434" s="10"/>
      <c r="FA434" s="10"/>
      <c r="FB434" s="10"/>
      <c r="FC434" s="10"/>
      <c r="FD434" s="10"/>
      <c r="FE434" s="10"/>
      <c r="FF434" s="10"/>
      <c r="FG434" s="10"/>
      <c r="FH434" s="10"/>
      <c r="FI434" s="10"/>
      <c r="FJ434" s="10"/>
      <c r="FK434" s="10"/>
      <c r="FL434" s="10"/>
      <c r="FM434" s="10"/>
      <c r="FN434" s="10"/>
      <c r="FO434" s="10"/>
      <c r="FP434" s="10"/>
      <c r="FQ434" s="10"/>
      <c r="FR434" s="10"/>
      <c r="FS434" s="10"/>
      <c r="FT434" s="10"/>
      <c r="FU434" s="10"/>
      <c r="FV434" s="10"/>
      <c r="FW434" s="10"/>
      <c r="FX434" s="10"/>
      <c r="FY434" s="10"/>
      <c r="FZ434" s="10"/>
      <c r="GA434" s="10"/>
      <c r="GB434" s="10"/>
      <c r="GC434" s="10"/>
      <c r="GD434" s="10"/>
      <c r="GE434" s="10"/>
      <c r="GF434" s="10"/>
      <c r="GG434" s="10"/>
      <c r="GH434" s="10"/>
      <c r="GI434" s="10"/>
      <c r="GJ434" s="10"/>
      <c r="GK434" s="10"/>
      <c r="GL434" s="10"/>
      <c r="GM434" s="10"/>
      <c r="GN434" s="10"/>
      <c r="GO434" s="10"/>
      <c r="GP434" s="10"/>
      <c r="GQ434" s="10"/>
      <c r="GR434" s="10"/>
      <c r="GS434" s="10"/>
      <c r="GT434" s="10"/>
      <c r="GU434" s="10"/>
      <c r="GV434" s="10"/>
      <c r="GW434" s="10"/>
      <c r="GX434" s="10"/>
      <c r="GY434" s="10"/>
      <c r="GZ434" s="10"/>
      <c r="HA434" s="10"/>
      <c r="HB434" s="10"/>
      <c r="HC434" s="10"/>
      <c r="HD434" s="10"/>
      <c r="HE434" s="10"/>
      <c r="HF434" s="10"/>
      <c r="HG434" s="10"/>
      <c r="HH434" s="10"/>
      <c r="HI434" s="10"/>
      <c r="HJ434" s="10"/>
      <c r="HK434" s="10"/>
      <c r="HL434" s="10"/>
      <c r="HM434" s="10"/>
      <c r="HN434" s="10"/>
      <c r="HO434" s="10"/>
      <c r="HP434" s="10"/>
      <c r="HQ434" s="10"/>
      <c r="HR434" s="10"/>
      <c r="HS434" s="10"/>
      <c r="HT434" s="10"/>
      <c r="HU434" s="10"/>
      <c r="HV434" s="10"/>
      <c r="HW434" s="10"/>
      <c r="HX434" s="10"/>
      <c r="HY434" s="10"/>
      <c r="HZ434" s="10"/>
      <c r="IA434" s="10"/>
      <c r="IB434" s="10"/>
      <c r="IC434" s="10"/>
      <c r="ID434" s="10"/>
      <c r="IE434" s="10"/>
      <c r="IF434" s="10"/>
      <c r="IG434" s="10"/>
      <c r="IH434" s="10"/>
      <c r="II434" s="10"/>
      <c r="IJ434" s="10"/>
      <c r="IK434" s="10"/>
      <c r="IL434" s="10"/>
      <c r="IM434" s="10"/>
      <c r="IN434" s="10"/>
      <c r="IO434" s="10"/>
      <c r="IP434" s="10"/>
      <c r="IQ434" s="10"/>
      <c r="IR434" s="10"/>
      <c r="IS434" s="10"/>
      <c r="IT434" s="10"/>
      <c r="IU434" s="10"/>
      <c r="IV434" s="10"/>
      <c r="IW434" s="10"/>
      <c r="IX434" s="10"/>
      <c r="IY434" s="10"/>
      <c r="IZ434" s="10"/>
      <c r="JA434" s="10"/>
    </row>
    <row r="435" spans="1:261" x14ac:dyDescent="0.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CC435" s="10"/>
      <c r="CD435" s="10"/>
      <c r="CE435" s="10"/>
      <c r="CF435" s="10"/>
      <c r="CG435" s="10"/>
      <c r="CH435" s="10"/>
      <c r="CI435" s="10"/>
      <c r="CJ435" s="10"/>
      <c r="CK435" s="10"/>
      <c r="CL435" s="10"/>
      <c r="CM435" s="10"/>
      <c r="CN435" s="10"/>
      <c r="CO435" s="10"/>
      <c r="CP435" s="10"/>
      <c r="CQ435" s="10"/>
      <c r="CR435" s="10"/>
      <c r="CS435" s="10"/>
      <c r="CT435" s="10"/>
      <c r="CU435" s="10"/>
      <c r="CV435" s="10"/>
      <c r="CW435" s="10"/>
      <c r="CX435" s="10"/>
      <c r="CY435" s="10"/>
      <c r="CZ435" s="10"/>
      <c r="DA435" s="10"/>
      <c r="DB435" s="10"/>
      <c r="DC435" s="10"/>
      <c r="DD435" s="10"/>
      <c r="DE435" s="10"/>
      <c r="DF435" s="10"/>
      <c r="DG435" s="10"/>
      <c r="DH435" s="10"/>
      <c r="DI435" s="10"/>
      <c r="DJ435" s="10"/>
      <c r="DK435" s="10"/>
      <c r="DL435" s="10"/>
      <c r="DM435" s="10"/>
      <c r="DN435" s="10"/>
      <c r="DO435" s="10"/>
      <c r="DP435" s="10"/>
      <c r="DQ435" s="10"/>
      <c r="DR435" s="10"/>
      <c r="DS435" s="10"/>
      <c r="DT435" s="10"/>
      <c r="DU435" s="10"/>
      <c r="DV435" s="10"/>
      <c r="DW435" s="10"/>
      <c r="DX435" s="10"/>
      <c r="DY435" s="10"/>
      <c r="DZ435" s="10"/>
      <c r="EA435" s="10"/>
      <c r="EB435" s="10"/>
      <c r="EC435" s="10"/>
      <c r="ED435" s="10"/>
      <c r="EE435" s="10"/>
      <c r="EF435" s="10"/>
      <c r="EG435" s="10"/>
      <c r="EH435" s="10"/>
      <c r="EI435" s="10"/>
      <c r="EJ435" s="10"/>
      <c r="EK435" s="10"/>
      <c r="EL435" s="10"/>
      <c r="EM435" s="10"/>
      <c r="EN435" s="10"/>
      <c r="EO435" s="10"/>
      <c r="EP435" s="10"/>
      <c r="EQ435" s="10"/>
      <c r="ER435" s="10"/>
      <c r="ES435" s="10"/>
      <c r="ET435" s="10"/>
      <c r="EU435" s="10"/>
      <c r="EV435" s="10"/>
      <c r="EW435" s="10"/>
      <c r="EX435" s="10"/>
      <c r="EY435" s="10"/>
      <c r="EZ435" s="10"/>
      <c r="FA435" s="10"/>
      <c r="FB435" s="10"/>
      <c r="FC435" s="10"/>
      <c r="FD435" s="10"/>
      <c r="FE435" s="10"/>
      <c r="FF435" s="10"/>
      <c r="FG435" s="10"/>
      <c r="FH435" s="10"/>
      <c r="FI435" s="10"/>
      <c r="FJ435" s="10"/>
      <c r="FK435" s="10"/>
      <c r="FL435" s="10"/>
      <c r="FM435" s="10"/>
      <c r="FN435" s="10"/>
      <c r="FO435" s="10"/>
      <c r="FP435" s="10"/>
      <c r="FQ435" s="10"/>
      <c r="FR435" s="10"/>
      <c r="FS435" s="10"/>
      <c r="FT435" s="10"/>
      <c r="FU435" s="10"/>
      <c r="FV435" s="10"/>
      <c r="FW435" s="10"/>
      <c r="FX435" s="10"/>
      <c r="FY435" s="10"/>
      <c r="FZ435" s="10"/>
      <c r="GA435" s="10"/>
      <c r="GB435" s="10"/>
      <c r="GC435" s="10"/>
      <c r="GD435" s="10"/>
      <c r="GE435" s="10"/>
      <c r="GF435" s="10"/>
      <c r="GG435" s="10"/>
      <c r="GH435" s="10"/>
      <c r="GI435" s="10"/>
      <c r="GJ435" s="10"/>
      <c r="GK435" s="10"/>
      <c r="GL435" s="10"/>
      <c r="GM435" s="10"/>
      <c r="GN435" s="10"/>
      <c r="GO435" s="10"/>
      <c r="GP435" s="10"/>
      <c r="GQ435" s="10"/>
      <c r="GR435" s="10"/>
      <c r="GS435" s="10"/>
      <c r="GT435" s="10"/>
      <c r="GU435" s="10"/>
      <c r="GV435" s="10"/>
      <c r="GW435" s="10"/>
      <c r="GX435" s="10"/>
      <c r="GY435" s="10"/>
      <c r="GZ435" s="10"/>
      <c r="HA435" s="10"/>
      <c r="HB435" s="10"/>
      <c r="HC435" s="10"/>
      <c r="HD435" s="10"/>
      <c r="HE435" s="10"/>
      <c r="HF435" s="10"/>
      <c r="HG435" s="10"/>
      <c r="HH435" s="10"/>
      <c r="HI435" s="10"/>
      <c r="HJ435" s="10"/>
      <c r="HK435" s="10"/>
      <c r="HL435" s="10"/>
      <c r="HM435" s="10"/>
      <c r="HN435" s="10"/>
      <c r="HO435" s="10"/>
      <c r="HP435" s="10"/>
      <c r="HQ435" s="10"/>
      <c r="HR435" s="10"/>
      <c r="HS435" s="10"/>
      <c r="HT435" s="10"/>
      <c r="HU435" s="10"/>
      <c r="HV435" s="10"/>
      <c r="HW435" s="10"/>
      <c r="HX435" s="10"/>
      <c r="HY435" s="10"/>
      <c r="HZ435" s="10"/>
      <c r="IA435" s="10"/>
      <c r="IB435" s="10"/>
      <c r="IC435" s="10"/>
      <c r="ID435" s="10"/>
      <c r="IE435" s="10"/>
      <c r="IF435" s="10"/>
      <c r="IG435" s="10"/>
      <c r="IH435" s="10"/>
      <c r="II435" s="10"/>
      <c r="IJ435" s="10"/>
      <c r="IK435" s="10"/>
      <c r="IL435" s="10"/>
      <c r="IM435" s="10"/>
      <c r="IN435" s="10"/>
      <c r="IO435" s="10"/>
      <c r="IP435" s="10"/>
      <c r="IQ435" s="10"/>
      <c r="IR435" s="10"/>
      <c r="IS435" s="10"/>
      <c r="IT435" s="10"/>
      <c r="IU435" s="10"/>
      <c r="IV435" s="10"/>
      <c r="IW435" s="10"/>
      <c r="IX435" s="10"/>
      <c r="IY435" s="10"/>
      <c r="IZ435" s="10"/>
      <c r="JA435" s="10"/>
    </row>
    <row r="436" spans="1:261" x14ac:dyDescent="0.3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CC436" s="10"/>
      <c r="CD436" s="10"/>
      <c r="CE436" s="10"/>
      <c r="CF436" s="10"/>
      <c r="CG436" s="10"/>
      <c r="CH436" s="10"/>
      <c r="CI436" s="10"/>
      <c r="CJ436" s="10"/>
      <c r="CK436" s="10"/>
      <c r="CL436" s="10"/>
      <c r="CM436" s="10"/>
      <c r="CN436" s="10"/>
      <c r="CO436" s="10"/>
      <c r="CP436" s="10"/>
      <c r="CQ436" s="10"/>
      <c r="CR436" s="10"/>
      <c r="CS436" s="10"/>
      <c r="CT436" s="10"/>
      <c r="CU436" s="10"/>
      <c r="CV436" s="10"/>
      <c r="CW436" s="10"/>
      <c r="CX436" s="10"/>
      <c r="CY436" s="10"/>
      <c r="CZ436" s="10"/>
      <c r="DA436" s="10"/>
      <c r="DB436" s="10"/>
      <c r="DC436" s="10"/>
      <c r="DD436" s="10"/>
      <c r="DE436" s="10"/>
      <c r="DF436" s="10"/>
      <c r="DG436" s="10"/>
      <c r="DH436" s="10"/>
      <c r="DI436" s="10"/>
      <c r="DJ436" s="10"/>
      <c r="DK436" s="10"/>
      <c r="DL436" s="10"/>
      <c r="DM436" s="10"/>
      <c r="DN436" s="10"/>
      <c r="DO436" s="10"/>
      <c r="DP436" s="10"/>
      <c r="DQ436" s="10"/>
      <c r="DR436" s="10"/>
      <c r="DS436" s="10"/>
      <c r="DT436" s="10"/>
      <c r="DU436" s="10"/>
      <c r="DV436" s="10"/>
      <c r="DW436" s="10"/>
      <c r="DX436" s="10"/>
      <c r="DY436" s="10"/>
      <c r="DZ436" s="10"/>
      <c r="EA436" s="10"/>
      <c r="EB436" s="10"/>
      <c r="EC436" s="10"/>
      <c r="ED436" s="10"/>
      <c r="EE436" s="10"/>
      <c r="EF436" s="10"/>
      <c r="EG436" s="10"/>
      <c r="EH436" s="10"/>
      <c r="EI436" s="10"/>
      <c r="EJ436" s="10"/>
      <c r="EK436" s="10"/>
      <c r="EL436" s="10"/>
      <c r="EM436" s="10"/>
      <c r="EN436" s="10"/>
      <c r="EO436" s="10"/>
      <c r="EP436" s="10"/>
      <c r="EQ436" s="10"/>
      <c r="ER436" s="10"/>
      <c r="ES436" s="10"/>
      <c r="ET436" s="10"/>
      <c r="EU436" s="10"/>
      <c r="EV436" s="10"/>
      <c r="EW436" s="10"/>
      <c r="EX436" s="10"/>
      <c r="EY436" s="10"/>
      <c r="EZ436" s="10"/>
      <c r="FA436" s="10"/>
      <c r="FB436" s="10"/>
      <c r="FC436" s="10"/>
      <c r="FD436" s="10"/>
      <c r="FE436" s="10"/>
      <c r="FF436" s="10"/>
      <c r="FG436" s="10"/>
      <c r="FH436" s="10"/>
      <c r="FI436" s="10"/>
      <c r="FJ436" s="10"/>
      <c r="FK436" s="10"/>
      <c r="FL436" s="10"/>
      <c r="FM436" s="10"/>
      <c r="FN436" s="10"/>
      <c r="FO436" s="10"/>
      <c r="FP436" s="10"/>
      <c r="FQ436" s="10"/>
      <c r="FR436" s="10"/>
      <c r="FS436" s="10"/>
      <c r="FT436" s="10"/>
      <c r="FU436" s="10"/>
      <c r="FV436" s="10"/>
      <c r="FW436" s="10"/>
      <c r="FX436" s="10"/>
      <c r="FY436" s="10"/>
      <c r="FZ436" s="10"/>
      <c r="GA436" s="10"/>
      <c r="GB436" s="10"/>
      <c r="GC436" s="10"/>
      <c r="GD436" s="10"/>
      <c r="GE436" s="10"/>
      <c r="GF436" s="10"/>
      <c r="GG436" s="10"/>
      <c r="GH436" s="10"/>
      <c r="GI436" s="10"/>
      <c r="GJ436" s="10"/>
      <c r="GK436" s="10"/>
      <c r="GL436" s="10"/>
      <c r="GM436" s="10"/>
      <c r="GN436" s="10"/>
      <c r="GO436" s="10"/>
      <c r="GP436" s="10"/>
      <c r="GQ436" s="10"/>
      <c r="GR436" s="10"/>
      <c r="GS436" s="10"/>
      <c r="GT436" s="10"/>
      <c r="GU436" s="10"/>
      <c r="GV436" s="10"/>
      <c r="GW436" s="10"/>
      <c r="GX436" s="10"/>
      <c r="GY436" s="10"/>
      <c r="GZ436" s="10"/>
      <c r="HA436" s="10"/>
      <c r="HB436" s="10"/>
      <c r="HC436" s="10"/>
      <c r="HD436" s="10"/>
      <c r="HE436" s="10"/>
      <c r="HF436" s="10"/>
      <c r="HG436" s="10"/>
      <c r="HH436" s="10"/>
      <c r="HI436" s="10"/>
      <c r="HJ436" s="10"/>
      <c r="HK436" s="10"/>
      <c r="HL436" s="10"/>
      <c r="HM436" s="10"/>
      <c r="HN436" s="10"/>
      <c r="HO436" s="10"/>
      <c r="HP436" s="10"/>
      <c r="HQ436" s="10"/>
      <c r="HR436" s="10"/>
      <c r="HS436" s="10"/>
      <c r="HT436" s="10"/>
      <c r="HU436" s="10"/>
      <c r="HV436" s="10"/>
      <c r="HW436" s="10"/>
      <c r="HX436" s="10"/>
      <c r="HY436" s="10"/>
      <c r="HZ436" s="10"/>
      <c r="IA436" s="10"/>
      <c r="IB436" s="10"/>
      <c r="IC436" s="10"/>
      <c r="ID436" s="10"/>
      <c r="IE436" s="10"/>
      <c r="IF436" s="10"/>
      <c r="IG436" s="10"/>
      <c r="IH436" s="10"/>
      <c r="II436" s="10"/>
      <c r="IJ436" s="10"/>
      <c r="IK436" s="10"/>
      <c r="IL436" s="10"/>
      <c r="IM436" s="10"/>
      <c r="IN436" s="10"/>
      <c r="IO436" s="10"/>
      <c r="IP436" s="10"/>
      <c r="IQ436" s="10"/>
      <c r="IR436" s="10"/>
      <c r="IS436" s="10"/>
      <c r="IT436" s="10"/>
      <c r="IU436" s="10"/>
      <c r="IV436" s="10"/>
      <c r="IW436" s="10"/>
      <c r="IX436" s="10"/>
      <c r="IY436" s="10"/>
      <c r="IZ436" s="10"/>
      <c r="JA436" s="10"/>
    </row>
    <row r="437" spans="1:261" x14ac:dyDescent="0.3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CC437" s="10"/>
      <c r="CD437" s="10"/>
      <c r="CE437" s="10"/>
      <c r="CF437" s="10"/>
      <c r="CG437" s="10"/>
      <c r="CH437" s="10"/>
      <c r="CI437" s="10"/>
      <c r="CJ437" s="10"/>
      <c r="CK437" s="10"/>
      <c r="CL437" s="10"/>
      <c r="CM437" s="10"/>
      <c r="CN437" s="10"/>
      <c r="CO437" s="10"/>
      <c r="CP437" s="10"/>
      <c r="CQ437" s="10"/>
      <c r="CR437" s="10"/>
      <c r="CS437" s="10"/>
      <c r="CT437" s="10"/>
      <c r="CU437" s="10"/>
      <c r="CV437" s="10"/>
      <c r="CW437" s="10"/>
      <c r="CX437" s="10"/>
      <c r="CY437" s="10"/>
      <c r="CZ437" s="10"/>
      <c r="DA437" s="10"/>
      <c r="DB437" s="10"/>
      <c r="DC437" s="10"/>
      <c r="DD437" s="10"/>
      <c r="DE437" s="10"/>
      <c r="DF437" s="10"/>
      <c r="DG437" s="10"/>
      <c r="DH437" s="10"/>
      <c r="DI437" s="10"/>
      <c r="DJ437" s="10"/>
      <c r="DK437" s="10"/>
      <c r="DL437" s="10"/>
      <c r="DM437" s="10"/>
      <c r="DN437" s="10"/>
      <c r="DO437" s="10"/>
      <c r="DP437" s="10"/>
      <c r="DQ437" s="10"/>
      <c r="DR437" s="10"/>
      <c r="DS437" s="10"/>
      <c r="DT437" s="10"/>
      <c r="DU437" s="10"/>
      <c r="DV437" s="10"/>
      <c r="DW437" s="10"/>
      <c r="DX437" s="10"/>
      <c r="DY437" s="10"/>
      <c r="DZ437" s="10"/>
      <c r="EA437" s="10"/>
      <c r="EB437" s="10"/>
      <c r="EC437" s="10"/>
      <c r="ED437" s="10"/>
      <c r="EE437" s="10"/>
      <c r="EF437" s="10"/>
      <c r="EG437" s="10"/>
      <c r="EH437" s="10"/>
      <c r="EI437" s="10"/>
      <c r="EJ437" s="10"/>
      <c r="EK437" s="10"/>
      <c r="EL437" s="10"/>
      <c r="EM437" s="10"/>
      <c r="EN437" s="10"/>
      <c r="EO437" s="10"/>
      <c r="EP437" s="10"/>
      <c r="EQ437" s="10"/>
      <c r="ER437" s="10"/>
      <c r="ES437" s="10"/>
      <c r="ET437" s="10"/>
      <c r="EU437" s="10"/>
      <c r="EV437" s="10"/>
      <c r="EW437" s="10"/>
      <c r="EX437" s="10"/>
      <c r="EY437" s="10"/>
      <c r="EZ437" s="10"/>
      <c r="FA437" s="10"/>
      <c r="FB437" s="10"/>
      <c r="FC437" s="10"/>
      <c r="FD437" s="10"/>
      <c r="FE437" s="10"/>
      <c r="FF437" s="10"/>
      <c r="FG437" s="10"/>
      <c r="FH437" s="10"/>
      <c r="FI437" s="10"/>
      <c r="FJ437" s="10"/>
      <c r="FK437" s="10"/>
      <c r="FL437" s="10"/>
      <c r="FM437" s="10"/>
      <c r="FN437" s="10"/>
      <c r="FO437" s="10"/>
      <c r="FP437" s="10"/>
      <c r="FQ437" s="10"/>
      <c r="FR437" s="10"/>
      <c r="FS437" s="10"/>
      <c r="FT437" s="10"/>
      <c r="FU437" s="10"/>
      <c r="FV437" s="10"/>
      <c r="FW437" s="10"/>
      <c r="FX437" s="10"/>
      <c r="FY437" s="10"/>
      <c r="FZ437" s="10"/>
      <c r="GA437" s="10"/>
      <c r="GB437" s="10"/>
      <c r="GC437" s="10"/>
      <c r="GD437" s="10"/>
      <c r="GE437" s="10"/>
      <c r="GF437" s="10"/>
      <c r="GG437" s="10"/>
      <c r="GH437" s="10"/>
      <c r="GI437" s="10"/>
      <c r="GJ437" s="10"/>
      <c r="GK437" s="10"/>
      <c r="GL437" s="10"/>
      <c r="GM437" s="10"/>
      <c r="GN437" s="10"/>
      <c r="GO437" s="10"/>
      <c r="GP437" s="10"/>
      <c r="GQ437" s="10"/>
      <c r="GR437" s="10"/>
      <c r="GS437" s="10"/>
      <c r="GT437" s="10"/>
      <c r="GU437" s="10"/>
      <c r="GV437" s="10"/>
      <c r="GW437" s="10"/>
      <c r="GX437" s="10"/>
      <c r="GY437" s="10"/>
      <c r="GZ437" s="10"/>
      <c r="HA437" s="10"/>
      <c r="HB437" s="10"/>
      <c r="HC437" s="10"/>
      <c r="HD437" s="10"/>
      <c r="HE437" s="10"/>
      <c r="HF437" s="10"/>
      <c r="HG437" s="10"/>
      <c r="HH437" s="10"/>
      <c r="HI437" s="10"/>
      <c r="HJ437" s="10"/>
      <c r="HK437" s="10"/>
      <c r="HL437" s="10"/>
      <c r="HM437" s="10"/>
      <c r="HN437" s="10"/>
      <c r="HO437" s="10"/>
      <c r="HP437" s="10"/>
      <c r="HQ437" s="10"/>
      <c r="HR437" s="10"/>
      <c r="HS437" s="10"/>
      <c r="HT437" s="10"/>
      <c r="HU437" s="10"/>
      <c r="HV437" s="10"/>
      <c r="HW437" s="10"/>
      <c r="HX437" s="10"/>
      <c r="HY437" s="10"/>
      <c r="HZ437" s="10"/>
      <c r="IA437" s="10"/>
      <c r="IB437" s="10"/>
      <c r="IC437" s="10"/>
      <c r="ID437" s="10"/>
      <c r="IE437" s="10"/>
      <c r="IF437" s="10"/>
      <c r="IG437" s="10"/>
      <c r="IH437" s="10"/>
      <c r="II437" s="10"/>
      <c r="IJ437" s="10"/>
      <c r="IK437" s="10"/>
      <c r="IL437" s="10"/>
      <c r="IM437" s="10"/>
      <c r="IN437" s="10"/>
      <c r="IO437" s="10"/>
      <c r="IP437" s="10"/>
      <c r="IQ437" s="10"/>
      <c r="IR437" s="10"/>
      <c r="IS437" s="10"/>
      <c r="IT437" s="10"/>
      <c r="IU437" s="10"/>
      <c r="IV437" s="10"/>
      <c r="IW437" s="10"/>
      <c r="IX437" s="10"/>
      <c r="IY437" s="10"/>
      <c r="IZ437" s="10"/>
      <c r="JA437" s="10"/>
    </row>
    <row r="438" spans="1:261" x14ac:dyDescent="0.3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CC438" s="10"/>
      <c r="CD438" s="10"/>
      <c r="CE438" s="10"/>
      <c r="CF438" s="10"/>
      <c r="CG438" s="10"/>
      <c r="CH438" s="10"/>
      <c r="CI438" s="10"/>
      <c r="CJ438" s="10"/>
      <c r="CK438" s="10"/>
      <c r="CL438" s="10"/>
      <c r="CM438" s="10"/>
      <c r="CN438" s="10"/>
      <c r="CO438" s="10"/>
      <c r="CP438" s="10"/>
      <c r="CQ438" s="10"/>
      <c r="CR438" s="10"/>
      <c r="CS438" s="10"/>
      <c r="CT438" s="10"/>
      <c r="CU438" s="10"/>
      <c r="CV438" s="10"/>
      <c r="CW438" s="10"/>
      <c r="CX438" s="10"/>
      <c r="CY438" s="10"/>
      <c r="CZ438" s="10"/>
      <c r="DA438" s="10"/>
      <c r="DB438" s="10"/>
      <c r="DC438" s="10"/>
      <c r="DD438" s="10"/>
      <c r="DE438" s="10"/>
      <c r="DF438" s="10"/>
      <c r="DG438" s="10"/>
      <c r="DH438" s="10"/>
      <c r="DI438" s="10"/>
      <c r="DJ438" s="10"/>
      <c r="DK438" s="10"/>
      <c r="DL438" s="10"/>
      <c r="DM438" s="10"/>
      <c r="DN438" s="10"/>
      <c r="DO438" s="10"/>
      <c r="DP438" s="10"/>
      <c r="DQ438" s="10"/>
      <c r="DR438" s="10"/>
      <c r="DS438" s="10"/>
      <c r="DT438" s="10"/>
      <c r="DU438" s="10"/>
      <c r="DV438" s="10"/>
      <c r="DW438" s="10"/>
      <c r="DX438" s="10"/>
      <c r="DY438" s="10"/>
      <c r="DZ438" s="10"/>
      <c r="EA438" s="10"/>
      <c r="EB438" s="10"/>
      <c r="EC438" s="10"/>
      <c r="ED438" s="10"/>
      <c r="EE438" s="10"/>
      <c r="EF438" s="10"/>
      <c r="EG438" s="10"/>
      <c r="EH438" s="10"/>
      <c r="EI438" s="10"/>
      <c r="EJ438" s="10"/>
      <c r="EK438" s="10"/>
      <c r="EL438" s="10"/>
      <c r="EM438" s="10"/>
      <c r="EN438" s="10"/>
      <c r="EO438" s="10"/>
      <c r="EP438" s="10"/>
      <c r="EQ438" s="10"/>
      <c r="ER438" s="10"/>
      <c r="ES438" s="10"/>
      <c r="ET438" s="10"/>
      <c r="EU438" s="10"/>
      <c r="EV438" s="10"/>
      <c r="EW438" s="10"/>
      <c r="EX438" s="10"/>
      <c r="EY438" s="10"/>
      <c r="EZ438" s="10"/>
      <c r="FA438" s="10"/>
      <c r="FB438" s="10"/>
      <c r="FC438" s="10"/>
      <c r="FD438" s="10"/>
      <c r="FE438" s="10"/>
      <c r="FF438" s="10"/>
      <c r="FG438" s="10"/>
      <c r="FH438" s="10"/>
      <c r="FI438" s="10"/>
      <c r="FJ438" s="10"/>
      <c r="FK438" s="10"/>
      <c r="FL438" s="10"/>
      <c r="FM438" s="10"/>
      <c r="FN438" s="10"/>
      <c r="FO438" s="10"/>
      <c r="FP438" s="10"/>
      <c r="FQ438" s="10"/>
      <c r="FR438" s="10"/>
      <c r="FS438" s="10"/>
      <c r="FT438" s="10"/>
      <c r="FU438" s="10"/>
      <c r="FV438" s="10"/>
      <c r="FW438" s="10"/>
      <c r="FX438" s="10"/>
      <c r="FY438" s="10"/>
      <c r="FZ438" s="10"/>
      <c r="GA438" s="10"/>
      <c r="GB438" s="10"/>
      <c r="GC438" s="10"/>
      <c r="GD438" s="10"/>
      <c r="GE438" s="10"/>
      <c r="GF438" s="10"/>
      <c r="GG438" s="10"/>
      <c r="GH438" s="10"/>
      <c r="GI438" s="10"/>
      <c r="GJ438" s="10"/>
      <c r="GK438" s="10"/>
      <c r="GL438" s="10"/>
      <c r="GM438" s="10"/>
      <c r="GN438" s="10"/>
      <c r="GO438" s="10"/>
      <c r="GP438" s="10"/>
      <c r="GQ438" s="10"/>
      <c r="GR438" s="10"/>
      <c r="GS438" s="10"/>
      <c r="GT438" s="10"/>
      <c r="GU438" s="10"/>
      <c r="GV438" s="10"/>
      <c r="GW438" s="10"/>
      <c r="GX438" s="10"/>
      <c r="GY438" s="10"/>
      <c r="GZ438" s="10"/>
      <c r="HA438" s="10"/>
      <c r="HB438" s="10"/>
      <c r="HC438" s="10"/>
      <c r="HD438" s="10"/>
      <c r="HE438" s="10"/>
      <c r="HF438" s="10"/>
      <c r="HG438" s="10"/>
      <c r="HH438" s="10"/>
      <c r="HI438" s="10"/>
      <c r="HJ438" s="10"/>
      <c r="HK438" s="10"/>
      <c r="HL438" s="10"/>
      <c r="HM438" s="10"/>
      <c r="HN438" s="10"/>
      <c r="HO438" s="10"/>
      <c r="HP438" s="10"/>
      <c r="HQ438" s="10"/>
      <c r="HR438" s="10"/>
      <c r="HS438" s="10"/>
      <c r="HT438" s="10"/>
      <c r="HU438" s="10"/>
      <c r="HV438" s="10"/>
      <c r="HW438" s="10"/>
      <c r="HX438" s="10"/>
      <c r="HY438" s="10"/>
      <c r="HZ438" s="10"/>
      <c r="IA438" s="10"/>
      <c r="IB438" s="10"/>
      <c r="IC438" s="10"/>
      <c r="ID438" s="10"/>
      <c r="IE438" s="10"/>
      <c r="IF438" s="10"/>
      <c r="IG438" s="10"/>
      <c r="IH438" s="10"/>
      <c r="II438" s="10"/>
      <c r="IJ438" s="10"/>
      <c r="IK438" s="10"/>
      <c r="IL438" s="10"/>
      <c r="IM438" s="10"/>
      <c r="IN438" s="10"/>
      <c r="IO438" s="10"/>
      <c r="IP438" s="10"/>
      <c r="IQ438" s="10"/>
      <c r="IR438" s="10"/>
      <c r="IS438" s="10"/>
      <c r="IT438" s="10"/>
      <c r="IU438" s="10"/>
      <c r="IV438" s="10"/>
      <c r="IW438" s="10"/>
      <c r="IX438" s="10"/>
      <c r="IY438" s="10"/>
      <c r="IZ438" s="10"/>
      <c r="JA438" s="10"/>
    </row>
    <row r="439" spans="1:261" x14ac:dyDescent="0.3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CC439" s="10"/>
      <c r="CD439" s="10"/>
      <c r="CE439" s="10"/>
      <c r="CF439" s="10"/>
      <c r="CG439" s="10"/>
      <c r="CH439" s="10"/>
      <c r="CI439" s="10"/>
      <c r="CJ439" s="10"/>
      <c r="CK439" s="10"/>
      <c r="CL439" s="10"/>
      <c r="CM439" s="10"/>
      <c r="CN439" s="10"/>
      <c r="CO439" s="10"/>
      <c r="CP439" s="10"/>
      <c r="CQ439" s="10"/>
      <c r="CR439" s="10"/>
      <c r="CS439" s="10"/>
      <c r="CT439" s="10"/>
      <c r="CU439" s="10"/>
      <c r="CV439" s="10"/>
      <c r="CW439" s="10"/>
      <c r="CX439" s="10"/>
      <c r="CY439" s="10"/>
      <c r="CZ439" s="10"/>
      <c r="DA439" s="10"/>
      <c r="DB439" s="10"/>
      <c r="DC439" s="10"/>
      <c r="DD439" s="10"/>
      <c r="DE439" s="10"/>
      <c r="DF439" s="10"/>
      <c r="DG439" s="10"/>
      <c r="DH439" s="10"/>
      <c r="DI439" s="10"/>
      <c r="DJ439" s="10"/>
      <c r="DK439" s="10"/>
      <c r="DL439" s="10"/>
      <c r="DM439" s="10"/>
      <c r="DN439" s="10"/>
      <c r="DO439" s="10"/>
      <c r="DP439" s="10"/>
      <c r="DQ439" s="10"/>
      <c r="DR439" s="10"/>
      <c r="DS439" s="10"/>
      <c r="DT439" s="10"/>
      <c r="DU439" s="10"/>
      <c r="DV439" s="10"/>
      <c r="DW439" s="10"/>
      <c r="DX439" s="10"/>
      <c r="DY439" s="10"/>
      <c r="DZ439" s="10"/>
      <c r="EA439" s="10"/>
      <c r="EB439" s="10"/>
      <c r="EC439" s="10"/>
      <c r="ED439" s="10"/>
      <c r="EE439" s="10"/>
      <c r="EF439" s="10"/>
      <c r="EG439" s="10"/>
      <c r="EH439" s="10"/>
      <c r="EI439" s="10"/>
      <c r="EJ439" s="10"/>
      <c r="EK439" s="10"/>
      <c r="EL439" s="10"/>
      <c r="EM439" s="10"/>
      <c r="EN439" s="10"/>
      <c r="EO439" s="10"/>
      <c r="EP439" s="10"/>
      <c r="EQ439" s="10"/>
      <c r="ER439" s="10"/>
      <c r="ES439" s="10"/>
      <c r="ET439" s="10"/>
      <c r="EU439" s="10"/>
      <c r="EV439" s="10"/>
      <c r="EW439" s="10"/>
      <c r="EX439" s="10"/>
      <c r="EY439" s="10"/>
      <c r="EZ439" s="10"/>
      <c r="FA439" s="10"/>
      <c r="FB439" s="10"/>
      <c r="FC439" s="10"/>
      <c r="FD439" s="10"/>
      <c r="FE439" s="10"/>
      <c r="FF439" s="10"/>
      <c r="FG439" s="10"/>
      <c r="FH439" s="10"/>
      <c r="FI439" s="10"/>
      <c r="FJ439" s="10"/>
      <c r="FK439" s="10"/>
      <c r="FL439" s="10"/>
      <c r="FM439" s="10"/>
      <c r="FN439" s="10"/>
      <c r="FO439" s="10"/>
      <c r="FP439" s="10"/>
      <c r="FQ439" s="10"/>
      <c r="FR439" s="10"/>
      <c r="FS439" s="10"/>
      <c r="FT439" s="10"/>
      <c r="FU439" s="10"/>
      <c r="FV439" s="10"/>
      <c r="FW439" s="10"/>
      <c r="FX439" s="10"/>
      <c r="FY439" s="10"/>
      <c r="FZ439" s="10"/>
      <c r="GA439" s="10"/>
      <c r="GB439" s="10"/>
      <c r="GC439" s="10"/>
      <c r="GD439" s="10"/>
      <c r="GE439" s="10"/>
      <c r="GF439" s="10"/>
      <c r="GG439" s="10"/>
      <c r="GH439" s="10"/>
      <c r="GI439" s="10"/>
      <c r="GJ439" s="10"/>
      <c r="GK439" s="10"/>
      <c r="GL439" s="10"/>
      <c r="GM439" s="10"/>
      <c r="GN439" s="10"/>
      <c r="GO439" s="10"/>
      <c r="GP439" s="10"/>
      <c r="GQ439" s="10"/>
      <c r="GR439" s="10"/>
      <c r="GS439" s="10"/>
      <c r="GT439" s="10"/>
      <c r="GU439" s="10"/>
      <c r="GV439" s="10"/>
      <c r="GW439" s="10"/>
      <c r="GX439" s="10"/>
      <c r="GY439" s="10"/>
      <c r="GZ439" s="10"/>
      <c r="HA439" s="10"/>
      <c r="HB439" s="10"/>
      <c r="HC439" s="10"/>
      <c r="HD439" s="10"/>
      <c r="HE439" s="10"/>
      <c r="HF439" s="10"/>
      <c r="HG439" s="10"/>
      <c r="HH439" s="10"/>
      <c r="HI439" s="10"/>
      <c r="HJ439" s="10"/>
      <c r="HK439" s="10"/>
      <c r="HL439" s="10"/>
      <c r="HM439" s="10"/>
      <c r="HN439" s="10"/>
      <c r="HO439" s="10"/>
      <c r="HP439" s="10"/>
      <c r="HQ439" s="10"/>
      <c r="HR439" s="10"/>
      <c r="HS439" s="10"/>
      <c r="HT439" s="10"/>
      <c r="HU439" s="10"/>
      <c r="HV439" s="10"/>
      <c r="HW439" s="10"/>
      <c r="HX439" s="10"/>
      <c r="HY439" s="10"/>
      <c r="HZ439" s="10"/>
      <c r="IA439" s="10"/>
      <c r="IB439" s="10"/>
      <c r="IC439" s="10"/>
      <c r="ID439" s="10"/>
      <c r="IE439" s="10"/>
      <c r="IF439" s="10"/>
      <c r="IG439" s="10"/>
      <c r="IH439" s="10"/>
      <c r="II439" s="10"/>
      <c r="IJ439" s="10"/>
      <c r="IK439" s="10"/>
      <c r="IL439" s="10"/>
      <c r="IM439" s="10"/>
      <c r="IN439" s="10"/>
      <c r="IO439" s="10"/>
      <c r="IP439" s="10"/>
      <c r="IQ439" s="10"/>
      <c r="IR439" s="10"/>
      <c r="IS439" s="10"/>
      <c r="IT439" s="10"/>
      <c r="IU439" s="10"/>
      <c r="IV439" s="10"/>
      <c r="IW439" s="10"/>
      <c r="IX439" s="10"/>
      <c r="IY439" s="10"/>
      <c r="IZ439" s="10"/>
      <c r="JA439" s="10"/>
    </row>
    <row r="440" spans="1:261" x14ac:dyDescent="0.3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CC440" s="10"/>
      <c r="CD440" s="10"/>
      <c r="CE440" s="10"/>
      <c r="CF440" s="10"/>
      <c r="CG440" s="10"/>
      <c r="CH440" s="10"/>
      <c r="CI440" s="10"/>
      <c r="CJ440" s="10"/>
      <c r="CK440" s="10"/>
      <c r="CL440" s="10"/>
      <c r="CM440" s="10"/>
      <c r="CN440" s="10"/>
      <c r="CO440" s="10"/>
      <c r="CP440" s="10"/>
      <c r="CQ440" s="10"/>
      <c r="CR440" s="10"/>
      <c r="CS440" s="10"/>
      <c r="CT440" s="10"/>
      <c r="CU440" s="10"/>
      <c r="CV440" s="10"/>
      <c r="CW440" s="10"/>
      <c r="CX440" s="10"/>
      <c r="CY440" s="10"/>
      <c r="CZ440" s="10"/>
      <c r="DA440" s="10"/>
      <c r="DB440" s="10"/>
      <c r="DC440" s="10"/>
      <c r="DD440" s="10"/>
      <c r="DE440" s="10"/>
      <c r="DF440" s="10"/>
      <c r="DG440" s="10"/>
      <c r="DH440" s="10"/>
      <c r="DI440" s="10"/>
      <c r="DJ440" s="10"/>
      <c r="DK440" s="10"/>
      <c r="DL440" s="10"/>
      <c r="DM440" s="10"/>
      <c r="DN440" s="10"/>
      <c r="DO440" s="10"/>
      <c r="DP440" s="10"/>
      <c r="DQ440" s="10"/>
      <c r="DR440" s="10"/>
      <c r="DS440" s="10"/>
      <c r="DT440" s="10"/>
      <c r="DU440" s="10"/>
      <c r="DV440" s="10"/>
      <c r="DW440" s="10"/>
      <c r="DX440" s="10"/>
      <c r="DY440" s="10"/>
      <c r="DZ440" s="10"/>
      <c r="EA440" s="10"/>
      <c r="EB440" s="10"/>
      <c r="EC440" s="10"/>
      <c r="ED440" s="10"/>
      <c r="EE440" s="10"/>
      <c r="EF440" s="10"/>
      <c r="EG440" s="10"/>
      <c r="EH440" s="10"/>
      <c r="EI440" s="10"/>
      <c r="EJ440" s="10"/>
      <c r="EK440" s="10"/>
      <c r="EL440" s="10"/>
      <c r="EM440" s="10"/>
      <c r="EN440" s="10"/>
      <c r="EO440" s="10"/>
      <c r="EP440" s="10"/>
      <c r="EQ440" s="10"/>
      <c r="ER440" s="10"/>
      <c r="ES440" s="10"/>
      <c r="ET440" s="10"/>
      <c r="EU440" s="10"/>
      <c r="EV440" s="10"/>
      <c r="EW440" s="10"/>
      <c r="EX440" s="10"/>
      <c r="EY440" s="10"/>
      <c r="EZ440" s="10"/>
      <c r="FA440" s="10"/>
      <c r="FB440" s="10"/>
      <c r="FC440" s="10"/>
      <c r="FD440" s="10"/>
      <c r="FE440" s="10"/>
      <c r="FF440" s="10"/>
      <c r="FG440" s="10"/>
      <c r="FH440" s="10"/>
      <c r="FI440" s="10"/>
      <c r="FJ440" s="10"/>
      <c r="FK440" s="10"/>
      <c r="FL440" s="10"/>
      <c r="FM440" s="10"/>
      <c r="FN440" s="10"/>
      <c r="FO440" s="10"/>
      <c r="FP440" s="10"/>
      <c r="FQ440" s="10"/>
      <c r="FR440" s="10"/>
      <c r="FS440" s="10"/>
      <c r="FT440" s="10"/>
      <c r="FU440" s="10"/>
      <c r="FV440" s="10"/>
      <c r="FW440" s="10"/>
      <c r="FX440" s="10"/>
      <c r="FY440" s="10"/>
      <c r="FZ440" s="10"/>
      <c r="GA440" s="10"/>
      <c r="GB440" s="10"/>
      <c r="GC440" s="10"/>
      <c r="GD440" s="10"/>
      <c r="GE440" s="10"/>
      <c r="GF440" s="10"/>
      <c r="GG440" s="10"/>
      <c r="GH440" s="10"/>
      <c r="GI440" s="10"/>
      <c r="GJ440" s="10"/>
      <c r="GK440" s="10"/>
      <c r="GL440" s="10"/>
      <c r="GM440" s="10"/>
      <c r="GN440" s="10"/>
      <c r="GO440" s="10"/>
      <c r="GP440" s="10"/>
      <c r="GQ440" s="10"/>
      <c r="GR440" s="10"/>
      <c r="GS440" s="10"/>
      <c r="GT440" s="10"/>
      <c r="GU440" s="10"/>
      <c r="GV440" s="10"/>
      <c r="GW440" s="10"/>
      <c r="GX440" s="10"/>
      <c r="GY440" s="10"/>
      <c r="GZ440" s="10"/>
      <c r="HA440" s="10"/>
      <c r="HB440" s="10"/>
      <c r="HC440" s="10"/>
      <c r="HD440" s="10"/>
      <c r="HE440" s="10"/>
      <c r="HF440" s="10"/>
      <c r="HG440" s="10"/>
      <c r="HH440" s="10"/>
      <c r="HI440" s="10"/>
      <c r="HJ440" s="10"/>
      <c r="HK440" s="10"/>
      <c r="HL440" s="10"/>
      <c r="HM440" s="10"/>
      <c r="HN440" s="10"/>
      <c r="HO440" s="10"/>
      <c r="HP440" s="10"/>
      <c r="HQ440" s="10"/>
      <c r="HR440" s="10"/>
      <c r="HS440" s="10"/>
      <c r="HT440" s="10"/>
      <c r="HU440" s="10"/>
      <c r="HV440" s="10"/>
      <c r="HW440" s="10"/>
      <c r="HX440" s="10"/>
      <c r="HY440" s="10"/>
      <c r="HZ440" s="10"/>
      <c r="IA440" s="10"/>
      <c r="IB440" s="10"/>
      <c r="IC440" s="10"/>
      <c r="ID440" s="10"/>
      <c r="IE440" s="10"/>
      <c r="IF440" s="10"/>
      <c r="IG440" s="10"/>
      <c r="IH440" s="10"/>
      <c r="II440" s="10"/>
      <c r="IJ440" s="10"/>
      <c r="IK440" s="10"/>
      <c r="IL440" s="10"/>
      <c r="IM440" s="10"/>
      <c r="IN440" s="10"/>
      <c r="IO440" s="10"/>
      <c r="IP440" s="10"/>
      <c r="IQ440" s="10"/>
      <c r="IR440" s="10"/>
      <c r="IS440" s="10"/>
      <c r="IT440" s="10"/>
      <c r="IU440" s="10"/>
      <c r="IV440" s="10"/>
      <c r="IW440" s="10"/>
      <c r="IX440" s="10"/>
      <c r="IY440" s="10"/>
      <c r="IZ440" s="10"/>
      <c r="JA440" s="10"/>
    </row>
    <row r="441" spans="1:261" x14ac:dyDescent="0.3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CC441" s="10"/>
      <c r="CD441" s="10"/>
      <c r="CE441" s="10"/>
      <c r="CF441" s="10"/>
      <c r="CG441" s="10"/>
      <c r="CH441" s="10"/>
      <c r="CI441" s="10"/>
      <c r="CJ441" s="10"/>
      <c r="CK441" s="10"/>
      <c r="CL441" s="10"/>
      <c r="CM441" s="10"/>
      <c r="CN441" s="10"/>
      <c r="CO441" s="10"/>
      <c r="CP441" s="10"/>
      <c r="CQ441" s="10"/>
      <c r="CR441" s="10"/>
      <c r="CS441" s="10"/>
      <c r="CT441" s="10"/>
      <c r="CU441" s="10"/>
      <c r="CV441" s="10"/>
      <c r="CW441" s="10"/>
      <c r="CX441" s="10"/>
      <c r="CY441" s="10"/>
      <c r="CZ441" s="10"/>
      <c r="DA441" s="10"/>
      <c r="DB441" s="10"/>
      <c r="DC441" s="10"/>
      <c r="DD441" s="10"/>
      <c r="DE441" s="10"/>
      <c r="DF441" s="10"/>
      <c r="DG441" s="10"/>
      <c r="DH441" s="10"/>
      <c r="DI441" s="10"/>
      <c r="DJ441" s="10"/>
      <c r="DK441" s="10"/>
      <c r="DL441" s="10"/>
      <c r="DM441" s="10"/>
      <c r="DN441" s="10"/>
      <c r="DO441" s="10"/>
      <c r="DP441" s="10"/>
      <c r="DQ441" s="10"/>
      <c r="DR441" s="10"/>
      <c r="DS441" s="10"/>
      <c r="DT441" s="10"/>
      <c r="DU441" s="10"/>
      <c r="DV441" s="10"/>
      <c r="DW441" s="10"/>
      <c r="DX441" s="10"/>
      <c r="DY441" s="10"/>
      <c r="DZ441" s="10"/>
      <c r="EA441" s="10"/>
      <c r="EB441" s="10"/>
      <c r="EC441" s="10"/>
      <c r="ED441" s="10"/>
      <c r="EE441" s="10"/>
      <c r="EF441" s="10"/>
      <c r="EG441" s="10"/>
      <c r="EH441" s="10"/>
      <c r="EI441" s="10"/>
      <c r="EJ441" s="10"/>
      <c r="EK441" s="10"/>
      <c r="EL441" s="10"/>
      <c r="EM441" s="10"/>
      <c r="EN441" s="10"/>
      <c r="EO441" s="10"/>
      <c r="EP441" s="10"/>
      <c r="EQ441" s="10"/>
      <c r="ER441" s="10"/>
      <c r="ES441" s="10"/>
      <c r="ET441" s="10"/>
      <c r="EU441" s="10"/>
      <c r="EV441" s="10"/>
      <c r="EW441" s="10"/>
      <c r="EX441" s="10"/>
      <c r="EY441" s="10"/>
      <c r="EZ441" s="10"/>
      <c r="FA441" s="10"/>
      <c r="FB441" s="10"/>
      <c r="FC441" s="10"/>
      <c r="FD441" s="10"/>
      <c r="FE441" s="10"/>
      <c r="FF441" s="10"/>
      <c r="FG441" s="10"/>
      <c r="FH441" s="10"/>
      <c r="FI441" s="10"/>
      <c r="FJ441" s="10"/>
      <c r="FK441" s="10"/>
      <c r="FL441" s="10"/>
      <c r="FM441" s="10"/>
      <c r="FN441" s="10"/>
      <c r="FO441" s="10"/>
      <c r="FP441" s="10"/>
      <c r="FQ441" s="10"/>
      <c r="FR441" s="10"/>
      <c r="FS441" s="10"/>
      <c r="FT441" s="10"/>
      <c r="FU441" s="10"/>
      <c r="FV441" s="10"/>
      <c r="FW441" s="10"/>
      <c r="FX441" s="10"/>
      <c r="FY441" s="10"/>
      <c r="FZ441" s="10"/>
      <c r="GA441" s="10"/>
      <c r="GB441" s="10"/>
      <c r="GC441" s="10"/>
      <c r="GD441" s="10"/>
      <c r="GE441" s="10"/>
      <c r="GF441" s="10"/>
      <c r="GG441" s="10"/>
      <c r="GH441" s="10"/>
      <c r="GI441" s="10"/>
      <c r="GJ441" s="10"/>
      <c r="GK441" s="10"/>
      <c r="GL441" s="10"/>
      <c r="GM441" s="10"/>
      <c r="GN441" s="10"/>
      <c r="GO441" s="10"/>
      <c r="GP441" s="10"/>
      <c r="GQ441" s="10"/>
      <c r="GR441" s="10"/>
      <c r="GS441" s="10"/>
      <c r="GT441" s="10"/>
      <c r="GU441" s="10"/>
      <c r="GV441" s="10"/>
      <c r="GW441" s="10"/>
      <c r="GX441" s="10"/>
      <c r="GY441" s="10"/>
      <c r="GZ441" s="10"/>
      <c r="HA441" s="10"/>
      <c r="HB441" s="10"/>
      <c r="HC441" s="10"/>
      <c r="HD441" s="10"/>
      <c r="HE441" s="10"/>
      <c r="HF441" s="10"/>
      <c r="HG441" s="10"/>
      <c r="HH441" s="10"/>
      <c r="HI441" s="10"/>
      <c r="HJ441" s="10"/>
      <c r="HK441" s="10"/>
      <c r="HL441" s="10"/>
      <c r="HM441" s="10"/>
      <c r="HN441" s="10"/>
      <c r="HO441" s="10"/>
      <c r="HP441" s="10"/>
      <c r="HQ441" s="10"/>
      <c r="HR441" s="10"/>
      <c r="HS441" s="10"/>
      <c r="HT441" s="10"/>
      <c r="HU441" s="10"/>
      <c r="HV441" s="10"/>
      <c r="HW441" s="10"/>
      <c r="HX441" s="10"/>
      <c r="HY441" s="10"/>
      <c r="HZ441" s="10"/>
      <c r="IA441" s="10"/>
      <c r="IB441" s="10"/>
      <c r="IC441" s="10"/>
      <c r="ID441" s="10"/>
      <c r="IE441" s="10"/>
      <c r="IF441" s="10"/>
      <c r="IG441" s="10"/>
      <c r="IH441" s="10"/>
      <c r="II441" s="10"/>
      <c r="IJ441" s="10"/>
      <c r="IK441" s="10"/>
      <c r="IL441" s="10"/>
      <c r="IM441" s="10"/>
      <c r="IN441" s="10"/>
      <c r="IO441" s="10"/>
      <c r="IP441" s="10"/>
      <c r="IQ441" s="10"/>
      <c r="IR441" s="10"/>
      <c r="IS441" s="10"/>
      <c r="IT441" s="10"/>
      <c r="IU441" s="10"/>
      <c r="IV441" s="10"/>
      <c r="IW441" s="10"/>
      <c r="IX441" s="10"/>
      <c r="IY441" s="10"/>
      <c r="IZ441" s="10"/>
      <c r="JA441" s="10"/>
    </row>
    <row r="442" spans="1:261" x14ac:dyDescent="0.3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CC442" s="10"/>
      <c r="CD442" s="10"/>
      <c r="CE442" s="10"/>
      <c r="CF442" s="10"/>
      <c r="CG442" s="10"/>
      <c r="CH442" s="10"/>
      <c r="CI442" s="10"/>
      <c r="CJ442" s="10"/>
      <c r="CK442" s="10"/>
      <c r="CL442" s="10"/>
      <c r="CM442" s="10"/>
      <c r="CN442" s="10"/>
      <c r="CO442" s="10"/>
      <c r="CP442" s="10"/>
      <c r="CQ442" s="10"/>
      <c r="CR442" s="10"/>
      <c r="CS442" s="10"/>
      <c r="CT442" s="10"/>
      <c r="CU442" s="10"/>
      <c r="CV442" s="10"/>
      <c r="CW442" s="10"/>
      <c r="CX442" s="10"/>
      <c r="CY442" s="10"/>
      <c r="CZ442" s="10"/>
      <c r="DA442" s="10"/>
      <c r="DB442" s="10"/>
      <c r="DC442" s="10"/>
      <c r="DD442" s="10"/>
      <c r="DE442" s="10"/>
      <c r="DF442" s="10"/>
      <c r="DG442" s="10"/>
      <c r="DH442" s="10"/>
      <c r="DI442" s="10"/>
      <c r="DJ442" s="10"/>
      <c r="DK442" s="10"/>
      <c r="DL442" s="10"/>
      <c r="DM442" s="10"/>
      <c r="DN442" s="10"/>
      <c r="DO442" s="10"/>
      <c r="DP442" s="10"/>
      <c r="DQ442" s="10"/>
      <c r="DR442" s="10"/>
      <c r="DS442" s="10"/>
      <c r="DT442" s="10"/>
      <c r="DU442" s="10"/>
      <c r="DV442" s="10"/>
      <c r="DW442" s="10"/>
      <c r="DX442" s="10"/>
      <c r="DY442" s="10"/>
      <c r="DZ442" s="10"/>
      <c r="EA442" s="10"/>
      <c r="EB442" s="10"/>
      <c r="EC442" s="10"/>
      <c r="ED442" s="10"/>
      <c r="EE442" s="10"/>
      <c r="EF442" s="10"/>
      <c r="EG442" s="10"/>
      <c r="EH442" s="10"/>
      <c r="EI442" s="10"/>
      <c r="EJ442" s="10"/>
      <c r="EK442" s="10"/>
      <c r="EL442" s="10"/>
      <c r="EM442" s="10"/>
      <c r="EN442" s="10"/>
      <c r="EO442" s="10"/>
      <c r="EP442" s="10"/>
      <c r="EQ442" s="10"/>
      <c r="ER442" s="10"/>
      <c r="ES442" s="10"/>
      <c r="ET442" s="10"/>
      <c r="EU442" s="10"/>
      <c r="EV442" s="10"/>
      <c r="EW442" s="10"/>
      <c r="EX442" s="10"/>
      <c r="EY442" s="10"/>
      <c r="EZ442" s="10"/>
      <c r="FA442" s="10"/>
      <c r="FB442" s="10"/>
      <c r="FC442" s="10"/>
      <c r="FD442" s="10"/>
      <c r="FE442" s="10"/>
      <c r="FF442" s="10"/>
      <c r="FG442" s="10"/>
      <c r="FH442" s="10"/>
      <c r="FI442" s="10"/>
      <c r="FJ442" s="10"/>
      <c r="FK442" s="10"/>
      <c r="FL442" s="10"/>
      <c r="FM442" s="10"/>
      <c r="FN442" s="10"/>
      <c r="FO442" s="10"/>
      <c r="FP442" s="10"/>
      <c r="FQ442" s="10"/>
      <c r="FR442" s="10"/>
      <c r="FS442" s="10"/>
      <c r="FT442" s="10"/>
      <c r="FU442" s="10"/>
      <c r="FV442" s="10"/>
      <c r="FW442" s="10"/>
      <c r="FX442" s="10"/>
      <c r="FY442" s="10"/>
      <c r="FZ442" s="10"/>
      <c r="GA442" s="10"/>
      <c r="GB442" s="10"/>
      <c r="GC442" s="10"/>
      <c r="GD442" s="10"/>
      <c r="GE442" s="10"/>
      <c r="GF442" s="10"/>
      <c r="GG442" s="10"/>
      <c r="GH442" s="10"/>
      <c r="GI442" s="10"/>
      <c r="GJ442" s="10"/>
      <c r="GK442" s="10"/>
      <c r="GL442" s="10"/>
      <c r="GM442" s="10"/>
      <c r="GN442" s="10"/>
      <c r="GO442" s="10"/>
      <c r="GP442" s="10"/>
      <c r="GQ442" s="10"/>
      <c r="GR442" s="10"/>
      <c r="GS442" s="10"/>
      <c r="GT442" s="10"/>
      <c r="GU442" s="10"/>
      <c r="GV442" s="10"/>
      <c r="GW442" s="10"/>
      <c r="GX442" s="10"/>
      <c r="GY442" s="10"/>
      <c r="GZ442" s="10"/>
      <c r="HA442" s="10"/>
      <c r="HB442" s="10"/>
      <c r="HC442" s="10"/>
      <c r="HD442" s="10"/>
      <c r="HE442" s="10"/>
      <c r="HF442" s="10"/>
      <c r="HG442" s="10"/>
      <c r="HH442" s="10"/>
      <c r="HI442" s="10"/>
      <c r="HJ442" s="10"/>
      <c r="HK442" s="10"/>
      <c r="HL442" s="10"/>
      <c r="HM442" s="10"/>
      <c r="HN442" s="10"/>
      <c r="HO442" s="10"/>
      <c r="HP442" s="10"/>
      <c r="HQ442" s="10"/>
      <c r="HR442" s="10"/>
      <c r="HS442" s="10"/>
      <c r="HT442" s="10"/>
      <c r="HU442" s="10"/>
      <c r="HV442" s="10"/>
      <c r="HW442" s="10"/>
      <c r="HX442" s="10"/>
      <c r="HY442" s="10"/>
      <c r="HZ442" s="10"/>
      <c r="IA442" s="10"/>
      <c r="IB442" s="10"/>
      <c r="IC442" s="10"/>
      <c r="ID442" s="10"/>
      <c r="IE442" s="10"/>
      <c r="IF442" s="10"/>
      <c r="IG442" s="10"/>
      <c r="IH442" s="10"/>
      <c r="II442" s="10"/>
      <c r="IJ442" s="10"/>
      <c r="IK442" s="10"/>
      <c r="IL442" s="10"/>
      <c r="IM442" s="10"/>
      <c r="IN442" s="10"/>
      <c r="IO442" s="10"/>
      <c r="IP442" s="10"/>
      <c r="IQ442" s="10"/>
      <c r="IR442" s="10"/>
      <c r="IS442" s="10"/>
      <c r="IT442" s="10"/>
      <c r="IU442" s="10"/>
      <c r="IV442" s="10"/>
      <c r="IW442" s="10"/>
      <c r="IX442" s="10"/>
      <c r="IY442" s="10"/>
      <c r="IZ442" s="10"/>
      <c r="JA442" s="10"/>
    </row>
    <row r="443" spans="1:261" x14ac:dyDescent="0.3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CC443" s="10"/>
      <c r="CD443" s="10"/>
      <c r="CE443" s="10"/>
      <c r="CF443" s="10"/>
      <c r="CG443" s="10"/>
      <c r="CH443" s="10"/>
      <c r="CI443" s="10"/>
      <c r="CJ443" s="10"/>
      <c r="CK443" s="10"/>
      <c r="CL443" s="10"/>
      <c r="CM443" s="10"/>
      <c r="CN443" s="10"/>
      <c r="CO443" s="10"/>
      <c r="CP443" s="10"/>
      <c r="CQ443" s="10"/>
      <c r="CR443" s="10"/>
      <c r="CS443" s="10"/>
      <c r="CT443" s="10"/>
      <c r="CU443" s="10"/>
      <c r="CV443" s="10"/>
      <c r="CW443" s="10"/>
      <c r="CX443" s="10"/>
      <c r="CY443" s="10"/>
      <c r="CZ443" s="10"/>
      <c r="DA443" s="10"/>
      <c r="DB443" s="10"/>
      <c r="DC443" s="10"/>
      <c r="DD443" s="10"/>
      <c r="DE443" s="10"/>
      <c r="DF443" s="10"/>
      <c r="DG443" s="10"/>
      <c r="DH443" s="10"/>
      <c r="DI443" s="10"/>
      <c r="DJ443" s="10"/>
      <c r="DK443" s="10"/>
      <c r="DL443" s="10"/>
      <c r="DM443" s="10"/>
      <c r="DN443" s="10"/>
      <c r="DO443" s="10"/>
      <c r="DP443" s="10"/>
      <c r="DQ443" s="10"/>
      <c r="DR443" s="10"/>
      <c r="DS443" s="10"/>
      <c r="DT443" s="10"/>
      <c r="DU443" s="10"/>
      <c r="DV443" s="10"/>
      <c r="DW443" s="10"/>
      <c r="DX443" s="10"/>
      <c r="DY443" s="10"/>
      <c r="DZ443" s="10"/>
      <c r="EA443" s="10"/>
      <c r="EB443" s="10"/>
      <c r="EC443" s="10"/>
      <c r="ED443" s="10"/>
      <c r="EE443" s="10"/>
      <c r="EF443" s="10"/>
      <c r="EG443" s="10"/>
      <c r="EH443" s="10"/>
      <c r="EI443" s="10"/>
      <c r="EJ443" s="10"/>
      <c r="EK443" s="10"/>
      <c r="EL443" s="10"/>
      <c r="EM443" s="10"/>
      <c r="EN443" s="10"/>
      <c r="EO443" s="10"/>
      <c r="EP443" s="10"/>
      <c r="EQ443" s="10"/>
      <c r="ER443" s="10"/>
      <c r="ES443" s="10"/>
      <c r="ET443" s="10"/>
      <c r="EU443" s="10"/>
      <c r="EV443" s="10"/>
      <c r="EW443" s="10"/>
      <c r="EX443" s="10"/>
      <c r="EY443" s="10"/>
      <c r="EZ443" s="10"/>
      <c r="FA443" s="10"/>
      <c r="FB443" s="10"/>
      <c r="FC443" s="10"/>
      <c r="FD443" s="10"/>
      <c r="FE443" s="10"/>
      <c r="FF443" s="10"/>
      <c r="FG443" s="10"/>
      <c r="FH443" s="10"/>
      <c r="FI443" s="10"/>
      <c r="FJ443" s="10"/>
      <c r="FK443" s="10"/>
      <c r="FL443" s="10"/>
      <c r="FM443" s="10"/>
      <c r="FN443" s="10"/>
      <c r="FO443" s="10"/>
      <c r="FP443" s="10"/>
      <c r="FQ443" s="10"/>
      <c r="FR443" s="10"/>
      <c r="FS443" s="10"/>
      <c r="FT443" s="10"/>
      <c r="FU443" s="10"/>
      <c r="FV443" s="10"/>
      <c r="FW443" s="10"/>
      <c r="FX443" s="10"/>
      <c r="FY443" s="10"/>
      <c r="FZ443" s="10"/>
      <c r="GA443" s="10"/>
      <c r="GB443" s="10"/>
      <c r="GC443" s="10"/>
      <c r="GD443" s="10"/>
      <c r="GE443" s="10"/>
      <c r="GF443" s="10"/>
      <c r="GG443" s="10"/>
      <c r="GH443" s="10"/>
      <c r="GI443" s="10"/>
      <c r="GJ443" s="10"/>
      <c r="GK443" s="10"/>
      <c r="GL443" s="10"/>
      <c r="GM443" s="10"/>
      <c r="GN443" s="10"/>
      <c r="GO443" s="10"/>
      <c r="GP443" s="10"/>
      <c r="GQ443" s="10"/>
      <c r="GR443" s="10"/>
      <c r="GS443" s="10"/>
      <c r="GT443" s="10"/>
      <c r="GU443" s="10"/>
      <c r="GV443" s="10"/>
      <c r="GW443" s="10"/>
      <c r="GX443" s="10"/>
      <c r="GY443" s="10"/>
      <c r="GZ443" s="10"/>
      <c r="HA443" s="10"/>
      <c r="HB443" s="10"/>
      <c r="HC443" s="10"/>
      <c r="HD443" s="10"/>
      <c r="HE443" s="10"/>
      <c r="HF443" s="10"/>
      <c r="HG443" s="10"/>
      <c r="HH443" s="10"/>
      <c r="HI443" s="10"/>
      <c r="HJ443" s="10"/>
      <c r="HK443" s="10"/>
      <c r="HL443" s="10"/>
      <c r="HM443" s="10"/>
      <c r="HN443" s="10"/>
      <c r="HO443" s="10"/>
      <c r="HP443" s="10"/>
      <c r="HQ443" s="10"/>
      <c r="HR443" s="10"/>
      <c r="HS443" s="10"/>
      <c r="HT443" s="10"/>
      <c r="HU443" s="10"/>
      <c r="HV443" s="10"/>
      <c r="HW443" s="10"/>
      <c r="HX443" s="10"/>
      <c r="HY443" s="10"/>
      <c r="HZ443" s="10"/>
      <c r="IA443" s="10"/>
      <c r="IB443" s="10"/>
      <c r="IC443" s="10"/>
      <c r="ID443" s="10"/>
      <c r="IE443" s="10"/>
      <c r="IF443" s="10"/>
      <c r="IG443" s="10"/>
      <c r="IH443" s="10"/>
      <c r="II443" s="10"/>
      <c r="IJ443" s="10"/>
      <c r="IK443" s="10"/>
      <c r="IL443" s="10"/>
      <c r="IM443" s="10"/>
      <c r="IN443" s="10"/>
      <c r="IO443" s="10"/>
      <c r="IP443" s="10"/>
      <c r="IQ443" s="10"/>
      <c r="IR443" s="10"/>
      <c r="IS443" s="10"/>
      <c r="IT443" s="10"/>
      <c r="IU443" s="10"/>
      <c r="IV443" s="10"/>
      <c r="IW443" s="10"/>
      <c r="IX443" s="10"/>
      <c r="IY443" s="10"/>
      <c r="IZ443" s="10"/>
      <c r="JA443" s="10"/>
    </row>
    <row r="444" spans="1:261" x14ac:dyDescent="0.3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CC444" s="10"/>
      <c r="CD444" s="10"/>
      <c r="CE444" s="10"/>
      <c r="CF444" s="10"/>
      <c r="CG444" s="10"/>
      <c r="CH444" s="10"/>
      <c r="CI444" s="10"/>
      <c r="CJ444" s="10"/>
      <c r="CK444" s="10"/>
      <c r="CL444" s="10"/>
      <c r="CM444" s="10"/>
      <c r="CN444" s="10"/>
      <c r="CO444" s="10"/>
      <c r="CP444" s="10"/>
      <c r="CQ444" s="10"/>
      <c r="CR444" s="10"/>
      <c r="CS444" s="10"/>
      <c r="CT444" s="10"/>
      <c r="CU444" s="10"/>
      <c r="CV444" s="10"/>
      <c r="CW444" s="10"/>
      <c r="CX444" s="10"/>
      <c r="CY444" s="10"/>
      <c r="CZ444" s="10"/>
      <c r="DA444" s="10"/>
      <c r="DB444" s="10"/>
      <c r="DC444" s="10"/>
      <c r="DD444" s="10"/>
      <c r="DE444" s="10"/>
      <c r="DF444" s="10"/>
      <c r="DG444" s="10"/>
      <c r="DH444" s="10"/>
      <c r="DI444" s="10"/>
      <c r="DJ444" s="10"/>
      <c r="DK444" s="10"/>
      <c r="DL444" s="10"/>
      <c r="DM444" s="10"/>
      <c r="DN444" s="10"/>
      <c r="DO444" s="10"/>
      <c r="DP444" s="10"/>
      <c r="DQ444" s="10"/>
      <c r="DR444" s="10"/>
      <c r="DS444" s="10"/>
      <c r="DT444" s="10"/>
      <c r="DU444" s="10"/>
      <c r="DV444" s="10"/>
      <c r="DW444" s="10"/>
      <c r="DX444" s="10"/>
      <c r="DY444" s="10"/>
      <c r="DZ444" s="10"/>
      <c r="EA444" s="10"/>
      <c r="EB444" s="10"/>
      <c r="EC444" s="10"/>
      <c r="ED444" s="10"/>
      <c r="EE444" s="10"/>
      <c r="EF444" s="10"/>
      <c r="EG444" s="10"/>
      <c r="EH444" s="10"/>
      <c r="EI444" s="10"/>
      <c r="EJ444" s="10"/>
      <c r="EK444" s="10"/>
      <c r="EL444" s="10"/>
      <c r="EM444" s="10"/>
      <c r="EN444" s="10"/>
      <c r="EO444" s="10"/>
      <c r="EP444" s="10"/>
      <c r="EQ444" s="10"/>
      <c r="ER444" s="10"/>
      <c r="ES444" s="10"/>
      <c r="ET444" s="10"/>
      <c r="EU444" s="10"/>
      <c r="EV444" s="10"/>
      <c r="EW444" s="10"/>
      <c r="EX444" s="10"/>
      <c r="EY444" s="10"/>
      <c r="EZ444" s="10"/>
      <c r="FA444" s="10"/>
      <c r="FB444" s="10"/>
      <c r="FC444" s="10"/>
      <c r="FD444" s="10"/>
      <c r="FE444" s="10"/>
      <c r="FF444" s="10"/>
      <c r="FG444" s="10"/>
      <c r="FH444" s="10"/>
      <c r="FI444" s="10"/>
      <c r="FJ444" s="10"/>
      <c r="FK444" s="10"/>
      <c r="FL444" s="10"/>
      <c r="FM444" s="10"/>
      <c r="FN444" s="10"/>
      <c r="FO444" s="10"/>
      <c r="FP444" s="10"/>
      <c r="FQ444" s="10"/>
      <c r="FR444" s="10"/>
      <c r="FS444" s="10"/>
      <c r="FT444" s="10"/>
      <c r="FU444" s="10"/>
      <c r="FV444" s="10"/>
      <c r="FW444" s="10"/>
      <c r="FX444" s="10"/>
      <c r="FY444" s="10"/>
      <c r="FZ444" s="10"/>
      <c r="GA444" s="10"/>
      <c r="GB444" s="10"/>
      <c r="GC444" s="10"/>
      <c r="GD444" s="10"/>
      <c r="GE444" s="10"/>
      <c r="GF444" s="10"/>
      <c r="GG444" s="10"/>
      <c r="GH444" s="10"/>
      <c r="GI444" s="10"/>
      <c r="GJ444" s="10"/>
      <c r="GK444" s="10"/>
      <c r="GL444" s="10"/>
      <c r="GM444" s="10"/>
      <c r="GN444" s="10"/>
      <c r="GO444" s="10"/>
      <c r="GP444" s="10"/>
      <c r="GQ444" s="10"/>
      <c r="GR444" s="10"/>
      <c r="GS444" s="10"/>
      <c r="GT444" s="10"/>
      <c r="GU444" s="10"/>
      <c r="GV444" s="10"/>
      <c r="GW444" s="10"/>
      <c r="GX444" s="10"/>
      <c r="GY444" s="10"/>
      <c r="GZ444" s="10"/>
      <c r="HA444" s="10"/>
      <c r="HB444" s="10"/>
      <c r="HC444" s="10"/>
      <c r="HD444" s="10"/>
      <c r="HE444" s="10"/>
      <c r="HF444" s="10"/>
      <c r="HG444" s="10"/>
      <c r="HH444" s="10"/>
      <c r="HI444" s="10"/>
      <c r="HJ444" s="10"/>
      <c r="HK444" s="10"/>
      <c r="HL444" s="10"/>
      <c r="HM444" s="10"/>
      <c r="HN444" s="10"/>
      <c r="HO444" s="10"/>
      <c r="HP444" s="10"/>
      <c r="HQ444" s="10"/>
      <c r="HR444" s="10"/>
      <c r="HS444" s="10"/>
      <c r="HT444" s="10"/>
      <c r="HU444" s="10"/>
      <c r="HV444" s="10"/>
      <c r="HW444" s="10"/>
      <c r="HX444" s="10"/>
      <c r="HY444" s="10"/>
      <c r="HZ444" s="10"/>
      <c r="IA444" s="10"/>
      <c r="IB444" s="10"/>
      <c r="IC444" s="10"/>
      <c r="ID444" s="10"/>
      <c r="IE444" s="10"/>
      <c r="IF444" s="10"/>
      <c r="IG444" s="10"/>
      <c r="IH444" s="10"/>
      <c r="II444" s="10"/>
      <c r="IJ444" s="10"/>
      <c r="IK444" s="10"/>
      <c r="IL444" s="10"/>
      <c r="IM444" s="10"/>
      <c r="IN444" s="10"/>
      <c r="IO444" s="10"/>
      <c r="IP444" s="10"/>
      <c r="IQ444" s="10"/>
      <c r="IR444" s="10"/>
      <c r="IS444" s="10"/>
      <c r="IT444" s="10"/>
      <c r="IU444" s="10"/>
      <c r="IV444" s="10"/>
      <c r="IW444" s="10"/>
      <c r="IX444" s="10"/>
      <c r="IY444" s="10"/>
      <c r="IZ444" s="10"/>
      <c r="JA444" s="10"/>
    </row>
    <row r="445" spans="1:261" x14ac:dyDescent="0.3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CC445" s="10"/>
      <c r="CD445" s="10"/>
      <c r="CE445" s="10"/>
      <c r="CF445" s="10"/>
      <c r="CG445" s="10"/>
      <c r="CH445" s="10"/>
      <c r="CI445" s="10"/>
      <c r="CJ445" s="10"/>
      <c r="CK445" s="10"/>
      <c r="CL445" s="10"/>
      <c r="CM445" s="10"/>
      <c r="CN445" s="10"/>
      <c r="CO445" s="10"/>
      <c r="CP445" s="10"/>
      <c r="CQ445" s="10"/>
      <c r="CR445" s="10"/>
      <c r="CS445" s="10"/>
      <c r="CT445" s="10"/>
      <c r="CU445" s="10"/>
      <c r="CV445" s="10"/>
      <c r="CW445" s="10"/>
      <c r="CX445" s="10"/>
      <c r="CY445" s="10"/>
      <c r="CZ445" s="10"/>
      <c r="DA445" s="10"/>
      <c r="DB445" s="10"/>
      <c r="DC445" s="10"/>
      <c r="DD445" s="10"/>
      <c r="DE445" s="10"/>
      <c r="DF445" s="10"/>
      <c r="DG445" s="10"/>
      <c r="DH445" s="10"/>
      <c r="DI445" s="10"/>
      <c r="DJ445" s="10"/>
      <c r="DK445" s="10"/>
      <c r="DL445" s="10"/>
      <c r="DM445" s="10"/>
      <c r="DN445" s="10"/>
      <c r="DO445" s="10"/>
      <c r="DP445" s="10"/>
      <c r="DQ445" s="10"/>
      <c r="DR445" s="10"/>
      <c r="DS445" s="10"/>
      <c r="DT445" s="10"/>
      <c r="DU445" s="10"/>
      <c r="DV445" s="10"/>
      <c r="DW445" s="10"/>
      <c r="DX445" s="10"/>
      <c r="DY445" s="10"/>
      <c r="DZ445" s="10"/>
      <c r="EA445" s="10"/>
      <c r="EB445" s="10"/>
      <c r="EC445" s="10"/>
      <c r="ED445" s="10"/>
      <c r="EE445" s="10"/>
      <c r="EF445" s="10"/>
      <c r="EG445" s="10"/>
      <c r="EH445" s="10"/>
      <c r="EI445" s="10"/>
      <c r="EJ445" s="10"/>
      <c r="EK445" s="10"/>
      <c r="EL445" s="10"/>
      <c r="EM445" s="10"/>
      <c r="EN445" s="10"/>
      <c r="EO445" s="10"/>
      <c r="EP445" s="10"/>
      <c r="EQ445" s="10"/>
      <c r="ER445" s="10"/>
      <c r="ES445" s="10"/>
      <c r="ET445" s="10"/>
      <c r="EU445" s="10"/>
      <c r="EV445" s="10"/>
      <c r="EW445" s="10"/>
      <c r="EX445" s="10"/>
      <c r="EY445" s="10"/>
      <c r="EZ445" s="10"/>
      <c r="FA445" s="10"/>
      <c r="FB445" s="10"/>
      <c r="FC445" s="10"/>
      <c r="FD445" s="10"/>
      <c r="FE445" s="10"/>
      <c r="FF445" s="10"/>
      <c r="FG445" s="10"/>
      <c r="FH445" s="10"/>
      <c r="FI445" s="10"/>
      <c r="FJ445" s="10"/>
      <c r="FK445" s="10"/>
      <c r="FL445" s="10"/>
      <c r="FM445" s="10"/>
      <c r="FN445" s="10"/>
      <c r="FO445" s="10"/>
      <c r="FP445" s="10"/>
      <c r="FQ445" s="10"/>
      <c r="FR445" s="10"/>
      <c r="FS445" s="10"/>
      <c r="FT445" s="10"/>
      <c r="FU445" s="10"/>
      <c r="FV445" s="10"/>
      <c r="FW445" s="10"/>
      <c r="FX445" s="10"/>
      <c r="FY445" s="10"/>
      <c r="FZ445" s="10"/>
      <c r="GA445" s="10"/>
      <c r="GB445" s="10"/>
      <c r="GC445" s="10"/>
      <c r="GD445" s="10"/>
      <c r="GE445" s="10"/>
      <c r="GF445" s="10"/>
      <c r="GG445" s="10"/>
      <c r="GH445" s="10"/>
      <c r="GI445" s="10"/>
      <c r="GJ445" s="10"/>
      <c r="GK445" s="10"/>
      <c r="GL445" s="10"/>
      <c r="GM445" s="10"/>
      <c r="GN445" s="10"/>
      <c r="GO445" s="10"/>
      <c r="GP445" s="10"/>
      <c r="GQ445" s="10"/>
      <c r="GR445" s="10"/>
      <c r="GS445" s="10"/>
      <c r="GT445" s="10"/>
      <c r="GU445" s="10"/>
      <c r="GV445" s="10"/>
      <c r="GW445" s="10"/>
      <c r="GX445" s="10"/>
      <c r="GY445" s="10"/>
      <c r="GZ445" s="10"/>
      <c r="HA445" s="10"/>
      <c r="HB445" s="10"/>
      <c r="HC445" s="10"/>
      <c r="HD445" s="10"/>
      <c r="HE445" s="10"/>
      <c r="HF445" s="10"/>
      <c r="HG445" s="10"/>
      <c r="HH445" s="10"/>
      <c r="HI445" s="10"/>
      <c r="HJ445" s="10"/>
      <c r="HK445" s="10"/>
      <c r="HL445" s="10"/>
      <c r="HM445" s="10"/>
      <c r="HN445" s="10"/>
      <c r="HO445" s="10"/>
      <c r="HP445" s="10"/>
      <c r="HQ445" s="10"/>
      <c r="HR445" s="10"/>
      <c r="HS445" s="10"/>
      <c r="HT445" s="10"/>
      <c r="HU445" s="10"/>
      <c r="HV445" s="10"/>
      <c r="HW445" s="10"/>
      <c r="HX445" s="10"/>
      <c r="HY445" s="10"/>
      <c r="HZ445" s="10"/>
      <c r="IA445" s="10"/>
      <c r="IB445" s="10"/>
      <c r="IC445" s="10"/>
      <c r="ID445" s="10"/>
      <c r="IE445" s="10"/>
      <c r="IF445" s="10"/>
      <c r="IG445" s="10"/>
      <c r="IH445" s="10"/>
      <c r="II445" s="10"/>
      <c r="IJ445" s="10"/>
      <c r="IK445" s="10"/>
      <c r="IL445" s="10"/>
      <c r="IM445" s="10"/>
      <c r="IN445" s="10"/>
      <c r="IO445" s="10"/>
      <c r="IP445" s="10"/>
      <c r="IQ445" s="10"/>
      <c r="IR445" s="10"/>
      <c r="IS445" s="10"/>
      <c r="IT445" s="10"/>
      <c r="IU445" s="10"/>
      <c r="IV445" s="10"/>
      <c r="IW445" s="10"/>
      <c r="IX445" s="10"/>
      <c r="IY445" s="10"/>
      <c r="IZ445" s="10"/>
      <c r="JA445" s="10"/>
    </row>
    <row r="446" spans="1:261" x14ac:dyDescent="0.3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CC446" s="10"/>
      <c r="CD446" s="10"/>
      <c r="CE446" s="10"/>
      <c r="CF446" s="10"/>
      <c r="CG446" s="10"/>
      <c r="CH446" s="10"/>
      <c r="CI446" s="10"/>
      <c r="CJ446" s="10"/>
      <c r="CK446" s="10"/>
      <c r="CL446" s="10"/>
      <c r="CM446" s="10"/>
      <c r="CN446" s="10"/>
      <c r="CO446" s="10"/>
      <c r="CP446" s="10"/>
      <c r="CQ446" s="10"/>
      <c r="CR446" s="10"/>
      <c r="CS446" s="10"/>
      <c r="CT446" s="10"/>
      <c r="CU446" s="10"/>
      <c r="CV446" s="10"/>
      <c r="CW446" s="10"/>
      <c r="CX446" s="10"/>
      <c r="CY446" s="10"/>
      <c r="CZ446" s="10"/>
      <c r="DA446" s="10"/>
      <c r="DB446" s="10"/>
      <c r="DC446" s="10"/>
      <c r="DD446" s="10"/>
      <c r="DE446" s="10"/>
      <c r="DF446" s="10"/>
      <c r="DG446" s="10"/>
      <c r="DH446" s="10"/>
      <c r="DI446" s="10"/>
      <c r="DJ446" s="10"/>
      <c r="DK446" s="10"/>
      <c r="DL446" s="10"/>
      <c r="DM446" s="10"/>
      <c r="DN446" s="10"/>
      <c r="DO446" s="10"/>
      <c r="DP446" s="10"/>
      <c r="DQ446" s="10"/>
      <c r="DR446" s="10"/>
      <c r="DS446" s="10"/>
      <c r="DT446" s="10"/>
      <c r="DU446" s="10"/>
      <c r="DV446" s="10"/>
      <c r="DW446" s="10"/>
      <c r="DX446" s="10"/>
      <c r="DY446" s="10"/>
      <c r="DZ446" s="10"/>
      <c r="EA446" s="10"/>
      <c r="EB446" s="10"/>
      <c r="EC446" s="10"/>
      <c r="ED446" s="10"/>
      <c r="EE446" s="10"/>
      <c r="EF446" s="10"/>
      <c r="EG446" s="10"/>
      <c r="EH446" s="10"/>
      <c r="EI446" s="10"/>
      <c r="EJ446" s="10"/>
      <c r="EK446" s="10"/>
      <c r="EL446" s="10"/>
      <c r="EM446" s="10"/>
      <c r="EN446" s="10"/>
      <c r="EO446" s="10"/>
      <c r="EP446" s="10"/>
      <c r="EQ446" s="10"/>
      <c r="ER446" s="10"/>
      <c r="ES446" s="10"/>
      <c r="ET446" s="10"/>
      <c r="EU446" s="10"/>
      <c r="EV446" s="10"/>
      <c r="EW446" s="10"/>
      <c r="EX446" s="10"/>
      <c r="EY446" s="10"/>
      <c r="EZ446" s="10"/>
      <c r="FA446" s="10"/>
      <c r="FB446" s="10"/>
      <c r="FC446" s="10"/>
      <c r="FD446" s="10"/>
      <c r="FE446" s="10"/>
      <c r="FF446" s="10"/>
      <c r="FG446" s="10"/>
      <c r="FH446" s="10"/>
      <c r="FI446" s="10"/>
      <c r="FJ446" s="10"/>
      <c r="FK446" s="10"/>
      <c r="FL446" s="10"/>
      <c r="FM446" s="10"/>
      <c r="FN446" s="10"/>
      <c r="FO446" s="10"/>
      <c r="FP446" s="10"/>
      <c r="FQ446" s="10"/>
      <c r="FR446" s="10"/>
      <c r="FS446" s="10"/>
      <c r="FT446" s="10"/>
      <c r="FU446" s="10"/>
      <c r="FV446" s="10"/>
      <c r="FW446" s="10"/>
      <c r="FX446" s="10"/>
      <c r="FY446" s="10"/>
      <c r="FZ446" s="10"/>
      <c r="GA446" s="10"/>
      <c r="GB446" s="10"/>
      <c r="GC446" s="10"/>
      <c r="GD446" s="10"/>
      <c r="GE446" s="10"/>
      <c r="GF446" s="10"/>
      <c r="GG446" s="10"/>
      <c r="GH446" s="10"/>
      <c r="GI446" s="10"/>
      <c r="GJ446" s="10"/>
      <c r="GK446" s="10"/>
      <c r="GL446" s="10"/>
      <c r="GM446" s="10"/>
      <c r="GN446" s="10"/>
      <c r="GO446" s="10"/>
      <c r="GP446" s="10"/>
      <c r="GQ446" s="10"/>
      <c r="GR446" s="10"/>
      <c r="GS446" s="10"/>
      <c r="GT446" s="10"/>
      <c r="GU446" s="10"/>
      <c r="GV446" s="10"/>
      <c r="GW446" s="10"/>
      <c r="GX446" s="10"/>
      <c r="GY446" s="10"/>
      <c r="GZ446" s="10"/>
      <c r="HA446" s="10"/>
      <c r="HB446" s="10"/>
      <c r="HC446" s="10"/>
      <c r="HD446" s="10"/>
      <c r="HE446" s="10"/>
      <c r="HF446" s="10"/>
      <c r="HG446" s="10"/>
      <c r="HH446" s="10"/>
      <c r="HI446" s="10"/>
      <c r="HJ446" s="10"/>
      <c r="HK446" s="10"/>
      <c r="HL446" s="10"/>
      <c r="HM446" s="10"/>
      <c r="HN446" s="10"/>
      <c r="HO446" s="10"/>
      <c r="HP446" s="10"/>
      <c r="HQ446" s="10"/>
      <c r="HR446" s="10"/>
      <c r="HS446" s="10"/>
      <c r="HT446" s="10"/>
      <c r="HU446" s="10"/>
      <c r="HV446" s="10"/>
      <c r="HW446" s="10"/>
      <c r="HX446" s="10"/>
      <c r="HY446" s="10"/>
      <c r="HZ446" s="10"/>
      <c r="IA446" s="10"/>
      <c r="IB446" s="10"/>
      <c r="IC446" s="10"/>
      <c r="ID446" s="10"/>
      <c r="IE446" s="10"/>
      <c r="IF446" s="10"/>
      <c r="IG446" s="10"/>
      <c r="IH446" s="10"/>
      <c r="II446" s="10"/>
      <c r="IJ446" s="10"/>
      <c r="IK446" s="10"/>
      <c r="IL446" s="10"/>
      <c r="IM446" s="10"/>
      <c r="IN446" s="10"/>
      <c r="IO446" s="10"/>
      <c r="IP446" s="10"/>
      <c r="IQ446" s="10"/>
      <c r="IR446" s="10"/>
      <c r="IS446" s="10"/>
      <c r="IT446" s="10"/>
      <c r="IU446" s="10"/>
      <c r="IV446" s="10"/>
      <c r="IW446" s="10"/>
      <c r="IX446" s="10"/>
      <c r="IY446" s="10"/>
      <c r="IZ446" s="10"/>
      <c r="JA446" s="10"/>
    </row>
    <row r="447" spans="1:261" x14ac:dyDescent="0.3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CC447" s="10"/>
      <c r="CD447" s="10"/>
      <c r="CE447" s="10"/>
      <c r="CF447" s="10"/>
      <c r="CG447" s="10"/>
      <c r="CH447" s="10"/>
      <c r="CI447" s="10"/>
      <c r="CJ447" s="10"/>
      <c r="CK447" s="10"/>
      <c r="CL447" s="10"/>
      <c r="CM447" s="10"/>
      <c r="CN447" s="10"/>
      <c r="CO447" s="10"/>
      <c r="CP447" s="10"/>
      <c r="CQ447" s="10"/>
      <c r="CR447" s="10"/>
      <c r="CS447" s="10"/>
      <c r="CT447" s="10"/>
      <c r="CU447" s="10"/>
      <c r="CV447" s="10"/>
      <c r="CW447" s="10"/>
      <c r="CX447" s="10"/>
      <c r="CY447" s="10"/>
      <c r="CZ447" s="10"/>
      <c r="DA447" s="10"/>
      <c r="DB447" s="10"/>
      <c r="DC447" s="10"/>
      <c r="DD447" s="10"/>
      <c r="DE447" s="10"/>
      <c r="DF447" s="10"/>
      <c r="DG447" s="10"/>
      <c r="DH447" s="10"/>
      <c r="DI447" s="10"/>
      <c r="DJ447" s="10"/>
      <c r="DK447" s="10"/>
      <c r="DL447" s="10"/>
      <c r="DM447" s="10"/>
      <c r="DN447" s="10"/>
      <c r="DO447" s="10"/>
      <c r="DP447" s="10"/>
      <c r="DQ447" s="10"/>
      <c r="DR447" s="10"/>
      <c r="DS447" s="10"/>
      <c r="DT447" s="10"/>
      <c r="DU447" s="10"/>
      <c r="DV447" s="10"/>
      <c r="DW447" s="10"/>
      <c r="DX447" s="10"/>
      <c r="DY447" s="10"/>
      <c r="DZ447" s="10"/>
      <c r="EA447" s="10"/>
      <c r="EB447" s="10"/>
      <c r="EC447" s="10"/>
      <c r="ED447" s="10"/>
      <c r="EE447" s="10"/>
      <c r="EF447" s="10"/>
      <c r="EG447" s="10"/>
      <c r="EH447" s="10"/>
      <c r="EI447" s="10"/>
      <c r="EJ447" s="10"/>
      <c r="EK447" s="10"/>
      <c r="EL447" s="10"/>
      <c r="EM447" s="10"/>
      <c r="EN447" s="10"/>
      <c r="EO447" s="10"/>
      <c r="EP447" s="10"/>
      <c r="EQ447" s="10"/>
      <c r="ER447" s="10"/>
      <c r="ES447" s="10"/>
      <c r="ET447" s="10"/>
      <c r="EU447" s="10"/>
      <c r="EV447" s="10"/>
      <c r="EW447" s="10"/>
      <c r="EX447" s="10"/>
      <c r="EY447" s="10"/>
      <c r="EZ447" s="10"/>
      <c r="FA447" s="10"/>
      <c r="FB447" s="10"/>
      <c r="FC447" s="10"/>
      <c r="FD447" s="10"/>
      <c r="FE447" s="10"/>
      <c r="FF447" s="10"/>
      <c r="FG447" s="10"/>
      <c r="FH447" s="10"/>
      <c r="FI447" s="10"/>
      <c r="FJ447" s="10"/>
      <c r="FK447" s="10"/>
      <c r="FL447" s="10"/>
      <c r="FM447" s="10"/>
      <c r="FN447" s="10"/>
      <c r="FO447" s="10"/>
      <c r="FP447" s="10"/>
      <c r="FQ447" s="10"/>
      <c r="FR447" s="10"/>
      <c r="FS447" s="10"/>
      <c r="FT447" s="10"/>
      <c r="FU447" s="10"/>
      <c r="FV447" s="10"/>
      <c r="FW447" s="10"/>
      <c r="FX447" s="10"/>
      <c r="FY447" s="10"/>
      <c r="FZ447" s="10"/>
      <c r="GA447" s="10"/>
      <c r="GB447" s="10"/>
      <c r="GC447" s="10"/>
      <c r="GD447" s="10"/>
      <c r="GE447" s="10"/>
      <c r="GF447" s="10"/>
      <c r="GG447" s="10"/>
      <c r="GH447" s="10"/>
      <c r="GI447" s="10"/>
      <c r="GJ447" s="10"/>
      <c r="GK447" s="10"/>
      <c r="GL447" s="10"/>
      <c r="GM447" s="10"/>
      <c r="GN447" s="10"/>
      <c r="GO447" s="10"/>
      <c r="GP447" s="10"/>
      <c r="GQ447" s="10"/>
      <c r="GR447" s="10"/>
      <c r="GS447" s="10"/>
      <c r="GT447" s="10"/>
      <c r="GU447" s="10"/>
      <c r="GV447" s="10"/>
      <c r="GW447" s="10"/>
      <c r="GX447" s="10"/>
      <c r="GY447" s="10"/>
      <c r="GZ447" s="10"/>
      <c r="HA447" s="10"/>
      <c r="HB447" s="10"/>
      <c r="HC447" s="10"/>
      <c r="HD447" s="10"/>
      <c r="HE447" s="10"/>
      <c r="HF447" s="10"/>
      <c r="HG447" s="10"/>
      <c r="HH447" s="10"/>
      <c r="HI447" s="10"/>
      <c r="HJ447" s="10"/>
      <c r="HK447" s="10"/>
      <c r="HL447" s="10"/>
      <c r="HM447" s="10"/>
      <c r="HN447" s="10"/>
      <c r="HO447" s="10"/>
      <c r="HP447" s="10"/>
      <c r="HQ447" s="10"/>
      <c r="HR447" s="10"/>
      <c r="HS447" s="10"/>
      <c r="HT447" s="10"/>
      <c r="HU447" s="10"/>
      <c r="HV447" s="10"/>
      <c r="HW447" s="10"/>
      <c r="HX447" s="10"/>
      <c r="HY447" s="10"/>
      <c r="HZ447" s="10"/>
      <c r="IA447" s="10"/>
      <c r="IB447" s="10"/>
      <c r="IC447" s="10"/>
      <c r="ID447" s="10"/>
      <c r="IE447" s="10"/>
      <c r="IF447" s="10"/>
      <c r="IG447" s="10"/>
      <c r="IH447" s="10"/>
      <c r="II447" s="10"/>
      <c r="IJ447" s="10"/>
      <c r="IK447" s="10"/>
      <c r="IL447" s="10"/>
      <c r="IM447" s="10"/>
      <c r="IN447" s="10"/>
      <c r="IO447" s="10"/>
      <c r="IP447" s="10"/>
      <c r="IQ447" s="10"/>
      <c r="IR447" s="10"/>
      <c r="IS447" s="10"/>
      <c r="IT447" s="10"/>
      <c r="IU447" s="10"/>
      <c r="IV447" s="10"/>
      <c r="IW447" s="10"/>
      <c r="IX447" s="10"/>
      <c r="IY447" s="10"/>
      <c r="IZ447" s="10"/>
      <c r="JA447" s="10"/>
    </row>
    <row r="448" spans="1:261" x14ac:dyDescent="0.3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CC448" s="10"/>
      <c r="CD448" s="10"/>
      <c r="CE448" s="10"/>
      <c r="CF448" s="10"/>
      <c r="CG448" s="10"/>
      <c r="CH448" s="10"/>
      <c r="CI448" s="10"/>
      <c r="CJ448" s="10"/>
      <c r="CK448" s="10"/>
      <c r="CL448" s="10"/>
      <c r="CM448" s="10"/>
      <c r="CN448" s="10"/>
      <c r="CO448" s="10"/>
      <c r="CP448" s="10"/>
      <c r="CQ448" s="10"/>
      <c r="CR448" s="10"/>
      <c r="CS448" s="10"/>
      <c r="CT448" s="10"/>
      <c r="CU448" s="10"/>
      <c r="CV448" s="10"/>
      <c r="CW448" s="10"/>
      <c r="CX448" s="10"/>
      <c r="CY448" s="10"/>
      <c r="CZ448" s="10"/>
      <c r="DA448" s="10"/>
      <c r="DB448" s="10"/>
      <c r="DC448" s="10"/>
      <c r="DD448" s="10"/>
      <c r="DE448" s="10"/>
      <c r="DF448" s="10"/>
      <c r="DG448" s="10"/>
      <c r="DH448" s="10"/>
      <c r="DI448" s="10"/>
      <c r="DJ448" s="10"/>
      <c r="DK448" s="10"/>
      <c r="DL448" s="10"/>
      <c r="DM448" s="10"/>
      <c r="DN448" s="10"/>
      <c r="DO448" s="10"/>
      <c r="DP448" s="10"/>
      <c r="DQ448" s="10"/>
      <c r="DR448" s="10"/>
      <c r="DS448" s="10"/>
      <c r="DT448" s="10"/>
      <c r="DU448" s="10"/>
      <c r="DV448" s="10"/>
      <c r="DW448" s="10"/>
      <c r="DX448" s="10"/>
      <c r="DY448" s="10"/>
      <c r="DZ448" s="10"/>
      <c r="EA448" s="10"/>
      <c r="EB448" s="10"/>
      <c r="EC448" s="10"/>
      <c r="ED448" s="10"/>
      <c r="EE448" s="10"/>
      <c r="EF448" s="10"/>
      <c r="EG448" s="10"/>
      <c r="EH448" s="10"/>
      <c r="EI448" s="10"/>
      <c r="EJ448" s="10"/>
      <c r="EK448" s="10"/>
      <c r="EL448" s="10"/>
      <c r="EM448" s="10"/>
      <c r="EN448" s="10"/>
      <c r="EO448" s="10"/>
      <c r="EP448" s="10"/>
      <c r="EQ448" s="10"/>
      <c r="ER448" s="10"/>
      <c r="ES448" s="10"/>
      <c r="ET448" s="10"/>
      <c r="EU448" s="10"/>
      <c r="EV448" s="10"/>
      <c r="EW448" s="10"/>
      <c r="EX448" s="10"/>
      <c r="EY448" s="10"/>
      <c r="EZ448" s="10"/>
      <c r="FA448" s="10"/>
      <c r="FB448" s="10"/>
      <c r="FC448" s="10"/>
      <c r="FD448" s="10"/>
      <c r="FE448" s="10"/>
      <c r="FF448" s="10"/>
      <c r="FG448" s="10"/>
      <c r="FH448" s="10"/>
      <c r="FI448" s="10"/>
      <c r="FJ448" s="10"/>
      <c r="FK448" s="10"/>
      <c r="FL448" s="10"/>
      <c r="FM448" s="10"/>
      <c r="FN448" s="10"/>
      <c r="FO448" s="10"/>
      <c r="FP448" s="10"/>
      <c r="FQ448" s="10"/>
      <c r="FR448" s="10"/>
      <c r="FS448" s="10"/>
      <c r="FT448" s="10"/>
      <c r="FU448" s="10"/>
      <c r="FV448" s="10"/>
      <c r="FW448" s="10"/>
      <c r="FX448" s="10"/>
      <c r="FY448" s="10"/>
      <c r="FZ448" s="10"/>
      <c r="GA448" s="10"/>
      <c r="GB448" s="10"/>
      <c r="GC448" s="10"/>
      <c r="GD448" s="10"/>
      <c r="GE448" s="10"/>
      <c r="GF448" s="10"/>
      <c r="GG448" s="10"/>
      <c r="GH448" s="10"/>
      <c r="GI448" s="10"/>
      <c r="GJ448" s="10"/>
      <c r="GK448" s="10"/>
      <c r="GL448" s="10"/>
      <c r="GM448" s="10"/>
      <c r="GN448" s="10"/>
      <c r="GO448" s="10"/>
      <c r="GP448" s="10"/>
      <c r="GQ448" s="10"/>
      <c r="GR448" s="10"/>
      <c r="GS448" s="10"/>
      <c r="GT448" s="10"/>
      <c r="GU448" s="10"/>
      <c r="GV448" s="10"/>
      <c r="GW448" s="10"/>
      <c r="GX448" s="10"/>
      <c r="GY448" s="10"/>
      <c r="GZ448" s="10"/>
      <c r="HA448" s="10"/>
      <c r="HB448" s="10"/>
      <c r="HC448" s="10"/>
      <c r="HD448" s="10"/>
      <c r="HE448" s="10"/>
      <c r="HF448" s="10"/>
      <c r="HG448" s="10"/>
      <c r="HH448" s="10"/>
      <c r="HI448" s="10"/>
      <c r="HJ448" s="10"/>
      <c r="HK448" s="10"/>
      <c r="HL448" s="10"/>
      <c r="HM448" s="10"/>
      <c r="HN448" s="10"/>
      <c r="HO448" s="10"/>
      <c r="HP448" s="10"/>
      <c r="HQ448" s="10"/>
      <c r="HR448" s="10"/>
      <c r="HS448" s="10"/>
      <c r="HT448" s="10"/>
      <c r="HU448" s="10"/>
      <c r="HV448" s="10"/>
      <c r="HW448" s="10"/>
      <c r="HX448" s="10"/>
      <c r="HY448" s="10"/>
      <c r="HZ448" s="10"/>
      <c r="IA448" s="10"/>
      <c r="IB448" s="10"/>
      <c r="IC448" s="10"/>
      <c r="ID448" s="10"/>
      <c r="IE448" s="10"/>
      <c r="IF448" s="10"/>
      <c r="IG448" s="10"/>
      <c r="IH448" s="10"/>
      <c r="II448" s="10"/>
      <c r="IJ448" s="10"/>
      <c r="IK448" s="10"/>
      <c r="IL448" s="10"/>
      <c r="IM448" s="10"/>
      <c r="IN448" s="10"/>
      <c r="IO448" s="10"/>
      <c r="IP448" s="10"/>
      <c r="IQ448" s="10"/>
      <c r="IR448" s="10"/>
      <c r="IS448" s="10"/>
      <c r="IT448" s="10"/>
      <c r="IU448" s="10"/>
      <c r="IV448" s="10"/>
      <c r="IW448" s="10"/>
      <c r="IX448" s="10"/>
      <c r="IY448" s="10"/>
      <c r="IZ448" s="10"/>
      <c r="JA448" s="10"/>
    </row>
    <row r="449" spans="1:261" x14ac:dyDescent="0.3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CC449" s="10"/>
      <c r="CD449" s="10"/>
      <c r="CE449" s="10"/>
      <c r="CF449" s="10"/>
      <c r="CG449" s="10"/>
      <c r="CH449" s="10"/>
      <c r="CI449" s="10"/>
      <c r="CJ449" s="10"/>
      <c r="CK449" s="10"/>
      <c r="CL449" s="10"/>
      <c r="CM449" s="10"/>
      <c r="CN449" s="10"/>
      <c r="CO449" s="10"/>
      <c r="CP449" s="10"/>
      <c r="CQ449" s="10"/>
      <c r="CR449" s="10"/>
      <c r="CS449" s="10"/>
      <c r="CT449" s="10"/>
      <c r="CU449" s="10"/>
      <c r="CV449" s="10"/>
      <c r="CW449" s="10"/>
      <c r="CX449" s="10"/>
      <c r="CY449" s="10"/>
      <c r="CZ449" s="10"/>
      <c r="DA449" s="10"/>
      <c r="DB449" s="10"/>
      <c r="DC449" s="10"/>
      <c r="DD449" s="10"/>
      <c r="DE449" s="10"/>
      <c r="DF449" s="10"/>
      <c r="DG449" s="10"/>
      <c r="DH449" s="10"/>
      <c r="DI449" s="10"/>
      <c r="DJ449" s="10"/>
      <c r="DK449" s="10"/>
      <c r="DL449" s="10"/>
      <c r="DM449" s="10"/>
      <c r="DN449" s="10"/>
      <c r="DO449" s="10"/>
      <c r="DP449" s="10"/>
      <c r="DQ449" s="10"/>
      <c r="DR449" s="10"/>
      <c r="DS449" s="10"/>
      <c r="DT449" s="10"/>
      <c r="DU449" s="10"/>
      <c r="DV449" s="10"/>
      <c r="DW449" s="10"/>
      <c r="DX449" s="10"/>
      <c r="DY449" s="10"/>
      <c r="DZ449" s="10"/>
      <c r="EA449" s="10"/>
      <c r="EB449" s="10"/>
      <c r="EC449" s="10"/>
      <c r="ED449" s="10"/>
      <c r="EE449" s="10"/>
      <c r="EF449" s="10"/>
      <c r="EG449" s="10"/>
      <c r="EH449" s="10"/>
      <c r="EI449" s="10"/>
      <c r="EJ449" s="10"/>
      <c r="EK449" s="10"/>
      <c r="EL449" s="10"/>
      <c r="EM449" s="10"/>
      <c r="EN449" s="10"/>
      <c r="EO449" s="10"/>
      <c r="EP449" s="10"/>
      <c r="EQ449" s="10"/>
      <c r="ER449" s="10"/>
      <c r="ES449" s="10"/>
      <c r="ET449" s="10"/>
      <c r="EU449" s="10"/>
      <c r="EV449" s="10"/>
      <c r="EW449" s="10"/>
      <c r="EX449" s="10"/>
      <c r="EY449" s="10"/>
      <c r="EZ449" s="10"/>
      <c r="FA449" s="10"/>
      <c r="FB449" s="10"/>
      <c r="FC449" s="10"/>
      <c r="FD449" s="10"/>
      <c r="FE449" s="10"/>
      <c r="FF449" s="10"/>
      <c r="FG449" s="10"/>
      <c r="FH449" s="10"/>
      <c r="FI449" s="10"/>
      <c r="FJ449" s="10"/>
      <c r="FK449" s="10"/>
      <c r="FL449" s="10"/>
      <c r="FM449" s="10"/>
      <c r="FN449" s="10"/>
      <c r="FO449" s="10"/>
      <c r="FP449" s="10"/>
      <c r="FQ449" s="10"/>
      <c r="FR449" s="10"/>
      <c r="FS449" s="10"/>
      <c r="FT449" s="10"/>
      <c r="FU449" s="10"/>
      <c r="FV449" s="10"/>
      <c r="FW449" s="10"/>
      <c r="FX449" s="10"/>
      <c r="FY449" s="10"/>
      <c r="FZ449" s="10"/>
      <c r="GA449" s="10"/>
      <c r="GB449" s="10"/>
      <c r="GC449" s="10"/>
      <c r="GD449" s="10"/>
      <c r="GE449" s="10"/>
      <c r="GF449" s="10"/>
      <c r="GG449" s="10"/>
      <c r="GH449" s="10"/>
      <c r="GI449" s="10"/>
      <c r="GJ449" s="10"/>
      <c r="GK449" s="10"/>
      <c r="GL449" s="10"/>
      <c r="GM449" s="10"/>
      <c r="GN449" s="10"/>
      <c r="GO449" s="10"/>
      <c r="GP449" s="10"/>
      <c r="GQ449" s="10"/>
      <c r="GR449" s="10"/>
      <c r="GS449" s="10"/>
      <c r="GT449" s="10"/>
      <c r="GU449" s="10"/>
      <c r="GV449" s="10"/>
      <c r="GW449" s="10"/>
      <c r="GX449" s="10"/>
      <c r="GY449" s="10"/>
      <c r="GZ449" s="10"/>
      <c r="HA449" s="10"/>
      <c r="HB449" s="10"/>
      <c r="HC449" s="10"/>
      <c r="HD449" s="10"/>
      <c r="HE449" s="10"/>
      <c r="HF449" s="10"/>
      <c r="HG449" s="10"/>
      <c r="HH449" s="10"/>
      <c r="HI449" s="10"/>
      <c r="HJ449" s="10"/>
      <c r="HK449" s="10"/>
      <c r="HL449" s="10"/>
      <c r="HM449" s="10"/>
      <c r="HN449" s="10"/>
      <c r="HO449" s="10"/>
      <c r="HP449" s="10"/>
      <c r="HQ449" s="10"/>
      <c r="HR449" s="10"/>
      <c r="HS449" s="10"/>
      <c r="HT449" s="10"/>
      <c r="HU449" s="10"/>
      <c r="HV449" s="10"/>
      <c r="HW449" s="10"/>
      <c r="HX449" s="10"/>
      <c r="HY449" s="10"/>
      <c r="HZ449" s="10"/>
      <c r="IA449" s="10"/>
      <c r="IB449" s="10"/>
      <c r="IC449" s="10"/>
      <c r="ID449" s="10"/>
      <c r="IE449" s="10"/>
      <c r="IF449" s="10"/>
      <c r="IG449" s="10"/>
      <c r="IH449" s="10"/>
      <c r="II449" s="10"/>
      <c r="IJ449" s="10"/>
      <c r="IK449" s="10"/>
      <c r="IL449" s="10"/>
      <c r="IM449" s="10"/>
      <c r="IN449" s="10"/>
      <c r="IO449" s="10"/>
      <c r="IP449" s="10"/>
      <c r="IQ449" s="10"/>
      <c r="IR449" s="10"/>
      <c r="IS449" s="10"/>
      <c r="IT449" s="10"/>
      <c r="IU449" s="10"/>
      <c r="IV449" s="10"/>
      <c r="IW449" s="10"/>
      <c r="IX449" s="10"/>
      <c r="IY449" s="10"/>
      <c r="IZ449" s="10"/>
      <c r="JA449" s="10"/>
    </row>
    <row r="450" spans="1:261" x14ac:dyDescent="0.3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CC450" s="10"/>
      <c r="CD450" s="10"/>
      <c r="CE450" s="10"/>
      <c r="CF450" s="10"/>
      <c r="CG450" s="10"/>
      <c r="CH450" s="10"/>
      <c r="CI450" s="10"/>
      <c r="CJ450" s="10"/>
      <c r="CK450" s="10"/>
      <c r="CL450" s="10"/>
      <c r="CM450" s="10"/>
      <c r="CN450" s="10"/>
      <c r="CO450" s="10"/>
      <c r="CP450" s="10"/>
      <c r="CQ450" s="10"/>
      <c r="CR450" s="10"/>
      <c r="CS450" s="10"/>
      <c r="CT450" s="10"/>
      <c r="CU450" s="10"/>
      <c r="CV450" s="10"/>
      <c r="CW450" s="10"/>
      <c r="CX450" s="10"/>
      <c r="CY450" s="10"/>
      <c r="CZ450" s="10"/>
      <c r="DA450" s="10"/>
      <c r="DB450" s="10"/>
      <c r="DC450" s="10"/>
      <c r="DD450" s="10"/>
      <c r="DE450" s="10"/>
      <c r="DF450" s="10"/>
      <c r="DG450" s="10"/>
      <c r="DH450" s="10"/>
      <c r="DI450" s="10"/>
      <c r="DJ450" s="10"/>
      <c r="DK450" s="10"/>
      <c r="DL450" s="10"/>
      <c r="DM450" s="10"/>
      <c r="DN450" s="10"/>
      <c r="DO450" s="10"/>
      <c r="DP450" s="10"/>
      <c r="DQ450" s="10"/>
      <c r="DR450" s="10"/>
      <c r="DS450" s="10"/>
      <c r="DT450" s="10"/>
      <c r="DU450" s="10"/>
      <c r="DV450" s="10"/>
      <c r="DW450" s="10"/>
      <c r="DX450" s="10"/>
      <c r="DY450" s="10"/>
      <c r="DZ450" s="10"/>
      <c r="EA450" s="10"/>
      <c r="EB450" s="10"/>
      <c r="EC450" s="10"/>
      <c r="ED450" s="10"/>
      <c r="EE450" s="10"/>
      <c r="EF450" s="10"/>
      <c r="EG450" s="10"/>
      <c r="EH450" s="10"/>
      <c r="EI450" s="10"/>
      <c r="EJ450" s="10"/>
      <c r="EK450" s="10"/>
      <c r="EL450" s="10"/>
      <c r="EM450" s="10"/>
      <c r="EN450" s="10"/>
      <c r="EO450" s="10"/>
      <c r="EP450" s="10"/>
      <c r="EQ450" s="10"/>
      <c r="ER450" s="10"/>
      <c r="ES450" s="10"/>
      <c r="ET450" s="10"/>
      <c r="EU450" s="10"/>
      <c r="EV450" s="10"/>
      <c r="EW450" s="10"/>
      <c r="EX450" s="10"/>
      <c r="EY450" s="10"/>
      <c r="EZ450" s="10"/>
      <c r="FA450" s="10"/>
      <c r="FB450" s="10"/>
      <c r="FC450" s="10"/>
      <c r="FD450" s="10"/>
      <c r="FE450" s="10"/>
      <c r="FF450" s="10"/>
      <c r="FG450" s="10"/>
      <c r="FH450" s="10"/>
      <c r="FI450" s="10"/>
      <c r="FJ450" s="10"/>
      <c r="FK450" s="10"/>
      <c r="FL450" s="10"/>
      <c r="FM450" s="10"/>
      <c r="FN450" s="10"/>
      <c r="FO450" s="10"/>
      <c r="FP450" s="10"/>
      <c r="FQ450" s="10"/>
      <c r="FR450" s="10"/>
      <c r="FS450" s="10"/>
      <c r="FT450" s="10"/>
      <c r="FU450" s="10"/>
      <c r="FV450" s="10"/>
      <c r="FW450" s="10"/>
      <c r="FX450" s="10"/>
      <c r="FY450" s="10"/>
      <c r="FZ450" s="10"/>
      <c r="GA450" s="10"/>
      <c r="GB450" s="10"/>
      <c r="GC450" s="10"/>
      <c r="GD450" s="10"/>
      <c r="GE450" s="10"/>
      <c r="GF450" s="10"/>
      <c r="GG450" s="10"/>
      <c r="GH450" s="10"/>
      <c r="GI450" s="10"/>
      <c r="GJ450" s="10"/>
      <c r="GK450" s="10"/>
      <c r="GL450" s="10"/>
      <c r="GM450" s="10"/>
      <c r="GN450" s="10"/>
      <c r="GO450" s="10"/>
      <c r="GP450" s="10"/>
      <c r="GQ450" s="10"/>
      <c r="GR450" s="10"/>
      <c r="GS450" s="10"/>
      <c r="GT450" s="10"/>
      <c r="GU450" s="10"/>
      <c r="GV450" s="10"/>
      <c r="GW450" s="10"/>
      <c r="GX450" s="10"/>
      <c r="GY450" s="10"/>
      <c r="GZ450" s="10"/>
      <c r="HA450" s="10"/>
      <c r="HB450" s="10"/>
      <c r="HC450" s="10"/>
      <c r="HD450" s="10"/>
      <c r="HE450" s="10"/>
      <c r="HF450" s="10"/>
      <c r="HG450" s="10"/>
      <c r="HH450" s="10"/>
      <c r="HI450" s="10"/>
      <c r="HJ450" s="10"/>
      <c r="HK450" s="10"/>
      <c r="HL450" s="10"/>
      <c r="HM450" s="10"/>
      <c r="HN450" s="10"/>
      <c r="HO450" s="10"/>
      <c r="HP450" s="10"/>
      <c r="HQ450" s="10"/>
      <c r="HR450" s="10"/>
      <c r="HS450" s="10"/>
      <c r="HT450" s="10"/>
      <c r="HU450" s="10"/>
      <c r="HV450" s="10"/>
      <c r="HW450" s="10"/>
      <c r="HX450" s="10"/>
      <c r="HY450" s="10"/>
      <c r="HZ450" s="10"/>
      <c r="IA450" s="10"/>
      <c r="IB450" s="10"/>
      <c r="IC450" s="10"/>
      <c r="ID450" s="10"/>
      <c r="IE450" s="10"/>
      <c r="IF450" s="10"/>
      <c r="IG450" s="10"/>
      <c r="IH450" s="10"/>
      <c r="II450" s="10"/>
      <c r="IJ450" s="10"/>
      <c r="IK450" s="10"/>
      <c r="IL450" s="10"/>
      <c r="IM450" s="10"/>
      <c r="IN450" s="10"/>
      <c r="IO450" s="10"/>
      <c r="IP450" s="10"/>
      <c r="IQ450" s="10"/>
      <c r="IR450" s="10"/>
      <c r="IS450" s="10"/>
      <c r="IT450" s="10"/>
      <c r="IU450" s="10"/>
      <c r="IV450" s="10"/>
      <c r="IW450" s="10"/>
      <c r="IX450" s="10"/>
      <c r="IY450" s="10"/>
      <c r="IZ450" s="10"/>
      <c r="JA450" s="10"/>
    </row>
    <row r="451" spans="1:261" x14ac:dyDescent="0.3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CC451" s="10"/>
      <c r="CD451" s="10"/>
      <c r="CE451" s="10"/>
      <c r="CF451" s="10"/>
      <c r="CG451" s="10"/>
      <c r="CH451" s="10"/>
      <c r="CI451" s="10"/>
      <c r="CJ451" s="10"/>
      <c r="CK451" s="10"/>
      <c r="CL451" s="10"/>
      <c r="CM451" s="10"/>
      <c r="CN451" s="10"/>
      <c r="CO451" s="10"/>
      <c r="CP451" s="10"/>
      <c r="CQ451" s="10"/>
      <c r="CR451" s="10"/>
      <c r="CS451" s="10"/>
      <c r="CT451" s="10"/>
      <c r="CU451" s="10"/>
      <c r="CV451" s="10"/>
      <c r="CW451" s="10"/>
      <c r="CX451" s="10"/>
      <c r="CY451" s="10"/>
      <c r="CZ451" s="10"/>
      <c r="DA451" s="10"/>
      <c r="DB451" s="10"/>
      <c r="DC451" s="10"/>
      <c r="DD451" s="10"/>
      <c r="DE451" s="10"/>
      <c r="DF451" s="10"/>
      <c r="DG451" s="10"/>
      <c r="DH451" s="10"/>
      <c r="DI451" s="10"/>
      <c r="DJ451" s="10"/>
      <c r="DK451" s="10"/>
      <c r="DL451" s="10"/>
      <c r="DM451" s="10"/>
      <c r="DN451" s="10"/>
      <c r="DO451" s="10"/>
      <c r="DP451" s="10"/>
      <c r="DQ451" s="10"/>
      <c r="DR451" s="10"/>
      <c r="DS451" s="10"/>
      <c r="DT451" s="10"/>
      <c r="DU451" s="10"/>
      <c r="DV451" s="10"/>
      <c r="DW451" s="10"/>
      <c r="DX451" s="10"/>
      <c r="DY451" s="10"/>
      <c r="DZ451" s="10"/>
      <c r="EA451" s="10"/>
      <c r="EB451" s="10"/>
      <c r="EC451" s="10"/>
      <c r="ED451" s="10"/>
      <c r="EE451" s="10"/>
      <c r="EF451" s="10"/>
      <c r="EG451" s="10"/>
      <c r="EH451" s="10"/>
      <c r="EI451" s="10"/>
      <c r="EJ451" s="10"/>
      <c r="EK451" s="10"/>
      <c r="EL451" s="10"/>
      <c r="EM451" s="10"/>
      <c r="EN451" s="10"/>
      <c r="EO451" s="10"/>
      <c r="EP451" s="10"/>
      <c r="EQ451" s="10"/>
      <c r="ER451" s="10"/>
      <c r="ES451" s="10"/>
      <c r="ET451" s="10"/>
      <c r="EU451" s="10"/>
      <c r="EV451" s="10"/>
      <c r="EW451" s="10"/>
      <c r="EX451" s="10"/>
      <c r="EY451" s="10"/>
      <c r="EZ451" s="10"/>
      <c r="FA451" s="10"/>
      <c r="FB451" s="10"/>
      <c r="FC451" s="10"/>
      <c r="FD451" s="10"/>
      <c r="FE451" s="10"/>
      <c r="FF451" s="10"/>
      <c r="FG451" s="10"/>
      <c r="FH451" s="10"/>
      <c r="FI451" s="10"/>
      <c r="FJ451" s="10"/>
      <c r="FK451" s="10"/>
      <c r="FL451" s="10"/>
      <c r="FM451" s="10"/>
      <c r="FN451" s="10"/>
      <c r="FO451" s="10"/>
      <c r="FP451" s="10"/>
      <c r="FQ451" s="10"/>
      <c r="FR451" s="10"/>
      <c r="FS451" s="10"/>
      <c r="FT451" s="10"/>
      <c r="FU451" s="10"/>
      <c r="FV451" s="10"/>
      <c r="FW451" s="10"/>
      <c r="FX451" s="10"/>
      <c r="FY451" s="10"/>
      <c r="FZ451" s="10"/>
      <c r="GA451" s="10"/>
      <c r="GB451" s="10"/>
      <c r="GC451" s="10"/>
      <c r="GD451" s="10"/>
      <c r="GE451" s="10"/>
      <c r="GF451" s="10"/>
      <c r="GG451" s="10"/>
      <c r="GH451" s="10"/>
      <c r="GI451" s="10"/>
      <c r="GJ451" s="10"/>
      <c r="GK451" s="10"/>
      <c r="GL451" s="10"/>
      <c r="GM451" s="10"/>
      <c r="GN451" s="10"/>
      <c r="GO451" s="10"/>
      <c r="GP451" s="10"/>
      <c r="GQ451" s="10"/>
      <c r="GR451" s="10"/>
      <c r="GS451" s="10"/>
      <c r="GT451" s="10"/>
      <c r="GU451" s="10"/>
      <c r="GV451" s="10"/>
      <c r="GW451" s="10"/>
      <c r="GX451" s="10"/>
      <c r="GY451" s="10"/>
      <c r="GZ451" s="10"/>
      <c r="HA451" s="10"/>
      <c r="HB451" s="10"/>
      <c r="HC451" s="10"/>
      <c r="HD451" s="10"/>
      <c r="HE451" s="10"/>
      <c r="HF451" s="10"/>
      <c r="HG451" s="10"/>
      <c r="HH451" s="10"/>
      <c r="HI451" s="10"/>
      <c r="HJ451" s="10"/>
      <c r="HK451" s="10"/>
      <c r="HL451" s="10"/>
      <c r="HM451" s="10"/>
      <c r="HN451" s="10"/>
      <c r="HO451" s="10"/>
      <c r="HP451" s="10"/>
      <c r="HQ451" s="10"/>
      <c r="HR451" s="10"/>
      <c r="HS451" s="10"/>
      <c r="HT451" s="10"/>
      <c r="HU451" s="10"/>
      <c r="HV451" s="10"/>
      <c r="HW451" s="10"/>
      <c r="HX451" s="10"/>
      <c r="HY451" s="10"/>
      <c r="HZ451" s="10"/>
      <c r="IA451" s="10"/>
      <c r="IB451" s="10"/>
      <c r="IC451" s="10"/>
      <c r="ID451" s="10"/>
      <c r="IE451" s="10"/>
      <c r="IF451" s="10"/>
      <c r="IG451" s="10"/>
      <c r="IH451" s="10"/>
      <c r="II451" s="10"/>
      <c r="IJ451" s="10"/>
      <c r="IK451" s="10"/>
      <c r="IL451" s="10"/>
      <c r="IM451" s="10"/>
      <c r="IN451" s="10"/>
      <c r="IO451" s="10"/>
      <c r="IP451" s="10"/>
      <c r="IQ451" s="10"/>
      <c r="IR451" s="10"/>
      <c r="IS451" s="10"/>
      <c r="IT451" s="10"/>
      <c r="IU451" s="10"/>
      <c r="IV451" s="10"/>
      <c r="IW451" s="10"/>
      <c r="IX451" s="10"/>
      <c r="IY451" s="10"/>
      <c r="IZ451" s="10"/>
      <c r="JA451" s="10"/>
    </row>
    <row r="452" spans="1:261" x14ac:dyDescent="0.3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CC452" s="10"/>
      <c r="CD452" s="10"/>
      <c r="CE452" s="10"/>
      <c r="CF452" s="10"/>
      <c r="CG452" s="10"/>
      <c r="CH452" s="10"/>
      <c r="CI452" s="10"/>
      <c r="CJ452" s="10"/>
      <c r="CK452" s="10"/>
      <c r="CL452" s="10"/>
      <c r="CM452" s="10"/>
      <c r="CN452" s="10"/>
      <c r="CO452" s="10"/>
      <c r="CP452" s="10"/>
      <c r="CQ452" s="10"/>
      <c r="CR452" s="10"/>
      <c r="CS452" s="10"/>
      <c r="CT452" s="10"/>
      <c r="CU452" s="10"/>
      <c r="CV452" s="10"/>
      <c r="CW452" s="10"/>
      <c r="CX452" s="10"/>
      <c r="CY452" s="10"/>
      <c r="CZ452" s="10"/>
      <c r="DA452" s="10"/>
      <c r="DB452" s="10"/>
      <c r="DC452" s="10"/>
      <c r="DD452" s="10"/>
      <c r="DE452" s="10"/>
      <c r="DF452" s="10"/>
      <c r="DG452" s="10"/>
      <c r="DH452" s="10"/>
      <c r="DI452" s="10"/>
      <c r="DJ452" s="10"/>
      <c r="DK452" s="10"/>
      <c r="DL452" s="10"/>
      <c r="DM452" s="10"/>
      <c r="DN452" s="10"/>
      <c r="DO452" s="10"/>
      <c r="DP452" s="10"/>
      <c r="DQ452" s="10"/>
      <c r="DR452" s="10"/>
      <c r="DS452" s="10"/>
      <c r="DT452" s="10"/>
      <c r="DU452" s="10"/>
      <c r="DV452" s="10"/>
      <c r="DW452" s="10"/>
      <c r="DX452" s="10"/>
      <c r="DY452" s="10"/>
      <c r="DZ452" s="10"/>
      <c r="EA452" s="10"/>
      <c r="EB452" s="10"/>
      <c r="EC452" s="10"/>
      <c r="ED452" s="10"/>
      <c r="EE452" s="10"/>
      <c r="EF452" s="10"/>
      <c r="EG452" s="10"/>
      <c r="EH452" s="10"/>
      <c r="EI452" s="10"/>
      <c r="EJ452" s="10"/>
      <c r="EK452" s="10"/>
      <c r="EL452" s="10"/>
      <c r="EM452" s="10"/>
      <c r="EN452" s="10"/>
      <c r="EO452" s="10"/>
      <c r="EP452" s="10"/>
      <c r="EQ452" s="10"/>
      <c r="ER452" s="10"/>
      <c r="ES452" s="10"/>
      <c r="ET452" s="10"/>
      <c r="EU452" s="10"/>
      <c r="EV452" s="10"/>
      <c r="EW452" s="10"/>
      <c r="EX452" s="10"/>
      <c r="EY452" s="10"/>
      <c r="EZ452" s="10"/>
      <c r="FA452" s="10"/>
      <c r="FB452" s="10"/>
      <c r="FC452" s="10"/>
      <c r="FD452" s="10"/>
      <c r="FE452" s="10"/>
      <c r="FF452" s="10"/>
      <c r="FG452" s="10"/>
      <c r="FH452" s="10"/>
      <c r="FI452" s="10"/>
      <c r="FJ452" s="10"/>
      <c r="FK452" s="10"/>
      <c r="FL452" s="10"/>
      <c r="FM452" s="10"/>
      <c r="FN452" s="10"/>
      <c r="FO452" s="10"/>
      <c r="FP452" s="10"/>
      <c r="FQ452" s="10"/>
      <c r="FR452" s="10"/>
      <c r="FS452" s="10"/>
      <c r="FT452" s="10"/>
      <c r="FU452" s="10"/>
      <c r="FV452" s="10"/>
      <c r="FW452" s="10"/>
      <c r="FX452" s="10"/>
      <c r="FY452" s="10"/>
      <c r="FZ452" s="10"/>
      <c r="GA452" s="10"/>
      <c r="GB452" s="10"/>
      <c r="GC452" s="10"/>
      <c r="GD452" s="10"/>
      <c r="GE452" s="10"/>
      <c r="GF452" s="10"/>
      <c r="GG452" s="10"/>
      <c r="GH452" s="10"/>
      <c r="GI452" s="10"/>
      <c r="GJ452" s="10"/>
      <c r="GK452" s="10"/>
      <c r="GL452" s="10"/>
      <c r="GM452" s="10"/>
      <c r="GN452" s="10"/>
      <c r="GO452" s="10"/>
      <c r="GP452" s="10"/>
      <c r="GQ452" s="10"/>
      <c r="GR452" s="10"/>
      <c r="GS452" s="10"/>
      <c r="GT452" s="10"/>
      <c r="GU452" s="10"/>
      <c r="GV452" s="10"/>
      <c r="GW452" s="10"/>
      <c r="GX452" s="10"/>
      <c r="GY452" s="10"/>
      <c r="GZ452" s="10"/>
      <c r="HA452" s="10"/>
      <c r="HB452" s="10"/>
      <c r="HC452" s="10"/>
      <c r="HD452" s="10"/>
      <c r="HE452" s="10"/>
      <c r="HF452" s="10"/>
      <c r="HG452" s="10"/>
      <c r="HH452" s="10"/>
      <c r="HI452" s="10"/>
      <c r="HJ452" s="10"/>
      <c r="HK452" s="10"/>
      <c r="HL452" s="10"/>
      <c r="HM452" s="10"/>
      <c r="HN452" s="10"/>
      <c r="HO452" s="10"/>
      <c r="HP452" s="10"/>
      <c r="HQ452" s="10"/>
      <c r="HR452" s="10"/>
      <c r="HS452" s="10"/>
      <c r="HT452" s="10"/>
      <c r="HU452" s="10"/>
      <c r="HV452" s="10"/>
      <c r="HW452" s="10"/>
      <c r="HX452" s="10"/>
      <c r="HY452" s="10"/>
      <c r="HZ452" s="10"/>
      <c r="IA452" s="10"/>
      <c r="IB452" s="10"/>
      <c r="IC452" s="10"/>
      <c r="ID452" s="10"/>
      <c r="IE452" s="10"/>
      <c r="IF452" s="10"/>
      <c r="IG452" s="10"/>
      <c r="IH452" s="10"/>
      <c r="II452" s="10"/>
      <c r="IJ452" s="10"/>
      <c r="IK452" s="10"/>
      <c r="IL452" s="10"/>
      <c r="IM452" s="10"/>
      <c r="IN452" s="10"/>
      <c r="IO452" s="10"/>
      <c r="IP452" s="10"/>
      <c r="IQ452" s="10"/>
      <c r="IR452" s="10"/>
      <c r="IS452" s="10"/>
      <c r="IT452" s="10"/>
      <c r="IU452" s="10"/>
      <c r="IV452" s="10"/>
      <c r="IW452" s="10"/>
      <c r="IX452" s="10"/>
      <c r="IY452" s="10"/>
      <c r="IZ452" s="10"/>
      <c r="JA452" s="10"/>
    </row>
    <row r="453" spans="1:261" x14ac:dyDescent="0.3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CC453" s="10"/>
      <c r="CD453" s="10"/>
      <c r="CE453" s="10"/>
      <c r="CF453" s="10"/>
      <c r="CG453" s="10"/>
      <c r="CH453" s="10"/>
      <c r="CI453" s="10"/>
      <c r="CJ453" s="10"/>
      <c r="CK453" s="10"/>
      <c r="CL453" s="10"/>
      <c r="CM453" s="10"/>
      <c r="CN453" s="10"/>
      <c r="CO453" s="10"/>
      <c r="CP453" s="10"/>
      <c r="CQ453" s="10"/>
      <c r="CR453" s="10"/>
      <c r="CS453" s="10"/>
      <c r="CT453" s="10"/>
      <c r="CU453" s="10"/>
      <c r="CV453" s="10"/>
      <c r="CW453" s="10"/>
      <c r="CX453" s="10"/>
      <c r="CY453" s="10"/>
      <c r="CZ453" s="10"/>
      <c r="DA453" s="10"/>
      <c r="DB453" s="10"/>
      <c r="DC453" s="10"/>
      <c r="DD453" s="10"/>
      <c r="DE453" s="10"/>
      <c r="DF453" s="10"/>
      <c r="DG453" s="10"/>
      <c r="DH453" s="10"/>
      <c r="DI453" s="10"/>
      <c r="DJ453" s="10"/>
      <c r="DK453" s="10"/>
      <c r="DL453" s="10"/>
      <c r="DM453" s="10"/>
      <c r="DN453" s="10"/>
      <c r="DO453" s="10"/>
      <c r="DP453" s="10"/>
      <c r="DQ453" s="10"/>
      <c r="DR453" s="10"/>
      <c r="DS453" s="10"/>
      <c r="DT453" s="10"/>
      <c r="DU453" s="10"/>
      <c r="DV453" s="10"/>
      <c r="DW453" s="10"/>
      <c r="DX453" s="10"/>
      <c r="DY453" s="10"/>
      <c r="DZ453" s="10"/>
      <c r="EA453" s="10"/>
      <c r="EB453" s="10"/>
      <c r="EC453" s="10"/>
      <c r="ED453" s="10"/>
      <c r="EE453" s="10"/>
      <c r="EF453" s="10"/>
      <c r="EG453" s="10"/>
      <c r="EH453" s="10"/>
      <c r="EI453" s="10"/>
      <c r="EJ453" s="10"/>
      <c r="EK453" s="10"/>
      <c r="EL453" s="10"/>
      <c r="EM453" s="10"/>
      <c r="EN453" s="10"/>
      <c r="EO453" s="10"/>
      <c r="EP453" s="10"/>
      <c r="EQ453" s="10"/>
      <c r="ER453" s="10"/>
      <c r="ES453" s="10"/>
      <c r="ET453" s="10"/>
      <c r="EU453" s="10"/>
      <c r="EV453" s="10"/>
      <c r="EW453" s="10"/>
      <c r="EX453" s="10"/>
      <c r="EY453" s="10"/>
      <c r="EZ453" s="10"/>
      <c r="FA453" s="10"/>
      <c r="FB453" s="10"/>
      <c r="FC453" s="10"/>
      <c r="FD453" s="10"/>
      <c r="FE453" s="10"/>
      <c r="FF453" s="10"/>
      <c r="FG453" s="10"/>
      <c r="FH453" s="10"/>
      <c r="FI453" s="10"/>
      <c r="FJ453" s="10"/>
      <c r="FK453" s="10"/>
      <c r="FL453" s="10"/>
      <c r="FM453" s="10"/>
      <c r="FN453" s="10"/>
      <c r="FO453" s="10"/>
      <c r="FP453" s="10"/>
      <c r="FQ453" s="10"/>
      <c r="FR453" s="10"/>
      <c r="FS453" s="10"/>
      <c r="FT453" s="10"/>
      <c r="FU453" s="10"/>
      <c r="FV453" s="10"/>
      <c r="FW453" s="10"/>
      <c r="FX453" s="10"/>
      <c r="FY453" s="10"/>
      <c r="FZ453" s="10"/>
      <c r="GA453" s="10"/>
      <c r="GB453" s="10"/>
      <c r="GC453" s="10"/>
      <c r="GD453" s="10"/>
      <c r="GE453" s="10"/>
      <c r="GF453" s="10"/>
      <c r="GG453" s="10"/>
      <c r="GH453" s="10"/>
      <c r="GI453" s="10"/>
      <c r="GJ453" s="10"/>
      <c r="GK453" s="10"/>
      <c r="GL453" s="10"/>
      <c r="GM453" s="10"/>
      <c r="GN453" s="10"/>
      <c r="GO453" s="10"/>
      <c r="GP453" s="10"/>
      <c r="GQ453" s="10"/>
      <c r="GR453" s="10"/>
      <c r="GS453" s="10"/>
      <c r="GT453" s="10"/>
      <c r="GU453" s="10"/>
      <c r="GV453" s="10"/>
      <c r="GW453" s="10"/>
      <c r="GX453" s="10"/>
      <c r="GY453" s="10"/>
      <c r="GZ453" s="10"/>
      <c r="HA453" s="10"/>
      <c r="HB453" s="10"/>
      <c r="HC453" s="10"/>
      <c r="HD453" s="10"/>
      <c r="HE453" s="10"/>
      <c r="HF453" s="10"/>
      <c r="HG453" s="10"/>
      <c r="HH453" s="10"/>
      <c r="HI453" s="10"/>
      <c r="HJ453" s="10"/>
      <c r="HK453" s="10"/>
      <c r="HL453" s="10"/>
      <c r="HM453" s="10"/>
      <c r="HN453" s="10"/>
      <c r="HO453" s="10"/>
      <c r="HP453" s="10"/>
      <c r="HQ453" s="10"/>
      <c r="HR453" s="10"/>
      <c r="HS453" s="10"/>
      <c r="HT453" s="10"/>
      <c r="HU453" s="10"/>
      <c r="HV453" s="10"/>
      <c r="HW453" s="10"/>
      <c r="HX453" s="10"/>
      <c r="HY453" s="10"/>
      <c r="HZ453" s="10"/>
      <c r="IA453" s="10"/>
      <c r="IB453" s="10"/>
      <c r="IC453" s="10"/>
      <c r="ID453" s="10"/>
      <c r="IE453" s="10"/>
      <c r="IF453" s="10"/>
      <c r="IG453" s="10"/>
      <c r="IH453" s="10"/>
      <c r="II453" s="10"/>
      <c r="IJ453" s="10"/>
      <c r="IK453" s="10"/>
      <c r="IL453" s="10"/>
      <c r="IM453" s="10"/>
      <c r="IN453" s="10"/>
      <c r="IO453" s="10"/>
      <c r="IP453" s="10"/>
      <c r="IQ453" s="10"/>
      <c r="IR453" s="10"/>
      <c r="IS453" s="10"/>
      <c r="IT453" s="10"/>
      <c r="IU453" s="10"/>
      <c r="IV453" s="10"/>
      <c r="IW453" s="10"/>
      <c r="IX453" s="10"/>
      <c r="IY453" s="10"/>
      <c r="IZ453" s="10"/>
      <c r="JA453" s="10"/>
    </row>
    <row r="454" spans="1:261" x14ac:dyDescent="0.3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CC454" s="10"/>
      <c r="CD454" s="10"/>
      <c r="CE454" s="10"/>
      <c r="CF454" s="10"/>
      <c r="CG454" s="10"/>
      <c r="CH454" s="10"/>
      <c r="CI454" s="10"/>
      <c r="CJ454" s="10"/>
      <c r="CK454" s="10"/>
      <c r="CL454" s="10"/>
      <c r="CM454" s="10"/>
      <c r="CN454" s="10"/>
      <c r="CO454" s="10"/>
      <c r="CP454" s="10"/>
      <c r="CQ454" s="10"/>
      <c r="CR454" s="10"/>
      <c r="CS454" s="10"/>
      <c r="CT454" s="10"/>
      <c r="CU454" s="10"/>
      <c r="CV454" s="10"/>
      <c r="CW454" s="10"/>
      <c r="CX454" s="10"/>
      <c r="CY454" s="10"/>
      <c r="CZ454" s="10"/>
      <c r="DA454" s="10"/>
      <c r="DB454" s="10"/>
      <c r="DC454" s="10"/>
      <c r="DD454" s="10"/>
      <c r="DE454" s="10"/>
      <c r="DF454" s="10"/>
      <c r="DG454" s="10"/>
      <c r="DH454" s="10"/>
      <c r="DI454" s="10"/>
      <c r="DJ454" s="10"/>
      <c r="DK454" s="10"/>
      <c r="DL454" s="10"/>
      <c r="DM454" s="10"/>
      <c r="DN454" s="10"/>
      <c r="DO454" s="10"/>
      <c r="DP454" s="10"/>
      <c r="DQ454" s="10"/>
      <c r="DR454" s="10"/>
      <c r="DS454" s="10"/>
      <c r="DT454" s="10"/>
      <c r="DU454" s="10"/>
      <c r="DV454" s="10"/>
      <c r="DW454" s="10"/>
      <c r="DX454" s="10"/>
      <c r="DY454" s="10"/>
      <c r="DZ454" s="10"/>
      <c r="EA454" s="10"/>
      <c r="EB454" s="10"/>
      <c r="EC454" s="10"/>
      <c r="ED454" s="10"/>
      <c r="EE454" s="10"/>
      <c r="EF454" s="10"/>
      <c r="EG454" s="10"/>
      <c r="EH454" s="10"/>
      <c r="EI454" s="10"/>
      <c r="EJ454" s="10"/>
      <c r="EK454" s="10"/>
      <c r="EL454" s="10"/>
      <c r="EM454" s="10"/>
      <c r="EN454" s="10"/>
      <c r="EO454" s="10"/>
      <c r="EP454" s="10"/>
      <c r="EQ454" s="10"/>
      <c r="ER454" s="10"/>
      <c r="ES454" s="10"/>
      <c r="ET454" s="10"/>
      <c r="EU454" s="10"/>
      <c r="EV454" s="10"/>
      <c r="EW454" s="10"/>
      <c r="EX454" s="10"/>
      <c r="EY454" s="10"/>
      <c r="EZ454" s="10"/>
      <c r="FA454" s="10"/>
      <c r="FB454" s="10"/>
      <c r="FC454" s="10"/>
      <c r="FD454" s="10"/>
      <c r="FE454" s="10"/>
      <c r="FF454" s="10"/>
      <c r="FG454" s="10"/>
      <c r="FH454" s="10"/>
      <c r="FI454" s="10"/>
      <c r="FJ454" s="10"/>
      <c r="FK454" s="10"/>
      <c r="FL454" s="10"/>
      <c r="FM454" s="10"/>
      <c r="FN454" s="10"/>
      <c r="FO454" s="10"/>
      <c r="FP454" s="10"/>
      <c r="FQ454" s="10"/>
      <c r="FR454" s="10"/>
      <c r="FS454" s="10"/>
      <c r="FT454" s="10"/>
      <c r="FU454" s="10"/>
      <c r="FV454" s="10"/>
      <c r="FW454" s="10"/>
      <c r="FX454" s="10"/>
      <c r="FY454" s="10"/>
      <c r="FZ454" s="10"/>
      <c r="GA454" s="10"/>
      <c r="GB454" s="10"/>
      <c r="GC454" s="10"/>
      <c r="GD454" s="10"/>
      <c r="GE454" s="10"/>
      <c r="GF454" s="10"/>
      <c r="GG454" s="10"/>
      <c r="GH454" s="10"/>
      <c r="GI454" s="10"/>
      <c r="GJ454" s="10"/>
      <c r="GK454" s="10"/>
      <c r="GL454" s="10"/>
      <c r="GM454" s="10"/>
      <c r="GN454" s="10"/>
      <c r="GO454" s="10"/>
      <c r="GP454" s="10"/>
      <c r="GQ454" s="10"/>
      <c r="GR454" s="10"/>
      <c r="GS454" s="10"/>
      <c r="GT454" s="10"/>
      <c r="GU454" s="10"/>
      <c r="GV454" s="10"/>
      <c r="GW454" s="10"/>
      <c r="GX454" s="10"/>
      <c r="GY454" s="10"/>
      <c r="GZ454" s="10"/>
      <c r="HA454" s="10"/>
      <c r="HB454" s="10"/>
      <c r="HC454" s="10"/>
      <c r="HD454" s="10"/>
      <c r="HE454" s="10"/>
      <c r="HF454" s="10"/>
      <c r="HG454" s="10"/>
      <c r="HH454" s="10"/>
      <c r="HI454" s="10"/>
      <c r="HJ454" s="10"/>
      <c r="HK454" s="10"/>
      <c r="HL454" s="10"/>
      <c r="HM454" s="10"/>
      <c r="HN454" s="10"/>
      <c r="HO454" s="10"/>
      <c r="HP454" s="10"/>
      <c r="HQ454" s="10"/>
      <c r="HR454" s="10"/>
      <c r="HS454" s="10"/>
      <c r="HT454" s="10"/>
      <c r="HU454" s="10"/>
      <c r="HV454" s="10"/>
      <c r="HW454" s="10"/>
      <c r="HX454" s="10"/>
      <c r="HY454" s="10"/>
      <c r="HZ454" s="10"/>
      <c r="IA454" s="10"/>
      <c r="IB454" s="10"/>
      <c r="IC454" s="10"/>
      <c r="ID454" s="10"/>
      <c r="IE454" s="10"/>
      <c r="IF454" s="10"/>
      <c r="IG454" s="10"/>
      <c r="IH454" s="10"/>
      <c r="II454" s="10"/>
      <c r="IJ454" s="10"/>
      <c r="IK454" s="10"/>
      <c r="IL454" s="10"/>
      <c r="IM454" s="10"/>
      <c r="IN454" s="10"/>
      <c r="IO454" s="10"/>
      <c r="IP454" s="10"/>
      <c r="IQ454" s="10"/>
      <c r="IR454" s="10"/>
      <c r="IS454" s="10"/>
      <c r="IT454" s="10"/>
      <c r="IU454" s="10"/>
      <c r="IV454" s="10"/>
      <c r="IW454" s="10"/>
      <c r="IX454" s="10"/>
      <c r="IY454" s="10"/>
      <c r="IZ454" s="10"/>
      <c r="JA454" s="10"/>
    </row>
    <row r="455" spans="1:261" x14ac:dyDescent="0.3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CC455" s="10"/>
      <c r="CD455" s="10"/>
      <c r="CE455" s="10"/>
      <c r="CF455" s="10"/>
      <c r="CG455" s="10"/>
      <c r="CH455" s="10"/>
      <c r="CI455" s="10"/>
      <c r="CJ455" s="10"/>
      <c r="CK455" s="10"/>
      <c r="CL455" s="10"/>
      <c r="CM455" s="10"/>
      <c r="CN455" s="10"/>
      <c r="CO455" s="10"/>
      <c r="CP455" s="10"/>
      <c r="CQ455" s="10"/>
      <c r="CR455" s="10"/>
      <c r="CS455" s="10"/>
      <c r="CT455" s="10"/>
      <c r="CU455" s="10"/>
      <c r="CV455" s="10"/>
      <c r="CW455" s="10"/>
      <c r="CX455" s="10"/>
      <c r="CY455" s="10"/>
      <c r="CZ455" s="10"/>
      <c r="DA455" s="10"/>
      <c r="DB455" s="10"/>
      <c r="DC455" s="10"/>
      <c r="DD455" s="10"/>
      <c r="DE455" s="10"/>
      <c r="DF455" s="10"/>
      <c r="DG455" s="10"/>
      <c r="DH455" s="10"/>
      <c r="DI455" s="10"/>
      <c r="DJ455" s="10"/>
      <c r="DK455" s="10"/>
      <c r="DL455" s="10"/>
      <c r="DM455" s="10"/>
      <c r="DN455" s="10"/>
      <c r="DO455" s="10"/>
      <c r="DP455" s="10"/>
      <c r="DQ455" s="10"/>
      <c r="DR455" s="10"/>
      <c r="DS455" s="10"/>
      <c r="DT455" s="10"/>
      <c r="DU455" s="10"/>
      <c r="DV455" s="10"/>
      <c r="DW455" s="10"/>
      <c r="DX455" s="10"/>
      <c r="DY455" s="10"/>
      <c r="DZ455" s="10"/>
      <c r="EA455" s="10"/>
      <c r="EB455" s="10"/>
      <c r="EC455" s="10"/>
      <c r="ED455" s="10"/>
      <c r="EE455" s="10"/>
      <c r="EF455" s="10"/>
      <c r="EG455" s="10"/>
      <c r="EH455" s="10"/>
      <c r="EI455" s="10"/>
      <c r="EJ455" s="10"/>
      <c r="EK455" s="10"/>
      <c r="EL455" s="10"/>
      <c r="EM455" s="10"/>
      <c r="EN455" s="10"/>
      <c r="EO455" s="10"/>
      <c r="EP455" s="10"/>
      <c r="EQ455" s="10"/>
      <c r="ER455" s="10"/>
      <c r="ES455" s="10"/>
      <c r="ET455" s="10"/>
      <c r="EU455" s="10"/>
      <c r="EV455" s="10"/>
      <c r="EW455" s="10"/>
      <c r="EX455" s="10"/>
      <c r="EY455" s="10"/>
      <c r="EZ455" s="10"/>
      <c r="FA455" s="10"/>
      <c r="FB455" s="10"/>
      <c r="FC455" s="10"/>
      <c r="FD455" s="10"/>
      <c r="FE455" s="10"/>
      <c r="FF455" s="10"/>
      <c r="FG455" s="10"/>
      <c r="FH455" s="10"/>
      <c r="FI455" s="10"/>
      <c r="FJ455" s="10"/>
      <c r="FK455" s="10"/>
      <c r="FL455" s="10"/>
      <c r="FM455" s="10"/>
      <c r="FN455" s="10"/>
      <c r="FO455" s="10"/>
      <c r="FP455" s="10"/>
      <c r="FQ455" s="10"/>
      <c r="FR455" s="10"/>
      <c r="FS455" s="10"/>
      <c r="FT455" s="10"/>
      <c r="FU455" s="10"/>
      <c r="FV455" s="10"/>
      <c r="FW455" s="10"/>
      <c r="FX455" s="10"/>
      <c r="FY455" s="10"/>
      <c r="FZ455" s="10"/>
      <c r="GA455" s="10"/>
      <c r="GB455" s="10"/>
      <c r="GC455" s="10"/>
      <c r="GD455" s="10"/>
      <c r="GE455" s="10"/>
      <c r="GF455" s="10"/>
      <c r="GG455" s="10"/>
      <c r="GH455" s="10"/>
      <c r="GI455" s="10"/>
      <c r="GJ455" s="10"/>
      <c r="GK455" s="10"/>
      <c r="GL455" s="10"/>
      <c r="GM455" s="10"/>
      <c r="GN455" s="10"/>
      <c r="GO455" s="10"/>
      <c r="GP455" s="10"/>
      <c r="GQ455" s="10"/>
      <c r="GR455" s="10"/>
      <c r="GS455" s="10"/>
      <c r="GT455" s="10"/>
      <c r="GU455" s="10"/>
      <c r="GV455" s="10"/>
      <c r="GW455" s="10"/>
      <c r="GX455" s="10"/>
      <c r="GY455" s="10"/>
      <c r="GZ455" s="10"/>
      <c r="HA455" s="10"/>
      <c r="HB455" s="10"/>
      <c r="HC455" s="10"/>
      <c r="HD455" s="10"/>
      <c r="HE455" s="10"/>
      <c r="HF455" s="10"/>
      <c r="HG455" s="10"/>
      <c r="HH455" s="10"/>
      <c r="HI455" s="10"/>
      <c r="HJ455" s="10"/>
      <c r="HK455" s="10"/>
      <c r="HL455" s="10"/>
      <c r="HM455" s="10"/>
      <c r="HN455" s="10"/>
      <c r="HO455" s="10"/>
      <c r="HP455" s="10"/>
      <c r="HQ455" s="10"/>
      <c r="HR455" s="10"/>
      <c r="HS455" s="10"/>
      <c r="HT455" s="10"/>
      <c r="HU455" s="10"/>
      <c r="HV455" s="10"/>
      <c r="HW455" s="10"/>
      <c r="HX455" s="10"/>
      <c r="HY455" s="10"/>
      <c r="HZ455" s="10"/>
      <c r="IA455" s="10"/>
      <c r="IB455" s="10"/>
      <c r="IC455" s="10"/>
      <c r="ID455" s="10"/>
      <c r="IE455" s="10"/>
      <c r="IF455" s="10"/>
      <c r="IG455" s="10"/>
      <c r="IH455" s="10"/>
      <c r="II455" s="10"/>
      <c r="IJ455" s="10"/>
      <c r="IK455" s="10"/>
      <c r="IL455" s="10"/>
      <c r="IM455" s="10"/>
      <c r="IN455" s="10"/>
      <c r="IO455" s="10"/>
      <c r="IP455" s="10"/>
      <c r="IQ455" s="10"/>
      <c r="IR455" s="10"/>
      <c r="IS455" s="10"/>
      <c r="IT455" s="10"/>
      <c r="IU455" s="10"/>
      <c r="IV455" s="10"/>
      <c r="IW455" s="10"/>
      <c r="IX455" s="10"/>
      <c r="IY455" s="10"/>
      <c r="IZ455" s="10"/>
      <c r="JA455" s="10"/>
    </row>
    <row r="456" spans="1:261" x14ac:dyDescent="0.3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CC456" s="10"/>
      <c r="CD456" s="10"/>
      <c r="CE456" s="10"/>
      <c r="CF456" s="10"/>
      <c r="CG456" s="10"/>
      <c r="CH456" s="10"/>
      <c r="CI456" s="10"/>
      <c r="CJ456" s="10"/>
      <c r="CK456" s="10"/>
      <c r="CL456" s="10"/>
      <c r="CM456" s="10"/>
      <c r="CN456" s="10"/>
      <c r="CO456" s="10"/>
      <c r="CP456" s="10"/>
      <c r="CQ456" s="10"/>
      <c r="CR456" s="10"/>
      <c r="CS456" s="10"/>
      <c r="CT456" s="10"/>
      <c r="CU456" s="10"/>
      <c r="CV456" s="10"/>
      <c r="CW456" s="10"/>
      <c r="CX456" s="10"/>
      <c r="CY456" s="10"/>
      <c r="CZ456" s="10"/>
      <c r="DA456" s="10"/>
      <c r="DB456" s="10"/>
      <c r="DC456" s="10"/>
      <c r="DD456" s="10"/>
      <c r="DE456" s="10"/>
      <c r="DF456" s="10"/>
      <c r="DG456" s="10"/>
      <c r="DH456" s="10"/>
      <c r="DI456" s="10"/>
      <c r="DJ456" s="10"/>
      <c r="DK456" s="10"/>
      <c r="DL456" s="10"/>
      <c r="DM456" s="10"/>
      <c r="DN456" s="10"/>
      <c r="DO456" s="10"/>
      <c r="DP456" s="10"/>
      <c r="DQ456" s="10"/>
      <c r="DR456" s="10"/>
      <c r="DS456" s="10"/>
      <c r="DT456" s="10"/>
      <c r="DU456" s="10"/>
      <c r="DV456" s="10"/>
      <c r="DW456" s="10"/>
      <c r="DX456" s="10"/>
      <c r="DY456" s="10"/>
      <c r="DZ456" s="10"/>
      <c r="EA456" s="10"/>
      <c r="EB456" s="10"/>
      <c r="EC456" s="10"/>
      <c r="ED456" s="10"/>
      <c r="EE456" s="10"/>
      <c r="EF456" s="10"/>
      <c r="EG456" s="10"/>
      <c r="EH456" s="10"/>
      <c r="EI456" s="10"/>
      <c r="EJ456" s="10"/>
      <c r="EK456" s="10"/>
      <c r="EL456" s="10"/>
      <c r="EM456" s="10"/>
      <c r="EN456" s="10"/>
      <c r="EO456" s="10"/>
      <c r="EP456" s="10"/>
      <c r="EQ456" s="10"/>
      <c r="ER456" s="10"/>
      <c r="ES456" s="10"/>
      <c r="ET456" s="10"/>
      <c r="EU456" s="10"/>
      <c r="EV456" s="10"/>
      <c r="EW456" s="10"/>
      <c r="EX456" s="10"/>
      <c r="EY456" s="10"/>
      <c r="EZ456" s="10"/>
      <c r="FA456" s="10"/>
      <c r="FB456" s="10"/>
      <c r="FC456" s="10"/>
      <c r="FD456" s="10"/>
      <c r="FE456" s="10"/>
      <c r="FF456" s="10"/>
      <c r="FG456" s="10"/>
      <c r="FH456" s="10"/>
      <c r="FI456" s="10"/>
      <c r="FJ456" s="10"/>
      <c r="FK456" s="10"/>
      <c r="FL456" s="10"/>
      <c r="FM456" s="10"/>
      <c r="FN456" s="10"/>
      <c r="FO456" s="10"/>
      <c r="FP456" s="10"/>
      <c r="FQ456" s="10"/>
      <c r="FR456" s="10"/>
      <c r="FS456" s="10"/>
      <c r="FT456" s="10"/>
      <c r="FU456" s="10"/>
      <c r="FV456" s="10"/>
      <c r="FW456" s="10"/>
      <c r="FX456" s="10"/>
      <c r="FY456" s="10"/>
      <c r="FZ456" s="10"/>
      <c r="GA456" s="10"/>
      <c r="GB456" s="10"/>
      <c r="GC456" s="10"/>
      <c r="GD456" s="10"/>
      <c r="GE456" s="10"/>
      <c r="GF456" s="10"/>
      <c r="GG456" s="10"/>
      <c r="GH456" s="10"/>
      <c r="GI456" s="10"/>
      <c r="GJ456" s="10"/>
      <c r="GK456" s="10"/>
      <c r="GL456" s="10"/>
      <c r="GM456" s="10"/>
      <c r="GN456" s="10"/>
      <c r="GO456" s="10"/>
      <c r="GP456" s="10"/>
      <c r="GQ456" s="10"/>
      <c r="GR456" s="10"/>
      <c r="GS456" s="10"/>
      <c r="GT456" s="10"/>
      <c r="GU456" s="10"/>
      <c r="GV456" s="10"/>
      <c r="GW456" s="10"/>
      <c r="GX456" s="10"/>
      <c r="GY456" s="10"/>
      <c r="GZ456" s="10"/>
      <c r="HA456" s="10"/>
      <c r="HB456" s="10"/>
      <c r="HC456" s="10"/>
      <c r="HD456" s="10"/>
      <c r="HE456" s="10"/>
      <c r="HF456" s="10"/>
      <c r="HG456" s="10"/>
      <c r="HH456" s="10"/>
      <c r="HI456" s="10"/>
      <c r="HJ456" s="10"/>
      <c r="HK456" s="10"/>
      <c r="HL456" s="10"/>
      <c r="HM456" s="10"/>
      <c r="HN456" s="10"/>
      <c r="HO456" s="10"/>
      <c r="HP456" s="10"/>
      <c r="HQ456" s="10"/>
      <c r="HR456" s="10"/>
      <c r="HS456" s="10"/>
      <c r="HT456" s="10"/>
      <c r="HU456" s="10"/>
      <c r="HV456" s="10"/>
      <c r="HW456" s="10"/>
      <c r="HX456" s="10"/>
      <c r="HY456" s="10"/>
      <c r="HZ456" s="10"/>
      <c r="IA456" s="10"/>
      <c r="IB456" s="10"/>
      <c r="IC456" s="10"/>
      <c r="ID456" s="10"/>
      <c r="IE456" s="10"/>
      <c r="IF456" s="10"/>
      <c r="IG456" s="10"/>
      <c r="IH456" s="10"/>
      <c r="II456" s="10"/>
      <c r="IJ456" s="10"/>
      <c r="IK456" s="10"/>
      <c r="IL456" s="10"/>
      <c r="IM456" s="10"/>
      <c r="IN456" s="10"/>
      <c r="IO456" s="10"/>
      <c r="IP456" s="10"/>
      <c r="IQ456" s="10"/>
      <c r="IR456" s="10"/>
      <c r="IS456" s="10"/>
      <c r="IT456" s="10"/>
      <c r="IU456" s="10"/>
      <c r="IV456" s="10"/>
      <c r="IW456" s="10"/>
      <c r="IX456" s="10"/>
      <c r="IY456" s="10"/>
      <c r="IZ456" s="10"/>
      <c r="JA456" s="10"/>
    </row>
    <row r="457" spans="1:261" x14ac:dyDescent="0.3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CC457" s="10"/>
      <c r="CD457" s="10"/>
      <c r="CE457" s="10"/>
      <c r="CF457" s="10"/>
      <c r="CG457" s="10"/>
      <c r="CH457" s="10"/>
      <c r="CI457" s="10"/>
      <c r="CJ457" s="10"/>
      <c r="CK457" s="10"/>
      <c r="CL457" s="10"/>
      <c r="CM457" s="10"/>
      <c r="CN457" s="10"/>
      <c r="CO457" s="10"/>
      <c r="CP457" s="10"/>
      <c r="CQ457" s="10"/>
      <c r="CR457" s="10"/>
      <c r="CS457" s="10"/>
      <c r="CT457" s="10"/>
      <c r="CU457" s="10"/>
      <c r="CV457" s="10"/>
      <c r="CW457" s="10"/>
      <c r="CX457" s="10"/>
      <c r="CY457" s="10"/>
      <c r="CZ457" s="10"/>
      <c r="DA457" s="10"/>
      <c r="DB457" s="10"/>
      <c r="DC457" s="10"/>
      <c r="DD457" s="10"/>
      <c r="DE457" s="10"/>
      <c r="DF457" s="10"/>
      <c r="DG457" s="10"/>
      <c r="DH457" s="10"/>
      <c r="DI457" s="10"/>
      <c r="DJ457" s="10"/>
      <c r="DK457" s="10"/>
      <c r="DL457" s="10"/>
      <c r="DM457" s="10"/>
      <c r="DN457" s="10"/>
      <c r="DO457" s="10"/>
      <c r="DP457" s="10"/>
      <c r="DQ457" s="10"/>
      <c r="DR457" s="10"/>
      <c r="DS457" s="10"/>
      <c r="DT457" s="10"/>
      <c r="DU457" s="10"/>
      <c r="DV457" s="10"/>
      <c r="DW457" s="10"/>
      <c r="DX457" s="10"/>
      <c r="DY457" s="10"/>
      <c r="DZ457" s="10"/>
      <c r="EA457" s="10"/>
      <c r="EB457" s="10"/>
      <c r="EC457" s="10"/>
      <c r="ED457" s="10"/>
      <c r="EE457" s="10"/>
      <c r="EF457" s="10"/>
      <c r="EG457" s="10"/>
      <c r="EH457" s="10"/>
      <c r="EI457" s="10"/>
      <c r="EJ457" s="10"/>
      <c r="EK457" s="10"/>
      <c r="EL457" s="10"/>
      <c r="EM457" s="10"/>
      <c r="EN457" s="10"/>
      <c r="EO457" s="10"/>
      <c r="EP457" s="10"/>
      <c r="EQ457" s="10"/>
      <c r="ER457" s="10"/>
      <c r="ES457" s="10"/>
      <c r="ET457" s="10"/>
      <c r="EU457" s="10"/>
      <c r="EV457" s="10"/>
      <c r="EW457" s="10"/>
      <c r="EX457" s="10"/>
      <c r="EY457" s="10"/>
      <c r="EZ457" s="10"/>
      <c r="FA457" s="10"/>
      <c r="FB457" s="10"/>
      <c r="FC457" s="10"/>
      <c r="FD457" s="10"/>
      <c r="FE457" s="10"/>
      <c r="FF457" s="10"/>
      <c r="FG457" s="10"/>
      <c r="FH457" s="10"/>
      <c r="FI457" s="10"/>
      <c r="FJ457" s="10"/>
      <c r="FK457" s="10"/>
      <c r="FL457" s="10"/>
      <c r="FM457" s="10"/>
      <c r="FN457" s="10"/>
      <c r="FO457" s="10"/>
      <c r="FP457" s="10"/>
      <c r="FQ457" s="10"/>
      <c r="FR457" s="10"/>
      <c r="FS457" s="10"/>
      <c r="FT457" s="10"/>
      <c r="FU457" s="10"/>
      <c r="FV457" s="10"/>
      <c r="FW457" s="10"/>
      <c r="FX457" s="10"/>
      <c r="FY457" s="10"/>
      <c r="FZ457" s="10"/>
      <c r="GA457" s="10"/>
      <c r="GB457" s="10"/>
      <c r="GC457" s="10"/>
      <c r="GD457" s="10"/>
      <c r="GE457" s="10"/>
      <c r="GF457" s="10"/>
      <c r="GG457" s="10"/>
      <c r="GH457" s="10"/>
      <c r="GI457" s="10"/>
      <c r="GJ457" s="10"/>
      <c r="GK457" s="10"/>
      <c r="GL457" s="10"/>
      <c r="GM457" s="10"/>
      <c r="GN457" s="10"/>
      <c r="GO457" s="10"/>
      <c r="GP457" s="10"/>
      <c r="GQ457" s="10"/>
      <c r="GR457" s="10"/>
      <c r="GS457" s="10"/>
      <c r="GT457" s="10"/>
      <c r="GU457" s="10"/>
      <c r="GV457" s="10"/>
      <c r="GW457" s="10"/>
      <c r="GX457" s="10"/>
      <c r="GY457" s="10"/>
      <c r="GZ457" s="10"/>
      <c r="HA457" s="10"/>
      <c r="HB457" s="10"/>
      <c r="HC457" s="10"/>
      <c r="HD457" s="10"/>
      <c r="HE457" s="10"/>
      <c r="HF457" s="10"/>
      <c r="HG457" s="10"/>
      <c r="HH457" s="10"/>
      <c r="HI457" s="10"/>
      <c r="HJ457" s="10"/>
      <c r="HK457" s="10"/>
      <c r="HL457" s="10"/>
      <c r="HM457" s="10"/>
      <c r="HN457" s="10"/>
      <c r="HO457" s="10"/>
      <c r="HP457" s="10"/>
      <c r="HQ457" s="10"/>
      <c r="HR457" s="10"/>
      <c r="HS457" s="10"/>
      <c r="HT457" s="10"/>
      <c r="HU457" s="10"/>
      <c r="HV457" s="10"/>
      <c r="HW457" s="10"/>
      <c r="HX457" s="10"/>
      <c r="HY457" s="10"/>
      <c r="HZ457" s="10"/>
      <c r="IA457" s="10"/>
      <c r="IB457" s="10"/>
      <c r="IC457" s="10"/>
      <c r="ID457" s="10"/>
      <c r="IE457" s="10"/>
      <c r="IF457" s="10"/>
      <c r="IG457" s="10"/>
      <c r="IH457" s="10"/>
      <c r="II457" s="10"/>
      <c r="IJ457" s="10"/>
      <c r="IK457" s="10"/>
      <c r="IL457" s="10"/>
      <c r="IM457" s="10"/>
      <c r="IN457" s="10"/>
      <c r="IO457" s="10"/>
      <c r="IP457" s="10"/>
      <c r="IQ457" s="10"/>
      <c r="IR457" s="10"/>
      <c r="IS457" s="10"/>
      <c r="IT457" s="10"/>
      <c r="IU457" s="10"/>
      <c r="IV457" s="10"/>
      <c r="IW457" s="10"/>
      <c r="IX457" s="10"/>
      <c r="IY457" s="10"/>
      <c r="IZ457" s="10"/>
      <c r="JA457" s="10"/>
    </row>
    <row r="458" spans="1:261" x14ac:dyDescent="0.3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CC458" s="10"/>
      <c r="CD458" s="10"/>
      <c r="CE458" s="10"/>
      <c r="CF458" s="10"/>
      <c r="CG458" s="10"/>
      <c r="CH458" s="10"/>
      <c r="CI458" s="10"/>
      <c r="CJ458" s="10"/>
      <c r="CK458" s="10"/>
      <c r="CL458" s="10"/>
      <c r="CM458" s="10"/>
      <c r="CN458" s="10"/>
      <c r="CO458" s="10"/>
      <c r="CP458" s="10"/>
      <c r="CQ458" s="10"/>
      <c r="CR458" s="10"/>
      <c r="CS458" s="10"/>
      <c r="CT458" s="10"/>
      <c r="CU458" s="10"/>
      <c r="CV458" s="10"/>
      <c r="CW458" s="10"/>
      <c r="CX458" s="10"/>
      <c r="CY458" s="10"/>
      <c r="CZ458" s="10"/>
      <c r="DA458" s="10"/>
      <c r="DB458" s="10"/>
      <c r="DC458" s="10"/>
      <c r="DD458" s="10"/>
      <c r="DE458" s="10"/>
      <c r="DF458" s="10"/>
      <c r="DG458" s="10"/>
      <c r="DH458" s="10"/>
      <c r="DI458" s="10"/>
      <c r="DJ458" s="10"/>
      <c r="DK458" s="10"/>
      <c r="DL458" s="10"/>
      <c r="DM458" s="10"/>
      <c r="DN458" s="10"/>
      <c r="DO458" s="10"/>
      <c r="DP458" s="10"/>
      <c r="DQ458" s="10"/>
      <c r="DR458" s="10"/>
      <c r="DS458" s="10"/>
      <c r="DT458" s="10"/>
      <c r="DU458" s="10"/>
      <c r="DV458" s="10"/>
      <c r="DW458" s="10"/>
      <c r="DX458" s="10"/>
      <c r="DY458" s="10"/>
      <c r="DZ458" s="10"/>
      <c r="EA458" s="10"/>
      <c r="EB458" s="10"/>
      <c r="EC458" s="10"/>
      <c r="ED458" s="10"/>
      <c r="EE458" s="10"/>
      <c r="EF458" s="10"/>
      <c r="EG458" s="10"/>
      <c r="EH458" s="10"/>
      <c r="EI458" s="10"/>
      <c r="EJ458" s="10"/>
      <c r="EK458" s="10"/>
      <c r="EL458" s="10"/>
      <c r="EM458" s="10"/>
      <c r="EN458" s="10"/>
      <c r="EO458" s="10"/>
      <c r="EP458" s="10"/>
      <c r="EQ458" s="10"/>
      <c r="ER458" s="10"/>
      <c r="ES458" s="10"/>
      <c r="ET458" s="10"/>
      <c r="EU458" s="10"/>
      <c r="EV458" s="10"/>
      <c r="EW458" s="10"/>
      <c r="EX458" s="10"/>
      <c r="EY458" s="10"/>
      <c r="EZ458" s="10"/>
      <c r="FA458" s="10"/>
      <c r="FB458" s="10"/>
      <c r="FC458" s="10"/>
      <c r="FD458" s="10"/>
      <c r="FE458" s="10"/>
      <c r="FF458" s="10"/>
      <c r="FG458" s="10"/>
      <c r="FH458" s="10"/>
      <c r="FI458" s="10"/>
      <c r="FJ458" s="10"/>
      <c r="FK458" s="10"/>
      <c r="FL458" s="10"/>
      <c r="FM458" s="10"/>
      <c r="FN458" s="10"/>
      <c r="FO458" s="10"/>
      <c r="FP458" s="10"/>
      <c r="FQ458" s="10"/>
      <c r="FR458" s="10"/>
      <c r="FS458" s="10"/>
      <c r="FT458" s="10"/>
      <c r="FU458" s="10"/>
      <c r="FV458" s="10"/>
      <c r="FW458" s="10"/>
      <c r="FX458" s="10"/>
      <c r="FY458" s="10"/>
      <c r="FZ458" s="10"/>
      <c r="GA458" s="10"/>
      <c r="GB458" s="10"/>
      <c r="GC458" s="10"/>
      <c r="GD458" s="10"/>
      <c r="GE458" s="10"/>
      <c r="GF458" s="10"/>
      <c r="GG458" s="10"/>
      <c r="GH458" s="10"/>
      <c r="GI458" s="10"/>
      <c r="GJ458" s="10"/>
      <c r="GK458" s="10"/>
      <c r="GL458" s="10"/>
      <c r="GM458" s="10"/>
      <c r="GN458" s="10"/>
      <c r="GO458" s="10"/>
      <c r="GP458" s="10"/>
      <c r="GQ458" s="10"/>
      <c r="GR458" s="10"/>
      <c r="GS458" s="10"/>
      <c r="GT458" s="10"/>
      <c r="GU458" s="10"/>
      <c r="GV458" s="10"/>
      <c r="GW458" s="10"/>
      <c r="GX458" s="10"/>
      <c r="GY458" s="10"/>
      <c r="GZ458" s="10"/>
      <c r="HA458" s="10"/>
      <c r="HB458" s="10"/>
      <c r="HC458" s="10"/>
      <c r="HD458" s="10"/>
      <c r="HE458" s="10"/>
      <c r="HF458" s="10"/>
      <c r="HG458" s="10"/>
      <c r="HH458" s="10"/>
      <c r="HI458" s="10"/>
      <c r="HJ458" s="10"/>
      <c r="HK458" s="10"/>
      <c r="HL458" s="10"/>
      <c r="HM458" s="10"/>
      <c r="HN458" s="10"/>
      <c r="HO458" s="10"/>
      <c r="HP458" s="10"/>
      <c r="HQ458" s="10"/>
      <c r="HR458" s="10"/>
      <c r="HS458" s="10"/>
      <c r="HT458" s="10"/>
      <c r="HU458" s="10"/>
      <c r="HV458" s="10"/>
      <c r="HW458" s="10"/>
      <c r="HX458" s="10"/>
      <c r="HY458" s="10"/>
      <c r="HZ458" s="10"/>
      <c r="IA458" s="10"/>
      <c r="IB458" s="10"/>
      <c r="IC458" s="10"/>
      <c r="ID458" s="10"/>
      <c r="IE458" s="10"/>
      <c r="IF458" s="10"/>
      <c r="IG458" s="10"/>
      <c r="IH458" s="10"/>
      <c r="II458" s="10"/>
      <c r="IJ458" s="10"/>
      <c r="IK458" s="10"/>
      <c r="IL458" s="10"/>
      <c r="IM458" s="10"/>
      <c r="IN458" s="10"/>
      <c r="IO458" s="10"/>
      <c r="IP458" s="10"/>
      <c r="IQ458" s="10"/>
      <c r="IR458" s="10"/>
      <c r="IS458" s="10"/>
      <c r="IT458" s="10"/>
      <c r="IU458" s="10"/>
      <c r="IV458" s="10"/>
      <c r="IW458" s="10"/>
      <c r="IX458" s="10"/>
      <c r="IY458" s="10"/>
      <c r="IZ458" s="10"/>
      <c r="JA458" s="10"/>
    </row>
    <row r="459" spans="1:261" x14ac:dyDescent="0.3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CC459" s="10"/>
      <c r="CD459" s="10"/>
      <c r="CE459" s="10"/>
      <c r="CF459" s="10"/>
      <c r="CG459" s="10"/>
      <c r="CH459" s="10"/>
      <c r="CI459" s="10"/>
      <c r="CJ459" s="10"/>
      <c r="CK459" s="10"/>
      <c r="CL459" s="10"/>
      <c r="CM459" s="10"/>
      <c r="CN459" s="10"/>
      <c r="CO459" s="10"/>
      <c r="CP459" s="10"/>
      <c r="CQ459" s="10"/>
      <c r="CR459" s="10"/>
      <c r="CS459" s="10"/>
      <c r="CT459" s="10"/>
      <c r="CU459" s="10"/>
      <c r="CV459" s="10"/>
      <c r="CW459" s="10"/>
      <c r="CX459" s="10"/>
      <c r="CY459" s="10"/>
      <c r="CZ459" s="10"/>
      <c r="DA459" s="10"/>
      <c r="DB459" s="10"/>
      <c r="DC459" s="10"/>
      <c r="DD459" s="10"/>
      <c r="DE459" s="10"/>
      <c r="DF459" s="10"/>
      <c r="DG459" s="10"/>
      <c r="DH459" s="10"/>
      <c r="DI459" s="10"/>
      <c r="DJ459" s="10"/>
      <c r="DK459" s="10"/>
      <c r="DL459" s="10"/>
      <c r="DM459" s="10"/>
      <c r="DN459" s="10"/>
      <c r="DO459" s="10"/>
      <c r="DP459" s="10"/>
      <c r="DQ459" s="10"/>
      <c r="DR459" s="10"/>
      <c r="DS459" s="10"/>
      <c r="DT459" s="10"/>
      <c r="DU459" s="10"/>
      <c r="DV459" s="10"/>
      <c r="DW459" s="10"/>
      <c r="DX459" s="10"/>
      <c r="DY459" s="10"/>
      <c r="DZ459" s="10"/>
      <c r="EA459" s="10"/>
      <c r="EB459" s="10"/>
      <c r="EC459" s="10"/>
      <c r="ED459" s="10"/>
      <c r="EE459" s="10"/>
      <c r="EF459" s="10"/>
      <c r="EG459" s="10"/>
      <c r="EH459" s="10"/>
      <c r="EI459" s="10"/>
      <c r="EJ459" s="10"/>
      <c r="EK459" s="10"/>
      <c r="EL459" s="10"/>
      <c r="EM459" s="10"/>
      <c r="EN459" s="10"/>
      <c r="EO459" s="10"/>
      <c r="EP459" s="10"/>
      <c r="EQ459" s="10"/>
      <c r="ER459" s="10"/>
      <c r="ES459" s="10"/>
      <c r="ET459" s="10"/>
      <c r="EU459" s="10"/>
      <c r="EV459" s="10"/>
      <c r="EW459" s="10"/>
      <c r="EX459" s="10"/>
      <c r="EY459" s="10"/>
      <c r="EZ459" s="10"/>
      <c r="FA459" s="10"/>
      <c r="FB459" s="10"/>
      <c r="FC459" s="10"/>
      <c r="FD459" s="10"/>
      <c r="FE459" s="10"/>
      <c r="FF459" s="10"/>
      <c r="FG459" s="10"/>
      <c r="FH459" s="10"/>
      <c r="FI459" s="10"/>
      <c r="FJ459" s="10"/>
      <c r="FK459" s="10"/>
      <c r="FL459" s="10"/>
      <c r="FM459" s="10"/>
      <c r="FN459" s="10"/>
      <c r="FO459" s="10"/>
      <c r="FP459" s="10"/>
      <c r="FQ459" s="10"/>
      <c r="FR459" s="10"/>
      <c r="FS459" s="10"/>
      <c r="FT459" s="10"/>
      <c r="FU459" s="10"/>
      <c r="FV459" s="10"/>
      <c r="FW459" s="10"/>
      <c r="FX459" s="10"/>
      <c r="FY459" s="10"/>
      <c r="FZ459" s="10"/>
      <c r="GA459" s="10"/>
      <c r="GB459" s="10"/>
      <c r="GC459" s="10"/>
      <c r="GD459" s="10"/>
      <c r="GE459" s="10"/>
      <c r="GF459" s="10"/>
      <c r="GG459" s="10"/>
      <c r="GH459" s="10"/>
      <c r="GI459" s="10"/>
      <c r="GJ459" s="10"/>
      <c r="GK459" s="10"/>
      <c r="GL459" s="10"/>
      <c r="GM459" s="10"/>
      <c r="GN459" s="10"/>
      <c r="GO459" s="10"/>
      <c r="GP459" s="10"/>
      <c r="GQ459" s="10"/>
      <c r="GR459" s="10"/>
      <c r="GS459" s="10"/>
      <c r="GT459" s="10"/>
      <c r="GU459" s="10"/>
      <c r="GV459" s="10"/>
      <c r="GW459" s="10"/>
      <c r="GX459" s="10"/>
      <c r="GY459" s="10"/>
      <c r="GZ459" s="10"/>
      <c r="HA459" s="10"/>
      <c r="HB459" s="10"/>
      <c r="HC459" s="10"/>
      <c r="HD459" s="10"/>
      <c r="HE459" s="10"/>
      <c r="HF459" s="10"/>
      <c r="HG459" s="10"/>
      <c r="HH459" s="10"/>
      <c r="HI459" s="10"/>
      <c r="HJ459" s="10"/>
      <c r="HK459" s="10"/>
      <c r="HL459" s="10"/>
      <c r="HM459" s="10"/>
      <c r="HN459" s="10"/>
      <c r="HO459" s="10"/>
      <c r="HP459" s="10"/>
      <c r="HQ459" s="10"/>
      <c r="HR459" s="10"/>
      <c r="HS459" s="10"/>
      <c r="HT459" s="10"/>
      <c r="HU459" s="10"/>
      <c r="HV459" s="10"/>
      <c r="HW459" s="10"/>
      <c r="HX459" s="10"/>
      <c r="HY459" s="10"/>
      <c r="HZ459" s="10"/>
      <c r="IA459" s="10"/>
      <c r="IB459" s="10"/>
      <c r="IC459" s="10"/>
      <c r="ID459" s="10"/>
      <c r="IE459" s="10"/>
      <c r="IF459" s="10"/>
      <c r="IG459" s="10"/>
      <c r="IH459" s="10"/>
      <c r="II459" s="10"/>
      <c r="IJ459" s="10"/>
      <c r="IK459" s="10"/>
      <c r="IL459" s="10"/>
      <c r="IM459" s="10"/>
      <c r="IN459" s="10"/>
      <c r="IO459" s="10"/>
      <c r="IP459" s="10"/>
      <c r="IQ459" s="10"/>
      <c r="IR459" s="10"/>
      <c r="IS459" s="10"/>
      <c r="IT459" s="10"/>
      <c r="IU459" s="10"/>
      <c r="IV459" s="10"/>
      <c r="IW459" s="10"/>
      <c r="IX459" s="10"/>
      <c r="IY459" s="10"/>
      <c r="IZ459" s="10"/>
      <c r="JA459" s="10"/>
    </row>
    <row r="460" spans="1:261" x14ac:dyDescent="0.3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CC460" s="10"/>
      <c r="CD460" s="10"/>
      <c r="CE460" s="10"/>
      <c r="CF460" s="10"/>
      <c r="CG460" s="10"/>
      <c r="CH460" s="10"/>
      <c r="CI460" s="10"/>
      <c r="CJ460" s="10"/>
      <c r="CK460" s="10"/>
      <c r="CL460" s="10"/>
      <c r="CM460" s="10"/>
      <c r="CN460" s="10"/>
      <c r="CO460" s="10"/>
      <c r="CP460" s="10"/>
      <c r="CQ460" s="10"/>
      <c r="CR460" s="10"/>
      <c r="CS460" s="10"/>
      <c r="CT460" s="10"/>
      <c r="CU460" s="10"/>
      <c r="CV460" s="10"/>
      <c r="CW460" s="10"/>
      <c r="CX460" s="10"/>
      <c r="CY460" s="10"/>
      <c r="CZ460" s="10"/>
      <c r="DA460" s="10"/>
      <c r="DB460" s="10"/>
      <c r="DC460" s="10"/>
      <c r="DD460" s="10"/>
      <c r="DE460" s="10"/>
      <c r="DF460" s="10"/>
      <c r="DG460" s="10"/>
      <c r="DH460" s="10"/>
      <c r="DI460" s="10"/>
      <c r="DJ460" s="10"/>
      <c r="DK460" s="10"/>
      <c r="DL460" s="10"/>
      <c r="DM460" s="10"/>
      <c r="DN460" s="10"/>
      <c r="DO460" s="10"/>
      <c r="DP460" s="10"/>
      <c r="DQ460" s="10"/>
      <c r="DR460" s="10"/>
      <c r="DS460" s="10"/>
      <c r="DT460" s="10"/>
      <c r="DU460" s="10"/>
      <c r="DV460" s="10"/>
      <c r="DW460" s="10"/>
      <c r="DX460" s="10"/>
      <c r="DY460" s="10"/>
      <c r="DZ460" s="10"/>
      <c r="EA460" s="10"/>
      <c r="EB460" s="10"/>
      <c r="EC460" s="10"/>
      <c r="ED460" s="10"/>
      <c r="EE460" s="10"/>
      <c r="EF460" s="10"/>
      <c r="EG460" s="10"/>
      <c r="EH460" s="10"/>
      <c r="EI460" s="10"/>
      <c r="EJ460" s="10"/>
      <c r="EK460" s="10"/>
      <c r="EL460" s="10"/>
      <c r="EM460" s="10"/>
      <c r="EN460" s="10"/>
      <c r="EO460" s="10"/>
      <c r="EP460" s="10"/>
      <c r="EQ460" s="10"/>
      <c r="ER460" s="10"/>
      <c r="ES460" s="10"/>
      <c r="ET460" s="10"/>
      <c r="EU460" s="10"/>
      <c r="EV460" s="10"/>
      <c r="EW460" s="10"/>
      <c r="EX460" s="10"/>
      <c r="EY460" s="10"/>
      <c r="EZ460" s="10"/>
      <c r="FA460" s="10"/>
      <c r="FB460" s="10"/>
      <c r="FC460" s="10"/>
      <c r="FD460" s="10"/>
      <c r="FE460" s="10"/>
      <c r="FF460" s="10"/>
      <c r="FG460" s="10"/>
      <c r="FH460" s="10"/>
      <c r="FI460" s="10"/>
      <c r="FJ460" s="10"/>
      <c r="FK460" s="10"/>
      <c r="FL460" s="10"/>
      <c r="FM460" s="10"/>
      <c r="FN460" s="10"/>
      <c r="FO460" s="10"/>
      <c r="FP460" s="10"/>
      <c r="FQ460" s="10"/>
      <c r="FR460" s="10"/>
      <c r="FS460" s="10"/>
      <c r="FT460" s="10"/>
      <c r="FU460" s="10"/>
      <c r="FV460" s="10"/>
      <c r="FW460" s="10"/>
      <c r="FX460" s="10"/>
      <c r="FY460" s="10"/>
      <c r="FZ460" s="10"/>
      <c r="GA460" s="10"/>
      <c r="GB460" s="10"/>
      <c r="GC460" s="10"/>
      <c r="GD460" s="10"/>
      <c r="GE460" s="10"/>
      <c r="GF460" s="10"/>
      <c r="GG460" s="10"/>
      <c r="GH460" s="10"/>
      <c r="GI460" s="10"/>
      <c r="GJ460" s="10"/>
      <c r="GK460" s="10"/>
      <c r="GL460" s="10"/>
      <c r="GM460" s="10"/>
      <c r="GN460" s="10"/>
      <c r="GO460" s="10"/>
      <c r="GP460" s="10"/>
      <c r="GQ460" s="10"/>
      <c r="GR460" s="10"/>
      <c r="GS460" s="10"/>
      <c r="GT460" s="10"/>
      <c r="GU460" s="10"/>
      <c r="GV460" s="10"/>
      <c r="GW460" s="10"/>
      <c r="GX460" s="10"/>
      <c r="GY460" s="10"/>
      <c r="GZ460" s="10"/>
      <c r="HA460" s="10"/>
      <c r="HB460" s="10"/>
      <c r="HC460" s="10"/>
      <c r="HD460" s="10"/>
      <c r="HE460" s="10"/>
      <c r="HF460" s="10"/>
      <c r="HG460" s="10"/>
      <c r="HH460" s="10"/>
      <c r="HI460" s="10"/>
      <c r="HJ460" s="10"/>
      <c r="HK460" s="10"/>
      <c r="HL460" s="10"/>
      <c r="HM460" s="10"/>
      <c r="HN460" s="10"/>
      <c r="HO460" s="10"/>
      <c r="HP460" s="10"/>
      <c r="HQ460" s="10"/>
      <c r="HR460" s="10"/>
      <c r="HS460" s="10"/>
      <c r="HT460" s="10"/>
      <c r="HU460" s="10"/>
      <c r="HV460" s="10"/>
      <c r="HW460" s="10"/>
      <c r="HX460" s="10"/>
      <c r="HY460" s="10"/>
      <c r="HZ460" s="10"/>
      <c r="IA460" s="10"/>
      <c r="IB460" s="10"/>
      <c r="IC460" s="10"/>
      <c r="ID460" s="10"/>
      <c r="IE460" s="10"/>
      <c r="IF460" s="10"/>
      <c r="IG460" s="10"/>
      <c r="IH460" s="10"/>
      <c r="II460" s="10"/>
      <c r="IJ460" s="10"/>
      <c r="IK460" s="10"/>
      <c r="IL460" s="10"/>
      <c r="IM460" s="10"/>
      <c r="IN460" s="10"/>
      <c r="IO460" s="10"/>
      <c r="IP460" s="10"/>
      <c r="IQ460" s="10"/>
      <c r="IR460" s="10"/>
      <c r="IS460" s="10"/>
      <c r="IT460" s="10"/>
      <c r="IU460" s="10"/>
      <c r="IV460" s="10"/>
      <c r="IW460" s="10"/>
      <c r="IX460" s="10"/>
      <c r="IY460" s="10"/>
      <c r="IZ460" s="10"/>
      <c r="JA460" s="10"/>
    </row>
    <row r="461" spans="1:261" x14ac:dyDescent="0.3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CC461" s="10"/>
      <c r="CD461" s="10"/>
      <c r="CE461" s="10"/>
      <c r="CF461" s="10"/>
      <c r="CG461" s="10"/>
      <c r="CH461" s="10"/>
      <c r="CI461" s="10"/>
      <c r="CJ461" s="10"/>
      <c r="CK461" s="10"/>
      <c r="CL461" s="10"/>
      <c r="CM461" s="10"/>
      <c r="CN461" s="10"/>
      <c r="CO461" s="10"/>
      <c r="CP461" s="10"/>
      <c r="CQ461" s="10"/>
      <c r="CR461" s="10"/>
      <c r="CS461" s="10"/>
      <c r="CT461" s="10"/>
      <c r="CU461" s="10"/>
      <c r="CV461" s="10"/>
      <c r="CW461" s="10"/>
      <c r="CX461" s="10"/>
      <c r="CY461" s="10"/>
      <c r="CZ461" s="10"/>
      <c r="DA461" s="10"/>
      <c r="DB461" s="10"/>
      <c r="DC461" s="10"/>
      <c r="DD461" s="10"/>
      <c r="DE461" s="10"/>
      <c r="DF461" s="10"/>
      <c r="DG461" s="10"/>
      <c r="DH461" s="10"/>
      <c r="DI461" s="10"/>
      <c r="DJ461" s="10"/>
      <c r="DK461" s="10"/>
      <c r="DL461" s="10"/>
      <c r="DM461" s="10"/>
      <c r="DN461" s="10"/>
      <c r="DO461" s="10"/>
      <c r="DP461" s="10"/>
      <c r="DQ461" s="10"/>
      <c r="DR461" s="10"/>
      <c r="DS461" s="10"/>
      <c r="DT461" s="10"/>
      <c r="DU461" s="10"/>
      <c r="DV461" s="10"/>
      <c r="DW461" s="10"/>
      <c r="DX461" s="10"/>
      <c r="DY461" s="10"/>
      <c r="DZ461" s="10"/>
      <c r="EA461" s="10"/>
      <c r="EB461" s="10"/>
      <c r="EC461" s="10"/>
      <c r="ED461" s="10"/>
      <c r="EE461" s="10"/>
      <c r="EF461" s="10"/>
      <c r="EG461" s="10"/>
      <c r="EH461" s="10"/>
      <c r="EI461" s="10"/>
      <c r="EJ461" s="10"/>
      <c r="EK461" s="10"/>
      <c r="EL461" s="10"/>
      <c r="EM461" s="10"/>
      <c r="EN461" s="10"/>
      <c r="EO461" s="10"/>
      <c r="EP461" s="10"/>
      <c r="EQ461" s="10"/>
      <c r="ER461" s="10"/>
      <c r="ES461" s="10"/>
      <c r="ET461" s="10"/>
      <c r="EU461" s="10"/>
      <c r="EV461" s="10"/>
      <c r="EW461" s="10"/>
      <c r="EX461" s="10"/>
      <c r="EY461" s="10"/>
      <c r="EZ461" s="10"/>
      <c r="FA461" s="10"/>
      <c r="FB461" s="10"/>
      <c r="FC461" s="10"/>
      <c r="FD461" s="10"/>
      <c r="FE461" s="10"/>
      <c r="FF461" s="10"/>
      <c r="FG461" s="10"/>
      <c r="FH461" s="10"/>
      <c r="FI461" s="10"/>
      <c r="FJ461" s="10"/>
      <c r="FK461" s="10"/>
      <c r="FL461" s="10"/>
      <c r="FM461" s="10"/>
      <c r="FN461" s="10"/>
      <c r="FO461" s="10"/>
      <c r="FP461" s="10"/>
      <c r="FQ461" s="10"/>
      <c r="FR461" s="10"/>
      <c r="FS461" s="10"/>
      <c r="FT461" s="10"/>
      <c r="FU461" s="10"/>
      <c r="FV461" s="10"/>
      <c r="FW461" s="10"/>
      <c r="FX461" s="10"/>
      <c r="FY461" s="10"/>
      <c r="FZ461" s="10"/>
      <c r="GA461" s="10"/>
      <c r="GB461" s="10"/>
      <c r="GC461" s="10"/>
      <c r="GD461" s="10"/>
      <c r="GE461" s="10"/>
      <c r="GF461" s="10"/>
      <c r="GG461" s="10"/>
      <c r="GH461" s="10"/>
      <c r="GI461" s="10"/>
      <c r="GJ461" s="10"/>
      <c r="GK461" s="10"/>
      <c r="GL461" s="10"/>
      <c r="GM461" s="10"/>
      <c r="GN461" s="10"/>
      <c r="GO461" s="10"/>
      <c r="GP461" s="10"/>
      <c r="GQ461" s="10"/>
      <c r="GR461" s="10"/>
      <c r="GS461" s="10"/>
      <c r="GT461" s="10"/>
      <c r="GU461" s="10"/>
      <c r="GV461" s="10"/>
      <c r="GW461" s="10"/>
      <c r="GX461" s="10"/>
      <c r="GY461" s="10"/>
      <c r="GZ461" s="10"/>
      <c r="HA461" s="10"/>
      <c r="HB461" s="10"/>
      <c r="HC461" s="10"/>
      <c r="HD461" s="10"/>
      <c r="HE461" s="10"/>
      <c r="HF461" s="10"/>
      <c r="HG461" s="10"/>
      <c r="HH461" s="10"/>
      <c r="HI461" s="10"/>
      <c r="HJ461" s="10"/>
      <c r="HK461" s="10"/>
      <c r="HL461" s="10"/>
      <c r="HM461" s="10"/>
      <c r="HN461" s="10"/>
      <c r="HO461" s="10"/>
      <c r="HP461" s="10"/>
      <c r="HQ461" s="10"/>
      <c r="HR461" s="10"/>
      <c r="HS461" s="10"/>
      <c r="HT461" s="10"/>
      <c r="HU461" s="10"/>
      <c r="HV461" s="10"/>
      <c r="HW461" s="10"/>
      <c r="HX461" s="10"/>
      <c r="HY461" s="10"/>
      <c r="HZ461" s="10"/>
      <c r="IA461" s="10"/>
      <c r="IB461" s="10"/>
      <c r="IC461" s="10"/>
      <c r="ID461" s="10"/>
      <c r="IE461" s="10"/>
      <c r="IF461" s="10"/>
      <c r="IG461" s="10"/>
      <c r="IH461" s="10"/>
      <c r="II461" s="10"/>
      <c r="IJ461" s="10"/>
      <c r="IK461" s="10"/>
      <c r="IL461" s="10"/>
      <c r="IM461" s="10"/>
      <c r="IN461" s="10"/>
      <c r="IO461" s="10"/>
      <c r="IP461" s="10"/>
      <c r="IQ461" s="10"/>
      <c r="IR461" s="10"/>
      <c r="IS461" s="10"/>
      <c r="IT461" s="10"/>
      <c r="IU461" s="10"/>
      <c r="IV461" s="10"/>
      <c r="IW461" s="10"/>
      <c r="IX461" s="10"/>
      <c r="IY461" s="10"/>
      <c r="IZ461" s="10"/>
      <c r="JA461" s="10"/>
    </row>
    <row r="462" spans="1:261" x14ac:dyDescent="0.3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CC462" s="10"/>
      <c r="CD462" s="10"/>
      <c r="CE462" s="10"/>
      <c r="CF462" s="10"/>
      <c r="CG462" s="10"/>
      <c r="CH462" s="10"/>
      <c r="CI462" s="10"/>
      <c r="CJ462" s="10"/>
      <c r="CK462" s="10"/>
      <c r="CL462" s="10"/>
      <c r="CM462" s="10"/>
      <c r="CN462" s="10"/>
      <c r="CO462" s="10"/>
      <c r="CP462" s="10"/>
      <c r="CQ462" s="10"/>
      <c r="CR462" s="10"/>
      <c r="CS462" s="10"/>
      <c r="CT462" s="10"/>
      <c r="CU462" s="10"/>
      <c r="CV462" s="10"/>
      <c r="CW462" s="10"/>
      <c r="CX462" s="10"/>
      <c r="CY462" s="10"/>
      <c r="CZ462" s="10"/>
      <c r="DA462" s="10"/>
      <c r="DB462" s="10"/>
      <c r="DC462" s="10"/>
      <c r="DD462" s="10"/>
      <c r="DE462" s="10"/>
      <c r="DF462" s="10"/>
      <c r="DG462" s="10"/>
      <c r="DH462" s="10"/>
      <c r="DI462" s="10"/>
      <c r="DJ462" s="10"/>
      <c r="DK462" s="10"/>
      <c r="DL462" s="10"/>
      <c r="DM462" s="10"/>
      <c r="DN462" s="10"/>
      <c r="DO462" s="10"/>
      <c r="DP462" s="10"/>
      <c r="DQ462" s="10"/>
      <c r="DR462" s="10"/>
      <c r="DS462" s="10"/>
      <c r="DT462" s="10"/>
      <c r="DU462" s="10"/>
      <c r="DV462" s="10"/>
      <c r="DW462" s="10"/>
      <c r="DX462" s="10"/>
      <c r="DY462" s="10"/>
      <c r="DZ462" s="10"/>
      <c r="EA462" s="10"/>
      <c r="EB462" s="10"/>
      <c r="EC462" s="10"/>
      <c r="ED462" s="10"/>
      <c r="EE462" s="10"/>
      <c r="EF462" s="10"/>
      <c r="EG462" s="10"/>
      <c r="EH462" s="10"/>
      <c r="EI462" s="10"/>
      <c r="EJ462" s="10"/>
      <c r="EK462" s="10"/>
      <c r="EL462" s="10"/>
      <c r="EM462" s="10"/>
      <c r="EN462" s="10"/>
      <c r="EO462" s="10"/>
      <c r="EP462" s="10"/>
      <c r="EQ462" s="10"/>
      <c r="ER462" s="10"/>
      <c r="ES462" s="10"/>
      <c r="ET462" s="10"/>
      <c r="EU462" s="10"/>
      <c r="EV462" s="10"/>
      <c r="EW462" s="10"/>
      <c r="EX462" s="10"/>
      <c r="EY462" s="10"/>
      <c r="EZ462" s="10"/>
      <c r="FA462" s="10"/>
      <c r="FB462" s="10"/>
      <c r="FC462" s="10"/>
      <c r="FD462" s="10"/>
      <c r="FE462" s="10"/>
      <c r="FF462" s="10"/>
      <c r="FG462" s="10"/>
      <c r="FH462" s="10"/>
      <c r="FI462" s="10"/>
      <c r="FJ462" s="10"/>
      <c r="FK462" s="10"/>
      <c r="FL462" s="10"/>
      <c r="FM462" s="10"/>
      <c r="FN462" s="10"/>
      <c r="FO462" s="10"/>
      <c r="FP462" s="10"/>
      <c r="FQ462" s="10"/>
      <c r="FR462" s="10"/>
      <c r="FS462" s="10"/>
      <c r="FT462" s="10"/>
      <c r="FU462" s="10"/>
      <c r="FV462" s="10"/>
      <c r="FW462" s="10"/>
      <c r="FX462" s="10"/>
      <c r="FY462" s="10"/>
      <c r="FZ462" s="10"/>
      <c r="GA462" s="10"/>
      <c r="GB462" s="10"/>
      <c r="GC462" s="10"/>
      <c r="GD462" s="10"/>
      <c r="GE462" s="10"/>
      <c r="GF462" s="10"/>
      <c r="GG462" s="10"/>
      <c r="GH462" s="10"/>
      <c r="GI462" s="10"/>
      <c r="GJ462" s="10"/>
      <c r="GK462" s="10"/>
      <c r="GL462" s="10"/>
      <c r="GM462" s="10"/>
      <c r="GN462" s="10"/>
      <c r="GO462" s="10"/>
      <c r="GP462" s="10"/>
      <c r="GQ462" s="10"/>
      <c r="GR462" s="10"/>
      <c r="GS462" s="10"/>
      <c r="GT462" s="10"/>
      <c r="GU462" s="10"/>
      <c r="GV462" s="10"/>
      <c r="GW462" s="10"/>
      <c r="GX462" s="10"/>
      <c r="GY462" s="10"/>
      <c r="GZ462" s="10"/>
      <c r="HA462" s="10"/>
      <c r="HB462" s="10"/>
      <c r="HC462" s="10"/>
      <c r="HD462" s="10"/>
      <c r="HE462" s="10"/>
      <c r="HF462" s="10"/>
      <c r="HG462" s="10"/>
      <c r="HH462" s="10"/>
      <c r="HI462" s="10"/>
      <c r="HJ462" s="10"/>
      <c r="HK462" s="10"/>
      <c r="HL462" s="10"/>
      <c r="HM462" s="10"/>
      <c r="HN462" s="10"/>
      <c r="HO462" s="10"/>
      <c r="HP462" s="10"/>
      <c r="HQ462" s="10"/>
      <c r="HR462" s="10"/>
      <c r="HS462" s="10"/>
      <c r="HT462" s="10"/>
      <c r="HU462" s="10"/>
      <c r="HV462" s="10"/>
      <c r="HW462" s="10"/>
      <c r="HX462" s="10"/>
      <c r="HY462" s="10"/>
      <c r="HZ462" s="10"/>
      <c r="IA462" s="10"/>
      <c r="IB462" s="10"/>
      <c r="IC462" s="10"/>
      <c r="ID462" s="10"/>
      <c r="IE462" s="10"/>
      <c r="IF462" s="10"/>
      <c r="IG462" s="10"/>
      <c r="IH462" s="10"/>
      <c r="II462" s="10"/>
      <c r="IJ462" s="10"/>
      <c r="IK462" s="10"/>
      <c r="IL462" s="10"/>
      <c r="IM462" s="10"/>
      <c r="IN462" s="10"/>
      <c r="IO462" s="10"/>
      <c r="IP462" s="10"/>
      <c r="IQ462" s="10"/>
      <c r="IR462" s="10"/>
      <c r="IS462" s="10"/>
      <c r="IT462" s="10"/>
      <c r="IU462" s="10"/>
      <c r="IV462" s="10"/>
      <c r="IW462" s="10"/>
      <c r="IX462" s="10"/>
      <c r="IY462" s="10"/>
      <c r="IZ462" s="10"/>
      <c r="JA462" s="10"/>
    </row>
    <row r="463" spans="1:261" x14ac:dyDescent="0.3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CC463" s="10"/>
      <c r="CD463" s="10"/>
      <c r="CE463" s="10"/>
      <c r="CF463" s="10"/>
      <c r="CG463" s="10"/>
      <c r="CH463" s="10"/>
      <c r="CI463" s="10"/>
      <c r="CJ463" s="10"/>
      <c r="CK463" s="10"/>
      <c r="CL463" s="10"/>
      <c r="CM463" s="10"/>
      <c r="CN463" s="10"/>
      <c r="CO463" s="10"/>
      <c r="CP463" s="10"/>
      <c r="CQ463" s="10"/>
      <c r="CR463" s="10"/>
      <c r="CS463" s="10"/>
      <c r="CT463" s="10"/>
      <c r="CU463" s="10"/>
      <c r="CV463" s="10"/>
      <c r="CW463" s="10"/>
      <c r="CX463" s="10"/>
      <c r="CY463" s="10"/>
      <c r="CZ463" s="10"/>
      <c r="DA463" s="10"/>
      <c r="DB463" s="10"/>
      <c r="DC463" s="10"/>
      <c r="DD463" s="10"/>
      <c r="DE463" s="10"/>
      <c r="DF463" s="10"/>
      <c r="DG463" s="10"/>
      <c r="DH463" s="10"/>
      <c r="DI463" s="10"/>
      <c r="DJ463" s="10"/>
      <c r="DK463" s="10"/>
      <c r="DL463" s="10"/>
      <c r="DM463" s="10"/>
      <c r="DN463" s="10"/>
      <c r="DO463" s="10"/>
      <c r="DP463" s="10"/>
      <c r="DQ463" s="10"/>
      <c r="DR463" s="10"/>
      <c r="DS463" s="10"/>
      <c r="DT463" s="10"/>
      <c r="DU463" s="10"/>
      <c r="DV463" s="10"/>
      <c r="DW463" s="10"/>
      <c r="DX463" s="10"/>
      <c r="DY463" s="10"/>
      <c r="DZ463" s="10"/>
      <c r="EA463" s="10"/>
      <c r="EB463" s="10"/>
      <c r="EC463" s="10"/>
      <c r="ED463" s="10"/>
      <c r="EE463" s="10"/>
      <c r="EF463" s="10"/>
      <c r="EG463" s="10"/>
      <c r="EH463" s="10"/>
      <c r="EI463" s="10"/>
      <c r="EJ463" s="10"/>
      <c r="EK463" s="10"/>
      <c r="EL463" s="10"/>
      <c r="EM463" s="10"/>
      <c r="EN463" s="10"/>
      <c r="EO463" s="10"/>
      <c r="EP463" s="10"/>
      <c r="EQ463" s="10"/>
      <c r="ER463" s="10"/>
      <c r="ES463" s="10"/>
      <c r="ET463" s="10"/>
      <c r="EU463" s="10"/>
      <c r="EV463" s="10"/>
      <c r="EW463" s="10"/>
      <c r="EX463" s="10"/>
      <c r="EY463" s="10"/>
      <c r="EZ463" s="10"/>
      <c r="FA463" s="10"/>
      <c r="FB463" s="10"/>
      <c r="FC463" s="10"/>
      <c r="FD463" s="10"/>
      <c r="FE463" s="10"/>
      <c r="FF463" s="10"/>
      <c r="FG463" s="10"/>
      <c r="FH463" s="10"/>
      <c r="FI463" s="10"/>
      <c r="FJ463" s="10"/>
      <c r="FK463" s="10"/>
      <c r="FL463" s="10"/>
      <c r="FM463" s="10"/>
      <c r="FN463" s="10"/>
      <c r="FO463" s="10"/>
      <c r="FP463" s="10"/>
      <c r="FQ463" s="10"/>
      <c r="FR463" s="10"/>
      <c r="FS463" s="10"/>
      <c r="FT463" s="10"/>
      <c r="FU463" s="10"/>
      <c r="FV463" s="10"/>
      <c r="FW463" s="10"/>
      <c r="FX463" s="10"/>
      <c r="FY463" s="10"/>
      <c r="FZ463" s="10"/>
      <c r="GA463" s="10"/>
      <c r="GB463" s="10"/>
      <c r="GC463" s="10"/>
      <c r="GD463" s="10"/>
      <c r="GE463" s="10"/>
      <c r="GF463" s="10"/>
      <c r="GG463" s="10"/>
      <c r="GH463" s="10"/>
      <c r="GI463" s="10"/>
      <c r="GJ463" s="10"/>
      <c r="GK463" s="10"/>
      <c r="GL463" s="10"/>
      <c r="GM463" s="10"/>
      <c r="GN463" s="10"/>
      <c r="GO463" s="10"/>
      <c r="GP463" s="10"/>
      <c r="GQ463" s="10"/>
      <c r="GR463" s="10"/>
      <c r="GS463" s="10"/>
      <c r="GT463" s="10"/>
      <c r="GU463" s="10"/>
      <c r="GV463" s="10"/>
      <c r="GW463" s="10"/>
      <c r="GX463" s="10"/>
      <c r="GY463" s="10"/>
      <c r="GZ463" s="10"/>
      <c r="HA463" s="10"/>
      <c r="HB463" s="10"/>
      <c r="HC463" s="10"/>
      <c r="HD463" s="10"/>
      <c r="HE463" s="10"/>
      <c r="HF463" s="10"/>
      <c r="HG463" s="10"/>
      <c r="HH463" s="10"/>
      <c r="HI463" s="10"/>
      <c r="HJ463" s="10"/>
      <c r="HK463" s="10"/>
      <c r="HL463" s="10"/>
      <c r="HM463" s="10"/>
      <c r="HN463" s="10"/>
      <c r="HO463" s="10"/>
      <c r="HP463" s="10"/>
      <c r="HQ463" s="10"/>
      <c r="HR463" s="10"/>
      <c r="HS463" s="10"/>
      <c r="HT463" s="10"/>
      <c r="HU463" s="10"/>
      <c r="HV463" s="10"/>
      <c r="HW463" s="10"/>
      <c r="HX463" s="10"/>
      <c r="HY463" s="10"/>
      <c r="HZ463" s="10"/>
      <c r="IA463" s="10"/>
      <c r="IB463" s="10"/>
      <c r="IC463" s="10"/>
      <c r="ID463" s="10"/>
      <c r="IE463" s="10"/>
      <c r="IF463" s="10"/>
      <c r="IG463" s="10"/>
      <c r="IH463" s="10"/>
      <c r="II463" s="10"/>
      <c r="IJ463" s="10"/>
      <c r="IK463" s="10"/>
      <c r="IL463" s="10"/>
      <c r="IM463" s="10"/>
      <c r="IN463" s="10"/>
      <c r="IO463" s="10"/>
      <c r="IP463" s="10"/>
      <c r="IQ463" s="10"/>
      <c r="IR463" s="10"/>
      <c r="IS463" s="10"/>
      <c r="IT463" s="10"/>
      <c r="IU463" s="10"/>
      <c r="IV463" s="10"/>
      <c r="IW463" s="10"/>
      <c r="IX463" s="10"/>
      <c r="IY463" s="10"/>
      <c r="IZ463" s="10"/>
      <c r="JA463" s="10"/>
    </row>
    <row r="464" spans="1:261" x14ac:dyDescent="0.3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CC464" s="10"/>
      <c r="CD464" s="10"/>
      <c r="CE464" s="10"/>
      <c r="CF464" s="10"/>
      <c r="CG464" s="10"/>
      <c r="CH464" s="10"/>
      <c r="CI464" s="10"/>
      <c r="CJ464" s="10"/>
      <c r="CK464" s="10"/>
      <c r="CL464" s="10"/>
      <c r="CM464" s="10"/>
      <c r="CN464" s="10"/>
      <c r="CO464" s="10"/>
      <c r="CP464" s="10"/>
      <c r="CQ464" s="10"/>
      <c r="CR464" s="10"/>
      <c r="CS464" s="10"/>
      <c r="CT464" s="10"/>
      <c r="CU464" s="10"/>
      <c r="CV464" s="10"/>
      <c r="CW464" s="10"/>
      <c r="CX464" s="10"/>
      <c r="CY464" s="10"/>
      <c r="CZ464" s="10"/>
      <c r="DA464" s="10"/>
      <c r="DB464" s="10"/>
      <c r="DC464" s="10"/>
      <c r="DD464" s="10"/>
      <c r="DE464" s="10"/>
      <c r="DF464" s="10"/>
      <c r="DG464" s="10"/>
      <c r="DH464" s="10"/>
      <c r="DI464" s="10"/>
      <c r="DJ464" s="10"/>
      <c r="DK464" s="10"/>
      <c r="DL464" s="10"/>
      <c r="DM464" s="10"/>
      <c r="DN464" s="10"/>
      <c r="DO464" s="10"/>
      <c r="DP464" s="10"/>
      <c r="DQ464" s="10"/>
      <c r="DR464" s="10"/>
      <c r="DS464" s="10"/>
      <c r="DT464" s="10"/>
      <c r="DU464" s="10"/>
      <c r="DV464" s="10"/>
      <c r="DW464" s="10"/>
      <c r="DX464" s="10"/>
      <c r="DY464" s="10"/>
      <c r="DZ464" s="10"/>
      <c r="EA464" s="10"/>
      <c r="EB464" s="10"/>
      <c r="EC464" s="10"/>
      <c r="ED464" s="10"/>
      <c r="EE464" s="10"/>
      <c r="EF464" s="10"/>
      <c r="EG464" s="10"/>
      <c r="EH464" s="10"/>
      <c r="EI464" s="10"/>
      <c r="EJ464" s="10"/>
      <c r="EK464" s="10"/>
      <c r="EL464" s="10"/>
      <c r="EM464" s="10"/>
      <c r="EN464" s="10"/>
      <c r="EO464" s="10"/>
      <c r="EP464" s="10"/>
      <c r="EQ464" s="10"/>
      <c r="ER464" s="10"/>
      <c r="ES464" s="10"/>
      <c r="ET464" s="10"/>
      <c r="EU464" s="10"/>
      <c r="EV464" s="10"/>
      <c r="EW464" s="10"/>
      <c r="EX464" s="10"/>
      <c r="EY464" s="10"/>
      <c r="EZ464" s="10"/>
      <c r="FA464" s="10"/>
      <c r="FB464" s="10"/>
      <c r="FC464" s="10"/>
      <c r="FD464" s="10"/>
      <c r="FE464" s="10"/>
      <c r="FF464" s="10"/>
      <c r="FG464" s="10"/>
      <c r="FH464" s="10"/>
      <c r="FI464" s="10"/>
      <c r="FJ464" s="10"/>
      <c r="FK464" s="10"/>
      <c r="FL464" s="10"/>
      <c r="FM464" s="10"/>
      <c r="FN464" s="10"/>
      <c r="FO464" s="10"/>
      <c r="FP464" s="10"/>
      <c r="FQ464" s="10"/>
      <c r="FR464" s="10"/>
      <c r="FS464" s="10"/>
      <c r="FT464" s="10"/>
      <c r="FU464" s="10"/>
      <c r="FV464" s="10"/>
      <c r="FW464" s="10"/>
      <c r="FX464" s="10"/>
      <c r="FY464" s="10"/>
      <c r="FZ464" s="10"/>
      <c r="GA464" s="10"/>
      <c r="GB464" s="10"/>
      <c r="GC464" s="10"/>
      <c r="GD464" s="10"/>
      <c r="GE464" s="10"/>
      <c r="GF464" s="10"/>
      <c r="GG464" s="10"/>
      <c r="GH464" s="10"/>
      <c r="GI464" s="10"/>
      <c r="GJ464" s="10"/>
      <c r="GK464" s="10"/>
      <c r="GL464" s="10"/>
      <c r="GM464" s="10"/>
      <c r="GN464" s="10"/>
      <c r="GO464" s="10"/>
      <c r="GP464" s="10"/>
      <c r="GQ464" s="10"/>
      <c r="GR464" s="10"/>
      <c r="GS464" s="10"/>
      <c r="GT464" s="10"/>
      <c r="GU464" s="10"/>
      <c r="GV464" s="10"/>
      <c r="GW464" s="10"/>
      <c r="GX464" s="10"/>
      <c r="GY464" s="10"/>
      <c r="GZ464" s="10"/>
      <c r="HA464" s="10"/>
      <c r="HB464" s="10"/>
      <c r="HC464" s="10"/>
      <c r="HD464" s="10"/>
      <c r="HE464" s="10"/>
      <c r="HF464" s="10"/>
      <c r="HG464" s="10"/>
      <c r="HH464" s="10"/>
      <c r="HI464" s="10"/>
      <c r="HJ464" s="10"/>
      <c r="HK464" s="10"/>
      <c r="HL464" s="10"/>
      <c r="HM464" s="10"/>
      <c r="HN464" s="10"/>
      <c r="HO464" s="10"/>
      <c r="HP464" s="10"/>
      <c r="HQ464" s="10"/>
      <c r="HR464" s="10"/>
      <c r="HS464" s="10"/>
      <c r="HT464" s="10"/>
      <c r="HU464" s="10"/>
      <c r="HV464" s="10"/>
      <c r="HW464" s="10"/>
      <c r="HX464" s="10"/>
      <c r="HY464" s="10"/>
      <c r="HZ464" s="10"/>
      <c r="IA464" s="10"/>
      <c r="IB464" s="10"/>
      <c r="IC464" s="10"/>
      <c r="ID464" s="10"/>
      <c r="IE464" s="10"/>
      <c r="IF464" s="10"/>
      <c r="IG464" s="10"/>
      <c r="IH464" s="10"/>
      <c r="II464" s="10"/>
      <c r="IJ464" s="10"/>
      <c r="IK464" s="10"/>
      <c r="IL464" s="10"/>
      <c r="IM464" s="10"/>
      <c r="IN464" s="10"/>
      <c r="IO464" s="10"/>
      <c r="IP464" s="10"/>
      <c r="IQ464" s="10"/>
      <c r="IR464" s="10"/>
      <c r="IS464" s="10"/>
      <c r="IT464" s="10"/>
      <c r="IU464" s="10"/>
      <c r="IV464" s="10"/>
      <c r="IW464" s="10"/>
      <c r="IX464" s="10"/>
      <c r="IY464" s="10"/>
      <c r="IZ464" s="10"/>
      <c r="JA464" s="10"/>
    </row>
    <row r="465" spans="1:261" x14ac:dyDescent="0.3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CC465" s="10"/>
      <c r="CD465" s="10"/>
      <c r="CE465" s="10"/>
      <c r="CF465" s="10"/>
      <c r="CG465" s="10"/>
      <c r="CH465" s="10"/>
      <c r="CI465" s="10"/>
      <c r="CJ465" s="10"/>
      <c r="CK465" s="10"/>
      <c r="CL465" s="10"/>
      <c r="CM465" s="10"/>
      <c r="CN465" s="10"/>
      <c r="CO465" s="10"/>
      <c r="CP465" s="10"/>
      <c r="CQ465" s="10"/>
      <c r="CR465" s="10"/>
      <c r="CS465" s="10"/>
      <c r="CT465" s="10"/>
      <c r="CU465" s="10"/>
      <c r="CV465" s="10"/>
      <c r="CW465" s="10"/>
      <c r="CX465" s="10"/>
      <c r="CY465" s="10"/>
      <c r="CZ465" s="10"/>
      <c r="DA465" s="10"/>
      <c r="DB465" s="10"/>
      <c r="DC465" s="10"/>
      <c r="DD465" s="10"/>
      <c r="DE465" s="10"/>
      <c r="DF465" s="10"/>
      <c r="DG465" s="10"/>
      <c r="DH465" s="10"/>
      <c r="DI465" s="10"/>
      <c r="DJ465" s="10"/>
      <c r="DK465" s="10"/>
      <c r="DL465" s="10"/>
      <c r="DM465" s="10"/>
      <c r="DN465" s="10"/>
      <c r="DO465" s="10"/>
      <c r="DP465" s="10"/>
      <c r="DQ465" s="10"/>
      <c r="DR465" s="10"/>
      <c r="DS465" s="10"/>
      <c r="DT465" s="10"/>
      <c r="DU465" s="10"/>
      <c r="DV465" s="10"/>
      <c r="DW465" s="10"/>
      <c r="DX465" s="10"/>
      <c r="DY465" s="10"/>
      <c r="DZ465" s="10"/>
      <c r="EA465" s="10"/>
      <c r="EB465" s="10"/>
      <c r="EC465" s="10"/>
      <c r="ED465" s="10"/>
      <c r="EE465" s="10"/>
      <c r="EF465" s="10"/>
      <c r="EG465" s="10"/>
      <c r="EH465" s="10"/>
      <c r="EI465" s="10"/>
      <c r="EJ465" s="10"/>
      <c r="EK465" s="10"/>
      <c r="EL465" s="10"/>
      <c r="EM465" s="10"/>
      <c r="EN465" s="10"/>
      <c r="EO465" s="10"/>
      <c r="EP465" s="10"/>
      <c r="EQ465" s="10"/>
      <c r="ER465" s="10"/>
      <c r="ES465" s="10"/>
      <c r="ET465" s="10"/>
      <c r="EU465" s="10"/>
      <c r="EV465" s="10"/>
      <c r="EW465" s="10"/>
      <c r="EX465" s="10"/>
      <c r="EY465" s="10"/>
      <c r="EZ465" s="10"/>
      <c r="FA465" s="10"/>
      <c r="FB465" s="10"/>
      <c r="FC465" s="10"/>
      <c r="FD465" s="10"/>
      <c r="FE465" s="10"/>
      <c r="FF465" s="10"/>
      <c r="FG465" s="10"/>
      <c r="FH465" s="10"/>
      <c r="FI465" s="10"/>
      <c r="FJ465" s="10"/>
      <c r="FK465" s="10"/>
      <c r="FL465" s="10"/>
      <c r="FM465" s="10"/>
      <c r="FN465" s="10"/>
      <c r="FO465" s="10"/>
      <c r="FP465" s="10"/>
      <c r="FQ465" s="10"/>
      <c r="FR465" s="10"/>
      <c r="FS465" s="10"/>
      <c r="FT465" s="10"/>
      <c r="FU465" s="10"/>
      <c r="FV465" s="10"/>
      <c r="FW465" s="10"/>
      <c r="FX465" s="10"/>
      <c r="FY465" s="10"/>
      <c r="FZ465" s="10"/>
      <c r="GA465" s="10"/>
      <c r="GB465" s="10"/>
      <c r="GC465" s="10"/>
      <c r="GD465" s="10"/>
      <c r="GE465" s="10"/>
      <c r="GF465" s="10"/>
      <c r="GG465" s="10"/>
      <c r="GH465" s="10"/>
      <c r="GI465" s="10"/>
      <c r="GJ465" s="10"/>
      <c r="GK465" s="10"/>
      <c r="GL465" s="10"/>
      <c r="GM465" s="10"/>
      <c r="GN465" s="10"/>
      <c r="GO465" s="10"/>
      <c r="GP465" s="10"/>
      <c r="GQ465" s="10"/>
      <c r="GR465" s="10"/>
      <c r="GS465" s="10"/>
      <c r="GT465" s="10"/>
      <c r="GU465" s="10"/>
      <c r="GV465" s="10"/>
      <c r="GW465" s="10"/>
      <c r="GX465" s="10"/>
      <c r="GY465" s="10"/>
      <c r="GZ465" s="10"/>
      <c r="HA465" s="10"/>
      <c r="HB465" s="10"/>
      <c r="HC465" s="10"/>
      <c r="HD465" s="10"/>
      <c r="HE465" s="10"/>
      <c r="HF465" s="10"/>
      <c r="HG465" s="10"/>
      <c r="HH465" s="10"/>
      <c r="HI465" s="10"/>
      <c r="HJ465" s="10"/>
      <c r="HK465" s="10"/>
      <c r="HL465" s="10"/>
      <c r="HM465" s="10"/>
      <c r="HN465" s="10"/>
      <c r="HO465" s="10"/>
      <c r="HP465" s="10"/>
      <c r="HQ465" s="10"/>
      <c r="HR465" s="10"/>
      <c r="HS465" s="10"/>
      <c r="HT465" s="10"/>
      <c r="HU465" s="10"/>
      <c r="HV465" s="10"/>
      <c r="HW465" s="10"/>
      <c r="HX465" s="10"/>
      <c r="HY465" s="10"/>
      <c r="HZ465" s="10"/>
      <c r="IA465" s="10"/>
      <c r="IB465" s="10"/>
      <c r="IC465" s="10"/>
      <c r="ID465" s="10"/>
      <c r="IE465" s="10"/>
      <c r="IF465" s="10"/>
      <c r="IG465" s="10"/>
      <c r="IH465" s="10"/>
      <c r="II465" s="10"/>
      <c r="IJ465" s="10"/>
      <c r="IK465" s="10"/>
      <c r="IL465" s="10"/>
      <c r="IM465" s="10"/>
      <c r="IN465" s="10"/>
      <c r="IO465" s="10"/>
      <c r="IP465" s="10"/>
      <c r="IQ465" s="10"/>
      <c r="IR465" s="10"/>
      <c r="IS465" s="10"/>
      <c r="IT465" s="10"/>
      <c r="IU465" s="10"/>
      <c r="IV465" s="10"/>
      <c r="IW465" s="10"/>
      <c r="IX465" s="10"/>
      <c r="IY465" s="10"/>
      <c r="IZ465" s="10"/>
      <c r="JA465" s="10"/>
    </row>
    <row r="466" spans="1:261" x14ac:dyDescent="0.3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CC466" s="10"/>
      <c r="CD466" s="10"/>
      <c r="CE466" s="10"/>
      <c r="CF466" s="10"/>
      <c r="CG466" s="10"/>
      <c r="CH466" s="10"/>
      <c r="CI466" s="10"/>
      <c r="CJ466" s="10"/>
      <c r="CK466" s="10"/>
      <c r="CL466" s="10"/>
      <c r="CM466" s="10"/>
      <c r="CN466" s="10"/>
      <c r="CO466" s="10"/>
      <c r="CP466" s="10"/>
      <c r="CQ466" s="10"/>
      <c r="CR466" s="10"/>
      <c r="CS466" s="10"/>
      <c r="CT466" s="10"/>
      <c r="CU466" s="10"/>
      <c r="CV466" s="10"/>
      <c r="CW466" s="10"/>
      <c r="CX466" s="10"/>
      <c r="CY466" s="10"/>
      <c r="CZ466" s="10"/>
      <c r="DA466" s="10"/>
      <c r="DB466" s="10"/>
      <c r="DC466" s="10"/>
      <c r="DD466" s="10"/>
      <c r="DE466" s="10"/>
      <c r="DF466" s="10"/>
      <c r="DG466" s="10"/>
      <c r="DH466" s="10"/>
      <c r="DI466" s="10"/>
      <c r="DJ466" s="10"/>
      <c r="DK466" s="10"/>
      <c r="DL466" s="10"/>
      <c r="DM466" s="10"/>
      <c r="DN466" s="10"/>
      <c r="DO466" s="10"/>
      <c r="DP466" s="10"/>
      <c r="DQ466" s="10"/>
      <c r="DR466" s="10"/>
      <c r="DS466" s="10"/>
      <c r="DT466" s="10"/>
      <c r="DU466" s="10"/>
      <c r="DV466" s="10"/>
      <c r="DW466" s="10"/>
      <c r="DX466" s="10"/>
      <c r="DY466" s="10"/>
      <c r="DZ466" s="10"/>
      <c r="EA466" s="10"/>
      <c r="EB466" s="10"/>
      <c r="EC466" s="10"/>
      <c r="ED466" s="10"/>
      <c r="EE466" s="10"/>
      <c r="EF466" s="10"/>
      <c r="EG466" s="10"/>
      <c r="EH466" s="10"/>
      <c r="EI466" s="10"/>
      <c r="EJ466" s="10"/>
      <c r="EK466" s="10"/>
      <c r="EL466" s="10"/>
      <c r="EM466" s="10"/>
      <c r="EN466" s="10"/>
      <c r="EO466" s="10"/>
      <c r="EP466" s="10"/>
      <c r="EQ466" s="10"/>
      <c r="ER466" s="10"/>
      <c r="ES466" s="10"/>
      <c r="ET466" s="10"/>
      <c r="EU466" s="10"/>
      <c r="EV466" s="10"/>
      <c r="EW466" s="10"/>
      <c r="EX466" s="10"/>
      <c r="EY466" s="10"/>
      <c r="EZ466" s="10"/>
      <c r="FA466" s="10"/>
      <c r="FB466" s="10"/>
      <c r="FC466" s="10"/>
      <c r="FD466" s="10"/>
      <c r="FE466" s="10"/>
      <c r="FF466" s="10"/>
      <c r="FG466" s="10"/>
      <c r="FH466" s="10"/>
      <c r="FI466" s="10"/>
      <c r="FJ466" s="10"/>
      <c r="FK466" s="10"/>
      <c r="FL466" s="10"/>
      <c r="FM466" s="10"/>
      <c r="FN466" s="10"/>
      <c r="FO466" s="10"/>
      <c r="FP466" s="10"/>
      <c r="FQ466" s="10"/>
      <c r="FR466" s="10"/>
      <c r="FS466" s="10"/>
      <c r="FT466" s="10"/>
      <c r="FU466" s="10"/>
      <c r="FV466" s="10"/>
      <c r="FW466" s="10"/>
      <c r="FX466" s="10"/>
      <c r="FY466" s="10"/>
      <c r="FZ466" s="10"/>
      <c r="GA466" s="10"/>
      <c r="GB466" s="10"/>
      <c r="GC466" s="10"/>
      <c r="GD466" s="10"/>
      <c r="GE466" s="10"/>
      <c r="GF466" s="10"/>
      <c r="GG466" s="10"/>
      <c r="GH466" s="10"/>
      <c r="GI466" s="10"/>
      <c r="GJ466" s="10"/>
      <c r="GK466" s="10"/>
      <c r="GL466" s="10"/>
      <c r="GM466" s="10"/>
      <c r="GN466" s="10"/>
      <c r="GO466" s="10"/>
      <c r="GP466" s="10"/>
      <c r="GQ466" s="10"/>
      <c r="GR466" s="10"/>
      <c r="GS466" s="10"/>
      <c r="GT466" s="10"/>
      <c r="GU466" s="10"/>
      <c r="GV466" s="10"/>
      <c r="GW466" s="10"/>
      <c r="GX466" s="10"/>
      <c r="GY466" s="10"/>
      <c r="GZ466" s="10"/>
      <c r="HA466" s="10"/>
      <c r="HB466" s="10"/>
      <c r="HC466" s="10"/>
      <c r="HD466" s="10"/>
      <c r="HE466" s="10"/>
      <c r="HF466" s="10"/>
      <c r="HG466" s="10"/>
      <c r="HH466" s="10"/>
      <c r="HI466" s="10"/>
      <c r="HJ466" s="10"/>
      <c r="HK466" s="10"/>
      <c r="HL466" s="10"/>
      <c r="HM466" s="10"/>
      <c r="HN466" s="10"/>
      <c r="HO466" s="10"/>
      <c r="HP466" s="10"/>
      <c r="HQ466" s="10"/>
      <c r="HR466" s="10"/>
      <c r="HS466" s="10"/>
      <c r="HT466" s="10"/>
      <c r="HU466" s="10"/>
      <c r="HV466" s="10"/>
      <c r="HW466" s="10"/>
      <c r="HX466" s="10"/>
      <c r="HY466" s="10"/>
      <c r="HZ466" s="10"/>
      <c r="IA466" s="10"/>
      <c r="IB466" s="10"/>
      <c r="IC466" s="10"/>
      <c r="ID466" s="10"/>
      <c r="IE466" s="10"/>
      <c r="IF466" s="10"/>
      <c r="IG466" s="10"/>
      <c r="IH466" s="10"/>
      <c r="II466" s="10"/>
      <c r="IJ466" s="10"/>
      <c r="IK466" s="10"/>
      <c r="IL466" s="10"/>
      <c r="IM466" s="10"/>
      <c r="IN466" s="10"/>
      <c r="IO466" s="10"/>
      <c r="IP466" s="10"/>
      <c r="IQ466" s="10"/>
      <c r="IR466" s="10"/>
      <c r="IS466" s="10"/>
      <c r="IT466" s="10"/>
      <c r="IU466" s="10"/>
      <c r="IV466" s="10"/>
      <c r="IW466" s="10"/>
      <c r="IX466" s="10"/>
      <c r="IY466" s="10"/>
      <c r="IZ466" s="10"/>
      <c r="JA466" s="10"/>
    </row>
    <row r="467" spans="1:261" x14ac:dyDescent="0.3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CC467" s="10"/>
      <c r="CD467" s="10"/>
      <c r="CE467" s="10"/>
      <c r="CF467" s="10"/>
      <c r="CG467" s="10"/>
      <c r="CH467" s="10"/>
      <c r="CI467" s="10"/>
      <c r="CJ467" s="10"/>
      <c r="CK467" s="10"/>
      <c r="CL467" s="10"/>
      <c r="CM467" s="10"/>
      <c r="CN467" s="10"/>
      <c r="CO467" s="10"/>
      <c r="CP467" s="10"/>
      <c r="CQ467" s="10"/>
      <c r="CR467" s="10"/>
      <c r="CS467" s="10"/>
      <c r="CT467" s="10"/>
      <c r="CU467" s="10"/>
      <c r="CV467" s="10"/>
      <c r="CW467" s="10"/>
      <c r="CX467" s="10"/>
      <c r="CY467" s="10"/>
      <c r="CZ467" s="10"/>
      <c r="DA467" s="10"/>
      <c r="DB467" s="10"/>
      <c r="DC467" s="10"/>
      <c r="DD467" s="10"/>
      <c r="DE467" s="10"/>
      <c r="DF467" s="10"/>
      <c r="DG467" s="10"/>
      <c r="DH467" s="10"/>
      <c r="DI467" s="10"/>
      <c r="DJ467" s="10"/>
      <c r="DK467" s="10"/>
      <c r="DL467" s="10"/>
      <c r="DM467" s="10"/>
      <c r="DN467" s="10"/>
      <c r="DO467" s="10"/>
      <c r="DP467" s="10"/>
      <c r="DQ467" s="10"/>
      <c r="DR467" s="10"/>
      <c r="DS467" s="10"/>
      <c r="DT467" s="10"/>
      <c r="DU467" s="10"/>
      <c r="DV467" s="10"/>
      <c r="DW467" s="10"/>
      <c r="DX467" s="10"/>
      <c r="DY467" s="10"/>
      <c r="DZ467" s="10"/>
      <c r="EA467" s="10"/>
      <c r="EB467" s="10"/>
      <c r="EC467" s="10"/>
      <c r="ED467" s="10"/>
      <c r="EE467" s="10"/>
      <c r="EF467" s="10"/>
      <c r="EG467" s="10"/>
      <c r="EH467" s="10"/>
      <c r="EI467" s="10"/>
      <c r="EJ467" s="10"/>
      <c r="EK467" s="10"/>
      <c r="EL467" s="10"/>
      <c r="EM467" s="10"/>
      <c r="EN467" s="10"/>
      <c r="EO467" s="10"/>
      <c r="EP467" s="10"/>
      <c r="EQ467" s="10"/>
      <c r="ER467" s="10"/>
      <c r="ES467" s="10"/>
      <c r="ET467" s="10"/>
      <c r="EU467" s="10"/>
      <c r="EV467" s="10"/>
      <c r="EW467" s="10"/>
      <c r="EX467" s="10"/>
      <c r="EY467" s="10"/>
      <c r="EZ467" s="10"/>
      <c r="FA467" s="10"/>
      <c r="FB467" s="10"/>
      <c r="FC467" s="10"/>
      <c r="FD467" s="10"/>
      <c r="FE467" s="10"/>
      <c r="FF467" s="10"/>
      <c r="FG467" s="10"/>
      <c r="FH467" s="10"/>
      <c r="FI467" s="10"/>
      <c r="FJ467" s="10"/>
      <c r="FK467" s="10"/>
      <c r="FL467" s="10"/>
      <c r="FM467" s="10"/>
      <c r="FN467" s="10"/>
      <c r="FO467" s="10"/>
      <c r="FP467" s="10"/>
      <c r="FQ467" s="10"/>
      <c r="FR467" s="10"/>
      <c r="FS467" s="10"/>
      <c r="FT467" s="10"/>
      <c r="FU467" s="10"/>
      <c r="FV467" s="10"/>
      <c r="FW467" s="10"/>
      <c r="FX467" s="10"/>
      <c r="FY467" s="10"/>
      <c r="FZ467" s="10"/>
      <c r="GA467" s="10"/>
      <c r="GB467" s="10"/>
      <c r="GC467" s="10"/>
      <c r="GD467" s="10"/>
      <c r="GE467" s="10"/>
      <c r="GF467" s="10"/>
      <c r="GG467" s="10"/>
      <c r="GH467" s="10"/>
      <c r="GI467" s="10"/>
      <c r="GJ467" s="10"/>
      <c r="GK467" s="10"/>
      <c r="GL467" s="10"/>
      <c r="GM467" s="10"/>
      <c r="GN467" s="10"/>
      <c r="GO467" s="10"/>
      <c r="GP467" s="10"/>
      <c r="GQ467" s="10"/>
      <c r="GR467" s="10"/>
      <c r="GS467" s="10"/>
      <c r="GT467" s="10"/>
      <c r="GU467" s="10"/>
      <c r="GV467" s="10"/>
      <c r="GW467" s="10"/>
      <c r="GX467" s="10"/>
      <c r="GY467" s="10"/>
      <c r="GZ467" s="10"/>
      <c r="HA467" s="10"/>
      <c r="HB467" s="10"/>
      <c r="HC467" s="10"/>
      <c r="HD467" s="10"/>
      <c r="HE467" s="10"/>
      <c r="HF467" s="10"/>
      <c r="HG467" s="10"/>
      <c r="HH467" s="10"/>
      <c r="HI467" s="10"/>
      <c r="HJ467" s="10"/>
      <c r="HK467" s="10"/>
      <c r="HL467" s="10"/>
      <c r="HM467" s="10"/>
      <c r="HN467" s="10"/>
      <c r="HO467" s="10"/>
      <c r="HP467" s="10"/>
      <c r="HQ467" s="10"/>
      <c r="HR467" s="10"/>
      <c r="HS467" s="10"/>
      <c r="HT467" s="10"/>
      <c r="HU467" s="10"/>
      <c r="HV467" s="10"/>
      <c r="HW467" s="10"/>
      <c r="HX467" s="10"/>
      <c r="HY467" s="10"/>
      <c r="HZ467" s="10"/>
      <c r="IA467" s="10"/>
      <c r="IB467" s="10"/>
      <c r="IC467" s="10"/>
      <c r="ID467" s="10"/>
      <c r="IE467" s="10"/>
      <c r="IF467" s="10"/>
      <c r="IG467" s="10"/>
      <c r="IH467" s="10"/>
      <c r="II467" s="10"/>
      <c r="IJ467" s="10"/>
      <c r="IK467" s="10"/>
      <c r="IL467" s="10"/>
      <c r="IM467" s="10"/>
      <c r="IN467" s="10"/>
      <c r="IO467" s="10"/>
      <c r="IP467" s="10"/>
      <c r="IQ467" s="10"/>
      <c r="IR467" s="10"/>
      <c r="IS467" s="10"/>
      <c r="IT467" s="10"/>
      <c r="IU467" s="10"/>
      <c r="IV467" s="10"/>
      <c r="IW467" s="10"/>
      <c r="IX467" s="10"/>
      <c r="IY467" s="10"/>
      <c r="IZ467" s="10"/>
      <c r="JA467" s="10"/>
    </row>
    <row r="468" spans="1:261" x14ac:dyDescent="0.3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CC468" s="10"/>
      <c r="CD468" s="10"/>
      <c r="CE468" s="10"/>
      <c r="CF468" s="10"/>
      <c r="CG468" s="10"/>
      <c r="CH468" s="10"/>
      <c r="CI468" s="10"/>
      <c r="CJ468" s="10"/>
      <c r="CK468" s="10"/>
      <c r="CL468" s="10"/>
      <c r="CM468" s="10"/>
      <c r="CN468" s="10"/>
      <c r="CO468" s="10"/>
      <c r="CP468" s="10"/>
      <c r="CQ468" s="10"/>
      <c r="CR468" s="10"/>
      <c r="CS468" s="10"/>
      <c r="CT468" s="10"/>
      <c r="CU468" s="10"/>
      <c r="CV468" s="10"/>
      <c r="CW468" s="10"/>
      <c r="CX468" s="10"/>
      <c r="CY468" s="10"/>
      <c r="CZ468" s="10"/>
      <c r="DA468" s="10"/>
      <c r="DB468" s="10"/>
      <c r="DC468" s="10"/>
      <c r="DD468" s="10"/>
      <c r="DE468" s="10"/>
      <c r="DF468" s="10"/>
      <c r="DG468" s="10"/>
      <c r="DH468" s="10"/>
      <c r="DI468" s="10"/>
      <c r="DJ468" s="10"/>
      <c r="DK468" s="10"/>
      <c r="DL468" s="10"/>
      <c r="DM468" s="10"/>
      <c r="DN468" s="10"/>
      <c r="DO468" s="10"/>
      <c r="DP468" s="10"/>
      <c r="DQ468" s="10"/>
      <c r="DR468" s="10"/>
      <c r="DS468" s="10"/>
      <c r="DT468" s="10"/>
      <c r="DU468" s="10"/>
      <c r="DV468" s="10"/>
      <c r="DW468" s="10"/>
      <c r="DX468" s="10"/>
      <c r="DY468" s="10"/>
      <c r="DZ468" s="10"/>
      <c r="EA468" s="10"/>
      <c r="EB468" s="10"/>
      <c r="EC468" s="10"/>
      <c r="ED468" s="10"/>
      <c r="EE468" s="10"/>
      <c r="EF468" s="10"/>
      <c r="EG468" s="10"/>
      <c r="EH468" s="10"/>
      <c r="EI468" s="10"/>
      <c r="EJ468" s="10"/>
      <c r="EK468" s="10"/>
      <c r="EL468" s="10"/>
      <c r="EM468" s="10"/>
      <c r="EN468" s="10"/>
      <c r="EO468" s="10"/>
      <c r="EP468" s="10"/>
      <c r="EQ468" s="10"/>
      <c r="ER468" s="10"/>
      <c r="ES468" s="10"/>
      <c r="ET468" s="10"/>
      <c r="EU468" s="10"/>
      <c r="EV468" s="10"/>
      <c r="EW468" s="10"/>
      <c r="EX468" s="10"/>
      <c r="EY468" s="10"/>
      <c r="EZ468" s="10"/>
      <c r="FA468" s="10"/>
      <c r="FB468" s="10"/>
      <c r="FC468" s="10"/>
      <c r="FD468" s="10"/>
      <c r="FE468" s="10"/>
      <c r="FF468" s="10"/>
      <c r="FG468" s="10"/>
      <c r="FH468" s="10"/>
      <c r="FI468" s="10"/>
      <c r="FJ468" s="10"/>
      <c r="FK468" s="10"/>
      <c r="FL468" s="10"/>
      <c r="FM468" s="10"/>
      <c r="FN468" s="10"/>
      <c r="FO468" s="10"/>
      <c r="FP468" s="10"/>
      <c r="FQ468" s="10"/>
      <c r="FR468" s="10"/>
      <c r="FS468" s="10"/>
      <c r="FT468" s="10"/>
      <c r="FU468" s="10"/>
      <c r="FV468" s="10"/>
      <c r="FW468" s="10"/>
      <c r="FX468" s="10"/>
      <c r="FY468" s="10"/>
      <c r="FZ468" s="10"/>
      <c r="GA468" s="10"/>
      <c r="GB468" s="10"/>
      <c r="GC468" s="10"/>
      <c r="GD468" s="10"/>
      <c r="GE468" s="10"/>
      <c r="GF468" s="10"/>
      <c r="GG468" s="10"/>
      <c r="GH468" s="10"/>
      <c r="GI468" s="10"/>
      <c r="GJ468" s="10"/>
      <c r="GK468" s="10"/>
      <c r="GL468" s="10"/>
      <c r="GM468" s="10"/>
      <c r="GN468" s="10"/>
      <c r="GO468" s="10"/>
      <c r="GP468" s="10"/>
      <c r="GQ468" s="10"/>
      <c r="GR468" s="10"/>
      <c r="GS468" s="10"/>
      <c r="GT468" s="10"/>
      <c r="GU468" s="10"/>
      <c r="GV468" s="10"/>
      <c r="GW468" s="10"/>
      <c r="GX468" s="10"/>
      <c r="GY468" s="10"/>
      <c r="GZ468" s="10"/>
      <c r="HA468" s="10"/>
      <c r="HB468" s="10"/>
      <c r="HC468" s="10"/>
      <c r="HD468" s="10"/>
      <c r="HE468" s="10"/>
      <c r="HF468" s="10"/>
      <c r="HG468" s="10"/>
      <c r="HH468" s="10"/>
      <c r="HI468" s="10"/>
      <c r="HJ468" s="10"/>
      <c r="HK468" s="10"/>
      <c r="HL468" s="10"/>
      <c r="HM468" s="10"/>
      <c r="HN468" s="10"/>
      <c r="HO468" s="10"/>
      <c r="HP468" s="10"/>
      <c r="HQ468" s="10"/>
      <c r="HR468" s="10"/>
      <c r="HS468" s="10"/>
      <c r="HT468" s="10"/>
      <c r="HU468" s="10"/>
      <c r="HV468" s="10"/>
      <c r="HW468" s="10"/>
      <c r="HX468" s="10"/>
      <c r="HY468" s="10"/>
      <c r="HZ468" s="10"/>
      <c r="IA468" s="10"/>
      <c r="IB468" s="10"/>
      <c r="IC468" s="10"/>
      <c r="ID468" s="10"/>
      <c r="IE468" s="10"/>
      <c r="IF468" s="10"/>
      <c r="IG468" s="10"/>
      <c r="IH468" s="10"/>
      <c r="II468" s="10"/>
      <c r="IJ468" s="10"/>
      <c r="IK468" s="10"/>
      <c r="IL468" s="10"/>
      <c r="IM468" s="10"/>
      <c r="IN468" s="10"/>
      <c r="IO468" s="10"/>
      <c r="IP468" s="10"/>
      <c r="IQ468" s="10"/>
      <c r="IR468" s="10"/>
      <c r="IS468" s="10"/>
      <c r="IT468" s="10"/>
      <c r="IU468" s="10"/>
      <c r="IV468" s="10"/>
      <c r="IW468" s="10"/>
      <c r="IX468" s="10"/>
      <c r="IY468" s="10"/>
      <c r="IZ468" s="10"/>
      <c r="JA468" s="10"/>
    </row>
    <row r="469" spans="1:261" x14ac:dyDescent="0.3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CC469" s="10"/>
      <c r="CD469" s="10"/>
      <c r="CE469" s="10"/>
      <c r="CF469" s="10"/>
      <c r="CG469" s="10"/>
      <c r="CH469" s="10"/>
      <c r="CI469" s="10"/>
      <c r="CJ469" s="10"/>
      <c r="CK469" s="10"/>
      <c r="CL469" s="10"/>
      <c r="CM469" s="10"/>
      <c r="CN469" s="10"/>
      <c r="CO469" s="10"/>
      <c r="CP469" s="10"/>
      <c r="CQ469" s="10"/>
      <c r="CR469" s="10"/>
      <c r="CS469" s="10"/>
      <c r="CT469" s="10"/>
      <c r="CU469" s="10"/>
      <c r="CV469" s="10"/>
      <c r="CW469" s="10"/>
      <c r="CX469" s="10"/>
      <c r="CY469" s="10"/>
      <c r="CZ469" s="10"/>
      <c r="DA469" s="10"/>
      <c r="DB469" s="10"/>
      <c r="DC469" s="10"/>
      <c r="DD469" s="10"/>
      <c r="DE469" s="10"/>
      <c r="DF469" s="10"/>
      <c r="DG469" s="10"/>
      <c r="DH469" s="10"/>
      <c r="DI469" s="10"/>
      <c r="DJ469" s="10"/>
      <c r="DK469" s="10"/>
      <c r="DL469" s="10"/>
      <c r="DM469" s="10"/>
      <c r="DN469" s="10"/>
      <c r="DO469" s="10"/>
      <c r="DP469" s="10"/>
      <c r="DQ469" s="10"/>
      <c r="DR469" s="10"/>
      <c r="DS469" s="10"/>
      <c r="DT469" s="10"/>
      <c r="DU469" s="10"/>
      <c r="DV469" s="10"/>
      <c r="DW469" s="10"/>
      <c r="DX469" s="10"/>
      <c r="DY469" s="10"/>
      <c r="DZ469" s="10"/>
      <c r="EA469" s="10"/>
      <c r="EB469" s="10"/>
      <c r="EC469" s="10"/>
      <c r="ED469" s="10"/>
      <c r="EE469" s="10"/>
      <c r="EF469" s="10"/>
      <c r="EG469" s="10"/>
      <c r="EH469" s="10"/>
      <c r="EI469" s="10"/>
      <c r="EJ469" s="10"/>
      <c r="EK469" s="10"/>
      <c r="EL469" s="10"/>
      <c r="EM469" s="10"/>
      <c r="EN469" s="10"/>
      <c r="EO469" s="10"/>
      <c r="EP469" s="10"/>
      <c r="EQ469" s="10"/>
      <c r="ER469" s="10"/>
      <c r="ES469" s="10"/>
      <c r="ET469" s="10"/>
      <c r="EU469" s="10"/>
      <c r="EV469" s="10"/>
      <c r="EW469" s="10"/>
      <c r="EX469" s="10"/>
      <c r="EY469" s="10"/>
      <c r="EZ469" s="10"/>
      <c r="FA469" s="10"/>
      <c r="FB469" s="10"/>
      <c r="FC469" s="10"/>
      <c r="FD469" s="10"/>
      <c r="FE469" s="10"/>
      <c r="FF469" s="10"/>
      <c r="FG469" s="10"/>
      <c r="FH469" s="10"/>
      <c r="FI469" s="10"/>
      <c r="FJ469" s="10"/>
      <c r="FK469" s="10"/>
      <c r="FL469" s="10"/>
      <c r="FM469" s="10"/>
      <c r="FN469" s="10"/>
      <c r="FO469" s="10"/>
      <c r="FP469" s="10"/>
      <c r="FQ469" s="10"/>
      <c r="FR469" s="10"/>
      <c r="FS469" s="10"/>
      <c r="FT469" s="10"/>
      <c r="FU469" s="10"/>
      <c r="FV469" s="10"/>
      <c r="FW469" s="10"/>
      <c r="FX469" s="10"/>
      <c r="FY469" s="10"/>
      <c r="FZ469" s="10"/>
      <c r="GA469" s="10"/>
      <c r="GB469" s="10"/>
      <c r="GC469" s="10"/>
      <c r="GD469" s="10"/>
      <c r="GE469" s="10"/>
      <c r="GF469" s="10"/>
      <c r="GG469" s="10"/>
      <c r="GH469" s="10"/>
      <c r="GI469" s="10"/>
      <c r="GJ469" s="10"/>
      <c r="GK469" s="10"/>
      <c r="GL469" s="10"/>
      <c r="GM469" s="10"/>
      <c r="GN469" s="10"/>
      <c r="GO469" s="10"/>
      <c r="GP469" s="10"/>
      <c r="GQ469" s="10"/>
      <c r="GR469" s="10"/>
      <c r="GS469" s="10"/>
      <c r="GT469" s="10"/>
      <c r="GU469" s="10"/>
      <c r="GV469" s="10"/>
      <c r="GW469" s="10"/>
      <c r="GX469" s="10"/>
      <c r="GY469" s="10"/>
      <c r="GZ469" s="10"/>
      <c r="HA469" s="10"/>
      <c r="HB469" s="10"/>
      <c r="HC469" s="10"/>
      <c r="HD469" s="10"/>
      <c r="HE469" s="10"/>
      <c r="HF469" s="10"/>
      <c r="HG469" s="10"/>
      <c r="HH469" s="10"/>
      <c r="HI469" s="10"/>
      <c r="HJ469" s="10"/>
      <c r="HK469" s="10"/>
      <c r="HL469" s="10"/>
      <c r="HM469" s="10"/>
      <c r="HN469" s="10"/>
      <c r="HO469" s="10"/>
      <c r="HP469" s="10"/>
      <c r="HQ469" s="10"/>
      <c r="HR469" s="10"/>
      <c r="HS469" s="10"/>
      <c r="HT469" s="10"/>
      <c r="HU469" s="10"/>
      <c r="HV469" s="10"/>
      <c r="HW469" s="10"/>
      <c r="HX469" s="10"/>
      <c r="HY469" s="10"/>
      <c r="HZ469" s="10"/>
      <c r="IA469" s="10"/>
      <c r="IB469" s="10"/>
      <c r="IC469" s="10"/>
      <c r="ID469" s="10"/>
      <c r="IE469" s="10"/>
      <c r="IF469" s="10"/>
      <c r="IG469" s="10"/>
      <c r="IH469" s="10"/>
      <c r="II469" s="10"/>
      <c r="IJ469" s="10"/>
      <c r="IK469" s="10"/>
      <c r="IL469" s="10"/>
      <c r="IM469" s="10"/>
      <c r="IN469" s="10"/>
      <c r="IO469" s="10"/>
      <c r="IP469" s="10"/>
      <c r="IQ469" s="10"/>
      <c r="IR469" s="10"/>
      <c r="IS469" s="10"/>
      <c r="IT469" s="10"/>
      <c r="IU469" s="10"/>
      <c r="IV469" s="10"/>
      <c r="IW469" s="10"/>
      <c r="IX469" s="10"/>
      <c r="IY469" s="10"/>
      <c r="IZ469" s="10"/>
      <c r="JA469" s="10"/>
    </row>
    <row r="470" spans="1:261" x14ac:dyDescent="0.3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CC470" s="10"/>
      <c r="CD470" s="10"/>
      <c r="CE470" s="10"/>
      <c r="CF470" s="10"/>
      <c r="CG470" s="10"/>
      <c r="CH470" s="10"/>
      <c r="CI470" s="10"/>
      <c r="CJ470" s="10"/>
      <c r="CK470" s="10"/>
      <c r="CL470" s="10"/>
      <c r="CM470" s="10"/>
      <c r="CN470" s="10"/>
      <c r="CO470" s="10"/>
      <c r="CP470" s="10"/>
      <c r="CQ470" s="10"/>
      <c r="CR470" s="10"/>
      <c r="CS470" s="10"/>
      <c r="CT470" s="10"/>
      <c r="CU470" s="10"/>
      <c r="CV470" s="10"/>
      <c r="CW470" s="10"/>
      <c r="CX470" s="10"/>
      <c r="CY470" s="10"/>
      <c r="CZ470" s="10"/>
      <c r="DA470" s="10"/>
      <c r="DB470" s="10"/>
      <c r="DC470" s="10"/>
      <c r="DD470" s="10"/>
      <c r="DE470" s="10"/>
      <c r="DF470" s="10"/>
      <c r="DG470" s="10"/>
      <c r="DH470" s="10"/>
      <c r="DI470" s="10"/>
      <c r="DJ470" s="10"/>
      <c r="DK470" s="10"/>
      <c r="DL470" s="10"/>
      <c r="DM470" s="10"/>
      <c r="DN470" s="10"/>
      <c r="DO470" s="10"/>
      <c r="DP470" s="10"/>
      <c r="DQ470" s="10"/>
      <c r="DR470" s="10"/>
      <c r="DS470" s="10"/>
      <c r="DT470" s="10"/>
      <c r="DU470" s="10"/>
      <c r="DV470" s="10"/>
      <c r="DW470" s="10"/>
      <c r="DX470" s="10"/>
      <c r="DY470" s="10"/>
      <c r="DZ470" s="10"/>
      <c r="EA470" s="10"/>
      <c r="EB470" s="10"/>
      <c r="EC470" s="10"/>
      <c r="ED470" s="10"/>
      <c r="EE470" s="10"/>
      <c r="EF470" s="10"/>
      <c r="EG470" s="10"/>
      <c r="EH470" s="10"/>
      <c r="EI470" s="10"/>
      <c r="EJ470" s="10"/>
      <c r="EK470" s="10"/>
      <c r="EL470" s="10"/>
      <c r="EM470" s="10"/>
      <c r="EN470" s="10"/>
      <c r="EO470" s="10"/>
      <c r="EP470" s="10"/>
      <c r="EQ470" s="10"/>
      <c r="ER470" s="10"/>
      <c r="ES470" s="10"/>
      <c r="ET470" s="10"/>
      <c r="EU470" s="10"/>
      <c r="EV470" s="10"/>
      <c r="EW470" s="10"/>
      <c r="EX470" s="10"/>
      <c r="EY470" s="10"/>
      <c r="EZ470" s="10"/>
      <c r="FA470" s="10"/>
      <c r="FB470" s="10"/>
      <c r="FC470" s="10"/>
      <c r="FD470" s="10"/>
      <c r="FE470" s="10"/>
      <c r="FF470" s="10"/>
      <c r="FG470" s="10"/>
      <c r="FH470" s="10"/>
      <c r="FI470" s="10"/>
      <c r="FJ470" s="10"/>
      <c r="FK470" s="10"/>
      <c r="FL470" s="10"/>
      <c r="FM470" s="10"/>
      <c r="FN470" s="10"/>
      <c r="FO470" s="10"/>
      <c r="FP470" s="10"/>
      <c r="FQ470" s="10"/>
      <c r="FR470" s="10"/>
      <c r="FS470" s="10"/>
      <c r="FT470" s="10"/>
      <c r="FU470" s="10"/>
      <c r="FV470" s="10"/>
      <c r="FW470" s="10"/>
      <c r="FX470" s="10"/>
      <c r="FY470" s="10"/>
      <c r="FZ470" s="10"/>
      <c r="GA470" s="10"/>
      <c r="GB470" s="10"/>
      <c r="GC470" s="10"/>
      <c r="GD470" s="10"/>
      <c r="GE470" s="10"/>
      <c r="GF470" s="10"/>
      <c r="GG470" s="10"/>
      <c r="GH470" s="10"/>
      <c r="GI470" s="10"/>
      <c r="GJ470" s="10"/>
      <c r="GK470" s="10"/>
      <c r="GL470" s="10"/>
      <c r="GM470" s="10"/>
      <c r="GN470" s="10"/>
      <c r="GO470" s="10"/>
      <c r="GP470" s="10"/>
      <c r="GQ470" s="10"/>
      <c r="GR470" s="10"/>
      <c r="GS470" s="10"/>
      <c r="GT470" s="10"/>
      <c r="GU470" s="10"/>
      <c r="GV470" s="10"/>
      <c r="GW470" s="10"/>
      <c r="GX470" s="10"/>
      <c r="GY470" s="10"/>
      <c r="GZ470" s="10"/>
      <c r="HA470" s="10"/>
      <c r="HB470" s="10"/>
      <c r="HC470" s="10"/>
      <c r="HD470" s="10"/>
      <c r="HE470" s="10"/>
      <c r="HF470" s="10"/>
      <c r="HG470" s="10"/>
      <c r="HH470" s="10"/>
      <c r="HI470" s="10"/>
      <c r="HJ470" s="10"/>
      <c r="HK470" s="10"/>
      <c r="HL470" s="10"/>
      <c r="HM470" s="10"/>
      <c r="HN470" s="10"/>
      <c r="HO470" s="10"/>
      <c r="HP470" s="10"/>
      <c r="HQ470" s="10"/>
      <c r="HR470" s="10"/>
      <c r="HS470" s="10"/>
      <c r="HT470" s="10"/>
      <c r="HU470" s="10"/>
      <c r="HV470" s="10"/>
      <c r="HW470" s="10"/>
      <c r="HX470" s="10"/>
      <c r="HY470" s="10"/>
      <c r="HZ470" s="10"/>
      <c r="IA470" s="10"/>
      <c r="IB470" s="10"/>
      <c r="IC470" s="10"/>
      <c r="ID470" s="10"/>
      <c r="IE470" s="10"/>
      <c r="IF470" s="10"/>
      <c r="IG470" s="10"/>
      <c r="IH470" s="10"/>
      <c r="II470" s="10"/>
      <c r="IJ470" s="10"/>
      <c r="IK470" s="10"/>
      <c r="IL470" s="10"/>
      <c r="IM470" s="10"/>
      <c r="IN470" s="10"/>
      <c r="IO470" s="10"/>
      <c r="IP470" s="10"/>
      <c r="IQ470" s="10"/>
      <c r="IR470" s="10"/>
      <c r="IS470" s="10"/>
      <c r="IT470" s="10"/>
      <c r="IU470" s="10"/>
      <c r="IV470" s="10"/>
      <c r="IW470" s="10"/>
      <c r="IX470" s="10"/>
      <c r="IY470" s="10"/>
      <c r="IZ470" s="10"/>
      <c r="JA470" s="10"/>
    </row>
    <row r="471" spans="1:261" x14ac:dyDescent="0.3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CC471" s="10"/>
      <c r="CD471" s="10"/>
      <c r="CE471" s="10"/>
      <c r="CF471" s="10"/>
      <c r="CG471" s="10"/>
      <c r="CH471" s="10"/>
      <c r="CI471" s="10"/>
      <c r="CJ471" s="10"/>
      <c r="CK471" s="10"/>
      <c r="CL471" s="10"/>
      <c r="CM471" s="10"/>
      <c r="CN471" s="10"/>
      <c r="CO471" s="10"/>
      <c r="CP471" s="10"/>
      <c r="CQ471" s="10"/>
      <c r="CR471" s="10"/>
      <c r="CS471" s="10"/>
      <c r="CT471" s="10"/>
      <c r="CU471" s="10"/>
      <c r="CV471" s="10"/>
      <c r="CW471" s="10"/>
      <c r="CX471" s="10"/>
      <c r="CY471" s="10"/>
      <c r="CZ471" s="10"/>
      <c r="DA471" s="10"/>
      <c r="DB471" s="10"/>
      <c r="DC471" s="10"/>
      <c r="DD471" s="10"/>
      <c r="DE471" s="10"/>
      <c r="DF471" s="10"/>
      <c r="DG471" s="10"/>
      <c r="DH471" s="10"/>
      <c r="DI471" s="10"/>
      <c r="DJ471" s="10"/>
      <c r="DK471" s="10"/>
      <c r="DL471" s="10"/>
      <c r="DM471" s="10"/>
      <c r="DN471" s="10"/>
      <c r="DO471" s="10"/>
      <c r="DP471" s="10"/>
      <c r="DQ471" s="10"/>
      <c r="DR471" s="10"/>
      <c r="DS471" s="10"/>
      <c r="DT471" s="10"/>
      <c r="DU471" s="10"/>
      <c r="DV471" s="10"/>
      <c r="DW471" s="10"/>
      <c r="DX471" s="10"/>
      <c r="DY471" s="10"/>
      <c r="DZ471" s="10"/>
      <c r="EA471" s="10"/>
      <c r="EB471" s="10"/>
      <c r="EC471" s="10"/>
      <c r="ED471" s="10"/>
      <c r="EE471" s="10"/>
      <c r="EF471" s="10"/>
      <c r="EG471" s="10"/>
      <c r="EH471" s="10"/>
      <c r="EI471" s="10"/>
      <c r="EJ471" s="10"/>
      <c r="EK471" s="10"/>
      <c r="EL471" s="10"/>
      <c r="EM471" s="10"/>
      <c r="EN471" s="10"/>
      <c r="EO471" s="10"/>
      <c r="EP471" s="10"/>
      <c r="EQ471" s="10"/>
      <c r="ER471" s="10"/>
      <c r="ES471" s="10"/>
      <c r="ET471" s="10"/>
      <c r="EU471" s="10"/>
      <c r="EV471" s="10"/>
      <c r="EW471" s="10"/>
      <c r="EX471" s="10"/>
      <c r="EY471" s="10"/>
      <c r="EZ471" s="10"/>
      <c r="FA471" s="10"/>
      <c r="FB471" s="10"/>
      <c r="FC471" s="10"/>
      <c r="FD471" s="10"/>
      <c r="FE471" s="10"/>
      <c r="FF471" s="10"/>
      <c r="FG471" s="10"/>
      <c r="FH471" s="10"/>
      <c r="FI471" s="10"/>
      <c r="FJ471" s="10"/>
      <c r="FK471" s="10"/>
      <c r="FL471" s="10"/>
      <c r="FM471" s="10"/>
      <c r="FN471" s="10"/>
      <c r="FO471" s="10"/>
      <c r="FP471" s="10"/>
      <c r="FQ471" s="10"/>
      <c r="FR471" s="10"/>
      <c r="FS471" s="10"/>
      <c r="FT471" s="10"/>
      <c r="FU471" s="10"/>
      <c r="FV471" s="10"/>
      <c r="FW471" s="10"/>
      <c r="FX471" s="10"/>
      <c r="FY471" s="10"/>
      <c r="FZ471" s="10"/>
      <c r="GA471" s="10"/>
      <c r="GB471" s="10"/>
      <c r="GC471" s="10"/>
      <c r="GD471" s="10"/>
      <c r="GE471" s="10"/>
      <c r="GF471" s="10"/>
      <c r="GG471" s="10"/>
      <c r="GH471" s="10"/>
      <c r="GI471" s="10"/>
      <c r="GJ471" s="10"/>
      <c r="GK471" s="10"/>
      <c r="GL471" s="10"/>
      <c r="GM471" s="10"/>
      <c r="GN471" s="10"/>
      <c r="GO471" s="10"/>
      <c r="GP471" s="10"/>
      <c r="GQ471" s="10"/>
      <c r="GR471" s="10"/>
      <c r="GS471" s="10"/>
      <c r="GT471" s="10"/>
      <c r="GU471" s="10"/>
      <c r="GV471" s="10"/>
      <c r="GW471" s="10"/>
      <c r="GX471" s="10"/>
      <c r="GY471" s="10"/>
      <c r="GZ471" s="10"/>
      <c r="HA471" s="10"/>
      <c r="HB471" s="10"/>
      <c r="HC471" s="10"/>
      <c r="HD471" s="10"/>
      <c r="HE471" s="10"/>
      <c r="HF471" s="10"/>
      <c r="HG471" s="10"/>
      <c r="HH471" s="10"/>
      <c r="HI471" s="10"/>
      <c r="HJ471" s="10"/>
      <c r="HK471" s="10"/>
      <c r="HL471" s="10"/>
      <c r="HM471" s="10"/>
      <c r="HN471" s="10"/>
      <c r="HO471" s="10"/>
      <c r="HP471" s="10"/>
      <c r="HQ471" s="10"/>
      <c r="HR471" s="10"/>
      <c r="HS471" s="10"/>
      <c r="HT471" s="10"/>
      <c r="HU471" s="10"/>
      <c r="HV471" s="10"/>
      <c r="HW471" s="10"/>
      <c r="HX471" s="10"/>
      <c r="HY471" s="10"/>
      <c r="HZ471" s="10"/>
      <c r="IA471" s="10"/>
      <c r="IB471" s="10"/>
      <c r="IC471" s="10"/>
      <c r="ID471" s="10"/>
      <c r="IE471" s="10"/>
      <c r="IF471" s="10"/>
      <c r="IG471" s="10"/>
      <c r="IH471" s="10"/>
      <c r="II471" s="10"/>
      <c r="IJ471" s="10"/>
      <c r="IK471" s="10"/>
      <c r="IL471" s="10"/>
      <c r="IM471" s="10"/>
      <c r="IN471" s="10"/>
      <c r="IO471" s="10"/>
      <c r="IP471" s="10"/>
      <c r="IQ471" s="10"/>
      <c r="IR471" s="10"/>
      <c r="IS471" s="10"/>
      <c r="IT471" s="10"/>
      <c r="IU471" s="10"/>
      <c r="IV471" s="10"/>
      <c r="IW471" s="10"/>
      <c r="IX471" s="10"/>
      <c r="IY471" s="10"/>
      <c r="IZ471" s="10"/>
      <c r="JA471" s="10"/>
    </row>
    <row r="472" spans="1:261" x14ac:dyDescent="0.3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CC472" s="10"/>
      <c r="CD472" s="10"/>
      <c r="CE472" s="10"/>
      <c r="CF472" s="10"/>
      <c r="CG472" s="10"/>
      <c r="CH472" s="10"/>
      <c r="CI472" s="10"/>
      <c r="CJ472" s="10"/>
      <c r="CK472" s="10"/>
      <c r="CL472" s="10"/>
      <c r="CM472" s="10"/>
      <c r="CN472" s="10"/>
      <c r="CO472" s="10"/>
      <c r="CP472" s="10"/>
      <c r="CQ472" s="10"/>
      <c r="CR472" s="10"/>
      <c r="CS472" s="10"/>
      <c r="CT472" s="10"/>
      <c r="CU472" s="10"/>
      <c r="CV472" s="10"/>
      <c r="CW472" s="10"/>
      <c r="CX472" s="10"/>
      <c r="CY472" s="10"/>
      <c r="CZ472" s="10"/>
      <c r="DA472" s="10"/>
      <c r="DB472" s="10"/>
      <c r="DC472" s="10"/>
      <c r="DD472" s="10"/>
      <c r="DE472" s="10"/>
      <c r="DF472" s="10"/>
      <c r="DG472" s="10"/>
      <c r="DH472" s="10"/>
      <c r="DI472" s="10"/>
      <c r="DJ472" s="10"/>
      <c r="DK472" s="10"/>
      <c r="DL472" s="10"/>
      <c r="DM472" s="10"/>
      <c r="DN472" s="10"/>
      <c r="DO472" s="10"/>
      <c r="DP472" s="10"/>
      <c r="DQ472" s="10"/>
      <c r="DR472" s="10"/>
      <c r="DS472" s="10"/>
      <c r="DT472" s="10"/>
      <c r="DU472" s="10"/>
      <c r="DV472" s="10"/>
      <c r="DW472" s="10"/>
      <c r="DX472" s="10"/>
      <c r="DY472" s="10"/>
      <c r="DZ472" s="10"/>
      <c r="EA472" s="10"/>
      <c r="EB472" s="10"/>
      <c r="EC472" s="10"/>
      <c r="ED472" s="10"/>
      <c r="EE472" s="10"/>
      <c r="EF472" s="10"/>
      <c r="EG472" s="10"/>
      <c r="EH472" s="10"/>
      <c r="EI472" s="10"/>
      <c r="EJ472" s="10"/>
      <c r="EK472" s="10"/>
      <c r="EL472" s="10"/>
      <c r="EM472" s="10"/>
      <c r="EN472" s="10"/>
      <c r="EO472" s="10"/>
      <c r="EP472" s="10"/>
      <c r="EQ472" s="10"/>
      <c r="ER472" s="10"/>
      <c r="ES472" s="10"/>
      <c r="ET472" s="10"/>
      <c r="EU472" s="10"/>
      <c r="EV472" s="10"/>
      <c r="EW472" s="10"/>
      <c r="EX472" s="10"/>
      <c r="EY472" s="10"/>
      <c r="EZ472" s="10"/>
      <c r="FA472" s="10"/>
      <c r="FB472" s="10"/>
      <c r="FC472" s="10"/>
      <c r="FD472" s="10"/>
      <c r="FE472" s="10"/>
      <c r="FF472" s="10"/>
      <c r="FG472" s="10"/>
      <c r="FH472" s="10"/>
      <c r="FI472" s="10"/>
      <c r="FJ472" s="10"/>
      <c r="FK472" s="10"/>
      <c r="FL472" s="10"/>
      <c r="FM472" s="10"/>
      <c r="FN472" s="10"/>
      <c r="FO472" s="10"/>
      <c r="FP472" s="10"/>
      <c r="FQ472" s="10"/>
      <c r="FR472" s="10"/>
      <c r="FS472" s="10"/>
      <c r="FT472" s="10"/>
      <c r="FU472" s="10"/>
      <c r="FV472" s="10"/>
      <c r="FW472" s="10"/>
      <c r="FX472" s="10"/>
      <c r="FY472" s="10"/>
      <c r="FZ472" s="10"/>
      <c r="GA472" s="10"/>
      <c r="GB472" s="10"/>
      <c r="GC472" s="10"/>
      <c r="GD472" s="10"/>
      <c r="GE472" s="10"/>
      <c r="GF472" s="10"/>
      <c r="GG472" s="10"/>
      <c r="GH472" s="10"/>
      <c r="GI472" s="10"/>
      <c r="GJ472" s="10"/>
      <c r="GK472" s="10"/>
      <c r="GL472" s="10"/>
      <c r="GM472" s="10"/>
      <c r="GN472" s="10"/>
      <c r="GO472" s="10"/>
      <c r="GP472" s="10"/>
      <c r="GQ472" s="10"/>
      <c r="GR472" s="10"/>
      <c r="GS472" s="10"/>
      <c r="GT472" s="10"/>
      <c r="GU472" s="10"/>
      <c r="GV472" s="10"/>
      <c r="GW472" s="10"/>
      <c r="GX472" s="10"/>
      <c r="GY472" s="10"/>
      <c r="GZ472" s="10"/>
      <c r="HA472" s="10"/>
      <c r="HB472" s="10"/>
      <c r="HC472" s="10"/>
      <c r="HD472" s="10"/>
      <c r="HE472" s="10"/>
      <c r="HF472" s="10"/>
      <c r="HG472" s="10"/>
      <c r="HH472" s="10"/>
      <c r="HI472" s="10"/>
      <c r="HJ472" s="10"/>
      <c r="HK472" s="10"/>
      <c r="HL472" s="10"/>
      <c r="HM472" s="10"/>
      <c r="HN472" s="10"/>
      <c r="HO472" s="10"/>
      <c r="HP472" s="10"/>
      <c r="HQ472" s="10"/>
      <c r="HR472" s="10"/>
      <c r="HS472" s="10"/>
      <c r="HT472" s="10"/>
      <c r="HU472" s="10"/>
      <c r="HV472" s="10"/>
      <c r="HW472" s="10"/>
      <c r="HX472" s="10"/>
      <c r="HY472" s="10"/>
      <c r="HZ472" s="10"/>
      <c r="IA472" s="10"/>
      <c r="IB472" s="10"/>
      <c r="IC472" s="10"/>
      <c r="ID472" s="10"/>
      <c r="IE472" s="10"/>
      <c r="IF472" s="10"/>
      <c r="IG472" s="10"/>
      <c r="IH472" s="10"/>
      <c r="II472" s="10"/>
      <c r="IJ472" s="10"/>
      <c r="IK472" s="10"/>
      <c r="IL472" s="10"/>
      <c r="IM472" s="10"/>
      <c r="IN472" s="10"/>
      <c r="IO472" s="10"/>
      <c r="IP472" s="10"/>
      <c r="IQ472" s="10"/>
      <c r="IR472" s="10"/>
      <c r="IS472" s="10"/>
      <c r="IT472" s="10"/>
      <c r="IU472" s="10"/>
      <c r="IV472" s="10"/>
      <c r="IW472" s="10"/>
      <c r="IX472" s="10"/>
      <c r="IY472" s="10"/>
      <c r="IZ472" s="10"/>
      <c r="JA472" s="10"/>
    </row>
    <row r="473" spans="1:261" x14ac:dyDescent="0.3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CC473" s="10"/>
      <c r="CD473" s="10"/>
      <c r="CE473" s="10"/>
      <c r="CF473" s="10"/>
      <c r="CG473" s="10"/>
      <c r="CH473" s="10"/>
      <c r="CI473" s="10"/>
      <c r="CJ473" s="10"/>
      <c r="CK473" s="10"/>
      <c r="CL473" s="10"/>
      <c r="CM473" s="10"/>
      <c r="CN473" s="10"/>
      <c r="CO473" s="10"/>
      <c r="CP473" s="10"/>
      <c r="CQ473" s="10"/>
      <c r="CR473" s="10"/>
      <c r="CS473" s="10"/>
      <c r="CT473" s="10"/>
      <c r="CU473" s="10"/>
      <c r="CV473" s="10"/>
      <c r="CW473" s="10"/>
      <c r="CX473" s="10"/>
      <c r="CY473" s="10"/>
      <c r="CZ473" s="10"/>
      <c r="DA473" s="10"/>
      <c r="DB473" s="10"/>
      <c r="DC473" s="10"/>
      <c r="DD473" s="10"/>
      <c r="DE473" s="10"/>
      <c r="DF473" s="10"/>
      <c r="DG473" s="10"/>
      <c r="DH473" s="10"/>
      <c r="DI473" s="10"/>
      <c r="DJ473" s="10"/>
      <c r="DK473" s="10"/>
      <c r="DL473" s="10"/>
      <c r="DM473" s="10"/>
      <c r="DN473" s="10"/>
      <c r="DO473" s="10"/>
      <c r="DP473" s="10"/>
      <c r="DQ473" s="10"/>
      <c r="DR473" s="10"/>
      <c r="DS473" s="10"/>
      <c r="DT473" s="10"/>
      <c r="DU473" s="10"/>
      <c r="DV473" s="10"/>
      <c r="DW473" s="10"/>
      <c r="DX473" s="10"/>
      <c r="DY473" s="10"/>
      <c r="DZ473" s="10"/>
      <c r="EA473" s="10"/>
      <c r="EB473" s="10"/>
      <c r="EC473" s="10"/>
      <c r="ED473" s="10"/>
      <c r="EE473" s="10"/>
      <c r="EF473" s="10"/>
      <c r="EG473" s="10"/>
      <c r="EH473" s="10"/>
      <c r="EI473" s="10"/>
      <c r="EJ473" s="10"/>
      <c r="EK473" s="10"/>
      <c r="EL473" s="10"/>
      <c r="EM473" s="10"/>
      <c r="EN473" s="10"/>
      <c r="EO473" s="10"/>
      <c r="EP473" s="10"/>
      <c r="EQ473" s="10"/>
      <c r="ER473" s="10"/>
      <c r="ES473" s="10"/>
      <c r="ET473" s="10"/>
      <c r="EU473" s="10"/>
      <c r="EV473" s="10"/>
      <c r="EW473" s="10"/>
      <c r="EX473" s="10"/>
      <c r="EY473" s="10"/>
      <c r="EZ473" s="10"/>
      <c r="FA473" s="10"/>
      <c r="FB473" s="10"/>
      <c r="FC473" s="10"/>
      <c r="FD473" s="10"/>
      <c r="FE473" s="10"/>
      <c r="FF473" s="10"/>
      <c r="FG473" s="10"/>
      <c r="FH473" s="10"/>
      <c r="FI473" s="10"/>
      <c r="FJ473" s="10"/>
      <c r="FK473" s="10"/>
      <c r="FL473" s="10"/>
      <c r="FM473" s="10"/>
      <c r="FN473" s="10"/>
      <c r="FO473" s="10"/>
      <c r="FP473" s="10"/>
      <c r="FQ473" s="10"/>
      <c r="FR473" s="10"/>
      <c r="FS473" s="10"/>
      <c r="FT473" s="10"/>
      <c r="FU473" s="10"/>
      <c r="FV473" s="10"/>
      <c r="FW473" s="10"/>
      <c r="FX473" s="10"/>
      <c r="FY473" s="10"/>
      <c r="FZ473" s="10"/>
      <c r="GA473" s="10"/>
      <c r="GB473" s="10"/>
      <c r="GC473" s="10"/>
      <c r="GD473" s="10"/>
      <c r="GE473" s="10"/>
      <c r="GF473" s="10"/>
      <c r="GG473" s="10"/>
      <c r="GH473" s="10"/>
      <c r="GI473" s="10"/>
      <c r="GJ473" s="10"/>
      <c r="GK473" s="10"/>
      <c r="GL473" s="10"/>
      <c r="GM473" s="10"/>
      <c r="GN473" s="10"/>
      <c r="GO473" s="10"/>
      <c r="GP473" s="10"/>
      <c r="GQ473" s="10"/>
      <c r="GR473" s="10"/>
      <c r="GS473" s="10"/>
      <c r="GT473" s="10"/>
      <c r="GU473" s="10"/>
      <c r="GV473" s="10"/>
      <c r="GW473" s="10"/>
      <c r="GX473" s="10"/>
      <c r="GY473" s="10"/>
      <c r="GZ473" s="10"/>
      <c r="HA473" s="10"/>
      <c r="HB473" s="10"/>
      <c r="HC473" s="10"/>
      <c r="HD473" s="10"/>
      <c r="HE473" s="10"/>
      <c r="HF473" s="10"/>
      <c r="HG473" s="10"/>
      <c r="HH473" s="10"/>
      <c r="HI473" s="10"/>
      <c r="HJ473" s="10"/>
      <c r="HK473" s="10"/>
      <c r="HL473" s="10"/>
      <c r="HM473" s="10"/>
      <c r="HN473" s="10"/>
      <c r="HO473" s="10"/>
      <c r="HP473" s="10"/>
      <c r="HQ473" s="10"/>
      <c r="HR473" s="10"/>
      <c r="HS473" s="10"/>
      <c r="HT473" s="10"/>
      <c r="HU473" s="10"/>
      <c r="HV473" s="10"/>
      <c r="HW473" s="10"/>
      <c r="HX473" s="10"/>
      <c r="HY473" s="10"/>
      <c r="HZ473" s="10"/>
      <c r="IA473" s="10"/>
      <c r="IB473" s="10"/>
      <c r="IC473" s="10"/>
      <c r="ID473" s="10"/>
      <c r="IE473" s="10"/>
      <c r="IF473" s="10"/>
      <c r="IG473" s="10"/>
      <c r="IH473" s="10"/>
      <c r="II473" s="10"/>
      <c r="IJ473" s="10"/>
      <c r="IK473" s="10"/>
      <c r="IL473" s="10"/>
      <c r="IM473" s="10"/>
      <c r="IN473" s="10"/>
      <c r="IO473" s="10"/>
      <c r="IP473" s="10"/>
      <c r="IQ473" s="10"/>
      <c r="IR473" s="10"/>
      <c r="IS473" s="10"/>
      <c r="IT473" s="10"/>
      <c r="IU473" s="10"/>
      <c r="IV473" s="10"/>
      <c r="IW473" s="10"/>
      <c r="IX473" s="10"/>
      <c r="IY473" s="10"/>
      <c r="IZ473" s="10"/>
      <c r="JA473" s="10"/>
    </row>
    <row r="474" spans="1:261" x14ac:dyDescent="0.3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CC474" s="10"/>
      <c r="CD474" s="10"/>
      <c r="CE474" s="10"/>
      <c r="CF474" s="10"/>
      <c r="CG474" s="10"/>
      <c r="CH474" s="10"/>
      <c r="CI474" s="10"/>
      <c r="CJ474" s="10"/>
      <c r="CK474" s="10"/>
      <c r="CL474" s="10"/>
      <c r="CM474" s="10"/>
      <c r="CN474" s="10"/>
      <c r="CO474" s="10"/>
      <c r="CP474" s="10"/>
      <c r="CQ474" s="10"/>
      <c r="CR474" s="10"/>
      <c r="CS474" s="10"/>
      <c r="CT474" s="10"/>
      <c r="CU474" s="10"/>
      <c r="CV474" s="10"/>
      <c r="CW474" s="10"/>
      <c r="CX474" s="10"/>
      <c r="CY474" s="10"/>
      <c r="CZ474" s="10"/>
      <c r="DA474" s="10"/>
      <c r="DB474" s="10"/>
      <c r="DC474" s="10"/>
      <c r="DD474" s="10"/>
      <c r="DE474" s="10"/>
      <c r="DF474" s="10"/>
      <c r="DG474" s="10"/>
      <c r="DH474" s="10"/>
      <c r="DI474" s="10"/>
      <c r="DJ474" s="10"/>
      <c r="DK474" s="10"/>
      <c r="DL474" s="10"/>
      <c r="DM474" s="10"/>
      <c r="DN474" s="10"/>
      <c r="DO474" s="10"/>
      <c r="DP474" s="10"/>
      <c r="DQ474" s="10"/>
      <c r="DR474" s="10"/>
      <c r="DS474" s="10"/>
      <c r="DT474" s="10"/>
      <c r="DU474" s="10"/>
      <c r="DV474" s="10"/>
      <c r="DW474" s="10"/>
      <c r="DX474" s="10"/>
      <c r="DY474" s="10"/>
      <c r="DZ474" s="10"/>
      <c r="EA474" s="10"/>
      <c r="EB474" s="10"/>
      <c r="EC474" s="10"/>
      <c r="ED474" s="10"/>
      <c r="EE474" s="10"/>
      <c r="EF474" s="10"/>
      <c r="EG474" s="10"/>
      <c r="EH474" s="10"/>
      <c r="EI474" s="10"/>
      <c r="EJ474" s="10"/>
      <c r="EK474" s="10"/>
      <c r="EL474" s="10"/>
      <c r="EM474" s="10"/>
      <c r="EN474" s="10"/>
      <c r="EO474" s="10"/>
      <c r="EP474" s="10"/>
      <c r="EQ474" s="10"/>
      <c r="ER474" s="10"/>
      <c r="ES474" s="10"/>
      <c r="ET474" s="10"/>
      <c r="EU474" s="10"/>
      <c r="EV474" s="10"/>
      <c r="EW474" s="10"/>
      <c r="EX474" s="10"/>
      <c r="EY474" s="10"/>
      <c r="EZ474" s="10"/>
      <c r="FA474" s="10"/>
      <c r="FB474" s="10"/>
      <c r="FC474" s="10"/>
      <c r="FD474" s="10"/>
      <c r="FE474" s="10"/>
      <c r="FF474" s="10"/>
      <c r="FG474" s="10"/>
      <c r="FH474" s="10"/>
      <c r="FI474" s="10"/>
      <c r="FJ474" s="10"/>
      <c r="FK474" s="10"/>
      <c r="FL474" s="10"/>
      <c r="FM474" s="10"/>
      <c r="FN474" s="10"/>
      <c r="FO474" s="10"/>
      <c r="FP474" s="10"/>
      <c r="FQ474" s="10"/>
      <c r="FR474" s="10"/>
      <c r="FS474" s="10"/>
      <c r="FT474" s="10"/>
      <c r="FU474" s="10"/>
      <c r="FV474" s="10"/>
      <c r="FW474" s="10"/>
      <c r="FX474" s="10"/>
      <c r="FY474" s="10"/>
      <c r="FZ474" s="10"/>
      <c r="GA474" s="10"/>
      <c r="GB474" s="10"/>
      <c r="GC474" s="10"/>
      <c r="GD474" s="10"/>
      <c r="GE474" s="10"/>
      <c r="GF474" s="10"/>
      <c r="GG474" s="10"/>
      <c r="GH474" s="10"/>
      <c r="GI474" s="10"/>
      <c r="GJ474" s="10"/>
      <c r="GK474" s="10"/>
      <c r="GL474" s="10"/>
      <c r="GM474" s="10"/>
      <c r="GN474" s="10"/>
      <c r="GO474" s="10"/>
      <c r="GP474" s="10"/>
      <c r="GQ474" s="10"/>
      <c r="GR474" s="10"/>
      <c r="GS474" s="10"/>
      <c r="GT474" s="10"/>
      <c r="GU474" s="10"/>
      <c r="GV474" s="10"/>
      <c r="GW474" s="10"/>
      <c r="GX474" s="10"/>
      <c r="GY474" s="10"/>
      <c r="GZ474" s="10"/>
      <c r="HA474" s="10"/>
      <c r="HB474" s="10"/>
      <c r="HC474" s="10"/>
      <c r="HD474" s="10"/>
      <c r="HE474" s="10"/>
      <c r="HF474" s="10"/>
      <c r="HG474" s="10"/>
      <c r="HH474" s="10"/>
      <c r="HI474" s="10"/>
      <c r="HJ474" s="10"/>
      <c r="HK474" s="10"/>
      <c r="HL474" s="10"/>
      <c r="HM474" s="10"/>
      <c r="HN474" s="10"/>
      <c r="HO474" s="10"/>
      <c r="HP474" s="10"/>
      <c r="HQ474" s="10"/>
      <c r="HR474" s="10"/>
      <c r="HS474" s="10"/>
      <c r="HT474" s="10"/>
      <c r="HU474" s="10"/>
      <c r="HV474" s="10"/>
      <c r="HW474" s="10"/>
      <c r="HX474" s="10"/>
      <c r="HY474" s="10"/>
      <c r="HZ474" s="10"/>
      <c r="IA474" s="10"/>
      <c r="IB474" s="10"/>
      <c r="IC474" s="10"/>
      <c r="ID474" s="10"/>
      <c r="IE474" s="10"/>
      <c r="IF474" s="10"/>
      <c r="IG474" s="10"/>
      <c r="IH474" s="10"/>
      <c r="II474" s="10"/>
      <c r="IJ474" s="10"/>
      <c r="IK474" s="10"/>
      <c r="IL474" s="10"/>
      <c r="IM474" s="10"/>
      <c r="IN474" s="10"/>
      <c r="IO474" s="10"/>
      <c r="IP474" s="10"/>
      <c r="IQ474" s="10"/>
      <c r="IR474" s="10"/>
      <c r="IS474" s="10"/>
      <c r="IT474" s="10"/>
      <c r="IU474" s="10"/>
      <c r="IV474" s="10"/>
      <c r="IW474" s="10"/>
      <c r="IX474" s="10"/>
      <c r="IY474" s="10"/>
      <c r="IZ474" s="10"/>
      <c r="JA474" s="10"/>
    </row>
    <row r="475" spans="1:261" x14ac:dyDescent="0.3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CC475" s="10"/>
      <c r="CD475" s="10"/>
      <c r="CE475" s="10"/>
      <c r="CF475" s="10"/>
      <c r="CG475" s="10"/>
      <c r="CH475" s="10"/>
      <c r="CI475" s="10"/>
      <c r="CJ475" s="10"/>
      <c r="CK475" s="10"/>
      <c r="CL475" s="10"/>
      <c r="CM475" s="10"/>
      <c r="CN475" s="10"/>
      <c r="CO475" s="10"/>
      <c r="CP475" s="10"/>
      <c r="CQ475" s="10"/>
      <c r="CR475" s="10"/>
      <c r="CS475" s="10"/>
      <c r="CT475" s="10"/>
      <c r="CU475" s="10"/>
      <c r="CV475" s="10"/>
      <c r="CW475" s="10"/>
      <c r="CX475" s="10"/>
      <c r="CY475" s="10"/>
      <c r="CZ475" s="10"/>
      <c r="DA475" s="10"/>
      <c r="DB475" s="10"/>
      <c r="DC475" s="10"/>
      <c r="DD475" s="10"/>
      <c r="DE475" s="10"/>
      <c r="DF475" s="10"/>
      <c r="DG475" s="10"/>
      <c r="DH475" s="10"/>
      <c r="DI475" s="10"/>
      <c r="DJ475" s="10"/>
      <c r="DK475" s="10"/>
      <c r="DL475" s="10"/>
      <c r="DM475" s="10"/>
      <c r="DN475" s="10"/>
      <c r="DO475" s="10"/>
      <c r="DP475" s="10"/>
      <c r="DQ475" s="10"/>
      <c r="DR475" s="10"/>
      <c r="DS475" s="10"/>
      <c r="DT475" s="10"/>
      <c r="DU475" s="10"/>
      <c r="DV475" s="10"/>
      <c r="DW475" s="10"/>
      <c r="DX475" s="10"/>
      <c r="DY475" s="10"/>
      <c r="DZ475" s="10"/>
      <c r="EA475" s="10"/>
      <c r="EB475" s="10"/>
      <c r="EC475" s="10"/>
      <c r="ED475" s="10"/>
      <c r="EE475" s="10"/>
      <c r="EF475" s="10"/>
      <c r="EG475" s="10"/>
      <c r="EH475" s="10"/>
      <c r="EI475" s="10"/>
      <c r="EJ475" s="10"/>
      <c r="EK475" s="10"/>
      <c r="EL475" s="10"/>
      <c r="EM475" s="10"/>
      <c r="EN475" s="10"/>
      <c r="EO475" s="10"/>
      <c r="EP475" s="10"/>
      <c r="EQ475" s="10"/>
      <c r="ER475" s="10"/>
      <c r="ES475" s="10"/>
      <c r="ET475" s="10"/>
      <c r="EU475" s="10"/>
      <c r="EV475" s="10"/>
      <c r="EW475" s="10"/>
      <c r="EX475" s="10"/>
      <c r="EY475" s="10"/>
      <c r="EZ475" s="10"/>
      <c r="FA475" s="10"/>
      <c r="FB475" s="10"/>
      <c r="FC475" s="10"/>
      <c r="FD475" s="10"/>
      <c r="FE475" s="10"/>
      <c r="FF475" s="10"/>
      <c r="FG475" s="10"/>
      <c r="FH475" s="10"/>
      <c r="FI475" s="10"/>
      <c r="FJ475" s="10"/>
      <c r="FK475" s="10"/>
      <c r="FL475" s="10"/>
      <c r="FM475" s="10"/>
      <c r="FN475" s="10"/>
      <c r="FO475" s="10"/>
      <c r="FP475" s="10"/>
      <c r="FQ475" s="10"/>
      <c r="FR475" s="10"/>
      <c r="FS475" s="10"/>
      <c r="FT475" s="10"/>
      <c r="FU475" s="10"/>
      <c r="FV475" s="10"/>
      <c r="FW475" s="10"/>
      <c r="FX475" s="10"/>
      <c r="FY475" s="10"/>
      <c r="FZ475" s="10"/>
      <c r="GA475" s="10"/>
      <c r="GB475" s="10"/>
      <c r="GC475" s="10"/>
      <c r="GD475" s="10"/>
      <c r="GE475" s="10"/>
      <c r="GF475" s="10"/>
      <c r="GG475" s="10"/>
      <c r="GH475" s="10"/>
      <c r="GI475" s="10"/>
      <c r="GJ475" s="10"/>
      <c r="GK475" s="10"/>
      <c r="GL475" s="10"/>
      <c r="GM475" s="10"/>
      <c r="GN475" s="10"/>
      <c r="GO475" s="10"/>
      <c r="GP475" s="10"/>
      <c r="GQ475" s="10"/>
      <c r="GR475" s="10"/>
      <c r="GS475" s="10"/>
      <c r="GT475" s="10"/>
      <c r="GU475" s="10"/>
      <c r="GV475" s="10"/>
      <c r="GW475" s="10"/>
      <c r="GX475" s="10"/>
      <c r="GY475" s="10"/>
      <c r="GZ475" s="10"/>
      <c r="HA475" s="10"/>
      <c r="HB475" s="10"/>
      <c r="HC475" s="10"/>
      <c r="HD475" s="10"/>
      <c r="HE475" s="10"/>
      <c r="HF475" s="10"/>
      <c r="HG475" s="10"/>
      <c r="HH475" s="10"/>
      <c r="HI475" s="10"/>
      <c r="HJ475" s="10"/>
      <c r="HK475" s="10"/>
      <c r="HL475" s="10"/>
      <c r="HM475" s="10"/>
      <c r="HN475" s="10"/>
      <c r="HO475" s="10"/>
      <c r="HP475" s="10"/>
      <c r="HQ475" s="10"/>
      <c r="HR475" s="10"/>
      <c r="HS475" s="10"/>
      <c r="HT475" s="10"/>
      <c r="HU475" s="10"/>
      <c r="HV475" s="10"/>
      <c r="HW475" s="10"/>
      <c r="HX475" s="10"/>
      <c r="HY475" s="10"/>
      <c r="HZ475" s="10"/>
      <c r="IA475" s="10"/>
      <c r="IB475" s="10"/>
      <c r="IC475" s="10"/>
      <c r="ID475" s="10"/>
      <c r="IE475" s="10"/>
      <c r="IF475" s="10"/>
      <c r="IG475" s="10"/>
      <c r="IH475" s="10"/>
      <c r="II475" s="10"/>
      <c r="IJ475" s="10"/>
      <c r="IK475" s="10"/>
      <c r="IL475" s="10"/>
      <c r="IM475" s="10"/>
      <c r="IN475" s="10"/>
      <c r="IO475" s="10"/>
      <c r="IP475" s="10"/>
      <c r="IQ475" s="10"/>
      <c r="IR475" s="10"/>
      <c r="IS475" s="10"/>
      <c r="IT475" s="10"/>
      <c r="IU475" s="10"/>
      <c r="IV475" s="10"/>
      <c r="IW475" s="10"/>
      <c r="IX475" s="10"/>
      <c r="IY475" s="10"/>
      <c r="IZ475" s="10"/>
      <c r="JA475" s="10"/>
    </row>
    <row r="476" spans="1:261" x14ac:dyDescent="0.3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CC476" s="10"/>
      <c r="CD476" s="10"/>
      <c r="CE476" s="10"/>
      <c r="CF476" s="10"/>
      <c r="CG476" s="10"/>
      <c r="CH476" s="10"/>
      <c r="CI476" s="10"/>
      <c r="CJ476" s="10"/>
      <c r="CK476" s="10"/>
      <c r="CL476" s="10"/>
      <c r="CM476" s="10"/>
      <c r="CN476" s="10"/>
      <c r="CO476" s="10"/>
      <c r="CP476" s="10"/>
      <c r="CQ476" s="10"/>
      <c r="CR476" s="10"/>
      <c r="CS476" s="10"/>
      <c r="CT476" s="10"/>
      <c r="CU476" s="10"/>
      <c r="CV476" s="10"/>
      <c r="CW476" s="10"/>
      <c r="CX476" s="10"/>
      <c r="CY476" s="10"/>
      <c r="CZ476" s="10"/>
      <c r="DA476" s="10"/>
      <c r="DB476" s="10"/>
      <c r="DC476" s="10"/>
      <c r="DD476" s="10"/>
      <c r="DE476" s="10"/>
      <c r="DF476" s="10"/>
      <c r="DG476" s="10"/>
      <c r="DH476" s="10"/>
      <c r="DI476" s="10"/>
      <c r="DJ476" s="10"/>
      <c r="DK476" s="10"/>
      <c r="DL476" s="10"/>
      <c r="DM476" s="10"/>
      <c r="DN476" s="10"/>
      <c r="DO476" s="10"/>
      <c r="DP476" s="10"/>
      <c r="DQ476" s="10"/>
      <c r="DR476" s="10"/>
      <c r="DS476" s="10"/>
      <c r="DT476" s="10"/>
      <c r="DU476" s="10"/>
      <c r="DV476" s="10"/>
      <c r="DW476" s="10"/>
      <c r="DX476" s="10"/>
      <c r="DY476" s="10"/>
      <c r="DZ476" s="10"/>
      <c r="EA476" s="10"/>
      <c r="EB476" s="10"/>
      <c r="EC476" s="10"/>
      <c r="ED476" s="10"/>
      <c r="EE476" s="10"/>
      <c r="EF476" s="10"/>
      <c r="EG476" s="10"/>
      <c r="EH476" s="10"/>
      <c r="EI476" s="10"/>
      <c r="EJ476" s="10"/>
      <c r="EK476" s="10"/>
      <c r="EL476" s="10"/>
      <c r="EM476" s="10"/>
      <c r="EN476" s="10"/>
      <c r="EO476" s="10"/>
      <c r="EP476" s="10"/>
      <c r="EQ476" s="10"/>
      <c r="ER476" s="10"/>
      <c r="ES476" s="10"/>
      <c r="ET476" s="10"/>
      <c r="EU476" s="10"/>
      <c r="EV476" s="10"/>
      <c r="EW476" s="10"/>
      <c r="EX476" s="10"/>
      <c r="EY476" s="10"/>
      <c r="EZ476" s="10"/>
      <c r="FA476" s="10"/>
      <c r="FB476" s="10"/>
      <c r="FC476" s="10"/>
      <c r="FD476" s="10"/>
      <c r="FE476" s="10"/>
      <c r="FF476" s="10"/>
      <c r="FG476" s="10"/>
      <c r="FH476" s="10"/>
      <c r="FI476" s="10"/>
      <c r="FJ476" s="10"/>
      <c r="FK476" s="10"/>
      <c r="FL476" s="10"/>
      <c r="FM476" s="10"/>
      <c r="FN476" s="10"/>
      <c r="FO476" s="10"/>
      <c r="FP476" s="10"/>
      <c r="FQ476" s="10"/>
      <c r="FR476" s="10"/>
      <c r="FS476" s="10"/>
      <c r="FT476" s="10"/>
      <c r="FU476" s="10"/>
      <c r="FV476" s="10"/>
      <c r="FW476" s="10"/>
      <c r="FX476" s="10"/>
      <c r="FY476" s="10"/>
      <c r="FZ476" s="10"/>
      <c r="GA476" s="10"/>
      <c r="GB476" s="10"/>
      <c r="GC476" s="10"/>
      <c r="GD476" s="10"/>
      <c r="GE476" s="10"/>
      <c r="GF476" s="10"/>
      <c r="GG476" s="10"/>
      <c r="GH476" s="10"/>
      <c r="GI476" s="10"/>
      <c r="GJ476" s="10"/>
      <c r="GK476" s="10"/>
      <c r="GL476" s="10"/>
      <c r="GM476" s="10"/>
      <c r="GN476" s="10"/>
      <c r="GO476" s="10"/>
      <c r="GP476" s="10"/>
      <c r="GQ476" s="10"/>
      <c r="GR476" s="10"/>
      <c r="GS476" s="10"/>
      <c r="GT476" s="10"/>
      <c r="GU476" s="10"/>
      <c r="GV476" s="10"/>
      <c r="GW476" s="10"/>
      <c r="GX476" s="10"/>
      <c r="GY476" s="10"/>
      <c r="GZ476" s="10"/>
      <c r="HA476" s="10"/>
      <c r="HB476" s="10"/>
      <c r="HC476" s="10"/>
      <c r="HD476" s="10"/>
      <c r="HE476" s="10"/>
      <c r="HF476" s="10"/>
      <c r="HG476" s="10"/>
      <c r="HH476" s="10"/>
      <c r="HI476" s="10"/>
      <c r="HJ476" s="10"/>
      <c r="HK476" s="10"/>
      <c r="HL476" s="10"/>
      <c r="HM476" s="10"/>
      <c r="HN476" s="10"/>
      <c r="HO476" s="10"/>
      <c r="HP476" s="10"/>
      <c r="HQ476" s="10"/>
      <c r="HR476" s="10"/>
      <c r="HS476" s="10"/>
      <c r="HT476" s="10"/>
      <c r="HU476" s="10"/>
      <c r="HV476" s="10"/>
      <c r="HW476" s="10"/>
      <c r="HX476" s="10"/>
      <c r="HY476" s="10"/>
      <c r="HZ476" s="10"/>
      <c r="IA476" s="10"/>
      <c r="IB476" s="10"/>
      <c r="IC476" s="10"/>
      <c r="ID476" s="10"/>
      <c r="IE476" s="10"/>
      <c r="IF476" s="10"/>
      <c r="IG476" s="10"/>
      <c r="IH476" s="10"/>
      <c r="II476" s="10"/>
      <c r="IJ476" s="10"/>
      <c r="IK476" s="10"/>
      <c r="IL476" s="10"/>
      <c r="IM476" s="10"/>
      <c r="IN476" s="10"/>
      <c r="IO476" s="10"/>
      <c r="IP476" s="10"/>
      <c r="IQ476" s="10"/>
      <c r="IR476" s="10"/>
      <c r="IS476" s="10"/>
      <c r="IT476" s="10"/>
      <c r="IU476" s="10"/>
      <c r="IV476" s="10"/>
      <c r="IW476" s="10"/>
      <c r="IX476" s="10"/>
      <c r="IY476" s="10"/>
      <c r="IZ476" s="10"/>
      <c r="JA476" s="10"/>
    </row>
    <row r="477" spans="1:261" x14ac:dyDescent="0.3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CC477" s="10"/>
      <c r="CD477" s="10"/>
      <c r="CE477" s="10"/>
      <c r="CF477" s="10"/>
      <c r="CG477" s="10"/>
      <c r="CH477" s="10"/>
      <c r="CI477" s="10"/>
      <c r="CJ477" s="10"/>
      <c r="CK477" s="10"/>
      <c r="CL477" s="10"/>
      <c r="CM477" s="10"/>
      <c r="CN477" s="10"/>
      <c r="CO477" s="10"/>
      <c r="CP477" s="10"/>
      <c r="CQ477" s="10"/>
      <c r="CR477" s="10"/>
      <c r="CS477" s="10"/>
      <c r="CT477" s="10"/>
      <c r="CU477" s="10"/>
      <c r="CV477" s="10"/>
      <c r="CW477" s="10"/>
      <c r="CX477" s="10"/>
      <c r="CY477" s="10"/>
      <c r="CZ477" s="10"/>
      <c r="DA477" s="10"/>
      <c r="DB477" s="10"/>
      <c r="DC477" s="10"/>
      <c r="DD477" s="10"/>
      <c r="DE477" s="10"/>
      <c r="DF477" s="10"/>
      <c r="DG477" s="10"/>
      <c r="DH477" s="10"/>
      <c r="DI477" s="10"/>
      <c r="DJ477" s="10"/>
      <c r="DK477" s="10"/>
      <c r="DL477" s="10"/>
      <c r="DM477" s="10"/>
      <c r="DN477" s="10"/>
      <c r="DO477" s="10"/>
      <c r="DP477" s="10"/>
      <c r="DQ477" s="10"/>
      <c r="DR477" s="10"/>
      <c r="DS477" s="10"/>
      <c r="DT477" s="10"/>
      <c r="DU477" s="10"/>
      <c r="DV477" s="10"/>
      <c r="DW477" s="10"/>
      <c r="DX477" s="10"/>
      <c r="DY477" s="10"/>
      <c r="DZ477" s="10"/>
      <c r="EA477" s="10"/>
      <c r="EB477" s="10"/>
      <c r="EC477" s="10"/>
      <c r="ED477" s="10"/>
      <c r="EE477" s="10"/>
      <c r="EF477" s="10"/>
      <c r="EG477" s="10"/>
      <c r="EH477" s="10"/>
      <c r="EI477" s="10"/>
      <c r="EJ477" s="10"/>
      <c r="EK477" s="10"/>
      <c r="EL477" s="10"/>
      <c r="EM477" s="10"/>
      <c r="EN477" s="10"/>
      <c r="EO477" s="10"/>
      <c r="EP477" s="10"/>
      <c r="EQ477" s="10"/>
      <c r="ER477" s="10"/>
      <c r="ES477" s="10"/>
      <c r="ET477" s="10"/>
      <c r="EU477" s="10"/>
      <c r="EV477" s="10"/>
      <c r="EW477" s="10"/>
      <c r="EX477" s="10"/>
      <c r="EY477" s="10"/>
      <c r="EZ477" s="10"/>
      <c r="FA477" s="10"/>
      <c r="FB477" s="10"/>
      <c r="FC477" s="10"/>
      <c r="FD477" s="10"/>
      <c r="FE477" s="10"/>
      <c r="FF477" s="10"/>
      <c r="FG477" s="10"/>
      <c r="FH477" s="10"/>
      <c r="FI477" s="10"/>
      <c r="FJ477" s="10"/>
      <c r="FK477" s="10"/>
      <c r="FL477" s="10"/>
      <c r="FM477" s="10"/>
      <c r="FN477" s="10"/>
      <c r="FO477" s="10"/>
      <c r="FP477" s="10"/>
      <c r="FQ477" s="10"/>
      <c r="FR477" s="10"/>
      <c r="FS477" s="10"/>
      <c r="FT477" s="10"/>
      <c r="FU477" s="10"/>
      <c r="FV477" s="10"/>
      <c r="FW477" s="10"/>
      <c r="FX477" s="10"/>
      <c r="FY477" s="10"/>
      <c r="FZ477" s="10"/>
      <c r="GA477" s="10"/>
      <c r="GB477" s="10"/>
      <c r="GC477" s="10"/>
      <c r="GD477" s="10"/>
      <c r="GE477" s="10"/>
      <c r="GF477" s="10"/>
      <c r="GG477" s="10"/>
      <c r="GH477" s="10"/>
      <c r="GI477" s="10"/>
      <c r="GJ477" s="10"/>
      <c r="GK477" s="10"/>
      <c r="GL477" s="10"/>
      <c r="GM477" s="10"/>
      <c r="GN477" s="10"/>
      <c r="GO477" s="10"/>
      <c r="GP477" s="10"/>
      <c r="GQ477" s="10"/>
      <c r="GR477" s="10"/>
      <c r="GS477" s="10"/>
      <c r="GT477" s="10"/>
      <c r="GU477" s="10"/>
      <c r="GV477" s="10"/>
      <c r="GW477" s="10"/>
      <c r="GX477" s="10"/>
      <c r="GY477" s="10"/>
      <c r="GZ477" s="10"/>
      <c r="HA477" s="10"/>
      <c r="HB477" s="10"/>
      <c r="HC477" s="10"/>
      <c r="HD477" s="10"/>
      <c r="HE477" s="10"/>
      <c r="HF477" s="10"/>
      <c r="HG477" s="10"/>
      <c r="HH477" s="10"/>
      <c r="HI477" s="10"/>
      <c r="HJ477" s="10"/>
      <c r="HK477" s="10"/>
      <c r="HL477" s="10"/>
      <c r="HM477" s="10"/>
      <c r="HN477" s="10"/>
      <c r="HO477" s="10"/>
      <c r="HP477" s="10"/>
      <c r="HQ477" s="10"/>
      <c r="HR477" s="10"/>
      <c r="HS477" s="10"/>
      <c r="HT477" s="10"/>
      <c r="HU477" s="10"/>
      <c r="HV477" s="10"/>
      <c r="HW477" s="10"/>
      <c r="HX477" s="10"/>
      <c r="HY477" s="10"/>
      <c r="HZ477" s="10"/>
      <c r="IA477" s="10"/>
      <c r="IB477" s="10"/>
      <c r="IC477" s="10"/>
      <c r="ID477" s="10"/>
      <c r="IE477" s="10"/>
      <c r="IF477" s="10"/>
      <c r="IG477" s="10"/>
      <c r="IH477" s="10"/>
      <c r="II477" s="10"/>
      <c r="IJ477" s="10"/>
      <c r="IK477" s="10"/>
      <c r="IL477" s="10"/>
      <c r="IM477" s="10"/>
      <c r="IN477" s="10"/>
      <c r="IO477" s="10"/>
      <c r="IP477" s="10"/>
      <c r="IQ477" s="10"/>
      <c r="IR477" s="10"/>
      <c r="IS477" s="10"/>
      <c r="IT477" s="10"/>
      <c r="IU477" s="10"/>
      <c r="IV477" s="10"/>
      <c r="IW477" s="10"/>
      <c r="IX477" s="10"/>
      <c r="IY477" s="10"/>
      <c r="IZ477" s="10"/>
      <c r="JA477" s="10"/>
    </row>
    <row r="478" spans="1:261" x14ac:dyDescent="0.3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CC478" s="10"/>
      <c r="CD478" s="10"/>
      <c r="CE478" s="10"/>
      <c r="CF478" s="10"/>
      <c r="CG478" s="10"/>
      <c r="CH478" s="10"/>
      <c r="CI478" s="10"/>
      <c r="CJ478" s="10"/>
      <c r="CK478" s="10"/>
      <c r="CL478" s="10"/>
      <c r="CM478" s="10"/>
      <c r="CN478" s="10"/>
      <c r="CO478" s="10"/>
      <c r="CP478" s="10"/>
      <c r="CQ478" s="10"/>
      <c r="CR478" s="10"/>
      <c r="CS478" s="10"/>
      <c r="CT478" s="10"/>
      <c r="CU478" s="10"/>
      <c r="CV478" s="10"/>
      <c r="CW478" s="10"/>
      <c r="CX478" s="10"/>
      <c r="CY478" s="10"/>
      <c r="CZ478" s="10"/>
      <c r="DA478" s="10"/>
      <c r="DB478" s="10"/>
      <c r="DC478" s="10"/>
      <c r="DD478" s="10"/>
      <c r="DE478" s="10"/>
      <c r="DF478" s="10"/>
      <c r="DG478" s="10"/>
      <c r="DH478" s="10"/>
      <c r="DI478" s="10"/>
      <c r="DJ478" s="10"/>
      <c r="DK478" s="10"/>
      <c r="DL478" s="10"/>
      <c r="DM478" s="10"/>
      <c r="DN478" s="10"/>
      <c r="DO478" s="10"/>
      <c r="DP478" s="10"/>
      <c r="DQ478" s="10"/>
      <c r="DR478" s="10"/>
      <c r="DS478" s="10"/>
      <c r="DT478" s="10"/>
      <c r="DU478" s="10"/>
      <c r="DV478" s="10"/>
      <c r="DW478" s="10"/>
      <c r="DX478" s="10"/>
      <c r="DY478" s="10"/>
      <c r="DZ478" s="10"/>
      <c r="EA478" s="10"/>
      <c r="EB478" s="10"/>
      <c r="EC478" s="10"/>
      <c r="ED478" s="10"/>
      <c r="EE478" s="10"/>
      <c r="EF478" s="10"/>
      <c r="EG478" s="10"/>
      <c r="EH478" s="10"/>
      <c r="EI478" s="10"/>
      <c r="EJ478" s="10"/>
      <c r="EK478" s="10"/>
      <c r="EL478" s="10"/>
      <c r="EM478" s="10"/>
      <c r="EN478" s="10"/>
      <c r="EO478" s="10"/>
      <c r="EP478" s="10"/>
      <c r="EQ478" s="10"/>
      <c r="ER478" s="10"/>
      <c r="ES478" s="10"/>
      <c r="ET478" s="10"/>
      <c r="EU478" s="10"/>
      <c r="EV478" s="10"/>
      <c r="EW478" s="10"/>
      <c r="EX478" s="10"/>
      <c r="EY478" s="10"/>
      <c r="EZ478" s="10"/>
      <c r="FA478" s="10"/>
      <c r="FB478" s="10"/>
      <c r="FC478" s="10"/>
      <c r="FD478" s="10"/>
      <c r="FE478" s="10"/>
      <c r="FF478" s="10"/>
      <c r="FG478" s="10"/>
      <c r="FH478" s="10"/>
      <c r="FI478" s="10"/>
      <c r="FJ478" s="10"/>
      <c r="FK478" s="10"/>
      <c r="FL478" s="10"/>
      <c r="FM478" s="10"/>
      <c r="FN478" s="10"/>
      <c r="FO478" s="10"/>
      <c r="FP478" s="10"/>
      <c r="FQ478" s="10"/>
      <c r="FR478" s="10"/>
      <c r="FS478" s="10"/>
      <c r="FT478" s="10"/>
      <c r="FU478" s="10"/>
      <c r="FV478" s="10"/>
      <c r="FW478" s="10"/>
      <c r="FX478" s="10"/>
      <c r="FY478" s="10"/>
      <c r="FZ478" s="10"/>
      <c r="GA478" s="10"/>
      <c r="GB478" s="10"/>
      <c r="GC478" s="10"/>
      <c r="GD478" s="10"/>
      <c r="GE478" s="10"/>
      <c r="GF478" s="10"/>
      <c r="GG478" s="10"/>
      <c r="GH478" s="10"/>
      <c r="GI478" s="10"/>
      <c r="GJ478" s="10"/>
      <c r="GK478" s="10"/>
      <c r="GL478" s="10"/>
      <c r="GM478" s="10"/>
      <c r="GN478" s="10"/>
      <c r="GO478" s="10"/>
      <c r="GP478" s="10"/>
      <c r="GQ478" s="10"/>
      <c r="GR478" s="10"/>
      <c r="GS478" s="10"/>
      <c r="GT478" s="10"/>
      <c r="GU478" s="10"/>
      <c r="GV478" s="10"/>
      <c r="GW478" s="10"/>
      <c r="GX478" s="10"/>
      <c r="GY478" s="10"/>
      <c r="GZ478" s="10"/>
      <c r="HA478" s="10"/>
      <c r="HB478" s="10"/>
      <c r="HC478" s="10"/>
      <c r="HD478" s="10"/>
      <c r="HE478" s="10"/>
      <c r="HF478" s="10"/>
      <c r="HG478" s="10"/>
      <c r="HH478" s="10"/>
      <c r="HI478" s="10"/>
      <c r="HJ478" s="10"/>
      <c r="HK478" s="10"/>
      <c r="HL478" s="10"/>
      <c r="HM478" s="10"/>
      <c r="HN478" s="10"/>
      <c r="HO478" s="10"/>
      <c r="HP478" s="10"/>
      <c r="HQ478" s="10"/>
      <c r="HR478" s="10"/>
      <c r="HS478" s="10"/>
      <c r="HT478" s="10"/>
      <c r="HU478" s="10"/>
      <c r="HV478" s="10"/>
      <c r="HW478" s="10"/>
      <c r="HX478" s="10"/>
      <c r="HY478" s="10"/>
      <c r="HZ478" s="10"/>
      <c r="IA478" s="10"/>
      <c r="IB478" s="10"/>
      <c r="IC478" s="10"/>
      <c r="ID478" s="10"/>
      <c r="IE478" s="10"/>
      <c r="IF478" s="10"/>
      <c r="IG478" s="10"/>
      <c r="IH478" s="10"/>
      <c r="II478" s="10"/>
      <c r="IJ478" s="10"/>
      <c r="IK478" s="10"/>
      <c r="IL478" s="10"/>
      <c r="IM478" s="10"/>
      <c r="IN478" s="10"/>
      <c r="IO478" s="10"/>
      <c r="IP478" s="10"/>
      <c r="IQ478" s="10"/>
      <c r="IR478" s="10"/>
      <c r="IS478" s="10"/>
      <c r="IT478" s="10"/>
      <c r="IU478" s="10"/>
      <c r="IV478" s="10"/>
      <c r="IW478" s="10"/>
      <c r="IX478" s="10"/>
      <c r="IY478" s="10"/>
      <c r="IZ478" s="10"/>
      <c r="JA478" s="10"/>
    </row>
    <row r="479" spans="1:261" x14ac:dyDescent="0.3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CC479" s="10"/>
      <c r="CD479" s="10"/>
      <c r="CE479" s="10"/>
      <c r="CF479" s="10"/>
      <c r="CG479" s="10"/>
      <c r="CH479" s="10"/>
      <c r="CI479" s="10"/>
      <c r="CJ479" s="10"/>
      <c r="CK479" s="10"/>
      <c r="CL479" s="10"/>
      <c r="CM479" s="10"/>
      <c r="CN479" s="10"/>
      <c r="CO479" s="10"/>
      <c r="CP479" s="10"/>
      <c r="CQ479" s="10"/>
      <c r="CR479" s="10"/>
      <c r="CS479" s="10"/>
      <c r="CT479" s="10"/>
      <c r="CU479" s="10"/>
      <c r="CV479" s="10"/>
      <c r="CW479" s="10"/>
      <c r="CX479" s="10"/>
      <c r="CY479" s="10"/>
      <c r="CZ479" s="10"/>
      <c r="DA479" s="10"/>
      <c r="DB479" s="10"/>
      <c r="DC479" s="10"/>
      <c r="DD479" s="10"/>
      <c r="DE479" s="10"/>
      <c r="DF479" s="10"/>
      <c r="DG479" s="10"/>
      <c r="DH479" s="10"/>
      <c r="DI479" s="10"/>
      <c r="DJ479" s="10"/>
      <c r="DK479" s="10"/>
      <c r="DL479" s="10"/>
      <c r="DM479" s="10"/>
      <c r="DN479" s="10"/>
      <c r="DO479" s="10"/>
      <c r="DP479" s="10"/>
      <c r="DQ479" s="10"/>
      <c r="DR479" s="10"/>
      <c r="DS479" s="10"/>
      <c r="DT479" s="10"/>
      <c r="DU479" s="10"/>
      <c r="DV479" s="10"/>
      <c r="DW479" s="10"/>
      <c r="DX479" s="10"/>
      <c r="DY479" s="10"/>
      <c r="DZ479" s="10"/>
      <c r="EA479" s="10"/>
      <c r="EB479" s="10"/>
      <c r="EC479" s="10"/>
      <c r="ED479" s="10"/>
      <c r="EE479" s="10"/>
      <c r="EF479" s="10"/>
      <c r="EG479" s="10"/>
      <c r="EH479" s="10"/>
      <c r="EI479" s="10"/>
      <c r="EJ479" s="10"/>
      <c r="EK479" s="10"/>
      <c r="EL479" s="10"/>
      <c r="EM479" s="10"/>
      <c r="EN479" s="10"/>
      <c r="EO479" s="10"/>
      <c r="EP479" s="10"/>
      <c r="EQ479" s="10"/>
      <c r="ER479" s="10"/>
      <c r="ES479" s="10"/>
      <c r="ET479" s="10"/>
      <c r="EU479" s="10"/>
      <c r="EV479" s="10"/>
      <c r="EW479" s="10"/>
      <c r="EX479" s="10"/>
      <c r="EY479" s="10"/>
      <c r="EZ479" s="10"/>
      <c r="FA479" s="10"/>
      <c r="FB479" s="10"/>
      <c r="FC479" s="10"/>
      <c r="FD479" s="10"/>
      <c r="FE479" s="10"/>
      <c r="FF479" s="10"/>
      <c r="FG479" s="10"/>
      <c r="FH479" s="10"/>
      <c r="FI479" s="10"/>
      <c r="FJ479" s="10"/>
      <c r="FK479" s="10"/>
      <c r="FL479" s="10"/>
      <c r="FM479" s="10"/>
      <c r="FN479" s="10"/>
      <c r="FO479" s="10"/>
      <c r="FP479" s="10"/>
      <c r="FQ479" s="10"/>
      <c r="FR479" s="10"/>
      <c r="FS479" s="10"/>
      <c r="FT479" s="10"/>
      <c r="FU479" s="10"/>
      <c r="FV479" s="10"/>
      <c r="FW479" s="10"/>
      <c r="FX479" s="10"/>
      <c r="FY479" s="10"/>
      <c r="FZ479" s="10"/>
      <c r="GA479" s="10"/>
      <c r="GB479" s="10"/>
      <c r="GC479" s="10"/>
      <c r="GD479" s="10"/>
      <c r="GE479" s="10"/>
      <c r="GF479" s="10"/>
      <c r="GG479" s="10"/>
      <c r="GH479" s="10"/>
      <c r="GI479" s="10"/>
      <c r="GJ479" s="10"/>
      <c r="GK479" s="10"/>
      <c r="GL479" s="10"/>
      <c r="GM479" s="10"/>
      <c r="GN479" s="10"/>
      <c r="GO479" s="10"/>
      <c r="GP479" s="10"/>
      <c r="GQ479" s="10"/>
      <c r="GR479" s="10"/>
      <c r="GS479" s="10"/>
      <c r="GT479" s="10"/>
      <c r="GU479" s="10"/>
      <c r="GV479" s="10"/>
      <c r="GW479" s="10"/>
      <c r="GX479" s="10"/>
      <c r="GY479" s="10"/>
      <c r="GZ479" s="10"/>
      <c r="HA479" s="10"/>
      <c r="HB479" s="10"/>
      <c r="HC479" s="10"/>
      <c r="HD479" s="10"/>
      <c r="HE479" s="10"/>
      <c r="HF479" s="10"/>
      <c r="HG479" s="10"/>
      <c r="HH479" s="10"/>
      <c r="HI479" s="10"/>
      <c r="HJ479" s="10"/>
      <c r="HK479" s="10"/>
      <c r="HL479" s="10"/>
      <c r="HM479" s="10"/>
      <c r="HN479" s="10"/>
      <c r="HO479" s="10"/>
      <c r="HP479" s="10"/>
      <c r="HQ479" s="10"/>
      <c r="HR479" s="10"/>
      <c r="HS479" s="10"/>
      <c r="HT479" s="10"/>
      <c r="HU479" s="10"/>
      <c r="HV479" s="10"/>
      <c r="HW479" s="10"/>
      <c r="HX479" s="10"/>
      <c r="HY479" s="10"/>
      <c r="HZ479" s="10"/>
      <c r="IA479" s="10"/>
      <c r="IB479" s="10"/>
      <c r="IC479" s="10"/>
      <c r="ID479" s="10"/>
      <c r="IE479" s="10"/>
      <c r="IF479" s="10"/>
      <c r="IG479" s="10"/>
      <c r="IH479" s="10"/>
      <c r="II479" s="10"/>
      <c r="IJ479" s="10"/>
      <c r="IK479" s="10"/>
      <c r="IL479" s="10"/>
      <c r="IM479" s="10"/>
      <c r="IN479" s="10"/>
      <c r="IO479" s="10"/>
      <c r="IP479" s="10"/>
      <c r="IQ479" s="10"/>
      <c r="IR479" s="10"/>
      <c r="IS479" s="10"/>
      <c r="IT479" s="10"/>
      <c r="IU479" s="10"/>
      <c r="IV479" s="10"/>
      <c r="IW479" s="10"/>
      <c r="IX479" s="10"/>
      <c r="IY479" s="10"/>
      <c r="IZ479" s="10"/>
      <c r="JA479" s="10"/>
    </row>
    <row r="480" spans="1:261" x14ac:dyDescent="0.3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CC480" s="10"/>
      <c r="CD480" s="10"/>
      <c r="CE480" s="10"/>
      <c r="CF480" s="10"/>
      <c r="CG480" s="10"/>
      <c r="CH480" s="10"/>
      <c r="CI480" s="10"/>
      <c r="CJ480" s="10"/>
      <c r="CK480" s="10"/>
      <c r="CL480" s="10"/>
      <c r="CM480" s="10"/>
      <c r="CN480" s="10"/>
      <c r="CO480" s="10"/>
      <c r="CP480" s="10"/>
      <c r="CQ480" s="10"/>
      <c r="CR480" s="10"/>
      <c r="CS480" s="10"/>
      <c r="CT480" s="10"/>
      <c r="CU480" s="10"/>
      <c r="CV480" s="10"/>
      <c r="CW480" s="10"/>
      <c r="CX480" s="10"/>
      <c r="CY480" s="10"/>
      <c r="CZ480" s="10"/>
      <c r="DA480" s="10"/>
      <c r="DB480" s="10"/>
      <c r="DC480" s="10"/>
      <c r="DD480" s="10"/>
      <c r="DE480" s="10"/>
      <c r="DF480" s="10"/>
      <c r="DG480" s="10"/>
      <c r="DH480" s="10"/>
      <c r="DI480" s="10"/>
      <c r="DJ480" s="10"/>
      <c r="DK480" s="10"/>
      <c r="DL480" s="10"/>
      <c r="DM480" s="10"/>
      <c r="DN480" s="10"/>
      <c r="DO480" s="10"/>
      <c r="DP480" s="10"/>
      <c r="DQ480" s="10"/>
      <c r="DR480" s="10"/>
      <c r="DS480" s="10"/>
      <c r="DT480" s="10"/>
      <c r="DU480" s="10"/>
      <c r="DV480" s="10"/>
      <c r="DW480" s="10"/>
      <c r="DX480" s="10"/>
      <c r="DY480" s="10"/>
      <c r="DZ480" s="10"/>
      <c r="EA480" s="10"/>
      <c r="EB480" s="10"/>
      <c r="EC480" s="10"/>
      <c r="ED480" s="10"/>
      <c r="EE480" s="10"/>
      <c r="EF480" s="10"/>
      <c r="EG480" s="10"/>
      <c r="EH480" s="10"/>
      <c r="EI480" s="10"/>
      <c r="EJ480" s="10"/>
      <c r="EK480" s="10"/>
      <c r="EL480" s="10"/>
      <c r="EM480" s="10"/>
      <c r="EN480" s="10"/>
      <c r="EO480" s="10"/>
      <c r="EP480" s="10"/>
      <c r="EQ480" s="10"/>
      <c r="ER480" s="10"/>
      <c r="ES480" s="10"/>
      <c r="ET480" s="10"/>
      <c r="EU480" s="10"/>
      <c r="EV480" s="10"/>
      <c r="EW480" s="10"/>
      <c r="EX480" s="10"/>
      <c r="EY480" s="10"/>
      <c r="EZ480" s="10"/>
      <c r="FA480" s="10"/>
      <c r="FB480" s="10"/>
      <c r="FC480" s="10"/>
      <c r="FD480" s="10"/>
      <c r="FE480" s="10"/>
      <c r="FF480" s="10"/>
      <c r="FG480" s="10"/>
      <c r="FH480" s="10"/>
      <c r="FI480" s="10"/>
      <c r="FJ480" s="10"/>
      <c r="FK480" s="10"/>
      <c r="FL480" s="10"/>
      <c r="FM480" s="10"/>
      <c r="FN480" s="10"/>
      <c r="FO480" s="10"/>
      <c r="FP480" s="10"/>
      <c r="FQ480" s="10"/>
      <c r="FR480" s="10"/>
      <c r="FS480" s="10"/>
      <c r="FT480" s="10"/>
      <c r="FU480" s="10"/>
      <c r="FV480" s="10"/>
      <c r="FW480" s="10"/>
      <c r="FX480" s="10"/>
      <c r="FY480" s="10"/>
      <c r="FZ480" s="10"/>
      <c r="GA480" s="10"/>
      <c r="GB480" s="10"/>
      <c r="GC480" s="10"/>
      <c r="GD480" s="10"/>
      <c r="GE480" s="10"/>
      <c r="GF480" s="10"/>
      <c r="GG480" s="10"/>
      <c r="GH480" s="10"/>
      <c r="GI480" s="10"/>
      <c r="GJ480" s="10"/>
      <c r="GK480" s="10"/>
      <c r="GL480" s="10"/>
      <c r="GM480" s="10"/>
      <c r="GN480" s="10"/>
      <c r="GO480" s="10"/>
      <c r="GP480" s="10"/>
      <c r="GQ480" s="10"/>
      <c r="GR480" s="10"/>
      <c r="GS480" s="10"/>
      <c r="GT480" s="10"/>
      <c r="GU480" s="10"/>
      <c r="GV480" s="10"/>
      <c r="GW480" s="10"/>
      <c r="GX480" s="10"/>
      <c r="GY480" s="10"/>
      <c r="GZ480" s="10"/>
      <c r="HA480" s="10"/>
      <c r="HB480" s="10"/>
      <c r="HC480" s="10"/>
      <c r="HD480" s="10"/>
      <c r="HE480" s="10"/>
      <c r="HF480" s="10"/>
      <c r="HG480" s="10"/>
      <c r="HH480" s="10"/>
      <c r="HI480" s="10"/>
      <c r="HJ480" s="10"/>
      <c r="HK480" s="10"/>
      <c r="HL480" s="10"/>
      <c r="HM480" s="10"/>
      <c r="HN480" s="10"/>
      <c r="HO480" s="10"/>
      <c r="HP480" s="10"/>
      <c r="HQ480" s="10"/>
      <c r="HR480" s="10"/>
      <c r="HS480" s="10"/>
      <c r="HT480" s="10"/>
      <c r="HU480" s="10"/>
      <c r="HV480" s="10"/>
      <c r="HW480" s="10"/>
      <c r="HX480" s="10"/>
      <c r="HY480" s="10"/>
      <c r="HZ480" s="10"/>
      <c r="IA480" s="10"/>
      <c r="IB480" s="10"/>
      <c r="IC480" s="10"/>
      <c r="ID480" s="10"/>
      <c r="IE480" s="10"/>
      <c r="IF480" s="10"/>
      <c r="IG480" s="10"/>
      <c r="IH480" s="10"/>
      <c r="II480" s="10"/>
      <c r="IJ480" s="10"/>
      <c r="IK480" s="10"/>
      <c r="IL480" s="10"/>
      <c r="IM480" s="10"/>
      <c r="IN480" s="10"/>
      <c r="IO480" s="10"/>
      <c r="IP480" s="10"/>
      <c r="IQ480" s="10"/>
      <c r="IR480" s="10"/>
      <c r="IS480" s="10"/>
      <c r="IT480" s="10"/>
      <c r="IU480" s="10"/>
      <c r="IV480" s="10"/>
      <c r="IW480" s="10"/>
      <c r="IX480" s="10"/>
      <c r="IY480" s="10"/>
      <c r="IZ480" s="10"/>
      <c r="JA480" s="10"/>
    </row>
    <row r="481" spans="1:261" x14ac:dyDescent="0.3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CC481" s="10"/>
      <c r="CD481" s="10"/>
      <c r="CE481" s="10"/>
      <c r="CF481" s="10"/>
      <c r="CG481" s="10"/>
      <c r="CH481" s="10"/>
      <c r="CI481" s="10"/>
      <c r="CJ481" s="10"/>
      <c r="CK481" s="10"/>
      <c r="CL481" s="10"/>
      <c r="CM481" s="10"/>
      <c r="CN481" s="10"/>
      <c r="CO481" s="10"/>
      <c r="CP481" s="10"/>
      <c r="CQ481" s="10"/>
      <c r="CR481" s="10"/>
      <c r="CS481" s="10"/>
      <c r="CT481" s="10"/>
      <c r="CU481" s="10"/>
      <c r="CV481" s="10"/>
      <c r="CW481" s="10"/>
      <c r="CX481" s="10"/>
      <c r="CY481" s="10"/>
      <c r="CZ481" s="10"/>
      <c r="DA481" s="10"/>
      <c r="DB481" s="10"/>
      <c r="DC481" s="10"/>
      <c r="DD481" s="10"/>
      <c r="DE481" s="10"/>
      <c r="DF481" s="10"/>
      <c r="DG481" s="10"/>
      <c r="DH481" s="10"/>
      <c r="DI481" s="10"/>
      <c r="DJ481" s="10"/>
      <c r="DK481" s="10"/>
      <c r="DL481" s="10"/>
      <c r="DM481" s="10"/>
      <c r="DN481" s="10"/>
      <c r="DO481" s="10"/>
      <c r="DP481" s="10"/>
      <c r="DQ481" s="10"/>
      <c r="DR481" s="10"/>
      <c r="DS481" s="10"/>
      <c r="DT481" s="10"/>
      <c r="DU481" s="10"/>
      <c r="DV481" s="10"/>
      <c r="DW481" s="10"/>
      <c r="DX481" s="10"/>
      <c r="DY481" s="10"/>
      <c r="DZ481" s="10"/>
      <c r="EA481" s="10"/>
      <c r="EB481" s="10"/>
      <c r="EC481" s="10"/>
      <c r="ED481" s="10"/>
      <c r="EE481" s="10"/>
      <c r="EF481" s="10"/>
      <c r="EG481" s="10"/>
      <c r="EH481" s="10"/>
      <c r="EI481" s="10"/>
      <c r="EJ481" s="10"/>
      <c r="EK481" s="10"/>
      <c r="EL481" s="10"/>
      <c r="EM481" s="10"/>
      <c r="EN481" s="10"/>
      <c r="EO481" s="10"/>
      <c r="EP481" s="10"/>
      <c r="EQ481" s="10"/>
      <c r="ER481" s="10"/>
      <c r="ES481" s="10"/>
      <c r="ET481" s="10"/>
      <c r="EU481" s="10"/>
      <c r="EV481" s="10"/>
      <c r="EW481" s="10"/>
      <c r="EX481" s="10"/>
      <c r="EY481" s="10"/>
      <c r="EZ481" s="10"/>
      <c r="FA481" s="10"/>
      <c r="FB481" s="10"/>
      <c r="FC481" s="10"/>
      <c r="FD481" s="10"/>
      <c r="FE481" s="10"/>
      <c r="FF481" s="10"/>
      <c r="FG481" s="10"/>
      <c r="FH481" s="10"/>
      <c r="FI481" s="10"/>
      <c r="FJ481" s="10"/>
      <c r="FK481" s="10"/>
      <c r="FL481" s="10"/>
      <c r="FM481" s="10"/>
      <c r="FN481" s="10"/>
      <c r="FO481" s="10"/>
      <c r="FP481" s="10"/>
      <c r="FQ481" s="10"/>
      <c r="FR481" s="10"/>
      <c r="FS481" s="10"/>
      <c r="FT481" s="10"/>
      <c r="FU481" s="10"/>
      <c r="FV481" s="10"/>
      <c r="FW481" s="10"/>
      <c r="FX481" s="10"/>
      <c r="FY481" s="10"/>
      <c r="FZ481" s="10"/>
      <c r="GA481" s="10"/>
      <c r="GB481" s="10"/>
      <c r="GC481" s="10"/>
      <c r="GD481" s="10"/>
      <c r="GE481" s="10"/>
      <c r="GF481" s="10"/>
      <c r="GG481" s="10"/>
      <c r="GH481" s="10"/>
      <c r="GI481" s="10"/>
      <c r="GJ481" s="10"/>
      <c r="GK481" s="10"/>
      <c r="GL481" s="10"/>
      <c r="GM481" s="10"/>
      <c r="GN481" s="10"/>
      <c r="GO481" s="10"/>
      <c r="GP481" s="10"/>
      <c r="GQ481" s="10"/>
      <c r="GR481" s="10"/>
      <c r="GS481" s="10"/>
      <c r="GT481" s="10"/>
      <c r="GU481" s="10"/>
      <c r="GV481" s="10"/>
      <c r="GW481" s="10"/>
      <c r="GX481" s="10"/>
      <c r="GY481" s="10"/>
      <c r="GZ481" s="10"/>
      <c r="HA481" s="10"/>
      <c r="HB481" s="10"/>
      <c r="HC481" s="10"/>
      <c r="HD481" s="10"/>
      <c r="HE481" s="10"/>
      <c r="HF481" s="10"/>
      <c r="HG481" s="10"/>
      <c r="HH481" s="10"/>
      <c r="HI481" s="10"/>
      <c r="HJ481" s="10"/>
      <c r="HK481" s="10"/>
      <c r="HL481" s="10"/>
      <c r="HM481" s="10"/>
      <c r="HN481" s="10"/>
      <c r="HO481" s="10"/>
      <c r="HP481" s="10"/>
      <c r="HQ481" s="10"/>
      <c r="HR481" s="10"/>
      <c r="HS481" s="10"/>
      <c r="HT481" s="10"/>
      <c r="HU481" s="10"/>
      <c r="HV481" s="10"/>
      <c r="HW481" s="10"/>
      <c r="HX481" s="10"/>
      <c r="HY481" s="10"/>
      <c r="HZ481" s="10"/>
      <c r="IA481" s="10"/>
      <c r="IB481" s="10"/>
      <c r="IC481" s="10"/>
      <c r="ID481" s="10"/>
      <c r="IE481" s="10"/>
      <c r="IF481" s="10"/>
      <c r="IG481" s="10"/>
      <c r="IH481" s="10"/>
      <c r="II481" s="10"/>
      <c r="IJ481" s="10"/>
      <c r="IK481" s="10"/>
      <c r="IL481" s="10"/>
      <c r="IM481" s="10"/>
      <c r="IN481" s="10"/>
      <c r="IO481" s="10"/>
      <c r="IP481" s="10"/>
      <c r="IQ481" s="10"/>
      <c r="IR481" s="10"/>
      <c r="IS481" s="10"/>
      <c r="IT481" s="10"/>
      <c r="IU481" s="10"/>
      <c r="IV481" s="10"/>
      <c r="IW481" s="10"/>
      <c r="IX481" s="10"/>
      <c r="IY481" s="10"/>
      <c r="IZ481" s="10"/>
      <c r="JA481" s="10"/>
    </row>
    <row r="482" spans="1:261" x14ac:dyDescent="0.3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CC482" s="10"/>
      <c r="CD482" s="10"/>
      <c r="CE482" s="10"/>
      <c r="CF482" s="10"/>
      <c r="CG482" s="10"/>
      <c r="CH482" s="10"/>
      <c r="CI482" s="10"/>
      <c r="CJ482" s="10"/>
      <c r="CK482" s="10"/>
      <c r="CL482" s="10"/>
      <c r="CM482" s="10"/>
      <c r="CN482" s="10"/>
      <c r="CO482" s="10"/>
      <c r="CP482" s="10"/>
      <c r="CQ482" s="10"/>
      <c r="CR482" s="10"/>
      <c r="CS482" s="10"/>
      <c r="CT482" s="10"/>
      <c r="CU482" s="10"/>
      <c r="CV482" s="10"/>
      <c r="CW482" s="10"/>
      <c r="CX482" s="10"/>
      <c r="CY482" s="10"/>
      <c r="CZ482" s="10"/>
      <c r="DA482" s="10"/>
      <c r="DB482" s="10"/>
      <c r="DC482" s="10"/>
      <c r="DD482" s="10"/>
      <c r="DE482" s="10"/>
      <c r="DF482" s="10"/>
      <c r="DG482" s="10"/>
      <c r="DH482" s="10"/>
      <c r="DI482" s="10"/>
      <c r="DJ482" s="10"/>
      <c r="DK482" s="10"/>
      <c r="DL482" s="10"/>
      <c r="DM482" s="10"/>
      <c r="DN482" s="10"/>
      <c r="DO482" s="10"/>
      <c r="DP482" s="10"/>
      <c r="DQ482" s="10"/>
      <c r="DR482" s="10"/>
      <c r="DS482" s="10"/>
      <c r="DT482" s="10"/>
      <c r="DU482" s="10"/>
      <c r="DV482" s="10"/>
      <c r="DW482" s="10"/>
      <c r="DX482" s="10"/>
      <c r="DY482" s="10"/>
      <c r="DZ482" s="10"/>
      <c r="EA482" s="10"/>
      <c r="EB482" s="10"/>
      <c r="EC482" s="10"/>
      <c r="ED482" s="10"/>
      <c r="EE482" s="10"/>
      <c r="EF482" s="10"/>
      <c r="EG482" s="10"/>
      <c r="EH482" s="10"/>
      <c r="EI482" s="10"/>
      <c r="EJ482" s="10"/>
      <c r="EK482" s="10"/>
      <c r="EL482" s="10"/>
      <c r="EM482" s="10"/>
      <c r="EN482" s="10"/>
      <c r="EO482" s="10"/>
      <c r="EP482" s="10"/>
      <c r="EQ482" s="10"/>
      <c r="ER482" s="10"/>
      <c r="ES482" s="10"/>
      <c r="ET482" s="10"/>
      <c r="EU482" s="10"/>
      <c r="EV482" s="10"/>
      <c r="EW482" s="10"/>
      <c r="EX482" s="10"/>
      <c r="EY482" s="10"/>
      <c r="EZ482" s="10"/>
      <c r="FA482" s="10"/>
      <c r="FB482" s="10"/>
      <c r="FC482" s="10"/>
      <c r="FD482" s="10"/>
      <c r="FE482" s="10"/>
      <c r="FF482" s="10"/>
      <c r="FG482" s="10"/>
      <c r="FH482" s="10"/>
      <c r="FI482" s="10"/>
      <c r="FJ482" s="10"/>
      <c r="FK482" s="10"/>
      <c r="FL482" s="10"/>
      <c r="FM482" s="10"/>
      <c r="FN482" s="10"/>
      <c r="FO482" s="10"/>
      <c r="FP482" s="10"/>
      <c r="FQ482" s="10"/>
      <c r="FR482" s="10"/>
      <c r="FS482" s="10"/>
      <c r="FT482" s="10"/>
      <c r="FU482" s="10"/>
      <c r="FV482" s="10"/>
      <c r="FW482" s="10"/>
      <c r="FX482" s="10"/>
      <c r="FY482" s="10"/>
      <c r="FZ482" s="10"/>
      <c r="GA482" s="10"/>
      <c r="GB482" s="10"/>
      <c r="GC482" s="10"/>
      <c r="GD482" s="10"/>
      <c r="GE482" s="10"/>
      <c r="GF482" s="10"/>
      <c r="GG482" s="10"/>
      <c r="GH482" s="10"/>
      <c r="GI482" s="10"/>
      <c r="GJ482" s="10"/>
      <c r="GK482" s="10"/>
      <c r="GL482" s="10"/>
      <c r="GM482" s="10"/>
      <c r="GN482" s="10"/>
      <c r="GO482" s="10"/>
      <c r="GP482" s="10"/>
      <c r="GQ482" s="10"/>
      <c r="GR482" s="10"/>
      <c r="GS482" s="10"/>
      <c r="GT482" s="10"/>
      <c r="GU482" s="10"/>
      <c r="GV482" s="10"/>
      <c r="GW482" s="10"/>
      <c r="GX482" s="10"/>
      <c r="GY482" s="10"/>
      <c r="GZ482" s="10"/>
      <c r="HA482" s="10"/>
      <c r="HB482" s="10"/>
      <c r="HC482" s="10"/>
      <c r="HD482" s="10"/>
      <c r="HE482" s="10"/>
      <c r="HF482" s="10"/>
      <c r="HG482" s="10"/>
      <c r="HH482" s="10"/>
      <c r="HI482" s="10"/>
      <c r="HJ482" s="10"/>
      <c r="HK482" s="10"/>
      <c r="HL482" s="10"/>
      <c r="HM482" s="10"/>
      <c r="HN482" s="10"/>
      <c r="HO482" s="10"/>
      <c r="HP482" s="10"/>
      <c r="HQ482" s="10"/>
      <c r="HR482" s="10"/>
      <c r="HS482" s="10"/>
      <c r="HT482" s="10"/>
      <c r="HU482" s="10"/>
      <c r="HV482" s="10"/>
      <c r="HW482" s="10"/>
      <c r="HX482" s="10"/>
      <c r="HY482" s="10"/>
      <c r="HZ482" s="10"/>
      <c r="IA482" s="10"/>
      <c r="IB482" s="10"/>
      <c r="IC482" s="10"/>
      <c r="ID482" s="10"/>
      <c r="IE482" s="10"/>
      <c r="IF482" s="10"/>
      <c r="IG482" s="10"/>
      <c r="IH482" s="10"/>
      <c r="II482" s="10"/>
      <c r="IJ482" s="10"/>
      <c r="IK482" s="10"/>
      <c r="IL482" s="10"/>
      <c r="IM482" s="10"/>
      <c r="IN482" s="10"/>
      <c r="IO482" s="10"/>
      <c r="IP482" s="10"/>
      <c r="IQ482" s="10"/>
      <c r="IR482" s="10"/>
      <c r="IS482" s="10"/>
      <c r="IT482" s="10"/>
      <c r="IU482" s="10"/>
      <c r="IV482" s="10"/>
      <c r="IW482" s="10"/>
      <c r="IX482" s="10"/>
      <c r="IY482" s="10"/>
      <c r="IZ482" s="10"/>
      <c r="JA482" s="10"/>
    </row>
    <row r="483" spans="1:261" x14ac:dyDescent="0.3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CC483" s="10"/>
      <c r="CD483" s="10"/>
      <c r="CE483" s="10"/>
      <c r="CF483" s="10"/>
      <c r="CG483" s="10"/>
      <c r="CH483" s="10"/>
      <c r="CI483" s="10"/>
      <c r="CJ483" s="10"/>
      <c r="CK483" s="10"/>
      <c r="CL483" s="10"/>
      <c r="CM483" s="10"/>
      <c r="CN483" s="10"/>
      <c r="CO483" s="10"/>
      <c r="CP483" s="10"/>
      <c r="CQ483" s="10"/>
      <c r="CR483" s="10"/>
      <c r="CS483" s="10"/>
      <c r="CT483" s="10"/>
      <c r="CU483" s="10"/>
      <c r="CV483" s="10"/>
      <c r="CW483" s="10"/>
      <c r="CX483" s="10"/>
      <c r="CY483" s="10"/>
      <c r="CZ483" s="10"/>
      <c r="DA483" s="10"/>
      <c r="DB483" s="10"/>
      <c r="DC483" s="10"/>
      <c r="DD483" s="10"/>
      <c r="DE483" s="10"/>
      <c r="DF483" s="10"/>
      <c r="DG483" s="10"/>
      <c r="DH483" s="10"/>
      <c r="DI483" s="10"/>
      <c r="DJ483" s="10"/>
      <c r="DK483" s="10"/>
      <c r="DL483" s="10"/>
      <c r="DM483" s="10"/>
      <c r="DN483" s="10"/>
      <c r="DO483" s="10"/>
      <c r="DP483" s="10"/>
      <c r="DQ483" s="10"/>
      <c r="DR483" s="10"/>
      <c r="DS483" s="10"/>
      <c r="DT483" s="10"/>
      <c r="DU483" s="10"/>
      <c r="DV483" s="10"/>
      <c r="DW483" s="10"/>
      <c r="DX483" s="10"/>
      <c r="DY483" s="10"/>
      <c r="DZ483" s="10"/>
      <c r="EA483" s="10"/>
      <c r="EB483" s="10"/>
      <c r="EC483" s="10"/>
      <c r="ED483" s="10"/>
      <c r="EE483" s="10"/>
      <c r="EF483" s="10"/>
      <c r="EG483" s="10"/>
      <c r="EH483" s="10"/>
      <c r="EI483" s="10"/>
      <c r="EJ483" s="10"/>
      <c r="EK483" s="10"/>
      <c r="EL483" s="10"/>
      <c r="EM483" s="10"/>
      <c r="EN483" s="10"/>
      <c r="EO483" s="10"/>
      <c r="EP483" s="10"/>
      <c r="EQ483" s="10"/>
      <c r="ER483" s="10"/>
      <c r="ES483" s="10"/>
      <c r="ET483" s="10"/>
      <c r="EU483" s="10"/>
      <c r="EV483" s="10"/>
      <c r="EW483" s="10"/>
      <c r="EX483" s="10"/>
      <c r="EY483" s="10"/>
      <c r="EZ483" s="10"/>
      <c r="FA483" s="10"/>
      <c r="FB483" s="10"/>
      <c r="FC483" s="10"/>
      <c r="FD483" s="10"/>
      <c r="FE483" s="10"/>
      <c r="FF483" s="10"/>
      <c r="FG483" s="10"/>
      <c r="FH483" s="10"/>
      <c r="FI483" s="10"/>
      <c r="FJ483" s="10"/>
      <c r="FK483" s="10"/>
      <c r="FL483" s="10"/>
      <c r="FM483" s="10"/>
      <c r="FN483" s="10"/>
      <c r="FO483" s="10"/>
      <c r="FP483" s="10"/>
      <c r="FQ483" s="10"/>
      <c r="FR483" s="10"/>
      <c r="FS483" s="10"/>
      <c r="FT483" s="10"/>
      <c r="FU483" s="10"/>
      <c r="FV483" s="10"/>
      <c r="FW483" s="10"/>
      <c r="FX483" s="10"/>
      <c r="FY483" s="10"/>
      <c r="FZ483" s="10"/>
      <c r="GA483" s="10"/>
      <c r="GB483" s="10"/>
      <c r="GC483" s="10"/>
      <c r="GD483" s="10"/>
      <c r="GE483" s="10"/>
      <c r="GF483" s="10"/>
      <c r="GG483" s="10"/>
      <c r="GH483" s="10"/>
      <c r="GI483" s="10"/>
      <c r="GJ483" s="10"/>
      <c r="GK483" s="10"/>
      <c r="GL483" s="10"/>
      <c r="GM483" s="10"/>
      <c r="GN483" s="10"/>
      <c r="GO483" s="10"/>
      <c r="GP483" s="10"/>
      <c r="GQ483" s="10"/>
      <c r="GR483" s="10"/>
      <c r="GS483" s="10"/>
      <c r="GT483" s="10"/>
      <c r="GU483" s="10"/>
      <c r="GV483" s="10"/>
      <c r="GW483" s="10"/>
      <c r="GX483" s="10"/>
      <c r="GY483" s="10"/>
      <c r="GZ483" s="10"/>
      <c r="HA483" s="10"/>
      <c r="HB483" s="10"/>
      <c r="HC483" s="10"/>
      <c r="HD483" s="10"/>
      <c r="HE483" s="10"/>
      <c r="HF483" s="10"/>
      <c r="HG483" s="10"/>
      <c r="HH483" s="10"/>
      <c r="HI483" s="10"/>
      <c r="HJ483" s="10"/>
      <c r="HK483" s="10"/>
      <c r="HL483" s="10"/>
      <c r="HM483" s="10"/>
      <c r="HN483" s="10"/>
      <c r="HO483" s="10"/>
      <c r="HP483" s="10"/>
      <c r="HQ483" s="10"/>
      <c r="HR483" s="10"/>
      <c r="HS483" s="10"/>
      <c r="HT483" s="10"/>
      <c r="HU483" s="10"/>
      <c r="HV483" s="10"/>
      <c r="HW483" s="10"/>
      <c r="HX483" s="10"/>
      <c r="HY483" s="10"/>
      <c r="HZ483" s="10"/>
      <c r="IA483" s="10"/>
      <c r="IB483" s="10"/>
      <c r="IC483" s="10"/>
      <c r="ID483" s="10"/>
      <c r="IE483" s="10"/>
      <c r="IF483" s="10"/>
      <c r="IG483" s="10"/>
      <c r="IH483" s="10"/>
      <c r="II483" s="10"/>
      <c r="IJ483" s="10"/>
      <c r="IK483" s="10"/>
      <c r="IL483" s="10"/>
      <c r="IM483" s="10"/>
      <c r="IN483" s="10"/>
      <c r="IO483" s="10"/>
      <c r="IP483" s="10"/>
      <c r="IQ483" s="10"/>
      <c r="IR483" s="10"/>
      <c r="IS483" s="10"/>
      <c r="IT483" s="10"/>
      <c r="IU483" s="10"/>
      <c r="IV483" s="10"/>
      <c r="IW483" s="10"/>
      <c r="IX483" s="10"/>
      <c r="IY483" s="10"/>
      <c r="IZ483" s="10"/>
      <c r="JA483" s="10"/>
    </row>
    <row r="484" spans="1:261" x14ac:dyDescent="0.3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CC484" s="10"/>
      <c r="CD484" s="10"/>
      <c r="CE484" s="10"/>
      <c r="CF484" s="10"/>
      <c r="CG484" s="10"/>
      <c r="CH484" s="10"/>
      <c r="CI484" s="10"/>
      <c r="CJ484" s="10"/>
      <c r="CK484" s="10"/>
      <c r="CL484" s="10"/>
      <c r="CM484" s="10"/>
      <c r="CN484" s="10"/>
      <c r="CO484" s="10"/>
      <c r="CP484" s="10"/>
      <c r="CQ484" s="10"/>
      <c r="CR484" s="10"/>
      <c r="CS484" s="10"/>
      <c r="CT484" s="10"/>
      <c r="CU484" s="10"/>
      <c r="CV484" s="10"/>
      <c r="CW484" s="10"/>
      <c r="CX484" s="10"/>
      <c r="CY484" s="10"/>
      <c r="CZ484" s="10"/>
      <c r="DA484" s="10"/>
      <c r="DB484" s="10"/>
      <c r="DC484" s="10"/>
      <c r="DD484" s="10"/>
      <c r="DE484" s="10"/>
      <c r="DF484" s="10"/>
      <c r="DG484" s="10"/>
      <c r="DH484" s="10"/>
      <c r="DI484" s="10"/>
      <c r="DJ484" s="10"/>
      <c r="DK484" s="10"/>
      <c r="DL484" s="10"/>
      <c r="DM484" s="10"/>
      <c r="DN484" s="10"/>
      <c r="DO484" s="10"/>
      <c r="DP484" s="10"/>
      <c r="DQ484" s="10"/>
      <c r="DR484" s="10"/>
      <c r="DS484" s="10"/>
      <c r="DT484" s="10"/>
      <c r="DU484" s="10"/>
      <c r="DV484" s="10"/>
      <c r="DW484" s="10"/>
      <c r="DX484" s="10"/>
      <c r="DY484" s="10"/>
      <c r="DZ484" s="10"/>
      <c r="EA484" s="10"/>
      <c r="EB484" s="10"/>
      <c r="EC484" s="10"/>
      <c r="ED484" s="10"/>
      <c r="EE484" s="10"/>
      <c r="EF484" s="10"/>
      <c r="EG484" s="10"/>
      <c r="EH484" s="10"/>
      <c r="EI484" s="10"/>
      <c r="EJ484" s="10"/>
      <c r="EK484" s="10"/>
      <c r="EL484" s="10"/>
      <c r="EM484" s="10"/>
      <c r="EN484" s="10"/>
      <c r="EO484" s="10"/>
      <c r="EP484" s="10"/>
      <c r="EQ484" s="10"/>
      <c r="ER484" s="10"/>
      <c r="ES484" s="10"/>
      <c r="ET484" s="10"/>
      <c r="EU484" s="10"/>
      <c r="EV484" s="10"/>
      <c r="EW484" s="10"/>
      <c r="EX484" s="10"/>
      <c r="EY484" s="10"/>
      <c r="EZ484" s="10"/>
      <c r="FA484" s="10"/>
      <c r="FB484" s="10"/>
      <c r="FC484" s="10"/>
      <c r="FD484" s="10"/>
      <c r="FE484" s="10"/>
      <c r="FF484" s="10"/>
      <c r="FG484" s="10"/>
      <c r="FH484" s="10"/>
      <c r="FI484" s="10"/>
      <c r="FJ484" s="10"/>
      <c r="FK484" s="10"/>
      <c r="FL484" s="10"/>
      <c r="FM484" s="10"/>
      <c r="FN484" s="10"/>
      <c r="FO484" s="10"/>
      <c r="FP484" s="10"/>
      <c r="FQ484" s="10"/>
      <c r="FR484" s="10"/>
      <c r="FS484" s="10"/>
      <c r="FT484" s="10"/>
      <c r="FU484" s="10"/>
      <c r="FV484" s="10"/>
      <c r="FW484" s="10"/>
      <c r="FX484" s="10"/>
      <c r="FY484" s="10"/>
      <c r="FZ484" s="10"/>
      <c r="GA484" s="10"/>
      <c r="GB484" s="10"/>
      <c r="GC484" s="10"/>
      <c r="GD484" s="10"/>
      <c r="GE484" s="10"/>
      <c r="GF484" s="10"/>
      <c r="GG484" s="10"/>
      <c r="GH484" s="10"/>
      <c r="GI484" s="10"/>
      <c r="GJ484" s="10"/>
      <c r="GK484" s="10"/>
      <c r="GL484" s="10"/>
      <c r="GM484" s="10"/>
      <c r="GN484" s="10"/>
      <c r="GO484" s="10"/>
      <c r="GP484" s="10"/>
      <c r="GQ484" s="10"/>
      <c r="GR484" s="10"/>
      <c r="GS484" s="10"/>
      <c r="GT484" s="10"/>
      <c r="GU484" s="10"/>
      <c r="GV484" s="10"/>
      <c r="GW484" s="10"/>
      <c r="GX484" s="10"/>
      <c r="GY484" s="10"/>
      <c r="GZ484" s="10"/>
      <c r="HA484" s="10"/>
      <c r="HB484" s="10"/>
      <c r="HC484" s="10"/>
      <c r="HD484" s="10"/>
      <c r="HE484" s="10"/>
      <c r="HF484" s="10"/>
      <c r="HG484" s="10"/>
      <c r="HH484" s="10"/>
      <c r="HI484" s="10"/>
      <c r="HJ484" s="10"/>
      <c r="HK484" s="10"/>
      <c r="HL484" s="10"/>
      <c r="HM484" s="10"/>
      <c r="HN484" s="10"/>
      <c r="HO484" s="10"/>
      <c r="HP484" s="10"/>
      <c r="HQ484" s="10"/>
      <c r="HR484" s="10"/>
      <c r="HS484" s="10"/>
      <c r="HT484" s="10"/>
      <c r="HU484" s="10"/>
      <c r="HV484" s="10"/>
      <c r="HW484" s="10"/>
      <c r="HX484" s="10"/>
      <c r="HY484" s="10"/>
      <c r="HZ484" s="10"/>
      <c r="IA484" s="10"/>
      <c r="IB484" s="10"/>
      <c r="IC484" s="10"/>
      <c r="ID484" s="10"/>
      <c r="IE484" s="10"/>
      <c r="IF484" s="10"/>
      <c r="IG484" s="10"/>
      <c r="IH484" s="10"/>
      <c r="II484" s="10"/>
      <c r="IJ484" s="10"/>
      <c r="IK484" s="10"/>
      <c r="IL484" s="10"/>
      <c r="IM484" s="10"/>
      <c r="IN484" s="10"/>
      <c r="IO484" s="10"/>
      <c r="IP484" s="10"/>
      <c r="IQ484" s="10"/>
      <c r="IR484" s="10"/>
      <c r="IS484" s="10"/>
      <c r="IT484" s="10"/>
      <c r="IU484" s="10"/>
      <c r="IV484" s="10"/>
      <c r="IW484" s="10"/>
      <c r="IX484" s="10"/>
      <c r="IY484" s="10"/>
      <c r="IZ484" s="10"/>
      <c r="JA484" s="10"/>
    </row>
    <row r="485" spans="1:261" x14ac:dyDescent="0.3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CC485" s="10"/>
      <c r="CD485" s="10"/>
      <c r="CE485" s="10"/>
      <c r="CF485" s="10"/>
      <c r="CG485" s="10"/>
      <c r="CH485" s="10"/>
      <c r="CI485" s="10"/>
      <c r="CJ485" s="10"/>
      <c r="CK485" s="10"/>
      <c r="CL485" s="10"/>
      <c r="CM485" s="10"/>
      <c r="CN485" s="10"/>
      <c r="CO485" s="10"/>
      <c r="CP485" s="10"/>
      <c r="CQ485" s="10"/>
      <c r="CR485" s="10"/>
      <c r="CS485" s="10"/>
      <c r="CT485" s="10"/>
      <c r="CU485" s="10"/>
      <c r="CV485" s="10"/>
      <c r="CW485" s="10"/>
      <c r="CX485" s="10"/>
      <c r="CY485" s="10"/>
      <c r="CZ485" s="10"/>
      <c r="DA485" s="10"/>
      <c r="DB485" s="10"/>
      <c r="DC485" s="10"/>
      <c r="DD485" s="10"/>
      <c r="DE485" s="10"/>
      <c r="DF485" s="10"/>
      <c r="DG485" s="10"/>
      <c r="DH485" s="10"/>
      <c r="DI485" s="10"/>
      <c r="DJ485" s="10"/>
      <c r="DK485" s="10"/>
      <c r="DL485" s="10"/>
      <c r="DM485" s="10"/>
      <c r="DN485" s="10"/>
      <c r="DO485" s="10"/>
      <c r="DP485" s="10"/>
      <c r="DQ485" s="10"/>
      <c r="DR485" s="10"/>
      <c r="DS485" s="10"/>
      <c r="DT485" s="10"/>
      <c r="DU485" s="10"/>
      <c r="DV485" s="10"/>
      <c r="DW485" s="10"/>
      <c r="DX485" s="10"/>
      <c r="DY485" s="10"/>
      <c r="DZ485" s="10"/>
      <c r="EA485" s="10"/>
      <c r="EB485" s="10"/>
      <c r="EC485" s="10"/>
      <c r="ED485" s="10"/>
      <c r="EE485" s="10"/>
      <c r="EF485" s="10"/>
      <c r="EG485" s="10"/>
      <c r="EH485" s="10"/>
      <c r="EI485" s="10"/>
      <c r="EJ485" s="10"/>
      <c r="EK485" s="10"/>
      <c r="EL485" s="10"/>
      <c r="EM485" s="10"/>
      <c r="EN485" s="10"/>
      <c r="EO485" s="10"/>
      <c r="EP485" s="10"/>
      <c r="EQ485" s="10"/>
      <c r="ER485" s="10"/>
      <c r="ES485" s="10"/>
      <c r="ET485" s="10"/>
      <c r="EU485" s="10"/>
      <c r="EV485" s="10"/>
      <c r="EW485" s="10"/>
      <c r="EX485" s="10"/>
      <c r="EY485" s="10"/>
      <c r="EZ485" s="10"/>
      <c r="FA485" s="10"/>
      <c r="FB485" s="10"/>
      <c r="FC485" s="10"/>
      <c r="FD485" s="10"/>
      <c r="FE485" s="10"/>
      <c r="FF485" s="10"/>
      <c r="FG485" s="10"/>
      <c r="FH485" s="10"/>
      <c r="FI485" s="10"/>
      <c r="FJ485" s="10"/>
      <c r="FK485" s="10"/>
      <c r="FL485" s="10"/>
      <c r="FM485" s="10"/>
      <c r="FN485" s="10"/>
      <c r="FO485" s="10"/>
      <c r="FP485" s="10"/>
      <c r="FQ485" s="10"/>
      <c r="FR485" s="10"/>
      <c r="FS485" s="10"/>
      <c r="FT485" s="10"/>
      <c r="FU485" s="10"/>
      <c r="FV485" s="10"/>
      <c r="FW485" s="10"/>
      <c r="FX485" s="10"/>
      <c r="FY485" s="10"/>
      <c r="FZ485" s="10"/>
      <c r="GA485" s="10"/>
      <c r="GB485" s="10"/>
      <c r="GC485" s="10"/>
      <c r="GD485" s="10"/>
      <c r="GE485" s="10"/>
      <c r="GF485" s="10"/>
      <c r="GG485" s="10"/>
      <c r="GH485" s="10"/>
      <c r="GI485" s="10"/>
      <c r="GJ485" s="10"/>
      <c r="GK485" s="10"/>
      <c r="GL485" s="10"/>
      <c r="GM485" s="10"/>
      <c r="GN485" s="10"/>
      <c r="GO485" s="10"/>
      <c r="GP485" s="10"/>
      <c r="GQ485" s="10"/>
      <c r="GR485" s="10"/>
      <c r="GS485" s="10"/>
      <c r="GT485" s="10"/>
      <c r="GU485" s="10"/>
      <c r="GV485" s="10"/>
      <c r="GW485" s="10"/>
      <c r="GX485" s="10"/>
      <c r="GY485" s="10"/>
      <c r="GZ485" s="10"/>
      <c r="HA485" s="10"/>
      <c r="HB485" s="10"/>
      <c r="HC485" s="10"/>
      <c r="HD485" s="10"/>
      <c r="HE485" s="10"/>
      <c r="HF485" s="10"/>
      <c r="HG485" s="10"/>
      <c r="HH485" s="10"/>
      <c r="HI485" s="10"/>
      <c r="HJ485" s="10"/>
      <c r="HK485" s="10"/>
      <c r="HL485" s="10"/>
      <c r="HM485" s="10"/>
      <c r="HN485" s="10"/>
      <c r="HO485" s="10"/>
      <c r="HP485" s="10"/>
      <c r="HQ485" s="10"/>
      <c r="HR485" s="10"/>
      <c r="HS485" s="10"/>
      <c r="HT485" s="10"/>
      <c r="HU485" s="10"/>
      <c r="HV485" s="10"/>
      <c r="HW485" s="10"/>
      <c r="HX485" s="10"/>
      <c r="HY485" s="10"/>
      <c r="HZ485" s="10"/>
      <c r="IA485" s="10"/>
      <c r="IB485" s="10"/>
      <c r="IC485" s="10"/>
      <c r="ID485" s="10"/>
      <c r="IE485" s="10"/>
      <c r="IF485" s="10"/>
      <c r="IG485" s="10"/>
      <c r="IH485" s="10"/>
      <c r="II485" s="10"/>
      <c r="IJ485" s="10"/>
      <c r="IK485" s="10"/>
      <c r="IL485" s="10"/>
      <c r="IM485" s="10"/>
      <c r="IN485" s="10"/>
      <c r="IO485" s="10"/>
      <c r="IP485" s="10"/>
      <c r="IQ485" s="10"/>
      <c r="IR485" s="10"/>
      <c r="IS485" s="10"/>
      <c r="IT485" s="10"/>
      <c r="IU485" s="10"/>
      <c r="IV485" s="10"/>
      <c r="IW485" s="10"/>
      <c r="IX485" s="10"/>
      <c r="IY485" s="10"/>
      <c r="IZ485" s="10"/>
      <c r="JA485" s="10"/>
    </row>
    <row r="486" spans="1:261" x14ac:dyDescent="0.3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CC486" s="10"/>
      <c r="CD486" s="10"/>
      <c r="CE486" s="10"/>
      <c r="CF486" s="10"/>
      <c r="CG486" s="10"/>
      <c r="CH486" s="10"/>
      <c r="CI486" s="10"/>
      <c r="CJ486" s="10"/>
      <c r="CK486" s="10"/>
      <c r="CL486" s="10"/>
      <c r="CM486" s="10"/>
      <c r="CN486" s="10"/>
      <c r="CO486" s="10"/>
      <c r="CP486" s="10"/>
      <c r="CQ486" s="10"/>
      <c r="CR486" s="10"/>
      <c r="CS486" s="10"/>
      <c r="CT486" s="10"/>
      <c r="CU486" s="10"/>
      <c r="CV486" s="10"/>
      <c r="CW486" s="10"/>
      <c r="CX486" s="10"/>
      <c r="CY486" s="10"/>
      <c r="CZ486" s="10"/>
      <c r="DA486" s="10"/>
      <c r="DB486" s="10"/>
      <c r="DC486" s="10"/>
      <c r="DD486" s="10"/>
      <c r="DE486" s="10"/>
      <c r="DF486" s="10"/>
      <c r="DG486" s="10"/>
      <c r="DH486" s="10"/>
      <c r="DI486" s="10"/>
      <c r="DJ486" s="10"/>
      <c r="DK486" s="10"/>
      <c r="DL486" s="10"/>
      <c r="DM486" s="10"/>
      <c r="DN486" s="10"/>
      <c r="DO486" s="10"/>
      <c r="DP486" s="10"/>
      <c r="DQ486" s="10"/>
      <c r="DR486" s="10"/>
      <c r="DS486" s="10"/>
      <c r="DT486" s="10"/>
      <c r="DU486" s="10"/>
      <c r="DV486" s="10"/>
      <c r="DW486" s="10"/>
      <c r="DX486" s="10"/>
      <c r="DY486" s="10"/>
      <c r="DZ486" s="10"/>
      <c r="EA486" s="10"/>
      <c r="EB486" s="10"/>
      <c r="EC486" s="10"/>
      <c r="ED486" s="10"/>
      <c r="EE486" s="10"/>
      <c r="EF486" s="10"/>
      <c r="EG486" s="10"/>
      <c r="EH486" s="10"/>
      <c r="EI486" s="10"/>
      <c r="EJ486" s="10"/>
      <c r="EK486" s="10"/>
      <c r="EL486" s="10"/>
      <c r="EM486" s="10"/>
      <c r="EN486" s="10"/>
      <c r="EO486" s="10"/>
      <c r="EP486" s="10"/>
      <c r="EQ486" s="10"/>
      <c r="ER486" s="10"/>
      <c r="ES486" s="10"/>
      <c r="ET486" s="10"/>
      <c r="EU486" s="10"/>
      <c r="EV486" s="10"/>
      <c r="EW486" s="10"/>
      <c r="EX486" s="10"/>
      <c r="EY486" s="10"/>
      <c r="EZ486" s="10"/>
      <c r="FA486" s="10"/>
      <c r="FB486" s="10"/>
      <c r="FC486" s="10"/>
      <c r="FD486" s="10"/>
      <c r="FE486" s="10"/>
      <c r="FF486" s="10"/>
      <c r="FG486" s="10"/>
      <c r="FH486" s="10"/>
      <c r="FI486" s="10"/>
      <c r="FJ486" s="10"/>
      <c r="FK486" s="10"/>
      <c r="FL486" s="10"/>
      <c r="FM486" s="10"/>
      <c r="FN486" s="10"/>
      <c r="FO486" s="10"/>
      <c r="FP486" s="10"/>
      <c r="FQ486" s="10"/>
      <c r="FR486" s="10"/>
      <c r="FS486" s="10"/>
      <c r="FT486" s="10"/>
      <c r="FU486" s="10"/>
      <c r="FV486" s="10"/>
      <c r="FW486" s="10"/>
      <c r="FX486" s="10"/>
      <c r="FY486" s="10"/>
      <c r="FZ486" s="10"/>
      <c r="GA486" s="10"/>
      <c r="GB486" s="10"/>
      <c r="GC486" s="10"/>
      <c r="GD486" s="10"/>
      <c r="GE486" s="10"/>
      <c r="GF486" s="10"/>
      <c r="GG486" s="10"/>
      <c r="GH486" s="10"/>
      <c r="GI486" s="10"/>
      <c r="GJ486" s="10"/>
      <c r="GK486" s="10"/>
      <c r="GL486" s="10"/>
      <c r="GM486" s="10"/>
      <c r="GN486" s="10"/>
      <c r="GO486" s="10"/>
      <c r="GP486" s="10"/>
      <c r="GQ486" s="10"/>
      <c r="GR486" s="10"/>
      <c r="GS486" s="10"/>
      <c r="GT486" s="10"/>
      <c r="GU486" s="10"/>
      <c r="GV486" s="10"/>
      <c r="GW486" s="10"/>
      <c r="GX486" s="10"/>
      <c r="GY486" s="10"/>
      <c r="GZ486" s="10"/>
      <c r="HA486" s="10"/>
      <c r="HB486" s="10"/>
      <c r="HC486" s="10"/>
      <c r="HD486" s="10"/>
      <c r="HE486" s="10"/>
      <c r="HF486" s="10"/>
      <c r="HG486" s="10"/>
      <c r="HH486" s="10"/>
      <c r="HI486" s="10"/>
      <c r="HJ486" s="10"/>
      <c r="HK486" s="10"/>
      <c r="HL486" s="10"/>
      <c r="HM486" s="10"/>
      <c r="HN486" s="10"/>
      <c r="HO486" s="10"/>
      <c r="HP486" s="10"/>
      <c r="HQ486" s="10"/>
      <c r="HR486" s="10"/>
      <c r="HS486" s="10"/>
      <c r="HT486" s="10"/>
      <c r="HU486" s="10"/>
      <c r="HV486" s="10"/>
      <c r="HW486" s="10"/>
      <c r="HX486" s="10"/>
      <c r="HY486" s="10"/>
      <c r="HZ486" s="10"/>
      <c r="IA486" s="10"/>
      <c r="IB486" s="10"/>
      <c r="IC486" s="10"/>
      <c r="ID486" s="10"/>
      <c r="IE486" s="10"/>
      <c r="IF486" s="10"/>
      <c r="IG486" s="10"/>
      <c r="IH486" s="10"/>
      <c r="II486" s="10"/>
      <c r="IJ486" s="10"/>
      <c r="IK486" s="10"/>
      <c r="IL486" s="10"/>
      <c r="IM486" s="10"/>
      <c r="IN486" s="10"/>
      <c r="IO486" s="10"/>
      <c r="IP486" s="10"/>
      <c r="IQ486" s="10"/>
      <c r="IR486" s="10"/>
      <c r="IS486" s="10"/>
      <c r="IT486" s="10"/>
      <c r="IU486" s="10"/>
      <c r="IV486" s="10"/>
      <c r="IW486" s="10"/>
      <c r="IX486" s="10"/>
      <c r="IY486" s="10"/>
      <c r="IZ486" s="10"/>
      <c r="JA486" s="10"/>
    </row>
    <row r="487" spans="1:261" x14ac:dyDescent="0.3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CC487" s="10"/>
      <c r="CD487" s="10"/>
      <c r="CE487" s="10"/>
      <c r="CF487" s="10"/>
      <c r="CG487" s="10"/>
      <c r="CH487" s="10"/>
      <c r="CI487" s="10"/>
      <c r="CJ487" s="10"/>
      <c r="CK487" s="10"/>
      <c r="CL487" s="10"/>
      <c r="CM487" s="10"/>
      <c r="CN487" s="10"/>
      <c r="CO487" s="10"/>
      <c r="CP487" s="10"/>
      <c r="CQ487" s="10"/>
      <c r="CR487" s="10"/>
      <c r="CS487" s="10"/>
      <c r="CT487" s="10"/>
      <c r="CU487" s="10"/>
      <c r="CV487" s="10"/>
      <c r="CW487" s="10"/>
      <c r="CX487" s="10"/>
      <c r="CY487" s="10"/>
      <c r="CZ487" s="10"/>
      <c r="DA487" s="10"/>
      <c r="DB487" s="10"/>
      <c r="DC487" s="10"/>
      <c r="DD487" s="10"/>
      <c r="DE487" s="10"/>
      <c r="DF487" s="10"/>
      <c r="DG487" s="10"/>
      <c r="DH487" s="10"/>
      <c r="DI487" s="10"/>
      <c r="DJ487" s="10"/>
      <c r="DK487" s="10"/>
      <c r="DL487" s="10"/>
      <c r="DM487" s="10"/>
      <c r="DN487" s="10"/>
      <c r="DO487" s="10"/>
      <c r="DP487" s="10"/>
      <c r="DQ487" s="10"/>
      <c r="DR487" s="10"/>
      <c r="DS487" s="10"/>
      <c r="DT487" s="10"/>
      <c r="DU487" s="10"/>
      <c r="DV487" s="10"/>
      <c r="DW487" s="10"/>
      <c r="DX487" s="10"/>
      <c r="DY487" s="10"/>
      <c r="DZ487" s="10"/>
      <c r="EA487" s="10"/>
      <c r="EB487" s="10"/>
      <c r="EC487" s="10"/>
      <c r="ED487" s="10"/>
      <c r="EE487" s="10"/>
      <c r="EF487" s="10"/>
      <c r="EG487" s="10"/>
      <c r="EH487" s="10"/>
      <c r="EI487" s="10"/>
      <c r="EJ487" s="10"/>
      <c r="EK487" s="10"/>
      <c r="EL487" s="10"/>
      <c r="EM487" s="10"/>
      <c r="EN487" s="10"/>
      <c r="EO487" s="10"/>
      <c r="EP487" s="10"/>
      <c r="EQ487" s="10"/>
      <c r="ER487" s="10"/>
      <c r="ES487" s="10"/>
      <c r="ET487" s="10"/>
      <c r="EU487" s="10"/>
      <c r="EV487" s="10"/>
      <c r="EW487" s="10"/>
      <c r="EX487" s="10"/>
      <c r="EY487" s="10"/>
      <c r="EZ487" s="10"/>
      <c r="FA487" s="10"/>
      <c r="FB487" s="10"/>
      <c r="FC487" s="10"/>
      <c r="FD487" s="10"/>
      <c r="FE487" s="10"/>
      <c r="FF487" s="10"/>
      <c r="FG487" s="10"/>
      <c r="FH487" s="10"/>
      <c r="FI487" s="10"/>
      <c r="FJ487" s="10"/>
      <c r="FK487" s="10"/>
      <c r="FL487" s="10"/>
      <c r="FM487" s="10"/>
      <c r="FN487" s="10"/>
      <c r="FO487" s="10"/>
      <c r="FP487" s="10"/>
      <c r="FQ487" s="10"/>
      <c r="FR487" s="10"/>
      <c r="FS487" s="10"/>
      <c r="FT487" s="10"/>
      <c r="FU487" s="10"/>
      <c r="FV487" s="10"/>
      <c r="FW487" s="10"/>
      <c r="FX487" s="10"/>
      <c r="FY487" s="10"/>
      <c r="FZ487" s="10"/>
      <c r="GA487" s="10"/>
      <c r="GB487" s="10"/>
      <c r="GC487" s="10"/>
      <c r="GD487" s="10"/>
      <c r="GE487" s="10"/>
      <c r="GF487" s="10"/>
      <c r="GG487" s="10"/>
      <c r="GH487" s="10"/>
      <c r="GI487" s="10"/>
      <c r="GJ487" s="10"/>
      <c r="GK487" s="10"/>
      <c r="GL487" s="10"/>
      <c r="GM487" s="10"/>
      <c r="GN487" s="10"/>
      <c r="GO487" s="10"/>
      <c r="GP487" s="10"/>
      <c r="GQ487" s="10"/>
      <c r="GR487" s="10"/>
      <c r="GS487" s="10"/>
      <c r="GT487" s="10"/>
      <c r="GU487" s="10"/>
      <c r="GV487" s="10"/>
      <c r="GW487" s="10"/>
      <c r="GX487" s="10"/>
      <c r="GY487" s="10"/>
      <c r="GZ487" s="10"/>
      <c r="HA487" s="10"/>
      <c r="HB487" s="10"/>
      <c r="HC487" s="10"/>
      <c r="HD487" s="10"/>
      <c r="HE487" s="10"/>
      <c r="HF487" s="10"/>
      <c r="HG487" s="10"/>
      <c r="HH487" s="10"/>
      <c r="HI487" s="10"/>
      <c r="HJ487" s="10"/>
      <c r="HK487" s="10"/>
      <c r="HL487" s="10"/>
      <c r="HM487" s="10"/>
      <c r="HN487" s="10"/>
      <c r="HO487" s="10"/>
      <c r="HP487" s="10"/>
      <c r="HQ487" s="10"/>
      <c r="HR487" s="10"/>
      <c r="HS487" s="10"/>
      <c r="HT487" s="10"/>
      <c r="HU487" s="10"/>
      <c r="HV487" s="10"/>
      <c r="HW487" s="10"/>
      <c r="HX487" s="10"/>
      <c r="HY487" s="10"/>
      <c r="HZ487" s="10"/>
      <c r="IA487" s="10"/>
      <c r="IB487" s="10"/>
      <c r="IC487" s="10"/>
      <c r="ID487" s="10"/>
      <c r="IE487" s="10"/>
      <c r="IF487" s="10"/>
      <c r="IG487" s="10"/>
      <c r="IH487" s="10"/>
      <c r="II487" s="10"/>
      <c r="IJ487" s="10"/>
      <c r="IK487" s="10"/>
      <c r="IL487" s="10"/>
      <c r="IM487" s="10"/>
      <c r="IN487" s="10"/>
      <c r="IO487" s="10"/>
      <c r="IP487" s="10"/>
      <c r="IQ487" s="10"/>
      <c r="IR487" s="10"/>
      <c r="IS487" s="10"/>
      <c r="IT487" s="10"/>
      <c r="IU487" s="10"/>
      <c r="IV487" s="10"/>
      <c r="IW487" s="10"/>
      <c r="IX487" s="10"/>
      <c r="IY487" s="10"/>
      <c r="IZ487" s="10"/>
      <c r="JA487" s="10"/>
    </row>
    <row r="488" spans="1:261" x14ac:dyDescent="0.3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CC488" s="10"/>
      <c r="CD488" s="10"/>
      <c r="CE488" s="10"/>
      <c r="CF488" s="10"/>
      <c r="CG488" s="10"/>
      <c r="CH488" s="10"/>
      <c r="CI488" s="10"/>
      <c r="CJ488" s="10"/>
      <c r="CK488" s="10"/>
      <c r="CL488" s="10"/>
      <c r="CM488" s="10"/>
      <c r="CN488" s="10"/>
      <c r="CO488" s="10"/>
      <c r="CP488" s="10"/>
      <c r="CQ488" s="10"/>
      <c r="CR488" s="10"/>
      <c r="CS488" s="10"/>
      <c r="CT488" s="10"/>
      <c r="CU488" s="10"/>
      <c r="CV488" s="10"/>
      <c r="CW488" s="10"/>
      <c r="CX488" s="10"/>
      <c r="CY488" s="10"/>
      <c r="CZ488" s="10"/>
      <c r="DA488" s="10"/>
      <c r="DB488" s="10"/>
      <c r="DC488" s="10"/>
      <c r="DD488" s="10"/>
      <c r="DE488" s="10"/>
      <c r="DF488" s="10"/>
      <c r="DG488" s="10"/>
      <c r="DH488" s="10"/>
      <c r="DI488" s="10"/>
      <c r="DJ488" s="10"/>
      <c r="DK488" s="10"/>
      <c r="DL488" s="10"/>
      <c r="DM488" s="10"/>
      <c r="DN488" s="10"/>
      <c r="DO488" s="10"/>
      <c r="DP488" s="10"/>
      <c r="DQ488" s="10"/>
      <c r="DR488" s="10"/>
      <c r="DS488" s="10"/>
      <c r="DT488" s="10"/>
      <c r="DU488" s="10"/>
      <c r="DV488" s="10"/>
      <c r="DW488" s="10"/>
      <c r="DX488" s="10"/>
      <c r="DY488" s="10"/>
      <c r="DZ488" s="10"/>
      <c r="EA488" s="10"/>
      <c r="EB488" s="10"/>
      <c r="EC488" s="10"/>
      <c r="ED488" s="10"/>
      <c r="EE488" s="10"/>
      <c r="EF488" s="10"/>
      <c r="EG488" s="10"/>
      <c r="EH488" s="10"/>
      <c r="EI488" s="10"/>
      <c r="EJ488" s="10"/>
      <c r="EK488" s="10"/>
      <c r="EL488" s="10"/>
      <c r="EM488" s="10"/>
      <c r="EN488" s="10"/>
      <c r="EO488" s="10"/>
      <c r="EP488" s="10"/>
      <c r="EQ488" s="10"/>
      <c r="ER488" s="10"/>
      <c r="ES488" s="10"/>
      <c r="ET488" s="10"/>
      <c r="EU488" s="10"/>
      <c r="EV488" s="10"/>
      <c r="EW488" s="10"/>
      <c r="EX488" s="10"/>
      <c r="EY488" s="10"/>
      <c r="EZ488" s="10"/>
      <c r="FA488" s="10"/>
      <c r="FB488" s="10"/>
      <c r="FC488" s="10"/>
      <c r="FD488" s="10"/>
      <c r="FE488" s="10"/>
      <c r="FF488" s="10"/>
      <c r="FG488" s="10"/>
      <c r="FH488" s="10"/>
      <c r="FI488" s="10"/>
      <c r="FJ488" s="10"/>
      <c r="FK488" s="10"/>
      <c r="FL488" s="10"/>
      <c r="FM488" s="10"/>
      <c r="FN488" s="10"/>
      <c r="FO488" s="10"/>
      <c r="FP488" s="10"/>
      <c r="FQ488" s="10"/>
      <c r="FR488" s="10"/>
      <c r="FS488" s="10"/>
      <c r="FT488" s="10"/>
      <c r="FU488" s="10"/>
      <c r="FV488" s="10"/>
      <c r="FW488" s="10"/>
      <c r="FX488" s="10"/>
      <c r="FY488" s="10"/>
      <c r="FZ488" s="10"/>
      <c r="GA488" s="10"/>
      <c r="GB488" s="10"/>
      <c r="GC488" s="10"/>
      <c r="GD488" s="10"/>
      <c r="GE488" s="10"/>
      <c r="GF488" s="10"/>
      <c r="GG488" s="10"/>
      <c r="GH488" s="10"/>
      <c r="GI488" s="10"/>
      <c r="GJ488" s="10"/>
      <c r="GK488" s="10"/>
      <c r="GL488" s="10"/>
      <c r="GM488" s="10"/>
      <c r="GN488" s="10"/>
      <c r="GO488" s="10"/>
      <c r="GP488" s="10"/>
      <c r="GQ488" s="10"/>
      <c r="GR488" s="10"/>
      <c r="GS488" s="10"/>
      <c r="GT488" s="10"/>
      <c r="GU488" s="10"/>
      <c r="GV488" s="10"/>
      <c r="GW488" s="10"/>
      <c r="GX488" s="10"/>
      <c r="GY488" s="10"/>
      <c r="GZ488" s="10"/>
      <c r="HA488" s="10"/>
      <c r="HB488" s="10"/>
      <c r="HC488" s="10"/>
      <c r="HD488" s="10"/>
      <c r="HE488" s="10"/>
      <c r="HF488" s="10"/>
      <c r="HG488" s="10"/>
      <c r="HH488" s="10"/>
      <c r="HI488" s="10"/>
      <c r="HJ488" s="10"/>
      <c r="HK488" s="10"/>
      <c r="HL488" s="10"/>
      <c r="HM488" s="10"/>
      <c r="HN488" s="10"/>
      <c r="HO488" s="10"/>
      <c r="HP488" s="10"/>
      <c r="HQ488" s="10"/>
      <c r="HR488" s="10"/>
      <c r="HS488" s="10"/>
      <c r="HT488" s="10"/>
      <c r="HU488" s="10"/>
      <c r="HV488" s="10"/>
      <c r="HW488" s="10"/>
      <c r="HX488" s="10"/>
      <c r="HY488" s="10"/>
      <c r="HZ488" s="10"/>
      <c r="IA488" s="10"/>
      <c r="IB488" s="10"/>
      <c r="IC488" s="10"/>
      <c r="ID488" s="10"/>
      <c r="IE488" s="10"/>
      <c r="IF488" s="10"/>
      <c r="IG488" s="10"/>
      <c r="IH488" s="10"/>
      <c r="II488" s="10"/>
      <c r="IJ488" s="10"/>
      <c r="IK488" s="10"/>
      <c r="IL488" s="10"/>
      <c r="IM488" s="10"/>
      <c r="IN488" s="10"/>
      <c r="IO488" s="10"/>
      <c r="IP488" s="10"/>
      <c r="IQ488" s="10"/>
      <c r="IR488" s="10"/>
      <c r="IS488" s="10"/>
      <c r="IT488" s="10"/>
      <c r="IU488" s="10"/>
      <c r="IV488" s="10"/>
      <c r="IW488" s="10"/>
      <c r="IX488" s="10"/>
      <c r="IY488" s="10"/>
      <c r="IZ488" s="10"/>
      <c r="JA488" s="10"/>
    </row>
    <row r="489" spans="1:261" x14ac:dyDescent="0.3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CC489" s="10"/>
      <c r="CD489" s="10"/>
      <c r="CE489" s="10"/>
      <c r="CF489" s="10"/>
      <c r="CG489" s="10"/>
      <c r="CH489" s="10"/>
      <c r="CI489" s="10"/>
      <c r="CJ489" s="10"/>
      <c r="CK489" s="10"/>
      <c r="CL489" s="10"/>
      <c r="CM489" s="10"/>
      <c r="CN489" s="10"/>
      <c r="CO489" s="10"/>
      <c r="CP489" s="10"/>
      <c r="CQ489" s="10"/>
      <c r="CR489" s="10"/>
      <c r="CS489" s="10"/>
      <c r="CT489" s="10"/>
      <c r="CU489" s="10"/>
      <c r="CV489" s="10"/>
      <c r="CW489" s="10"/>
      <c r="CX489" s="10"/>
      <c r="CY489" s="10"/>
      <c r="CZ489" s="10"/>
      <c r="DA489" s="10"/>
      <c r="DB489" s="10"/>
      <c r="DC489" s="10"/>
      <c r="DD489" s="10"/>
      <c r="DE489" s="10"/>
      <c r="DF489" s="10"/>
      <c r="DG489" s="10"/>
      <c r="DH489" s="10"/>
      <c r="DI489" s="10"/>
      <c r="DJ489" s="10"/>
      <c r="DK489" s="10"/>
      <c r="DL489" s="10"/>
      <c r="DM489" s="10"/>
      <c r="DN489" s="10"/>
      <c r="DO489" s="10"/>
      <c r="DP489" s="10"/>
      <c r="DQ489" s="10"/>
      <c r="DR489" s="10"/>
      <c r="DS489" s="10"/>
      <c r="DT489" s="10"/>
      <c r="DU489" s="10"/>
      <c r="DV489" s="10"/>
      <c r="DW489" s="10"/>
      <c r="DX489" s="10"/>
      <c r="DY489" s="10"/>
      <c r="DZ489" s="10"/>
      <c r="EA489" s="10"/>
      <c r="EB489" s="10"/>
      <c r="EC489" s="10"/>
      <c r="ED489" s="10"/>
      <c r="EE489" s="10"/>
      <c r="EF489" s="10"/>
      <c r="EG489" s="10"/>
      <c r="EH489" s="10"/>
      <c r="EI489" s="10"/>
      <c r="EJ489" s="10"/>
      <c r="EK489" s="10"/>
      <c r="EL489" s="10"/>
      <c r="EM489" s="10"/>
      <c r="EN489" s="10"/>
      <c r="EO489" s="10"/>
      <c r="EP489" s="10"/>
      <c r="EQ489" s="10"/>
      <c r="ER489" s="10"/>
      <c r="ES489" s="10"/>
      <c r="ET489" s="10"/>
      <c r="EU489" s="10"/>
      <c r="EV489" s="10"/>
      <c r="EW489" s="10"/>
      <c r="EX489" s="10"/>
      <c r="EY489" s="10"/>
      <c r="EZ489" s="10"/>
      <c r="FA489" s="10"/>
      <c r="FB489" s="10"/>
      <c r="FC489" s="10"/>
      <c r="FD489" s="10"/>
      <c r="FE489" s="10"/>
      <c r="FF489" s="10"/>
      <c r="FG489" s="10"/>
      <c r="FH489" s="10"/>
      <c r="FI489" s="10"/>
      <c r="FJ489" s="10"/>
      <c r="FK489" s="10"/>
      <c r="FL489" s="10"/>
      <c r="FM489" s="10"/>
      <c r="FN489" s="10"/>
      <c r="FO489" s="10"/>
      <c r="FP489" s="10"/>
      <c r="FQ489" s="10"/>
      <c r="FR489" s="10"/>
      <c r="FS489" s="10"/>
      <c r="FT489" s="10"/>
      <c r="FU489" s="10"/>
      <c r="FV489" s="10"/>
      <c r="FW489" s="10"/>
      <c r="FX489" s="10"/>
      <c r="FY489" s="10"/>
      <c r="FZ489" s="10"/>
      <c r="GA489" s="10"/>
      <c r="GB489" s="10"/>
      <c r="GC489" s="10"/>
      <c r="GD489" s="10"/>
      <c r="GE489" s="10"/>
      <c r="GF489" s="10"/>
      <c r="GG489" s="10"/>
      <c r="GH489" s="10"/>
      <c r="GI489" s="10"/>
      <c r="GJ489" s="10"/>
      <c r="GK489" s="10"/>
      <c r="GL489" s="10"/>
      <c r="GM489" s="10"/>
      <c r="GN489" s="10"/>
      <c r="GO489" s="10"/>
      <c r="GP489" s="10"/>
      <c r="GQ489" s="10"/>
      <c r="GR489" s="10"/>
      <c r="GS489" s="10"/>
      <c r="GT489" s="10"/>
      <c r="GU489" s="10"/>
      <c r="GV489" s="10"/>
      <c r="GW489" s="10"/>
      <c r="GX489" s="10"/>
      <c r="GY489" s="10"/>
      <c r="GZ489" s="10"/>
      <c r="HA489" s="10"/>
      <c r="HB489" s="10"/>
      <c r="HC489" s="10"/>
      <c r="HD489" s="10"/>
      <c r="HE489" s="10"/>
      <c r="HF489" s="10"/>
      <c r="HG489" s="10"/>
      <c r="HH489" s="10"/>
      <c r="HI489" s="10"/>
      <c r="HJ489" s="10"/>
      <c r="HK489" s="10"/>
      <c r="HL489" s="10"/>
      <c r="HM489" s="10"/>
      <c r="HN489" s="10"/>
      <c r="HO489" s="10"/>
      <c r="HP489" s="10"/>
      <c r="HQ489" s="10"/>
      <c r="HR489" s="10"/>
      <c r="HS489" s="10"/>
      <c r="HT489" s="10"/>
      <c r="HU489" s="10"/>
      <c r="HV489" s="10"/>
      <c r="HW489" s="10"/>
      <c r="HX489" s="10"/>
      <c r="HY489" s="10"/>
      <c r="HZ489" s="10"/>
      <c r="IA489" s="10"/>
      <c r="IB489" s="10"/>
      <c r="IC489" s="10"/>
      <c r="ID489" s="10"/>
      <c r="IE489" s="10"/>
      <c r="IF489" s="10"/>
      <c r="IG489" s="10"/>
      <c r="IH489" s="10"/>
      <c r="II489" s="10"/>
      <c r="IJ489" s="10"/>
      <c r="IK489" s="10"/>
      <c r="IL489" s="10"/>
      <c r="IM489" s="10"/>
      <c r="IN489" s="10"/>
      <c r="IO489" s="10"/>
      <c r="IP489" s="10"/>
      <c r="IQ489" s="10"/>
      <c r="IR489" s="10"/>
      <c r="IS489" s="10"/>
      <c r="IT489" s="10"/>
      <c r="IU489" s="10"/>
      <c r="IV489" s="10"/>
      <c r="IW489" s="10"/>
      <c r="IX489" s="10"/>
      <c r="IY489" s="10"/>
      <c r="IZ489" s="10"/>
      <c r="JA489" s="10"/>
    </row>
    <row r="490" spans="1:261" x14ac:dyDescent="0.3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CC490" s="10"/>
      <c r="CD490" s="10"/>
      <c r="CE490" s="10"/>
      <c r="CF490" s="10"/>
      <c r="CG490" s="10"/>
      <c r="CH490" s="10"/>
      <c r="CI490" s="10"/>
      <c r="CJ490" s="10"/>
      <c r="CK490" s="10"/>
      <c r="CL490" s="10"/>
      <c r="CM490" s="10"/>
      <c r="CN490" s="10"/>
      <c r="CO490" s="10"/>
      <c r="CP490" s="10"/>
      <c r="CQ490" s="10"/>
      <c r="CR490" s="10"/>
      <c r="CS490" s="10"/>
      <c r="CT490" s="10"/>
      <c r="CU490" s="10"/>
      <c r="CV490" s="10"/>
      <c r="CW490" s="10"/>
      <c r="CX490" s="10"/>
      <c r="CY490" s="10"/>
      <c r="CZ490" s="10"/>
      <c r="DA490" s="10"/>
      <c r="DB490" s="10"/>
      <c r="DC490" s="10"/>
      <c r="DD490" s="10"/>
      <c r="DE490" s="10"/>
      <c r="DF490" s="10"/>
      <c r="DG490" s="10"/>
      <c r="DH490" s="10"/>
      <c r="DI490" s="10"/>
      <c r="DJ490" s="10"/>
      <c r="DK490" s="10"/>
      <c r="DL490" s="10"/>
      <c r="DM490" s="10"/>
      <c r="DN490" s="10"/>
      <c r="DO490" s="10"/>
      <c r="DP490" s="10"/>
      <c r="DQ490" s="10"/>
      <c r="DR490" s="10"/>
      <c r="DS490" s="10"/>
      <c r="DT490" s="10"/>
      <c r="DU490" s="10"/>
      <c r="DV490" s="10"/>
      <c r="DW490" s="10"/>
      <c r="DX490" s="10"/>
      <c r="DY490" s="10"/>
      <c r="DZ490" s="10"/>
      <c r="EA490" s="10"/>
      <c r="EB490" s="10"/>
      <c r="EC490" s="10"/>
      <c r="ED490" s="10"/>
      <c r="EE490" s="10"/>
      <c r="EF490" s="10"/>
      <c r="EG490" s="10"/>
      <c r="EH490" s="10"/>
      <c r="EI490" s="10"/>
      <c r="EJ490" s="10"/>
      <c r="EK490" s="10"/>
      <c r="EL490" s="10"/>
      <c r="EM490" s="10"/>
      <c r="EN490" s="10"/>
      <c r="EO490" s="10"/>
      <c r="EP490" s="10"/>
      <c r="EQ490" s="10"/>
      <c r="ER490" s="10"/>
      <c r="ES490" s="10"/>
      <c r="ET490" s="10"/>
      <c r="EU490" s="10"/>
      <c r="EV490" s="10"/>
      <c r="EW490" s="10"/>
      <c r="EX490" s="10"/>
      <c r="EY490" s="10"/>
      <c r="EZ490" s="10"/>
      <c r="FA490" s="10"/>
      <c r="FB490" s="10"/>
      <c r="FC490" s="10"/>
      <c r="FD490" s="10"/>
      <c r="FE490" s="10"/>
      <c r="FF490" s="10"/>
      <c r="FG490" s="10"/>
      <c r="FH490" s="10"/>
      <c r="FI490" s="10"/>
      <c r="FJ490" s="10"/>
      <c r="FK490" s="10"/>
      <c r="FL490" s="10"/>
      <c r="FM490" s="10"/>
      <c r="FN490" s="10"/>
      <c r="FO490" s="10"/>
      <c r="FP490" s="10"/>
      <c r="FQ490" s="10"/>
      <c r="FR490" s="10"/>
      <c r="FS490" s="10"/>
      <c r="FT490" s="10"/>
      <c r="FU490" s="10"/>
      <c r="FV490" s="10"/>
      <c r="FW490" s="10"/>
      <c r="FX490" s="10"/>
      <c r="FY490" s="10"/>
      <c r="FZ490" s="10"/>
      <c r="GA490" s="10"/>
      <c r="GB490" s="10"/>
      <c r="GC490" s="10"/>
      <c r="GD490" s="10"/>
      <c r="GE490" s="10"/>
      <c r="GF490" s="10"/>
      <c r="GG490" s="10"/>
      <c r="GH490" s="10"/>
      <c r="GI490" s="10"/>
      <c r="GJ490" s="10"/>
      <c r="GK490" s="10"/>
      <c r="GL490" s="10"/>
      <c r="GM490" s="10"/>
      <c r="GN490" s="10"/>
      <c r="GO490" s="10"/>
      <c r="GP490" s="10"/>
      <c r="GQ490" s="10"/>
      <c r="GR490" s="10"/>
      <c r="GS490" s="10"/>
      <c r="GT490" s="10"/>
      <c r="GU490" s="10"/>
      <c r="GV490" s="10"/>
      <c r="GW490" s="10"/>
      <c r="GX490" s="10"/>
      <c r="GY490" s="10"/>
      <c r="GZ490" s="10"/>
      <c r="HA490" s="10"/>
      <c r="HB490" s="10"/>
      <c r="HC490" s="10"/>
      <c r="HD490" s="10"/>
      <c r="HE490" s="10"/>
      <c r="HF490" s="10"/>
      <c r="HG490" s="10"/>
      <c r="HH490" s="10"/>
      <c r="HI490" s="10"/>
      <c r="HJ490" s="10"/>
      <c r="HK490" s="10"/>
      <c r="HL490" s="10"/>
      <c r="HM490" s="10"/>
      <c r="HN490" s="10"/>
      <c r="HO490" s="10"/>
      <c r="HP490" s="10"/>
      <c r="HQ490" s="10"/>
      <c r="HR490" s="10"/>
      <c r="HS490" s="10"/>
      <c r="HT490" s="10"/>
      <c r="HU490" s="10"/>
      <c r="HV490" s="10"/>
      <c r="HW490" s="10"/>
      <c r="HX490" s="10"/>
      <c r="HY490" s="10"/>
      <c r="HZ490" s="10"/>
      <c r="IA490" s="10"/>
      <c r="IB490" s="10"/>
      <c r="IC490" s="10"/>
      <c r="ID490" s="10"/>
      <c r="IE490" s="10"/>
      <c r="IF490" s="10"/>
      <c r="IG490" s="10"/>
      <c r="IH490" s="10"/>
      <c r="II490" s="10"/>
      <c r="IJ490" s="10"/>
      <c r="IK490" s="10"/>
      <c r="IL490" s="10"/>
      <c r="IM490" s="10"/>
      <c r="IN490" s="10"/>
      <c r="IO490" s="10"/>
      <c r="IP490" s="10"/>
      <c r="IQ490" s="10"/>
      <c r="IR490" s="10"/>
      <c r="IS490" s="10"/>
      <c r="IT490" s="10"/>
      <c r="IU490" s="10"/>
      <c r="IV490" s="10"/>
      <c r="IW490" s="10"/>
      <c r="IX490" s="10"/>
      <c r="IY490" s="10"/>
      <c r="IZ490" s="10"/>
      <c r="JA490" s="10"/>
    </row>
    <row r="491" spans="1:261" x14ac:dyDescent="0.3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CC491" s="10"/>
      <c r="CD491" s="10"/>
      <c r="CE491" s="10"/>
      <c r="CF491" s="10"/>
      <c r="CG491" s="10"/>
      <c r="CH491" s="10"/>
      <c r="CI491" s="10"/>
      <c r="CJ491" s="10"/>
      <c r="CK491" s="10"/>
      <c r="CL491" s="10"/>
      <c r="CM491" s="10"/>
      <c r="CN491" s="10"/>
      <c r="CO491" s="10"/>
      <c r="CP491" s="10"/>
      <c r="CQ491" s="10"/>
      <c r="CR491" s="10"/>
      <c r="CS491" s="10"/>
      <c r="CT491" s="10"/>
      <c r="CU491" s="10"/>
      <c r="CV491" s="10"/>
      <c r="CW491" s="10"/>
      <c r="CX491" s="10"/>
      <c r="CY491" s="10"/>
      <c r="CZ491" s="10"/>
      <c r="DA491" s="10"/>
      <c r="DB491" s="10"/>
      <c r="DC491" s="10"/>
      <c r="DD491" s="10"/>
      <c r="DE491" s="10"/>
      <c r="DF491" s="10"/>
      <c r="DG491" s="10"/>
      <c r="DH491" s="10"/>
      <c r="DI491" s="10"/>
      <c r="DJ491" s="10"/>
      <c r="DK491" s="10"/>
      <c r="DL491" s="10"/>
      <c r="DM491" s="10"/>
      <c r="DN491" s="10"/>
      <c r="DO491" s="10"/>
      <c r="DP491" s="10"/>
      <c r="DQ491" s="10"/>
      <c r="DR491" s="10"/>
      <c r="DS491" s="10"/>
      <c r="DT491" s="10"/>
      <c r="DU491" s="10"/>
      <c r="DV491" s="10"/>
      <c r="DW491" s="10"/>
      <c r="DX491" s="10"/>
      <c r="DY491" s="10"/>
      <c r="DZ491" s="10"/>
      <c r="EA491" s="10"/>
      <c r="EB491" s="10"/>
      <c r="EC491" s="10"/>
      <c r="ED491" s="10"/>
      <c r="EE491" s="10"/>
      <c r="EF491" s="10"/>
      <c r="EG491" s="10"/>
      <c r="EH491" s="10"/>
      <c r="EI491" s="10"/>
      <c r="EJ491" s="10"/>
      <c r="EK491" s="10"/>
      <c r="EL491" s="10"/>
      <c r="EM491" s="10"/>
      <c r="EN491" s="10"/>
      <c r="EO491" s="10"/>
      <c r="EP491" s="10"/>
      <c r="EQ491" s="10"/>
      <c r="ER491" s="10"/>
      <c r="ES491" s="10"/>
      <c r="ET491" s="10"/>
      <c r="EU491" s="10"/>
      <c r="EV491" s="10"/>
      <c r="EW491" s="10"/>
      <c r="EX491" s="10"/>
      <c r="EY491" s="10"/>
      <c r="EZ491" s="10"/>
      <c r="FA491" s="10"/>
      <c r="FB491" s="10"/>
      <c r="FC491" s="10"/>
      <c r="FD491" s="10"/>
      <c r="FE491" s="10"/>
      <c r="FF491" s="10"/>
      <c r="FG491" s="10"/>
      <c r="FH491" s="10"/>
      <c r="FI491" s="10"/>
      <c r="FJ491" s="10"/>
      <c r="FK491" s="10"/>
      <c r="FL491" s="10"/>
      <c r="FM491" s="10"/>
      <c r="FN491" s="10"/>
      <c r="FO491" s="10"/>
      <c r="FP491" s="10"/>
      <c r="FQ491" s="10"/>
      <c r="FR491" s="10"/>
      <c r="FS491" s="10"/>
      <c r="FT491" s="10"/>
      <c r="FU491" s="10"/>
      <c r="FV491" s="10"/>
      <c r="FW491" s="10"/>
      <c r="FX491" s="10"/>
      <c r="FY491" s="10"/>
      <c r="FZ491" s="10"/>
      <c r="GA491" s="10"/>
      <c r="GB491" s="10"/>
      <c r="GC491" s="10"/>
      <c r="GD491" s="10"/>
      <c r="GE491" s="10"/>
      <c r="GF491" s="10"/>
      <c r="GG491" s="10"/>
      <c r="GH491" s="10"/>
      <c r="GI491" s="10"/>
      <c r="GJ491" s="10"/>
      <c r="GK491" s="10"/>
      <c r="GL491" s="10"/>
      <c r="GM491" s="10"/>
      <c r="GN491" s="10"/>
      <c r="GO491" s="10"/>
      <c r="GP491" s="10"/>
      <c r="GQ491" s="10"/>
      <c r="GR491" s="10"/>
      <c r="GS491" s="10"/>
      <c r="GT491" s="10"/>
      <c r="GU491" s="10"/>
      <c r="GV491" s="10"/>
      <c r="GW491" s="10"/>
      <c r="GX491" s="10"/>
      <c r="GY491" s="10"/>
      <c r="GZ491" s="10"/>
      <c r="HA491" s="10"/>
      <c r="HB491" s="10"/>
      <c r="HC491" s="10"/>
      <c r="HD491" s="10"/>
      <c r="HE491" s="10"/>
      <c r="HF491" s="10"/>
      <c r="HG491" s="10"/>
      <c r="HH491" s="10"/>
      <c r="HI491" s="10"/>
      <c r="HJ491" s="10"/>
      <c r="HK491" s="10"/>
      <c r="HL491" s="10"/>
      <c r="HM491" s="10"/>
      <c r="HN491" s="10"/>
      <c r="HO491" s="10"/>
      <c r="HP491" s="10"/>
      <c r="HQ491" s="10"/>
      <c r="HR491" s="10"/>
      <c r="HS491" s="10"/>
      <c r="HT491" s="10"/>
      <c r="HU491" s="10"/>
      <c r="HV491" s="10"/>
      <c r="HW491" s="10"/>
      <c r="HX491" s="10"/>
      <c r="HY491" s="10"/>
      <c r="HZ491" s="10"/>
      <c r="IA491" s="10"/>
      <c r="IB491" s="10"/>
      <c r="IC491" s="10"/>
      <c r="ID491" s="10"/>
      <c r="IE491" s="10"/>
      <c r="IF491" s="10"/>
      <c r="IG491" s="10"/>
      <c r="IH491" s="10"/>
      <c r="II491" s="10"/>
      <c r="IJ491" s="10"/>
      <c r="IK491" s="10"/>
      <c r="IL491" s="10"/>
      <c r="IM491" s="10"/>
      <c r="IN491" s="10"/>
      <c r="IO491" s="10"/>
      <c r="IP491" s="10"/>
      <c r="IQ491" s="10"/>
      <c r="IR491" s="10"/>
      <c r="IS491" s="10"/>
      <c r="IT491" s="10"/>
      <c r="IU491" s="10"/>
      <c r="IV491" s="10"/>
      <c r="IW491" s="10"/>
      <c r="IX491" s="10"/>
      <c r="IY491" s="10"/>
      <c r="IZ491" s="10"/>
      <c r="JA491" s="10"/>
    </row>
    <row r="492" spans="1:261" x14ac:dyDescent="0.35">
      <c r="A492" s="10"/>
      <c r="B492" s="10"/>
      <c r="C492" s="10"/>
      <c r="CC492" s="10"/>
      <c r="CD492" s="10"/>
      <c r="CE492" s="10"/>
      <c r="CF492" s="10"/>
      <c r="CG492" s="10"/>
      <c r="CH492" s="10"/>
      <c r="CI492" s="10"/>
      <c r="CJ492" s="10"/>
      <c r="CK492" s="10"/>
      <c r="CL492" s="10"/>
      <c r="CM492" s="10"/>
      <c r="CN492" s="10"/>
      <c r="CO492" s="10"/>
      <c r="CP492" s="10"/>
      <c r="CQ492" s="10"/>
      <c r="CR492" s="10"/>
      <c r="CS492" s="10"/>
      <c r="CT492" s="10"/>
      <c r="CU492" s="10"/>
      <c r="CV492" s="10"/>
      <c r="CW492" s="10"/>
      <c r="CX492" s="10"/>
      <c r="CY492" s="10"/>
      <c r="CZ492" s="10"/>
      <c r="DA492" s="10"/>
      <c r="DB492" s="10"/>
      <c r="DC492" s="10"/>
      <c r="DD492" s="10"/>
      <c r="DE492" s="10"/>
      <c r="DF492" s="10"/>
      <c r="DG492" s="10"/>
      <c r="DH492" s="10"/>
      <c r="DI492" s="10"/>
      <c r="DJ492" s="10"/>
      <c r="DK492" s="10"/>
      <c r="DL492" s="10"/>
      <c r="DM492" s="10"/>
      <c r="DN492" s="10"/>
      <c r="DO492" s="10"/>
      <c r="DP492" s="10"/>
      <c r="DQ492" s="10"/>
      <c r="DR492" s="10"/>
      <c r="DS492" s="10"/>
      <c r="DT492" s="10"/>
      <c r="DU492" s="10"/>
      <c r="DV492" s="10"/>
      <c r="DW492" s="10"/>
      <c r="DX492" s="10"/>
      <c r="DY492" s="10"/>
      <c r="DZ492" s="10"/>
      <c r="EA492" s="10"/>
      <c r="EB492" s="10"/>
      <c r="EC492" s="10"/>
      <c r="ED492" s="10"/>
      <c r="EE492" s="10"/>
      <c r="EF492" s="10"/>
      <c r="EG492" s="10"/>
      <c r="EH492" s="10"/>
      <c r="EI492" s="10"/>
      <c r="EJ492" s="10"/>
      <c r="EK492" s="10"/>
      <c r="EL492" s="10"/>
      <c r="EM492" s="10"/>
      <c r="EN492" s="10"/>
      <c r="EO492" s="10"/>
      <c r="EP492" s="10"/>
      <c r="EQ492" s="10"/>
      <c r="ER492" s="10"/>
      <c r="ES492" s="10"/>
      <c r="ET492" s="10"/>
      <c r="EU492" s="10"/>
      <c r="EV492" s="10"/>
      <c r="EW492" s="10"/>
      <c r="EX492" s="10"/>
      <c r="EY492" s="10"/>
      <c r="EZ492" s="10"/>
      <c r="FA492" s="10"/>
      <c r="FB492" s="10"/>
      <c r="FC492" s="10"/>
      <c r="FD492" s="10"/>
      <c r="FE492" s="10"/>
      <c r="FF492" s="10"/>
      <c r="FG492" s="10"/>
      <c r="FH492" s="10"/>
      <c r="FI492" s="10"/>
      <c r="FJ492" s="10"/>
      <c r="FK492" s="10"/>
      <c r="FL492" s="10"/>
      <c r="FM492" s="10"/>
      <c r="FN492" s="10"/>
      <c r="FO492" s="10"/>
      <c r="FP492" s="10"/>
      <c r="FQ492" s="10"/>
      <c r="FR492" s="10"/>
      <c r="FS492" s="10"/>
      <c r="FT492" s="10"/>
      <c r="FU492" s="10"/>
      <c r="FV492" s="10"/>
      <c r="FW492" s="10"/>
      <c r="FX492" s="10"/>
      <c r="FY492" s="10"/>
      <c r="FZ492" s="10"/>
      <c r="GA492" s="10"/>
      <c r="GB492" s="10"/>
      <c r="GC492" s="10"/>
      <c r="GD492" s="10"/>
      <c r="GE492" s="10"/>
      <c r="GF492" s="10"/>
      <c r="GG492" s="10"/>
      <c r="GH492" s="10"/>
      <c r="GI492" s="10"/>
      <c r="GJ492" s="10"/>
      <c r="GK492" s="10"/>
      <c r="GL492" s="10"/>
      <c r="GM492" s="10"/>
      <c r="GN492" s="10"/>
      <c r="GO492" s="10"/>
      <c r="GP492" s="10"/>
      <c r="GQ492" s="10"/>
      <c r="GR492" s="10"/>
      <c r="GS492" s="10"/>
      <c r="GT492" s="10"/>
      <c r="GU492" s="10"/>
      <c r="GV492" s="10"/>
      <c r="GW492" s="10"/>
      <c r="GX492" s="10"/>
      <c r="GY492" s="10"/>
      <c r="GZ492" s="10"/>
      <c r="HA492" s="10"/>
      <c r="HB492" s="10"/>
      <c r="HC492" s="10"/>
      <c r="HD492" s="10"/>
      <c r="HE492" s="10"/>
      <c r="HF492" s="10"/>
      <c r="HG492" s="10"/>
      <c r="HH492" s="10"/>
      <c r="HI492" s="10"/>
      <c r="HJ492" s="10"/>
      <c r="HK492" s="10"/>
      <c r="HL492" s="10"/>
      <c r="HM492" s="10"/>
      <c r="HN492" s="10"/>
      <c r="HO492" s="10"/>
      <c r="HP492" s="10"/>
      <c r="HQ492" s="10"/>
      <c r="HR492" s="10"/>
      <c r="HS492" s="10"/>
      <c r="HT492" s="10"/>
      <c r="HU492" s="10"/>
      <c r="HV492" s="10"/>
      <c r="HW492" s="10"/>
      <c r="HX492" s="10"/>
      <c r="HY492" s="10"/>
      <c r="HZ492" s="10"/>
      <c r="IA492" s="10"/>
      <c r="IB492" s="10"/>
      <c r="IC492" s="10"/>
      <c r="ID492" s="10"/>
      <c r="IE492" s="10"/>
      <c r="IF492" s="10"/>
      <c r="IG492" s="10"/>
      <c r="IH492" s="10"/>
      <c r="II492" s="10"/>
      <c r="IJ492" s="10"/>
      <c r="IK492" s="10"/>
      <c r="IL492" s="10"/>
      <c r="IM492" s="10"/>
      <c r="IN492" s="10"/>
      <c r="IO492" s="10"/>
      <c r="IP492" s="10"/>
      <c r="IQ492" s="10"/>
      <c r="IR492" s="10"/>
      <c r="IS492" s="10"/>
      <c r="IT492" s="10"/>
      <c r="IU492" s="10"/>
      <c r="IV492" s="10"/>
      <c r="IW492" s="10"/>
      <c r="IX492" s="10"/>
      <c r="IY492" s="10"/>
      <c r="IZ492" s="10"/>
      <c r="JA492" s="10"/>
    </row>
    <row r="493" spans="1:261" x14ac:dyDescent="0.35">
      <c r="A493" s="10"/>
      <c r="B493" s="10"/>
      <c r="C493" s="10"/>
      <c r="CC493" s="10"/>
      <c r="CD493" s="10"/>
      <c r="CE493" s="10"/>
      <c r="CF493" s="10"/>
      <c r="CG493" s="10"/>
      <c r="CH493" s="10"/>
      <c r="CI493" s="10"/>
      <c r="CJ493" s="10"/>
      <c r="CK493" s="10"/>
      <c r="CL493" s="10"/>
      <c r="CM493" s="10"/>
      <c r="CN493" s="10"/>
      <c r="CO493" s="10"/>
      <c r="CP493" s="10"/>
      <c r="CQ493" s="10"/>
      <c r="CR493" s="10"/>
      <c r="CS493" s="10"/>
      <c r="CT493" s="10"/>
      <c r="CU493" s="10"/>
      <c r="CV493" s="10"/>
      <c r="CW493" s="10"/>
      <c r="CX493" s="10"/>
      <c r="CY493" s="10"/>
      <c r="CZ493" s="10"/>
      <c r="DA493" s="10"/>
      <c r="DB493" s="10"/>
      <c r="DC493" s="10"/>
      <c r="DD493" s="10"/>
      <c r="DE493" s="10"/>
      <c r="DF493" s="10"/>
      <c r="DG493" s="10"/>
      <c r="DH493" s="10"/>
      <c r="DI493" s="10"/>
      <c r="DJ493" s="10"/>
      <c r="DK493" s="10"/>
      <c r="DL493" s="10"/>
      <c r="DM493" s="10"/>
      <c r="DN493" s="10"/>
      <c r="DO493" s="10"/>
      <c r="DP493" s="10"/>
      <c r="DQ493" s="10"/>
      <c r="DR493" s="10"/>
      <c r="DS493" s="10"/>
      <c r="DT493" s="10"/>
      <c r="DU493" s="10"/>
      <c r="DV493" s="10"/>
      <c r="DW493" s="10"/>
      <c r="DX493" s="10"/>
      <c r="DY493" s="10"/>
      <c r="DZ493" s="10"/>
      <c r="EA493" s="10"/>
      <c r="EB493" s="10"/>
      <c r="EC493" s="10"/>
      <c r="ED493" s="10"/>
      <c r="EE493" s="10"/>
      <c r="EF493" s="10"/>
      <c r="EG493" s="10"/>
      <c r="EH493" s="10"/>
      <c r="EI493" s="10"/>
      <c r="EJ493" s="10"/>
      <c r="EK493" s="10"/>
      <c r="EL493" s="10"/>
      <c r="EM493" s="10"/>
      <c r="EN493" s="10"/>
      <c r="EO493" s="10"/>
      <c r="EP493" s="10"/>
      <c r="EQ493" s="10"/>
      <c r="ER493" s="10"/>
      <c r="ES493" s="10"/>
      <c r="ET493" s="10"/>
      <c r="EU493" s="10"/>
      <c r="EV493" s="10"/>
      <c r="EW493" s="10"/>
      <c r="EX493" s="10"/>
      <c r="EY493" s="10"/>
      <c r="EZ493" s="10"/>
      <c r="FA493" s="10"/>
      <c r="FB493" s="10"/>
      <c r="FC493" s="10"/>
      <c r="FD493" s="10"/>
      <c r="FE493" s="10"/>
      <c r="FF493" s="10"/>
      <c r="FG493" s="10"/>
      <c r="FH493" s="10"/>
      <c r="FI493" s="10"/>
      <c r="FJ493" s="10"/>
      <c r="FK493" s="10"/>
      <c r="FL493" s="10"/>
      <c r="FM493" s="10"/>
      <c r="FN493" s="10"/>
      <c r="FO493" s="10"/>
      <c r="FP493" s="10"/>
      <c r="FQ493" s="10"/>
      <c r="FR493" s="10"/>
      <c r="FS493" s="10"/>
      <c r="FT493" s="10"/>
      <c r="FU493" s="10"/>
      <c r="FV493" s="10"/>
      <c r="FW493" s="10"/>
      <c r="FX493" s="10"/>
      <c r="FY493" s="10"/>
      <c r="FZ493" s="10"/>
      <c r="GA493" s="10"/>
      <c r="GB493" s="10"/>
      <c r="GC493" s="10"/>
      <c r="GD493" s="10"/>
      <c r="GE493" s="10"/>
      <c r="GF493" s="10"/>
      <c r="GG493" s="10"/>
      <c r="GH493" s="10"/>
      <c r="GI493" s="10"/>
      <c r="GJ493" s="10"/>
      <c r="GK493" s="10"/>
      <c r="GL493" s="10"/>
      <c r="GM493" s="10"/>
      <c r="GN493" s="10"/>
      <c r="GO493" s="10"/>
      <c r="GP493" s="10"/>
      <c r="GQ493" s="10"/>
      <c r="GR493" s="10"/>
      <c r="GS493" s="10"/>
      <c r="GT493" s="10"/>
      <c r="GU493" s="10"/>
      <c r="GV493" s="10"/>
      <c r="GW493" s="10"/>
      <c r="GX493" s="10"/>
      <c r="GY493" s="10"/>
      <c r="GZ493" s="10"/>
      <c r="HA493" s="10"/>
      <c r="HB493" s="10"/>
      <c r="HC493" s="10"/>
      <c r="HD493" s="10"/>
      <c r="HE493" s="10"/>
      <c r="HF493" s="10"/>
      <c r="HG493" s="10"/>
      <c r="HH493" s="10"/>
      <c r="HI493" s="10"/>
      <c r="HJ493" s="10"/>
      <c r="HK493" s="10"/>
      <c r="HL493" s="10"/>
      <c r="HM493" s="10"/>
      <c r="HN493" s="10"/>
      <c r="HO493" s="10"/>
      <c r="HP493" s="10"/>
      <c r="HQ493" s="10"/>
      <c r="HR493" s="10"/>
      <c r="HS493" s="10"/>
      <c r="HT493" s="10"/>
      <c r="HU493" s="10"/>
      <c r="HV493" s="10"/>
      <c r="HW493" s="10"/>
      <c r="HX493" s="10"/>
      <c r="HY493" s="10"/>
      <c r="HZ493" s="10"/>
      <c r="IA493" s="10"/>
      <c r="IB493" s="10"/>
      <c r="IC493" s="10"/>
      <c r="ID493" s="10"/>
      <c r="IE493" s="10"/>
      <c r="IF493" s="10"/>
      <c r="IG493" s="10"/>
      <c r="IH493" s="10"/>
      <c r="II493" s="10"/>
      <c r="IJ493" s="10"/>
      <c r="IK493" s="10"/>
      <c r="IL493" s="10"/>
      <c r="IM493" s="10"/>
      <c r="IN493" s="10"/>
      <c r="IO493" s="10"/>
      <c r="IP493" s="10"/>
      <c r="IQ493" s="10"/>
      <c r="IR493" s="10"/>
      <c r="IS493" s="10"/>
      <c r="IT493" s="10"/>
      <c r="IU493" s="10"/>
      <c r="IV493" s="10"/>
      <c r="IW493" s="10"/>
      <c r="IX493" s="10"/>
      <c r="IY493" s="10"/>
      <c r="IZ493" s="10"/>
      <c r="JA493" s="10"/>
    </row>
  </sheetData>
  <mergeCells count="1">
    <mergeCell ref="N1:AI1"/>
  </mergeCells>
  <pageMargins left="0.70866141732283472" right="0.70866141732283472" top="0.74803149606299213" bottom="0.74803149606299213" header="0.31496062992125984" footer="0.31496062992125984"/>
  <pageSetup scale="6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CT663"/>
  <sheetViews>
    <sheetView zoomScale="80" zoomScaleNormal="80" workbookViewId="0">
      <pane xSplit="2" ySplit="7" topLeftCell="C8" activePane="bottomRight" state="frozen"/>
      <selection sqref="A1:C1"/>
      <selection pane="topRight" sqref="A1:C1"/>
      <selection pane="bottomLeft" sqref="A1:C1"/>
      <selection pane="bottomRight" activeCell="E6" sqref="E6"/>
    </sheetView>
  </sheetViews>
  <sheetFormatPr defaultColWidth="8.86328125" defaultRowHeight="12.75" x14ac:dyDescent="0.35"/>
  <cols>
    <col min="1" max="1" width="1.86328125" customWidth="1"/>
    <col min="2" max="2" width="6.59765625" customWidth="1"/>
    <col min="3" max="3" width="8.59765625" customWidth="1"/>
    <col min="4" max="6" width="6.86328125" customWidth="1"/>
    <col min="7" max="7" width="7.59765625" customWidth="1"/>
    <col min="8" max="8" width="6.86328125" customWidth="1"/>
    <col min="9" max="9" width="7.3984375" customWidth="1"/>
    <col min="10" max="12" width="6.86328125" customWidth="1"/>
    <col min="13" max="13" width="6.73046875" customWidth="1"/>
    <col min="14" max="14" width="7.265625" customWidth="1"/>
    <col min="15" max="15" width="1.265625" customWidth="1"/>
    <col min="16" max="16" width="1.86328125" customWidth="1"/>
    <col min="17" max="17" width="8.86328125" style="10"/>
    <col min="18" max="18" width="12.265625" style="10" bestFit="1" customWidth="1"/>
    <col min="19" max="19" width="8.86328125" style="10"/>
    <col min="20" max="98" width="8.86328125" style="218"/>
  </cols>
  <sheetData>
    <row r="1" spans="1:29" s="218" customFormat="1" ht="15" x14ac:dyDescent="0.4">
      <c r="A1" s="423" t="s">
        <v>21</v>
      </c>
      <c r="B1" s="423"/>
      <c r="C1" s="423"/>
      <c r="D1" s="753"/>
      <c r="I1" s="424"/>
      <c r="J1" s="424"/>
      <c r="K1" s="424"/>
      <c r="L1" s="424"/>
      <c r="M1" s="424"/>
      <c r="N1" s="424"/>
      <c r="O1" s="424" t="str">
        <f>A1</f>
        <v>3.1.5</v>
      </c>
      <c r="P1" s="424"/>
    </row>
    <row r="2" spans="1:29" ht="5.0999999999999996" customHeight="1" x14ac:dyDescent="0.4">
      <c r="A2" s="10"/>
      <c r="B2" s="53"/>
      <c r="C2" s="53"/>
      <c r="D2" s="53"/>
      <c r="E2" s="10"/>
      <c r="F2" s="10"/>
      <c r="G2" s="10"/>
      <c r="H2" s="10"/>
      <c r="I2" s="10"/>
      <c r="J2" s="10"/>
      <c r="K2" s="10"/>
      <c r="L2" s="10"/>
      <c r="M2" s="10"/>
      <c r="N2" s="10"/>
      <c r="O2" s="53"/>
      <c r="P2" s="53"/>
    </row>
    <row r="3" spans="1:29" ht="15" x14ac:dyDescent="0.4">
      <c r="A3" s="10"/>
      <c r="B3" s="986" t="s">
        <v>485</v>
      </c>
      <c r="C3" s="986"/>
      <c r="D3" s="986"/>
      <c r="E3" s="986"/>
      <c r="F3" s="986"/>
      <c r="G3" s="986"/>
      <c r="H3" s="986"/>
      <c r="I3" s="986"/>
      <c r="J3" s="986"/>
      <c r="K3" s="986"/>
      <c r="L3" s="986"/>
      <c r="M3" s="986"/>
      <c r="N3" s="986"/>
      <c r="O3" s="986"/>
      <c r="P3" s="747"/>
    </row>
    <row r="4" spans="1:29" ht="15" x14ac:dyDescent="0.4">
      <c r="A4" s="10"/>
      <c r="B4" s="987" t="s">
        <v>425</v>
      </c>
      <c r="C4" s="987"/>
      <c r="D4" s="987"/>
      <c r="E4" s="987"/>
      <c r="F4" s="987"/>
      <c r="G4" s="987"/>
      <c r="H4" s="987"/>
      <c r="I4" s="987"/>
      <c r="J4" s="987"/>
      <c r="K4" s="987"/>
      <c r="L4" s="987"/>
      <c r="M4" s="987"/>
      <c r="N4" s="987"/>
      <c r="O4" s="987"/>
      <c r="P4" s="748"/>
    </row>
    <row r="5" spans="1:29" ht="5.0999999999999996" customHeight="1" x14ac:dyDescent="0.4">
      <c r="A5" s="10"/>
      <c r="B5" s="172"/>
      <c r="C5" s="173"/>
      <c r="D5" s="174"/>
      <c r="E5" s="174"/>
      <c r="F5" s="174"/>
      <c r="G5" s="174"/>
      <c r="H5" s="174"/>
      <c r="I5" s="174"/>
      <c r="J5" s="174"/>
      <c r="K5" s="174"/>
      <c r="L5" s="174"/>
      <c r="M5" s="174"/>
      <c r="N5" s="174"/>
      <c r="O5" s="174"/>
      <c r="P5" s="174"/>
    </row>
    <row r="6" spans="1:29" ht="90.6" customHeight="1" x14ac:dyDescent="0.35">
      <c r="A6" s="10"/>
      <c r="B6" s="175"/>
      <c r="C6" s="176" t="s">
        <v>146</v>
      </c>
      <c r="D6" s="177" t="s">
        <v>147</v>
      </c>
      <c r="E6" s="178" t="s">
        <v>148</v>
      </c>
      <c r="F6" s="179" t="s">
        <v>149</v>
      </c>
      <c r="G6" s="179" t="s">
        <v>150</v>
      </c>
      <c r="H6" s="644" t="s">
        <v>340</v>
      </c>
      <c r="I6" s="644" t="s">
        <v>269</v>
      </c>
      <c r="J6" s="196" t="s">
        <v>189</v>
      </c>
      <c r="K6" s="180" t="s">
        <v>151</v>
      </c>
      <c r="L6" s="181" t="s">
        <v>152</v>
      </c>
      <c r="M6" s="182" t="s">
        <v>153</v>
      </c>
      <c r="N6" s="182" t="s">
        <v>154</v>
      </c>
      <c r="O6" s="749"/>
      <c r="P6" s="749"/>
    </row>
    <row r="7" spans="1:29" ht="3" customHeight="1" x14ac:dyDescent="0.35">
      <c r="A7" s="10"/>
      <c r="B7" s="183"/>
      <c r="C7" s="184"/>
      <c r="D7" s="754"/>
      <c r="E7" s="185"/>
      <c r="F7" s="186"/>
      <c r="G7" s="186"/>
      <c r="H7" s="186"/>
      <c r="I7" s="186"/>
      <c r="J7" s="187"/>
      <c r="K7" s="188"/>
      <c r="L7" s="186"/>
      <c r="M7" s="186"/>
      <c r="N7" s="186"/>
      <c r="O7" s="755"/>
      <c r="P7" s="755"/>
      <c r="Q7" s="218"/>
      <c r="R7" s="218"/>
      <c r="S7" s="218"/>
    </row>
    <row r="8" spans="1:29" ht="12" customHeight="1" x14ac:dyDescent="0.35">
      <c r="A8" s="10"/>
      <c r="B8" s="189" t="s">
        <v>341</v>
      </c>
      <c r="C8" s="431">
        <f>D8+E8+K8</f>
        <v>939.907645</v>
      </c>
      <c r="D8" s="432">
        <v>240.37464199999999</v>
      </c>
      <c r="E8" s="433">
        <v>274.83456199999995</v>
      </c>
      <c r="F8" s="432">
        <v>258.974695</v>
      </c>
      <c r="G8" s="432">
        <v>5.2196800000000003</v>
      </c>
      <c r="H8" s="432">
        <v>4.3224320000000001</v>
      </c>
      <c r="I8" s="432">
        <v>3.972445</v>
      </c>
      <c r="J8" s="434">
        <v>2.3453059999999999</v>
      </c>
      <c r="K8" s="432">
        <f>SUM(L8:N8)</f>
        <v>424.698441</v>
      </c>
      <c r="L8" s="432">
        <v>261.76900899999998</v>
      </c>
      <c r="M8" s="435">
        <v>29.775355000000001</v>
      </c>
      <c r="N8" s="435">
        <v>133.154077</v>
      </c>
      <c r="O8" s="756"/>
      <c r="P8" s="756"/>
      <c r="Q8" s="793"/>
      <c r="R8" s="855"/>
      <c r="S8" s="855"/>
      <c r="T8" s="855"/>
      <c r="U8" s="853"/>
      <c r="V8" s="853"/>
      <c r="W8" s="853"/>
      <c r="X8" s="853"/>
      <c r="Y8" s="853"/>
      <c r="Z8" s="853"/>
    </row>
    <row r="9" spans="1:29" ht="12" customHeight="1" x14ac:dyDescent="0.35">
      <c r="A9" s="10"/>
      <c r="B9" s="190" t="s">
        <v>155</v>
      </c>
      <c r="C9" s="757">
        <f>D9+E9+K9</f>
        <v>0.99999999999999989</v>
      </c>
      <c r="D9" s="758">
        <f>D8/$C8</f>
        <v>0.25574283098846373</v>
      </c>
      <c r="E9" s="767">
        <f>E8/$C8</f>
        <v>0.29240592249890673</v>
      </c>
      <c r="F9" s="758">
        <f t="shared" ref="F9:N9" si="0">F8/$C8</f>
        <v>0.27553206570630673</v>
      </c>
      <c r="G9" s="758">
        <f t="shared" si="0"/>
        <v>5.5533966850540946E-3</v>
      </c>
      <c r="H9" s="758">
        <f t="shared" si="0"/>
        <v>4.5987837453966025E-3</v>
      </c>
      <c r="I9" s="758">
        <f t="shared" si="0"/>
        <v>4.2264205649694443E-3</v>
      </c>
      <c r="J9" s="792">
        <f t="shared" si="0"/>
        <v>2.4952515414426702E-3</v>
      </c>
      <c r="K9" s="758">
        <f t="shared" si="0"/>
        <v>0.45185124651262942</v>
      </c>
      <c r="L9" s="758">
        <f t="shared" si="0"/>
        <v>0.27850503226835654</v>
      </c>
      <c r="M9" s="759">
        <f t="shared" si="0"/>
        <v>3.167902203838336E-2</v>
      </c>
      <c r="N9" s="759">
        <f t="shared" si="0"/>
        <v>0.14166719220588955</v>
      </c>
      <c r="O9" s="756"/>
      <c r="P9" s="756"/>
      <c r="Q9" s="793"/>
      <c r="R9" s="855"/>
      <c r="S9" s="855"/>
      <c r="T9" s="855"/>
      <c r="U9" s="854"/>
      <c r="V9" s="854"/>
      <c r="W9" s="854"/>
      <c r="X9" s="854"/>
      <c r="Y9" s="854"/>
      <c r="Z9" s="854"/>
      <c r="AA9" s="854"/>
      <c r="AB9" s="854"/>
      <c r="AC9" s="854"/>
    </row>
    <row r="10" spans="1:29" ht="6" customHeight="1" x14ac:dyDescent="0.35">
      <c r="A10" s="10"/>
      <c r="B10" s="191"/>
      <c r="C10" s="436"/>
      <c r="D10" s="437"/>
      <c r="E10" s="438"/>
      <c r="F10" s="437"/>
      <c r="G10" s="437"/>
      <c r="H10" s="437"/>
      <c r="I10" s="437"/>
      <c r="J10" s="788"/>
      <c r="K10" s="437"/>
      <c r="L10" s="437"/>
      <c r="M10" s="437"/>
      <c r="N10" s="437"/>
      <c r="O10" s="755"/>
      <c r="P10" s="755"/>
      <c r="Q10" s="793"/>
      <c r="R10" s="855"/>
      <c r="S10" s="855"/>
      <c r="T10" s="855"/>
    </row>
    <row r="11" spans="1:29" ht="12" customHeight="1" x14ac:dyDescent="0.35">
      <c r="A11" s="10"/>
      <c r="B11" s="192" t="s">
        <v>156</v>
      </c>
      <c r="C11" s="431">
        <f t="shared" ref="C11:C37" si="1">D11+E11+K11</f>
        <v>33.181636999999995</v>
      </c>
      <c r="D11" s="432">
        <v>10.583632999999999</v>
      </c>
      <c r="E11" s="433">
        <v>8.5313580000000009</v>
      </c>
      <c r="F11" s="432">
        <v>8.2150189999999998</v>
      </c>
      <c r="G11" s="432">
        <v>0.15568799999999999</v>
      </c>
      <c r="H11" s="432">
        <v>3.0569999999999998E-3</v>
      </c>
      <c r="I11" s="432">
        <v>0.12692400000000001</v>
      </c>
      <c r="J11" s="434">
        <v>3.0671E-2</v>
      </c>
      <c r="K11" s="432">
        <f t="shared" ref="K11:K37" si="2">SUM(L11:N11)</f>
        <v>14.066645999999999</v>
      </c>
      <c r="L11" s="432">
        <v>8.5895229999999998</v>
      </c>
      <c r="M11" s="435">
        <v>0.89919199999999999</v>
      </c>
      <c r="N11" s="435">
        <v>4.5779309999999995</v>
      </c>
      <c r="O11" s="755"/>
      <c r="P11" s="755"/>
      <c r="Q11" s="793"/>
      <c r="R11" s="855"/>
      <c r="S11" s="855"/>
      <c r="T11" s="855"/>
    </row>
    <row r="12" spans="1:29" ht="12" customHeight="1" x14ac:dyDescent="0.35">
      <c r="A12" s="10"/>
      <c r="B12" s="760" t="s">
        <v>157</v>
      </c>
      <c r="C12" s="444">
        <f t="shared" si="1"/>
        <v>10.140236</v>
      </c>
      <c r="D12" s="445">
        <v>2.8076529999999997</v>
      </c>
      <c r="E12" s="446">
        <v>3.4333090000000004</v>
      </c>
      <c r="F12" s="445">
        <v>3.3281770000000002</v>
      </c>
      <c r="G12" s="445">
        <v>4.4681999999999999E-2</v>
      </c>
      <c r="H12" s="445">
        <v>5.0639999999999999E-3</v>
      </c>
      <c r="I12" s="445">
        <v>3.3100000000000002E-4</v>
      </c>
      <c r="J12" s="789">
        <v>5.5053999999999999E-2</v>
      </c>
      <c r="K12" s="445">
        <f t="shared" si="2"/>
        <v>3.8992740000000001</v>
      </c>
      <c r="L12" s="445">
        <v>2.4025720000000002</v>
      </c>
      <c r="M12" s="448">
        <v>0.199299</v>
      </c>
      <c r="N12" s="448">
        <v>1.2974030000000001</v>
      </c>
      <c r="O12" s="755"/>
      <c r="P12" s="755"/>
      <c r="Q12" s="793"/>
      <c r="R12" s="855"/>
      <c r="S12" s="855"/>
      <c r="T12" s="855"/>
    </row>
    <row r="13" spans="1:29" ht="12" customHeight="1" x14ac:dyDescent="0.35">
      <c r="A13" s="10"/>
      <c r="B13" s="192" t="s">
        <v>158</v>
      </c>
      <c r="C13" s="439">
        <f t="shared" si="1"/>
        <v>25.414663000000001</v>
      </c>
      <c r="D13" s="440">
        <v>7.0131920000000001</v>
      </c>
      <c r="E13" s="441">
        <v>6.8798810000000001</v>
      </c>
      <c r="F13" s="440">
        <v>6.5900939999999997</v>
      </c>
      <c r="G13" s="440">
        <v>0.208425</v>
      </c>
      <c r="H13" s="440">
        <v>5.0699000000000001E-2</v>
      </c>
      <c r="I13" s="440">
        <v>4.1289999999999999E-3</v>
      </c>
      <c r="J13" s="442">
        <v>2.6533999999999999E-2</v>
      </c>
      <c r="K13" s="440">
        <f t="shared" si="2"/>
        <v>11.52159</v>
      </c>
      <c r="L13" s="440">
        <v>7.864166</v>
      </c>
      <c r="M13" s="443">
        <v>0.64610100000000004</v>
      </c>
      <c r="N13" s="443">
        <v>3.011323</v>
      </c>
      <c r="O13" s="755"/>
      <c r="P13" s="755"/>
      <c r="Q13" s="793"/>
      <c r="R13" s="855"/>
      <c r="S13" s="855"/>
      <c r="T13" s="855"/>
    </row>
    <row r="14" spans="1:29" ht="12" customHeight="1" x14ac:dyDescent="0.35">
      <c r="A14" s="10"/>
      <c r="B14" s="760" t="s">
        <v>159</v>
      </c>
      <c r="C14" s="444">
        <f t="shared" si="1"/>
        <v>13.734709000000002</v>
      </c>
      <c r="D14" s="445">
        <v>2.4546680000000003</v>
      </c>
      <c r="E14" s="446">
        <v>4.0091410000000005</v>
      </c>
      <c r="F14" s="445">
        <v>3.7508670000000004</v>
      </c>
      <c r="G14" s="445">
        <v>9.8490999999999995E-2</v>
      </c>
      <c r="H14" s="445">
        <v>1.8279E-2</v>
      </c>
      <c r="I14" s="445">
        <v>0.137597</v>
      </c>
      <c r="J14" s="447">
        <v>3.9069999999999999E-3</v>
      </c>
      <c r="K14" s="445">
        <f t="shared" si="2"/>
        <v>7.270900000000001</v>
      </c>
      <c r="L14" s="445">
        <v>4.5185510000000004</v>
      </c>
      <c r="M14" s="448">
        <v>0.68470399999999998</v>
      </c>
      <c r="N14" s="448">
        <v>2.0676450000000002</v>
      </c>
      <c r="O14" s="755"/>
      <c r="P14" s="755"/>
      <c r="Q14" s="793"/>
      <c r="R14" s="855"/>
      <c r="S14" s="855"/>
      <c r="T14" s="855"/>
    </row>
    <row r="15" spans="1:29" ht="12" customHeight="1" x14ac:dyDescent="0.35">
      <c r="A15" s="10"/>
      <c r="B15" s="192" t="s">
        <v>160</v>
      </c>
      <c r="C15" s="439">
        <f t="shared" si="1"/>
        <v>199.36535900000001</v>
      </c>
      <c r="D15" s="440">
        <v>55.865550999999996</v>
      </c>
      <c r="E15" s="441">
        <v>52.299143999999998</v>
      </c>
      <c r="F15" s="440">
        <v>49.785161000000002</v>
      </c>
      <c r="G15" s="440">
        <v>1.3996549999999999</v>
      </c>
      <c r="H15" s="440">
        <v>0.25154399999999999</v>
      </c>
      <c r="I15" s="440">
        <v>0.36737999999999998</v>
      </c>
      <c r="J15" s="442">
        <v>0.49540300000000004</v>
      </c>
      <c r="K15" s="440">
        <f t="shared" si="2"/>
        <v>91.200664000000003</v>
      </c>
      <c r="L15" s="440">
        <v>58.770675000000004</v>
      </c>
      <c r="M15" s="443">
        <v>3.6114339999999996</v>
      </c>
      <c r="N15" s="443">
        <v>28.818554999999996</v>
      </c>
      <c r="O15" s="755"/>
      <c r="P15" s="755"/>
      <c r="Q15" s="793"/>
      <c r="R15" s="855"/>
      <c r="S15" s="855"/>
      <c r="T15" s="855"/>
    </row>
    <row r="16" spans="1:29" ht="12" customHeight="1" x14ac:dyDescent="0.35">
      <c r="A16" s="10"/>
      <c r="B16" s="760" t="s">
        <v>161</v>
      </c>
      <c r="C16" s="444">
        <f t="shared" si="1"/>
        <v>2.7905739999999999</v>
      </c>
      <c r="D16" s="445">
        <v>0.383494</v>
      </c>
      <c r="E16" s="446">
        <v>0.84138599999999997</v>
      </c>
      <c r="F16" s="445">
        <v>0.81840200000000007</v>
      </c>
      <c r="G16" s="445">
        <v>1.5148999999999999E-2</v>
      </c>
      <c r="H16" s="445">
        <v>1.874E-3</v>
      </c>
      <c r="I16" s="445">
        <v>5.9610000000000002E-3</v>
      </c>
      <c r="J16" s="447">
        <v>0</v>
      </c>
      <c r="K16" s="445">
        <f t="shared" si="2"/>
        <v>1.5656939999999999</v>
      </c>
      <c r="L16" s="445">
        <v>0.96520099999999998</v>
      </c>
      <c r="M16" s="448">
        <v>8.8369000000000003E-2</v>
      </c>
      <c r="N16" s="448">
        <v>0.51212400000000002</v>
      </c>
      <c r="O16" s="755"/>
      <c r="P16" s="755"/>
      <c r="Q16" s="793"/>
      <c r="R16" s="855"/>
      <c r="S16" s="855"/>
      <c r="T16" s="855"/>
    </row>
    <row r="17" spans="1:20" ht="12" customHeight="1" x14ac:dyDescent="0.35">
      <c r="A17" s="10"/>
      <c r="B17" s="192" t="s">
        <v>162</v>
      </c>
      <c r="C17" s="439">
        <f t="shared" si="1"/>
        <v>11.017354000000001</v>
      </c>
      <c r="D17" s="440">
        <v>2.2008960000000002</v>
      </c>
      <c r="E17" s="441">
        <v>3.7099810000000004</v>
      </c>
      <c r="F17" s="440">
        <v>3.5328620000000002</v>
      </c>
      <c r="G17" s="440">
        <v>3.8528E-2</v>
      </c>
      <c r="H17" s="440">
        <v>2.8670000000000002E-3</v>
      </c>
      <c r="I17" s="440">
        <v>0.120619</v>
      </c>
      <c r="J17" s="442">
        <v>1.5103999999999999E-2</v>
      </c>
      <c r="K17" s="440">
        <f t="shared" si="2"/>
        <v>5.1064769999999999</v>
      </c>
      <c r="L17" s="440">
        <v>3.0620379999999998</v>
      </c>
      <c r="M17" s="443">
        <v>0.251334</v>
      </c>
      <c r="N17" s="443">
        <v>1.7931049999999999</v>
      </c>
      <c r="O17" s="755"/>
      <c r="P17" s="755"/>
      <c r="Q17" s="793"/>
      <c r="R17" s="855"/>
      <c r="S17" s="855"/>
      <c r="T17" s="855"/>
    </row>
    <row r="18" spans="1:20" ht="12" customHeight="1" x14ac:dyDescent="0.35">
      <c r="A18" s="10"/>
      <c r="B18" s="760" t="s">
        <v>163</v>
      </c>
      <c r="C18" s="444">
        <f t="shared" si="1"/>
        <v>14.912249000000003</v>
      </c>
      <c r="D18" s="445">
        <v>2.565709</v>
      </c>
      <c r="E18" s="446">
        <v>5.5304480000000007</v>
      </c>
      <c r="F18" s="445">
        <v>4.7817619999999996</v>
      </c>
      <c r="G18" s="445">
        <v>2.1831E-2</v>
      </c>
      <c r="H18" s="445">
        <v>0.15139900000000001</v>
      </c>
      <c r="I18" s="445">
        <v>0.574654</v>
      </c>
      <c r="J18" s="447">
        <v>8.0200000000000009E-4</v>
      </c>
      <c r="K18" s="445">
        <f t="shared" si="2"/>
        <v>6.8160920000000003</v>
      </c>
      <c r="L18" s="445">
        <v>4.278524</v>
      </c>
      <c r="M18" s="448">
        <v>0.31013899999999994</v>
      </c>
      <c r="N18" s="448">
        <v>2.2274289999999999</v>
      </c>
      <c r="O18" s="755"/>
      <c r="P18" s="755"/>
      <c r="Q18" s="793"/>
      <c r="R18" s="855"/>
      <c r="S18" s="855"/>
      <c r="T18" s="855"/>
    </row>
    <row r="19" spans="1:20" ht="12" customHeight="1" x14ac:dyDescent="0.35">
      <c r="A19" s="10"/>
      <c r="B19" s="192" t="s">
        <v>164</v>
      </c>
      <c r="C19" s="439">
        <f t="shared" si="1"/>
        <v>78.60754</v>
      </c>
      <c r="D19" s="440">
        <v>20.134003</v>
      </c>
      <c r="E19" s="441">
        <v>30.350056000000002</v>
      </c>
      <c r="F19" s="440">
        <v>27.302997999999999</v>
      </c>
      <c r="G19" s="440">
        <v>0.32073499999999999</v>
      </c>
      <c r="H19" s="440">
        <v>1.6637629999999999</v>
      </c>
      <c r="I19" s="440">
        <v>0.90826700000000005</v>
      </c>
      <c r="J19" s="442">
        <v>0.15429300000000001</v>
      </c>
      <c r="K19" s="440">
        <f t="shared" si="2"/>
        <v>28.123480999999998</v>
      </c>
      <c r="L19" s="440">
        <v>14.742625</v>
      </c>
      <c r="M19" s="443">
        <v>3.107227</v>
      </c>
      <c r="N19" s="443">
        <v>10.273629</v>
      </c>
      <c r="O19" s="755"/>
      <c r="P19" s="755"/>
      <c r="Q19" s="793"/>
      <c r="R19" s="855"/>
      <c r="S19" s="855"/>
      <c r="T19" s="855"/>
    </row>
    <row r="20" spans="1:20" ht="12" customHeight="1" x14ac:dyDescent="0.35">
      <c r="A20" s="10"/>
      <c r="B20" s="760" t="s">
        <v>165</v>
      </c>
      <c r="C20" s="444">
        <f t="shared" si="1"/>
        <v>139.448058</v>
      </c>
      <c r="D20" s="445">
        <v>27.218108000000001</v>
      </c>
      <c r="E20" s="446">
        <v>42.693984999999998</v>
      </c>
      <c r="F20" s="445">
        <v>40.103616000000002</v>
      </c>
      <c r="G20" s="445">
        <v>0.79264000000000001</v>
      </c>
      <c r="H20" s="445">
        <v>1.227455</v>
      </c>
      <c r="I20" s="445">
        <v>0.49394700000000002</v>
      </c>
      <c r="J20" s="447">
        <v>7.6326000000000005E-2</v>
      </c>
      <c r="K20" s="445">
        <f t="shared" si="2"/>
        <v>69.535965000000004</v>
      </c>
      <c r="L20" s="445">
        <v>42.211593000000001</v>
      </c>
      <c r="M20" s="448">
        <v>4.5644830000000001</v>
      </c>
      <c r="N20" s="448">
        <v>22.759888999999998</v>
      </c>
      <c r="O20" s="755"/>
      <c r="P20" s="755"/>
      <c r="Q20" s="793"/>
      <c r="R20" s="855"/>
      <c r="S20" s="855"/>
      <c r="T20" s="855"/>
    </row>
    <row r="21" spans="1:20" ht="12" customHeight="1" x14ac:dyDescent="0.35">
      <c r="A21" s="10"/>
      <c r="B21" s="192" t="s">
        <v>183</v>
      </c>
      <c r="C21" s="439">
        <f t="shared" si="1"/>
        <v>6.8876459999999993</v>
      </c>
      <c r="D21" s="440">
        <v>1.1913589999999998</v>
      </c>
      <c r="E21" s="441">
        <v>2.147878</v>
      </c>
      <c r="F21" s="440">
        <v>2.0541329999999998</v>
      </c>
      <c r="G21" s="440">
        <v>3.5146000000000004E-2</v>
      </c>
      <c r="H21" s="440">
        <v>7.4619999999999999E-3</v>
      </c>
      <c r="I21" s="440">
        <v>4.7843000000000004E-2</v>
      </c>
      <c r="J21" s="442">
        <v>3.2930000000000004E-3</v>
      </c>
      <c r="K21" s="440">
        <f t="shared" si="2"/>
        <v>3.5484089999999995</v>
      </c>
      <c r="L21" s="440">
        <v>2.4418699999999998</v>
      </c>
      <c r="M21" s="443">
        <v>0.25844299999999998</v>
      </c>
      <c r="N21" s="443">
        <v>0.84809599999999996</v>
      </c>
      <c r="O21" s="755"/>
      <c r="P21" s="755"/>
      <c r="Q21" s="793"/>
      <c r="R21" s="855"/>
      <c r="S21" s="855"/>
      <c r="T21" s="855"/>
    </row>
    <row r="22" spans="1:20" ht="12" customHeight="1" x14ac:dyDescent="0.35">
      <c r="A22" s="10"/>
      <c r="B22" s="760" t="s">
        <v>166</v>
      </c>
      <c r="C22" s="444">
        <f t="shared" si="1"/>
        <v>113.20715200000001</v>
      </c>
      <c r="D22" s="445">
        <v>25.281412</v>
      </c>
      <c r="E22" s="446">
        <v>35.290317999999999</v>
      </c>
      <c r="F22" s="445">
        <v>32.921295000000001</v>
      </c>
      <c r="G22" s="445">
        <v>0.48390499999999997</v>
      </c>
      <c r="H22" s="445">
        <v>0.61426499999999995</v>
      </c>
      <c r="I22" s="445">
        <v>0.53807000000000005</v>
      </c>
      <c r="J22" s="447">
        <v>0.73278200000000004</v>
      </c>
      <c r="K22" s="445">
        <f t="shared" si="2"/>
        <v>52.635422000000005</v>
      </c>
      <c r="L22" s="445">
        <v>32.026600000000002</v>
      </c>
      <c r="M22" s="448">
        <v>3.0101970000000002</v>
      </c>
      <c r="N22" s="448">
        <v>17.598625000000002</v>
      </c>
      <c r="O22" s="755"/>
      <c r="P22" s="755"/>
      <c r="Q22" s="793"/>
      <c r="R22" s="855"/>
      <c r="S22" s="855"/>
      <c r="T22" s="855"/>
    </row>
    <row r="23" spans="1:20" ht="12" customHeight="1" x14ac:dyDescent="0.35">
      <c r="A23" s="10"/>
      <c r="B23" s="192" t="s">
        <v>167</v>
      </c>
      <c r="C23" s="439">
        <f t="shared" si="1"/>
        <v>1.580767</v>
      </c>
      <c r="D23" s="440">
        <v>0.24340299999999998</v>
      </c>
      <c r="E23" s="441">
        <v>0.66160400000000008</v>
      </c>
      <c r="F23" s="440">
        <v>0.65909499999999999</v>
      </c>
      <c r="G23" s="440">
        <v>0</v>
      </c>
      <c r="H23" s="440">
        <v>1.598E-3</v>
      </c>
      <c r="I23" s="440">
        <v>9.1100000000000003E-4</v>
      </c>
      <c r="J23" s="442">
        <v>0</v>
      </c>
      <c r="K23" s="440">
        <f t="shared" si="2"/>
        <v>0.67575999999999992</v>
      </c>
      <c r="L23" s="440">
        <v>0.35514299999999999</v>
      </c>
      <c r="M23" s="443">
        <v>4.7709000000000001E-2</v>
      </c>
      <c r="N23" s="443">
        <v>0.27290799999999998</v>
      </c>
      <c r="O23" s="755"/>
      <c r="P23" s="755"/>
      <c r="Q23" s="793"/>
      <c r="R23" s="855"/>
      <c r="S23" s="855"/>
      <c r="T23" s="855"/>
    </row>
    <row r="24" spans="1:20" ht="12" customHeight="1" x14ac:dyDescent="0.35">
      <c r="A24" s="10"/>
      <c r="B24" s="760" t="s">
        <v>168</v>
      </c>
      <c r="C24" s="444">
        <f t="shared" si="1"/>
        <v>3.9802909999999998</v>
      </c>
      <c r="D24" s="445">
        <v>0.89416200000000001</v>
      </c>
      <c r="E24" s="446">
        <v>1.077062</v>
      </c>
      <c r="F24" s="445">
        <v>1.042748</v>
      </c>
      <c r="G24" s="445">
        <v>3.0941E-2</v>
      </c>
      <c r="H24" s="445">
        <v>5.4800000000000009E-4</v>
      </c>
      <c r="I24" s="653">
        <v>2.5560000000000001E-3</v>
      </c>
      <c r="J24" s="447">
        <v>2.6900000000000003E-4</v>
      </c>
      <c r="K24" s="445">
        <f t="shared" si="2"/>
        <v>2.0090669999999999</v>
      </c>
      <c r="L24" s="445">
        <v>1.2029559999999999</v>
      </c>
      <c r="M24" s="448">
        <v>0.19730099999999998</v>
      </c>
      <c r="N24" s="448">
        <v>0.60881000000000007</v>
      </c>
      <c r="O24" s="755"/>
      <c r="P24" s="755"/>
      <c r="Q24" s="793"/>
      <c r="R24" s="855"/>
      <c r="S24" s="855"/>
      <c r="T24" s="855"/>
    </row>
    <row r="25" spans="1:20" ht="12" customHeight="1" x14ac:dyDescent="0.35">
      <c r="A25" s="10"/>
      <c r="B25" s="192" t="s">
        <v>169</v>
      </c>
      <c r="C25" s="439">
        <f t="shared" si="1"/>
        <v>5.66235</v>
      </c>
      <c r="D25" s="440">
        <v>1.109164</v>
      </c>
      <c r="E25" s="441">
        <v>2.1449720000000001</v>
      </c>
      <c r="F25" s="440">
        <v>2.0562420000000001</v>
      </c>
      <c r="G25" s="440">
        <v>5.5194E-2</v>
      </c>
      <c r="H25" s="440">
        <v>7.3799999999999994E-4</v>
      </c>
      <c r="I25" s="440">
        <v>3.9969999999999997E-3</v>
      </c>
      <c r="J25" s="442">
        <v>2.8799999999999999E-2</v>
      </c>
      <c r="K25" s="440">
        <f t="shared" si="2"/>
        <v>2.4082140000000001</v>
      </c>
      <c r="L25" s="440">
        <v>1.629694</v>
      </c>
      <c r="M25" s="443">
        <v>0.12276300000000001</v>
      </c>
      <c r="N25" s="443">
        <v>0.65575700000000003</v>
      </c>
      <c r="O25" s="755"/>
      <c r="P25" s="755"/>
      <c r="Q25" s="793"/>
      <c r="R25" s="855"/>
      <c r="S25" s="855"/>
      <c r="T25" s="855"/>
    </row>
    <row r="26" spans="1:20" ht="12" customHeight="1" x14ac:dyDescent="0.35">
      <c r="A26" s="10"/>
      <c r="B26" s="760" t="s">
        <v>170</v>
      </c>
      <c r="C26" s="444">
        <f t="shared" si="1"/>
        <v>3.4445220000000001</v>
      </c>
      <c r="D26" s="445">
        <v>0.60851300000000008</v>
      </c>
      <c r="E26" s="446">
        <v>1.7709249999999999</v>
      </c>
      <c r="F26" s="445">
        <v>1.754729</v>
      </c>
      <c r="G26" s="445">
        <v>1.5862000000000001E-2</v>
      </c>
      <c r="H26" s="445">
        <v>2.4499999999999999E-4</v>
      </c>
      <c r="I26" s="445">
        <v>8.8999999999999995E-5</v>
      </c>
      <c r="J26" s="447">
        <v>0</v>
      </c>
      <c r="K26" s="445">
        <f t="shared" si="2"/>
        <v>1.0650840000000001</v>
      </c>
      <c r="L26" s="445">
        <v>0.480153</v>
      </c>
      <c r="M26" s="448">
        <v>2.7190000000000002E-2</v>
      </c>
      <c r="N26" s="448">
        <v>0.55774100000000004</v>
      </c>
      <c r="O26" s="755"/>
      <c r="P26" s="755"/>
      <c r="Q26" s="793"/>
      <c r="R26" s="855"/>
      <c r="S26" s="855"/>
      <c r="T26" s="855"/>
    </row>
    <row r="27" spans="1:20" ht="12" customHeight="1" x14ac:dyDescent="0.35">
      <c r="A27" s="10"/>
      <c r="B27" s="192" t="s">
        <v>171</v>
      </c>
      <c r="C27" s="439">
        <f t="shared" si="1"/>
        <v>18.847548</v>
      </c>
      <c r="D27" s="440">
        <v>4.7349489999999994</v>
      </c>
      <c r="E27" s="441">
        <v>4.8976180000000005</v>
      </c>
      <c r="F27" s="440">
        <v>4.7329780000000001</v>
      </c>
      <c r="G27" s="440">
        <v>0.13278200000000001</v>
      </c>
      <c r="H27" s="440">
        <v>1.0760000000000001E-3</v>
      </c>
      <c r="I27" s="661">
        <v>3.0739999999999999E-3</v>
      </c>
      <c r="J27" s="442">
        <v>2.7709000000000001E-2</v>
      </c>
      <c r="K27" s="440">
        <f t="shared" si="2"/>
        <v>9.2149809999999999</v>
      </c>
      <c r="L27" s="440">
        <v>6.4220360000000003</v>
      </c>
      <c r="M27" s="443">
        <v>0.66917399999999994</v>
      </c>
      <c r="N27" s="443">
        <v>2.1237709999999996</v>
      </c>
      <c r="O27" s="755"/>
      <c r="P27" s="755"/>
      <c r="Q27" s="793"/>
      <c r="R27" s="855"/>
      <c r="S27" s="855"/>
      <c r="T27" s="855"/>
    </row>
    <row r="28" spans="1:20" ht="12" customHeight="1" x14ac:dyDescent="0.35">
      <c r="A28" s="10"/>
      <c r="B28" s="760" t="s">
        <v>172</v>
      </c>
      <c r="C28" s="444">
        <f t="shared" si="1"/>
        <v>0.53300199999999998</v>
      </c>
      <c r="D28" s="445">
        <v>6.0493999999999999E-2</v>
      </c>
      <c r="E28" s="446">
        <v>0.21839900000000001</v>
      </c>
      <c r="F28" s="445">
        <v>0.19487599999999999</v>
      </c>
      <c r="G28" s="445">
        <v>0</v>
      </c>
      <c r="H28" s="445">
        <v>7.0999999999999991E-4</v>
      </c>
      <c r="I28" s="445">
        <v>2.2813E-2</v>
      </c>
      <c r="J28" s="447">
        <v>0</v>
      </c>
      <c r="K28" s="445">
        <f t="shared" si="2"/>
        <v>0.25410900000000003</v>
      </c>
      <c r="L28" s="445">
        <v>0.11877</v>
      </c>
      <c r="M28" s="448">
        <v>8.848E-3</v>
      </c>
      <c r="N28" s="448">
        <v>0.12649099999999999</v>
      </c>
      <c r="O28" s="755"/>
      <c r="P28" s="755"/>
      <c r="Q28" s="793"/>
      <c r="R28" s="855"/>
      <c r="S28" s="855"/>
      <c r="T28" s="855"/>
    </row>
    <row r="29" spans="1:20" ht="12" customHeight="1" x14ac:dyDescent="0.35">
      <c r="A29" s="10"/>
      <c r="B29" s="192" t="s">
        <v>173</v>
      </c>
      <c r="C29" s="439">
        <f t="shared" si="1"/>
        <v>43.282362000000006</v>
      </c>
      <c r="D29" s="440">
        <v>13.228277</v>
      </c>
      <c r="E29" s="441">
        <v>9.1875300000000006</v>
      </c>
      <c r="F29" s="440">
        <v>8.7826959999999996</v>
      </c>
      <c r="G29" s="440">
        <v>0.158804</v>
      </c>
      <c r="H29" s="440">
        <v>8.9490000000000004E-3</v>
      </c>
      <c r="I29" s="440">
        <v>0.23708099999999999</v>
      </c>
      <c r="J29" s="442">
        <v>0</v>
      </c>
      <c r="K29" s="440">
        <f t="shared" si="2"/>
        <v>20.866555000000002</v>
      </c>
      <c r="L29" s="440">
        <v>10.120297000000001</v>
      </c>
      <c r="M29" s="443">
        <v>4.1103230000000002</v>
      </c>
      <c r="N29" s="443">
        <v>6.6359349999999999</v>
      </c>
      <c r="O29" s="755"/>
      <c r="P29" s="755"/>
      <c r="Q29" s="793"/>
      <c r="R29" s="855"/>
      <c r="S29" s="855"/>
      <c r="T29" s="855"/>
    </row>
    <row r="30" spans="1:20" ht="12" customHeight="1" x14ac:dyDescent="0.35">
      <c r="A30" s="10"/>
      <c r="B30" s="760" t="s">
        <v>174</v>
      </c>
      <c r="C30" s="444">
        <f t="shared" si="1"/>
        <v>26.396623000000002</v>
      </c>
      <c r="D30" s="445">
        <v>7.6067150000000003</v>
      </c>
      <c r="E30" s="446">
        <v>7.9757240000000005</v>
      </c>
      <c r="F30" s="445">
        <v>7.4626429999999999</v>
      </c>
      <c r="G30" s="445">
        <v>0.19068100000000002</v>
      </c>
      <c r="H30" s="445">
        <v>1.6403999999999998E-2</v>
      </c>
      <c r="I30" s="445">
        <v>3.0623999999999998E-2</v>
      </c>
      <c r="J30" s="447">
        <v>0.27537200000000006</v>
      </c>
      <c r="K30" s="445">
        <f t="shared" si="2"/>
        <v>10.814184000000001</v>
      </c>
      <c r="L30" s="445">
        <v>7.667783</v>
      </c>
      <c r="M30" s="448">
        <v>0.54731200000000002</v>
      </c>
      <c r="N30" s="448">
        <v>2.5990890000000002</v>
      </c>
      <c r="O30" s="755"/>
      <c r="P30" s="755"/>
      <c r="Q30" s="793"/>
      <c r="R30" s="855"/>
      <c r="S30" s="855"/>
      <c r="T30" s="855"/>
    </row>
    <row r="31" spans="1:20" ht="12" customHeight="1" x14ac:dyDescent="0.35">
      <c r="A31" s="10"/>
      <c r="B31" s="192" t="s">
        <v>175</v>
      </c>
      <c r="C31" s="439">
        <f t="shared" si="1"/>
        <v>74.177379000000002</v>
      </c>
      <c r="D31" s="440">
        <v>16.265017</v>
      </c>
      <c r="E31" s="441">
        <v>23.537388</v>
      </c>
      <c r="F31" s="440">
        <v>22.847866000000003</v>
      </c>
      <c r="G31" s="440">
        <v>0.36712599999999995</v>
      </c>
      <c r="H31" s="440">
        <v>3.0037999999999999E-2</v>
      </c>
      <c r="I31" s="440">
        <v>1.1200000000000001E-3</v>
      </c>
      <c r="J31" s="442">
        <v>0.291238</v>
      </c>
      <c r="K31" s="440">
        <f t="shared" si="2"/>
        <v>34.374974000000002</v>
      </c>
      <c r="L31" s="440">
        <v>22.145579000000001</v>
      </c>
      <c r="M31" s="443">
        <v>3.7385389999999998</v>
      </c>
      <c r="N31" s="443">
        <v>8.4908559999999991</v>
      </c>
      <c r="O31" s="755"/>
      <c r="P31" s="755"/>
      <c r="Q31" s="793"/>
      <c r="R31" s="855"/>
      <c r="S31" s="855"/>
      <c r="T31" s="855"/>
    </row>
    <row r="32" spans="1:20" ht="12" customHeight="1" x14ac:dyDescent="0.35">
      <c r="A32" s="10"/>
      <c r="B32" s="760" t="s">
        <v>176</v>
      </c>
      <c r="C32" s="444">
        <f t="shared" si="1"/>
        <v>15.778238</v>
      </c>
      <c r="D32" s="445">
        <v>4.5310670000000002</v>
      </c>
      <c r="E32" s="446">
        <v>5.4742860000000002</v>
      </c>
      <c r="F32" s="445">
        <v>5.2322929999999994</v>
      </c>
      <c r="G32" s="445">
        <v>4.7386000000000005E-2</v>
      </c>
      <c r="H32" s="445">
        <v>0.120682</v>
      </c>
      <c r="I32" s="445">
        <v>7.3467000000000005E-2</v>
      </c>
      <c r="J32" s="447">
        <v>4.5900000000000004E-4</v>
      </c>
      <c r="K32" s="445">
        <f t="shared" si="2"/>
        <v>5.7728850000000005</v>
      </c>
      <c r="L32" s="445">
        <v>3.0225239999999998</v>
      </c>
      <c r="M32" s="448">
        <v>0.53210500000000005</v>
      </c>
      <c r="N32" s="448">
        <v>2.2182560000000002</v>
      </c>
      <c r="O32" s="755"/>
      <c r="P32" s="755"/>
      <c r="Q32" s="793"/>
      <c r="R32" s="855"/>
      <c r="S32" s="855"/>
      <c r="T32" s="855"/>
    </row>
    <row r="33" spans="1:20" ht="12" customHeight="1" x14ac:dyDescent="0.35">
      <c r="A33" s="10"/>
      <c r="B33" s="192" t="s">
        <v>177</v>
      </c>
      <c r="C33" s="439">
        <f t="shared" si="1"/>
        <v>25.279750999999997</v>
      </c>
      <c r="D33" s="440">
        <v>6.8563429999999999</v>
      </c>
      <c r="E33" s="441">
        <v>6.8792219999999995</v>
      </c>
      <c r="F33" s="440">
        <v>6.5446289999999996</v>
      </c>
      <c r="G33" s="440">
        <v>0.22541</v>
      </c>
      <c r="H33" s="440">
        <v>4.6709000000000001E-2</v>
      </c>
      <c r="I33" s="440">
        <v>5.1607E-2</v>
      </c>
      <c r="J33" s="442">
        <v>1.0865999999999999E-2</v>
      </c>
      <c r="K33" s="440">
        <f t="shared" si="2"/>
        <v>11.544186</v>
      </c>
      <c r="L33" s="440">
        <v>8.7648709999999994</v>
      </c>
      <c r="M33" s="443">
        <v>0.566751</v>
      </c>
      <c r="N33" s="443">
        <v>2.212564</v>
      </c>
      <c r="O33" s="755"/>
      <c r="P33" s="755"/>
      <c r="Q33" s="793"/>
      <c r="R33" s="855"/>
      <c r="S33" s="855"/>
      <c r="T33" s="855"/>
    </row>
    <row r="34" spans="1:20" ht="12" customHeight="1" x14ac:dyDescent="0.35">
      <c r="A34" s="10"/>
      <c r="B34" s="760" t="s">
        <v>178</v>
      </c>
      <c r="C34" s="444">
        <f t="shared" si="1"/>
        <v>4.7676210000000001</v>
      </c>
      <c r="D34" s="445">
        <v>1.2942629999999999</v>
      </c>
      <c r="E34" s="446">
        <v>1.7996030000000001</v>
      </c>
      <c r="F34" s="445">
        <v>1.772467</v>
      </c>
      <c r="G34" s="445">
        <v>2.6089999999999999E-2</v>
      </c>
      <c r="H34" s="445">
        <v>4.6700000000000002E-4</v>
      </c>
      <c r="I34" s="445">
        <v>0</v>
      </c>
      <c r="J34" s="447">
        <v>5.7899999999999998E-4</v>
      </c>
      <c r="K34" s="445">
        <f t="shared" si="2"/>
        <v>1.6737550000000003</v>
      </c>
      <c r="L34" s="445">
        <v>1.1600050000000002</v>
      </c>
      <c r="M34" s="448">
        <v>7.3702999999999991E-2</v>
      </c>
      <c r="N34" s="448">
        <v>0.44004700000000002</v>
      </c>
      <c r="O34" s="755"/>
      <c r="P34" s="755"/>
      <c r="Q34" s="793"/>
      <c r="R34" s="855"/>
      <c r="S34" s="855"/>
      <c r="T34" s="855"/>
    </row>
    <row r="35" spans="1:20" ht="12" customHeight="1" x14ac:dyDescent="0.35">
      <c r="A35" s="10"/>
      <c r="B35" s="192" t="s">
        <v>179</v>
      </c>
      <c r="C35" s="439">
        <f t="shared" si="1"/>
        <v>10.508092</v>
      </c>
      <c r="D35" s="440">
        <v>3.3823919999999998</v>
      </c>
      <c r="E35" s="441">
        <v>2.619259</v>
      </c>
      <c r="F35" s="440">
        <v>2.4699089999999999</v>
      </c>
      <c r="G35" s="440">
        <v>4.0069E-2</v>
      </c>
      <c r="H35" s="440">
        <v>0</v>
      </c>
      <c r="I35" s="440">
        <v>0</v>
      </c>
      <c r="J35" s="442">
        <v>0.10928099999999999</v>
      </c>
      <c r="K35" s="440">
        <f t="shared" si="2"/>
        <v>4.5064409999999997</v>
      </c>
      <c r="L35" s="440">
        <v>2.9663139999999997</v>
      </c>
      <c r="M35" s="443">
        <v>0.131742</v>
      </c>
      <c r="N35" s="443">
        <v>1.408385</v>
      </c>
      <c r="O35" s="755"/>
      <c r="P35" s="755"/>
      <c r="Q35" s="793"/>
      <c r="R35" s="855"/>
      <c r="S35" s="855"/>
      <c r="T35" s="855"/>
    </row>
    <row r="36" spans="1:20" ht="12" customHeight="1" x14ac:dyDescent="0.35">
      <c r="A36" s="10"/>
      <c r="B36" s="760" t="s">
        <v>180</v>
      </c>
      <c r="C36" s="444">
        <f t="shared" si="1"/>
        <v>24.805219999999998</v>
      </c>
      <c r="D36" s="445">
        <v>10.758289000000001</v>
      </c>
      <c r="E36" s="446">
        <v>4.0237939999999996</v>
      </c>
      <c r="F36" s="445">
        <v>3.790956</v>
      </c>
      <c r="G36" s="445">
        <v>8.3032999999999996E-2</v>
      </c>
      <c r="H36" s="445">
        <v>2.5864999999999999E-2</v>
      </c>
      <c r="I36" s="445">
        <v>0.117377</v>
      </c>
      <c r="J36" s="447">
        <v>6.5639999999999995E-3</v>
      </c>
      <c r="K36" s="445">
        <f t="shared" si="2"/>
        <v>10.023137</v>
      </c>
      <c r="L36" s="445">
        <v>5.9621729999999999</v>
      </c>
      <c r="M36" s="448">
        <v>0.77446400000000004</v>
      </c>
      <c r="N36" s="448">
        <v>3.2865000000000002</v>
      </c>
      <c r="O36" s="755"/>
      <c r="P36" s="755"/>
      <c r="Q36" s="793"/>
      <c r="R36" s="855"/>
      <c r="S36" s="855"/>
      <c r="T36" s="855"/>
    </row>
    <row r="37" spans="1:20" ht="12" customHeight="1" x14ac:dyDescent="0.35">
      <c r="A37" s="10"/>
      <c r="B37" s="921" t="s">
        <v>181</v>
      </c>
      <c r="C37" s="922">
        <f t="shared" si="1"/>
        <v>32.156701999999996</v>
      </c>
      <c r="D37" s="797">
        <v>11.101915999999999</v>
      </c>
      <c r="E37" s="923">
        <v>6.8502910000000004</v>
      </c>
      <c r="F37" s="797">
        <v>6.4461819999999994</v>
      </c>
      <c r="G37" s="797">
        <v>0.23142699999999999</v>
      </c>
      <c r="H37" s="797">
        <v>7.0675000000000002E-2</v>
      </c>
      <c r="I37" s="797">
        <v>0.102007</v>
      </c>
      <c r="J37" s="802">
        <v>0</v>
      </c>
      <c r="K37" s="797">
        <f t="shared" si="2"/>
        <v>14.204494999999998</v>
      </c>
      <c r="L37" s="797">
        <v>7.876773</v>
      </c>
      <c r="M37" s="798">
        <v>0.59650900000000007</v>
      </c>
      <c r="N37" s="798">
        <v>5.7312129999999994</v>
      </c>
      <c r="O37" s="755"/>
      <c r="P37" s="755"/>
      <c r="Q37" s="793"/>
      <c r="R37" s="855"/>
      <c r="S37" s="855"/>
      <c r="T37" s="855"/>
    </row>
    <row r="38" spans="1:20" ht="12" customHeight="1" x14ac:dyDescent="0.35">
      <c r="A38" s="10"/>
      <c r="B38" s="915" t="s">
        <v>186</v>
      </c>
      <c r="C38" s="916">
        <v>2.984432</v>
      </c>
      <c r="D38" s="917">
        <v>1.3301229999999999</v>
      </c>
      <c r="E38" s="918">
        <v>0.322218</v>
      </c>
      <c r="F38" s="917">
        <v>0.30950599999999995</v>
      </c>
      <c r="G38" s="917">
        <v>0</v>
      </c>
      <c r="H38" s="917">
        <v>6.9160000000000003E-3</v>
      </c>
      <c r="I38" s="917">
        <v>5.6310000000000006E-3</v>
      </c>
      <c r="J38" s="919">
        <v>1.65E-4</v>
      </c>
      <c r="K38" s="917">
        <v>1.3320909999999999</v>
      </c>
      <c r="L38" s="917">
        <v>0.50079799999999997</v>
      </c>
      <c r="M38" s="920">
        <v>0.31398399999999999</v>
      </c>
      <c r="N38" s="920">
        <v>0.51731000000000005</v>
      </c>
      <c r="O38" s="755"/>
      <c r="P38" s="755"/>
      <c r="Q38" s="793"/>
      <c r="R38" s="855"/>
      <c r="S38" s="855"/>
      <c r="T38" s="855"/>
    </row>
    <row r="39" spans="1:20" ht="12" customHeight="1" x14ac:dyDescent="0.35">
      <c r="A39" s="10"/>
      <c r="B39" s="192" t="s">
        <v>187</v>
      </c>
      <c r="C39" s="439">
        <v>20.227786000000002</v>
      </c>
      <c r="D39" s="440">
        <v>6.7495829999999994</v>
      </c>
      <c r="E39" s="441">
        <v>4.9849799999999993</v>
      </c>
      <c r="F39" s="440">
        <v>3.3305470000000001</v>
      </c>
      <c r="G39" s="440">
        <v>6.5555000000000002E-2</v>
      </c>
      <c r="H39" s="440">
        <v>0.26666600000000001</v>
      </c>
      <c r="I39" s="440">
        <v>1.245627</v>
      </c>
      <c r="J39" s="442">
        <v>7.6585E-2</v>
      </c>
      <c r="K39" s="440">
        <v>8.4932230000000004</v>
      </c>
      <c r="L39" s="440">
        <v>4.672536</v>
      </c>
      <c r="M39" s="443">
        <v>0.63292700000000002</v>
      </c>
      <c r="N39" s="443">
        <v>3.1877610000000001</v>
      </c>
      <c r="O39" s="755"/>
      <c r="P39" s="755"/>
      <c r="Q39" s="793"/>
      <c r="R39" s="855"/>
      <c r="S39" s="855"/>
      <c r="T39" s="855"/>
    </row>
    <row r="40" spans="1:20" ht="12" customHeight="1" x14ac:dyDescent="0.35">
      <c r="A40" s="10"/>
      <c r="B40" s="931" t="s">
        <v>188</v>
      </c>
      <c r="C40" s="932" t="s">
        <v>190</v>
      </c>
      <c r="D40" s="927" t="s">
        <v>190</v>
      </c>
      <c r="E40" s="933" t="s">
        <v>190</v>
      </c>
      <c r="F40" s="927" t="s">
        <v>190</v>
      </c>
      <c r="G40" s="927" t="s">
        <v>190</v>
      </c>
      <c r="H40" s="927" t="s">
        <v>190</v>
      </c>
      <c r="I40" s="927" t="s">
        <v>190</v>
      </c>
      <c r="J40" s="928" t="s">
        <v>190</v>
      </c>
      <c r="K40" s="927" t="s">
        <v>190</v>
      </c>
      <c r="L40" s="927" t="s">
        <v>190</v>
      </c>
      <c r="M40" s="930" t="s">
        <v>190</v>
      </c>
      <c r="N40" s="930" t="s">
        <v>190</v>
      </c>
      <c r="O40" s="755"/>
      <c r="P40" s="755"/>
      <c r="Q40" s="793"/>
      <c r="R40" s="855"/>
      <c r="S40" s="855"/>
      <c r="T40" s="855"/>
    </row>
    <row r="41" spans="1:20" ht="12" customHeight="1" x14ac:dyDescent="0.35">
      <c r="A41" s="10"/>
      <c r="B41" s="915" t="s">
        <v>478</v>
      </c>
      <c r="C41" s="916">
        <v>4.30532</v>
      </c>
      <c r="D41" s="917">
        <v>0.70335799999999993</v>
      </c>
      <c r="E41" s="918">
        <v>1.3769130000000001</v>
      </c>
      <c r="F41" s="917">
        <v>1.3721840000000001</v>
      </c>
      <c r="G41" s="917">
        <v>4.7289999999999997E-3</v>
      </c>
      <c r="H41" s="917">
        <v>0</v>
      </c>
      <c r="I41" s="917">
        <v>0</v>
      </c>
      <c r="J41" s="919">
        <v>0</v>
      </c>
      <c r="K41" s="917">
        <v>2.2250489999999998</v>
      </c>
      <c r="L41" s="917">
        <v>1.7876700000000001</v>
      </c>
      <c r="M41" s="920">
        <v>5.1040000000000002E-2</v>
      </c>
      <c r="N41" s="920">
        <v>0.38633899999999999</v>
      </c>
      <c r="O41" s="755"/>
      <c r="P41" s="755"/>
      <c r="Q41" s="793"/>
      <c r="R41" s="855"/>
      <c r="S41" s="855"/>
      <c r="T41" s="855"/>
    </row>
    <row r="42" spans="1:20" ht="12" customHeight="1" x14ac:dyDescent="0.35">
      <c r="A42" s="10"/>
      <c r="B42" s="192" t="s">
        <v>479</v>
      </c>
      <c r="C42" s="439">
        <v>0.79629399999999995</v>
      </c>
      <c r="D42" s="440">
        <v>0.138656</v>
      </c>
      <c r="E42" s="441">
        <v>0.294128</v>
      </c>
      <c r="F42" s="440">
        <v>0.29319899999999999</v>
      </c>
      <c r="G42" s="440">
        <v>9.2900000000000003E-4</v>
      </c>
      <c r="H42" s="440">
        <v>0</v>
      </c>
      <c r="I42" s="440">
        <v>0</v>
      </c>
      <c r="J42" s="442">
        <v>0</v>
      </c>
      <c r="K42" s="440">
        <v>0.36351100000000003</v>
      </c>
      <c r="L42" s="440">
        <v>0.257803</v>
      </c>
      <c r="M42" s="443">
        <v>4.6259999999999999E-3</v>
      </c>
      <c r="N42" s="443">
        <v>0.10108199999999999</v>
      </c>
      <c r="O42" s="755"/>
      <c r="P42" s="755"/>
      <c r="Q42" s="793"/>
      <c r="R42" s="855"/>
      <c r="S42" s="855"/>
      <c r="T42" s="855"/>
    </row>
    <row r="43" spans="1:20" ht="12" customHeight="1" x14ac:dyDescent="0.35">
      <c r="A43" s="10"/>
      <c r="B43" s="760" t="s">
        <v>480</v>
      </c>
      <c r="C43" s="444">
        <v>2.759055</v>
      </c>
      <c r="D43" s="445">
        <v>0.24610900000000002</v>
      </c>
      <c r="E43" s="446">
        <v>0.74317699999999998</v>
      </c>
      <c r="F43" s="445">
        <v>0.73205700000000007</v>
      </c>
      <c r="G43" s="445">
        <v>4.5730000000000007E-3</v>
      </c>
      <c r="H43" s="445">
        <v>0</v>
      </c>
      <c r="I43" s="445">
        <v>1.02E-4</v>
      </c>
      <c r="J43" s="447">
        <v>6.4450000000000002E-3</v>
      </c>
      <c r="K43" s="445">
        <v>1.7697689999999999</v>
      </c>
      <c r="L43" s="445">
        <v>1.3166739999999999</v>
      </c>
      <c r="M43" s="448">
        <v>0.16105799999999998</v>
      </c>
      <c r="N43" s="448">
        <v>0.29203800000000002</v>
      </c>
      <c r="O43" s="755"/>
      <c r="P43" s="755"/>
      <c r="Q43" s="793"/>
      <c r="R43" s="855"/>
      <c r="S43" s="855"/>
      <c r="T43" s="855"/>
    </row>
    <row r="44" spans="1:20" ht="12" customHeight="1" x14ac:dyDescent="0.35">
      <c r="A44" s="10"/>
      <c r="B44" s="192" t="s">
        <v>184</v>
      </c>
      <c r="C44" s="439">
        <v>1.9647479999999999</v>
      </c>
      <c r="D44" s="440">
        <v>0.47967899999999997</v>
      </c>
      <c r="E44" s="441">
        <v>0.74420500000000001</v>
      </c>
      <c r="F44" s="440">
        <v>0.74154299999999995</v>
      </c>
      <c r="G44" s="440">
        <v>2.6619999999999999E-3</v>
      </c>
      <c r="H44" s="440">
        <v>0</v>
      </c>
      <c r="I44" s="440">
        <v>0</v>
      </c>
      <c r="J44" s="442">
        <v>0</v>
      </c>
      <c r="K44" s="440">
        <v>0.74086300000000005</v>
      </c>
      <c r="L44" s="440">
        <v>0.52914499999999998</v>
      </c>
      <c r="M44" s="443">
        <v>2.1077000000000002E-2</v>
      </c>
      <c r="N44" s="443">
        <v>0.190641</v>
      </c>
      <c r="O44" s="755"/>
      <c r="P44" s="755"/>
      <c r="Q44" s="793"/>
      <c r="R44" s="855"/>
      <c r="S44" s="855"/>
      <c r="T44" s="855"/>
    </row>
    <row r="45" spans="1:20" ht="12" customHeight="1" x14ac:dyDescent="0.35">
      <c r="A45" s="10"/>
      <c r="B45" s="760" t="s">
        <v>481</v>
      </c>
      <c r="C45" s="444">
        <v>2.0125039999999998</v>
      </c>
      <c r="D45" s="445">
        <v>0.44630700000000001</v>
      </c>
      <c r="E45" s="446">
        <v>0.67758099999999999</v>
      </c>
      <c r="F45" s="445">
        <v>0.63933099999999998</v>
      </c>
      <c r="G45" s="445">
        <v>2.1469999999999996E-3</v>
      </c>
      <c r="H45" s="445">
        <v>0</v>
      </c>
      <c r="I45" s="445">
        <v>3.6103000000000003E-2</v>
      </c>
      <c r="J45" s="447">
        <v>0</v>
      </c>
      <c r="K45" s="445">
        <v>0.88861599999999996</v>
      </c>
      <c r="L45" s="445">
        <v>0.54862999999999995</v>
      </c>
      <c r="M45" s="448">
        <v>0.121198</v>
      </c>
      <c r="N45" s="448">
        <v>0.21878800000000001</v>
      </c>
      <c r="O45" s="755"/>
      <c r="P45" s="755"/>
      <c r="Q45" s="793"/>
      <c r="R45" s="855"/>
      <c r="S45" s="855"/>
      <c r="T45" s="855"/>
    </row>
    <row r="46" spans="1:20" ht="12" customHeight="1" x14ac:dyDescent="0.35">
      <c r="A46" s="10"/>
      <c r="B46" s="192" t="s">
        <v>482</v>
      </c>
      <c r="C46" s="439">
        <v>9.2622859999999996</v>
      </c>
      <c r="D46" s="440">
        <v>2.1130430000000002</v>
      </c>
      <c r="E46" s="441">
        <v>2.5051170000000003</v>
      </c>
      <c r="F46" s="440">
        <v>2.4507840000000001</v>
      </c>
      <c r="G46" s="440">
        <v>4.4986999999999999E-2</v>
      </c>
      <c r="H46" s="440">
        <v>0</v>
      </c>
      <c r="I46" s="440">
        <v>7.1470000000000006E-3</v>
      </c>
      <c r="J46" s="442">
        <v>2.199E-3</v>
      </c>
      <c r="K46" s="440">
        <v>4.644126</v>
      </c>
      <c r="L46" s="440">
        <v>3.5554899999999998</v>
      </c>
      <c r="M46" s="443">
        <v>0.13830699999999999</v>
      </c>
      <c r="N46" s="443">
        <v>0.95032899999999998</v>
      </c>
      <c r="O46" s="755"/>
      <c r="P46" s="755"/>
      <c r="Q46" s="793"/>
      <c r="R46" s="855"/>
      <c r="S46" s="855"/>
      <c r="T46" s="855"/>
    </row>
    <row r="47" spans="1:20" ht="12" customHeight="1" x14ac:dyDescent="0.35">
      <c r="A47" s="10"/>
      <c r="B47" s="760" t="s">
        <v>185</v>
      </c>
      <c r="C47" s="444">
        <v>109.801743</v>
      </c>
      <c r="D47" s="445">
        <v>36.752141000000002</v>
      </c>
      <c r="E47" s="446">
        <v>30.144077000000003</v>
      </c>
      <c r="F47" s="445">
        <v>28.407847</v>
      </c>
      <c r="G47" s="445">
        <v>0.21573599999999998</v>
      </c>
      <c r="H47" s="445">
        <v>0.94100200000000001</v>
      </c>
      <c r="I47" s="445">
        <v>0.36437999999999998</v>
      </c>
      <c r="J47" s="447">
        <v>0.215111</v>
      </c>
      <c r="K47" s="445">
        <v>42.905525000000004</v>
      </c>
      <c r="L47" s="445">
        <v>26.422866000000003</v>
      </c>
      <c r="M47" s="448">
        <v>5.0964529999999995</v>
      </c>
      <c r="N47" s="448">
        <v>11.386206</v>
      </c>
      <c r="O47" s="755"/>
      <c r="P47" s="755"/>
      <c r="Q47" s="793"/>
      <c r="R47" s="855"/>
      <c r="S47" s="855"/>
      <c r="T47" s="855"/>
    </row>
    <row r="48" spans="1:20" ht="12" customHeight="1" x14ac:dyDescent="0.35">
      <c r="A48" s="10"/>
      <c r="B48" s="921" t="s">
        <v>483</v>
      </c>
      <c r="C48" s="922" t="s">
        <v>190</v>
      </c>
      <c r="D48" s="797" t="s">
        <v>190</v>
      </c>
      <c r="E48" s="923" t="s">
        <v>190</v>
      </c>
      <c r="F48" s="797" t="s">
        <v>190</v>
      </c>
      <c r="G48" s="797" t="s">
        <v>190</v>
      </c>
      <c r="H48" s="797" t="s">
        <v>190</v>
      </c>
      <c r="I48" s="797" t="s">
        <v>190</v>
      </c>
      <c r="J48" s="802" t="s">
        <v>190</v>
      </c>
      <c r="K48" s="797" t="s">
        <v>190</v>
      </c>
      <c r="L48" s="797" t="s">
        <v>190</v>
      </c>
      <c r="M48" s="798" t="s">
        <v>190</v>
      </c>
      <c r="N48" s="798" t="s">
        <v>190</v>
      </c>
      <c r="O48" s="755"/>
      <c r="P48" s="755"/>
      <c r="Q48" s="793"/>
      <c r="R48" s="855"/>
      <c r="S48" s="855"/>
      <c r="T48" s="855"/>
    </row>
    <row r="49" spans="1:20" ht="12" customHeight="1" x14ac:dyDescent="0.35">
      <c r="A49" s="10"/>
      <c r="B49" s="942" t="s">
        <v>182</v>
      </c>
      <c r="C49" s="943" t="s">
        <v>190</v>
      </c>
      <c r="D49" s="944" t="s">
        <v>190</v>
      </c>
      <c r="E49" s="945" t="s">
        <v>190</v>
      </c>
      <c r="F49" s="944" t="s">
        <v>190</v>
      </c>
      <c r="G49" s="944" t="s">
        <v>190</v>
      </c>
      <c r="H49" s="944" t="s">
        <v>190</v>
      </c>
      <c r="I49" s="944" t="s">
        <v>190</v>
      </c>
      <c r="J49" s="946" t="s">
        <v>190</v>
      </c>
      <c r="K49" s="944" t="s">
        <v>190</v>
      </c>
      <c r="L49" s="944" t="s">
        <v>190</v>
      </c>
      <c r="M49" s="947" t="s">
        <v>190</v>
      </c>
      <c r="N49" s="947" t="s">
        <v>190</v>
      </c>
      <c r="O49" s="755"/>
      <c r="P49" s="755"/>
      <c r="Q49" s="793"/>
      <c r="R49" s="855"/>
      <c r="S49" s="855"/>
      <c r="T49" s="855"/>
    </row>
    <row r="50" spans="1:20" ht="8.25" customHeight="1" x14ac:dyDescent="0.35">
      <c r="A50" s="10"/>
      <c r="B50" s="10"/>
      <c r="C50" s="195"/>
      <c r="D50" s="10"/>
      <c r="E50" s="10"/>
      <c r="F50" s="10"/>
      <c r="G50" s="10"/>
      <c r="H50" s="10"/>
      <c r="I50" s="10"/>
      <c r="J50" s="10"/>
      <c r="K50" s="10"/>
      <c r="L50" s="10"/>
      <c r="M50" s="10"/>
      <c r="N50" s="10"/>
      <c r="O50" s="10"/>
      <c r="P50" s="10"/>
      <c r="R50" s="855"/>
      <c r="S50" s="218"/>
    </row>
    <row r="51" spans="1:20" ht="12" customHeight="1" x14ac:dyDescent="0.35">
      <c r="A51" s="10"/>
      <c r="B51" s="14" t="s">
        <v>484</v>
      </c>
      <c r="C51" s="10"/>
      <c r="D51" s="10"/>
      <c r="E51" s="10"/>
      <c r="F51" s="10"/>
      <c r="G51" s="10"/>
      <c r="H51" s="10"/>
      <c r="I51" s="10"/>
      <c r="J51" s="10"/>
      <c r="K51" s="10"/>
      <c r="L51" s="10"/>
      <c r="M51" s="10"/>
      <c r="N51" s="10"/>
      <c r="O51" s="10"/>
      <c r="P51" s="10"/>
      <c r="R51" s="218"/>
      <c r="S51" s="218"/>
    </row>
    <row r="52" spans="1:20" s="218" customFormat="1" ht="12" customHeight="1" x14ac:dyDescent="0.35"/>
    <row r="53" spans="1:20" s="218" customFormat="1" ht="12" customHeight="1" x14ac:dyDescent="0.35">
      <c r="C53" s="676"/>
      <c r="D53" s="676"/>
      <c r="E53" s="676"/>
      <c r="F53" s="676"/>
      <c r="G53" s="676"/>
      <c r="H53" s="676"/>
      <c r="I53" s="676"/>
      <c r="J53" s="676"/>
      <c r="K53" s="676"/>
      <c r="L53" s="676"/>
      <c r="M53" s="676"/>
      <c r="N53" s="676"/>
      <c r="O53" s="654"/>
    </row>
    <row r="54" spans="1:20" s="218" customFormat="1" ht="12" customHeight="1" x14ac:dyDescent="0.35">
      <c r="C54" s="660"/>
      <c r="D54" s="660"/>
      <c r="E54" s="660"/>
      <c r="F54" s="660"/>
      <c r="G54" s="660"/>
      <c r="H54" s="660"/>
      <c r="I54" s="660"/>
      <c r="J54" s="660"/>
      <c r="K54" s="660"/>
      <c r="L54" s="660"/>
      <c r="M54" s="660"/>
      <c r="N54" s="660"/>
    </row>
    <row r="55" spans="1:20" s="218" customFormat="1" ht="12" customHeight="1" x14ac:dyDescent="0.35">
      <c r="C55" s="660"/>
      <c r="D55" s="660"/>
      <c r="E55" s="660"/>
      <c r="F55" s="660"/>
      <c r="G55" s="660"/>
      <c r="H55" s="660"/>
      <c r="I55" s="660"/>
      <c r="J55" s="660"/>
      <c r="K55" s="660"/>
      <c r="L55" s="660"/>
      <c r="M55" s="660"/>
      <c r="N55" s="660"/>
    </row>
    <row r="56" spans="1:20" s="218" customFormat="1" ht="12" customHeight="1" x14ac:dyDescent="0.35"/>
    <row r="57" spans="1:20" s="218" customFormat="1" ht="12" customHeight="1" x14ac:dyDescent="0.35"/>
    <row r="58" spans="1:20" s="218" customFormat="1" ht="12" customHeight="1" x14ac:dyDescent="0.35"/>
    <row r="59" spans="1:20" s="218" customFormat="1" x14ac:dyDescent="0.35">
      <c r="C59" s="733"/>
      <c r="D59" s="733"/>
      <c r="E59" s="733"/>
      <c r="F59" s="733"/>
      <c r="G59" s="733"/>
      <c r="H59" s="733"/>
      <c r="I59" s="733"/>
      <c r="J59" s="733"/>
      <c r="K59" s="733"/>
      <c r="L59" s="733"/>
      <c r="M59" s="733"/>
      <c r="N59" s="733"/>
    </row>
    <row r="60" spans="1:20" s="218" customFormat="1" x14ac:dyDescent="0.35"/>
    <row r="61" spans="1:20" s="218" customFormat="1" x14ac:dyDescent="0.35"/>
    <row r="62" spans="1:20" s="218" customFormat="1" x14ac:dyDescent="0.35"/>
    <row r="63" spans="1:20" s="218" customFormat="1" x14ac:dyDescent="0.35"/>
    <row r="64" spans="1:20" s="218" customFormat="1" x14ac:dyDescent="0.35"/>
    <row r="65" s="218" customFormat="1" x14ac:dyDescent="0.35"/>
    <row r="66" s="218" customFormat="1" x14ac:dyDescent="0.35"/>
    <row r="67" s="218" customFormat="1" x14ac:dyDescent="0.35"/>
    <row r="68" s="218" customFormat="1" x14ac:dyDescent="0.35"/>
    <row r="69" s="218" customFormat="1" x14ac:dyDescent="0.35"/>
    <row r="70" s="218" customFormat="1" x14ac:dyDescent="0.35"/>
    <row r="71" s="218" customFormat="1" x14ac:dyDescent="0.35"/>
    <row r="72" s="218" customFormat="1" x14ac:dyDescent="0.35"/>
    <row r="73" s="218" customFormat="1" x14ac:dyDescent="0.35"/>
    <row r="74" s="218" customFormat="1" x14ac:dyDescent="0.35"/>
    <row r="75" s="218" customFormat="1" x14ac:dyDescent="0.35"/>
    <row r="76" s="218" customFormat="1" x14ac:dyDescent="0.35"/>
    <row r="77" s="218" customFormat="1" x14ac:dyDescent="0.35"/>
    <row r="78" s="218" customFormat="1" x14ac:dyDescent="0.35"/>
    <row r="79" s="218" customFormat="1" x14ac:dyDescent="0.35"/>
    <row r="80" s="218" customFormat="1" x14ac:dyDescent="0.35"/>
    <row r="81" s="218" customFormat="1" x14ac:dyDescent="0.35"/>
    <row r="82" s="218" customFormat="1" x14ac:dyDescent="0.35"/>
    <row r="83" s="218" customFormat="1" x14ac:dyDescent="0.35"/>
    <row r="84" s="218" customFormat="1" x14ac:dyDescent="0.35"/>
    <row r="85" s="218" customFormat="1" x14ac:dyDescent="0.35"/>
    <row r="86" s="218" customFormat="1" x14ac:dyDescent="0.35"/>
    <row r="87" s="218" customFormat="1" x14ac:dyDescent="0.35"/>
    <row r="88" s="218" customFormat="1" x14ac:dyDescent="0.35"/>
    <row r="89" s="218" customFormat="1" x14ac:dyDescent="0.35"/>
    <row r="90" s="218" customFormat="1" x14ac:dyDescent="0.35"/>
    <row r="91" s="218" customFormat="1" x14ac:dyDescent="0.35"/>
    <row r="92" s="218" customFormat="1" x14ac:dyDescent="0.35"/>
    <row r="93" s="218" customFormat="1" x14ac:dyDescent="0.35"/>
    <row r="94" s="218" customFormat="1" x14ac:dyDescent="0.35"/>
    <row r="95" s="218" customFormat="1" x14ac:dyDescent="0.35"/>
    <row r="96" s="218" customFormat="1" x14ac:dyDescent="0.35"/>
    <row r="97" s="218" customFormat="1" x14ac:dyDescent="0.35"/>
    <row r="98" s="218" customFormat="1" x14ac:dyDescent="0.35"/>
    <row r="99" s="218" customFormat="1" x14ac:dyDescent="0.35"/>
    <row r="100" s="218" customFormat="1" x14ac:dyDescent="0.35"/>
    <row r="101" s="218" customFormat="1" x14ac:dyDescent="0.35"/>
    <row r="102" s="218" customFormat="1" x14ac:dyDescent="0.35"/>
    <row r="103" s="218" customFormat="1" x14ac:dyDescent="0.35"/>
    <row r="104" s="218" customFormat="1" x14ac:dyDescent="0.35"/>
    <row r="105" s="218" customFormat="1" x14ac:dyDescent="0.35"/>
    <row r="106" s="218" customFormat="1" x14ac:dyDescent="0.35"/>
    <row r="107" s="218" customFormat="1" x14ac:dyDescent="0.35"/>
    <row r="108" s="218" customFormat="1" x14ac:dyDescent="0.35"/>
    <row r="109" s="218" customFormat="1" x14ac:dyDescent="0.35"/>
    <row r="110" s="218" customFormat="1" x14ac:dyDescent="0.35"/>
    <row r="111" s="218" customFormat="1" x14ac:dyDescent="0.35"/>
    <row r="112" s="218" customFormat="1" x14ac:dyDescent="0.35"/>
    <row r="113" s="218" customFormat="1" x14ac:dyDescent="0.35"/>
    <row r="114" s="218" customFormat="1" x14ac:dyDescent="0.35"/>
    <row r="115" s="218" customFormat="1" x14ac:dyDescent="0.35"/>
    <row r="116" s="218" customFormat="1" x14ac:dyDescent="0.35"/>
    <row r="117" s="218" customFormat="1" x14ac:dyDescent="0.35"/>
    <row r="118" s="218" customFormat="1" x14ac:dyDescent="0.35"/>
    <row r="119" s="218" customFormat="1" x14ac:dyDescent="0.35"/>
    <row r="120" s="218" customFormat="1" x14ac:dyDescent="0.35"/>
    <row r="121" s="218" customFormat="1" x14ac:dyDescent="0.35"/>
    <row r="122" s="218" customFormat="1" x14ac:dyDescent="0.35"/>
    <row r="123" s="218" customFormat="1" x14ac:dyDescent="0.35"/>
    <row r="124" s="218" customFormat="1" x14ac:dyDescent="0.35"/>
    <row r="125" s="218" customFormat="1" x14ac:dyDescent="0.35"/>
    <row r="126" s="218" customFormat="1" x14ac:dyDescent="0.35"/>
    <row r="127" s="218" customFormat="1" x14ac:dyDescent="0.35"/>
    <row r="128" s="218" customFormat="1" x14ac:dyDescent="0.35"/>
    <row r="129" s="218" customFormat="1" x14ac:dyDescent="0.35"/>
    <row r="130" s="218" customFormat="1" x14ac:dyDescent="0.35"/>
    <row r="131" s="218" customFormat="1" x14ac:dyDescent="0.35"/>
    <row r="132" s="218" customFormat="1" x14ac:dyDescent="0.35"/>
    <row r="133" s="218" customFormat="1" x14ac:dyDescent="0.35"/>
    <row r="134" s="218" customFormat="1" x14ac:dyDescent="0.35"/>
    <row r="135" s="218" customFormat="1" x14ac:dyDescent="0.35"/>
    <row r="136" s="218" customFormat="1" x14ac:dyDescent="0.35"/>
    <row r="137" s="218" customFormat="1" x14ac:dyDescent="0.35"/>
    <row r="138" s="218" customFormat="1" x14ac:dyDescent="0.35"/>
    <row r="139" s="218" customFormat="1" x14ac:dyDescent="0.35"/>
    <row r="140" s="218" customFormat="1" x14ac:dyDescent="0.35"/>
    <row r="141" s="218" customFormat="1" x14ac:dyDescent="0.35"/>
    <row r="142" s="218" customFormat="1" x14ac:dyDescent="0.35"/>
    <row r="143" s="218" customFormat="1" x14ac:dyDescent="0.35"/>
    <row r="144" s="218" customFormat="1" x14ac:dyDescent="0.35"/>
    <row r="145" s="218" customFormat="1" x14ac:dyDescent="0.35"/>
    <row r="146" s="218" customFormat="1" x14ac:dyDescent="0.35"/>
    <row r="147" s="218" customFormat="1" x14ac:dyDescent="0.35"/>
    <row r="148" s="218" customFormat="1" x14ac:dyDescent="0.35"/>
    <row r="149" s="218" customFormat="1" x14ac:dyDescent="0.35"/>
    <row r="150" s="218" customFormat="1" x14ac:dyDescent="0.35"/>
    <row r="151" s="218" customFormat="1" x14ac:dyDescent="0.35"/>
    <row r="152" s="218" customFormat="1" x14ac:dyDescent="0.35"/>
    <row r="153" s="218" customFormat="1" x14ac:dyDescent="0.35"/>
    <row r="154" s="218" customFormat="1" x14ac:dyDescent="0.35"/>
    <row r="155" s="218" customFormat="1" x14ac:dyDescent="0.35"/>
    <row r="156" s="218" customFormat="1" x14ac:dyDescent="0.35"/>
    <row r="157" s="218" customFormat="1" x14ac:dyDescent="0.35"/>
    <row r="158" s="218" customFormat="1" x14ac:dyDescent="0.35"/>
    <row r="159" s="218" customFormat="1" x14ac:dyDescent="0.35"/>
    <row r="160" s="218" customFormat="1" x14ac:dyDescent="0.35"/>
    <row r="161" s="218" customFormat="1" x14ac:dyDescent="0.35"/>
    <row r="162" s="218" customFormat="1" x14ac:dyDescent="0.35"/>
    <row r="163" s="218" customFormat="1" x14ac:dyDescent="0.35"/>
    <row r="164" s="218" customFormat="1" x14ac:dyDescent="0.35"/>
    <row r="165" s="218" customFormat="1" x14ac:dyDescent="0.35"/>
    <row r="166" s="218" customFormat="1" x14ac:dyDescent="0.35"/>
    <row r="167" s="218" customFormat="1" x14ac:dyDescent="0.35"/>
    <row r="168" s="218" customFormat="1" x14ac:dyDescent="0.35"/>
    <row r="169" s="218" customFormat="1" x14ac:dyDescent="0.35"/>
    <row r="170" s="218" customFormat="1" x14ac:dyDescent="0.35"/>
    <row r="171" s="218" customFormat="1" x14ac:dyDescent="0.35"/>
    <row r="172" s="218" customFormat="1" x14ac:dyDescent="0.35"/>
    <row r="173" s="218" customFormat="1" x14ac:dyDescent="0.35"/>
    <row r="174" s="218" customFormat="1" x14ac:dyDescent="0.35"/>
    <row r="175" s="218" customFormat="1" x14ac:dyDescent="0.35"/>
    <row r="176" s="218" customFormat="1" x14ac:dyDescent="0.35"/>
    <row r="177" s="218" customFormat="1" x14ac:dyDescent="0.35"/>
    <row r="178" s="218" customFormat="1" x14ac:dyDescent="0.35"/>
    <row r="179" s="218" customFormat="1" x14ac:dyDescent="0.35"/>
    <row r="180" s="218" customFormat="1" x14ac:dyDescent="0.35"/>
    <row r="181" s="218" customFormat="1" x14ac:dyDescent="0.35"/>
    <row r="182" s="218" customFormat="1" x14ac:dyDescent="0.35"/>
    <row r="183" s="218" customFormat="1" x14ac:dyDescent="0.35"/>
    <row r="184" s="218" customFormat="1" x14ac:dyDescent="0.35"/>
    <row r="185" s="218" customFormat="1" x14ac:dyDescent="0.35"/>
    <row r="186" s="218" customFormat="1" x14ac:dyDescent="0.35"/>
    <row r="187" s="218" customFormat="1" x14ac:dyDescent="0.35"/>
    <row r="188" s="218" customFormat="1" x14ac:dyDescent="0.35"/>
    <row r="189" s="218" customFormat="1" x14ac:dyDescent="0.35"/>
    <row r="190" s="218" customFormat="1" x14ac:dyDescent="0.35"/>
    <row r="191" s="218" customFormat="1" x14ac:dyDescent="0.35"/>
    <row r="192" s="218" customFormat="1" x14ac:dyDescent="0.35"/>
    <row r="193" s="218" customFormat="1" x14ac:dyDescent="0.35"/>
    <row r="194" s="218" customFormat="1" x14ac:dyDescent="0.35"/>
    <row r="195" s="218" customFormat="1" x14ac:dyDescent="0.35"/>
    <row r="196" s="218" customFormat="1" x14ac:dyDescent="0.35"/>
    <row r="197" s="218" customFormat="1" x14ac:dyDescent="0.35"/>
    <row r="198" s="218" customFormat="1" x14ac:dyDescent="0.35"/>
    <row r="199" s="218" customFormat="1" x14ac:dyDescent="0.35"/>
    <row r="200" s="218" customFormat="1" x14ac:dyDescent="0.35"/>
    <row r="201" s="218" customFormat="1" x14ac:dyDescent="0.35"/>
    <row r="202" s="218" customFormat="1" x14ac:dyDescent="0.35"/>
    <row r="203" s="218" customFormat="1" x14ac:dyDescent="0.35"/>
    <row r="204" s="218" customFormat="1" x14ac:dyDescent="0.35"/>
    <row r="205" s="218" customFormat="1" x14ac:dyDescent="0.35"/>
    <row r="206" s="218" customFormat="1" x14ac:dyDescent="0.35"/>
    <row r="207" s="218" customFormat="1" x14ac:dyDescent="0.35"/>
    <row r="208" s="218" customFormat="1" x14ac:dyDescent="0.35"/>
    <row r="209" s="218" customFormat="1" x14ac:dyDescent="0.35"/>
    <row r="210" s="218" customFormat="1" x14ac:dyDescent="0.35"/>
    <row r="211" s="218" customFormat="1" x14ac:dyDescent="0.35"/>
    <row r="212" s="218" customFormat="1" x14ac:dyDescent="0.35"/>
    <row r="213" s="218" customFormat="1" x14ac:dyDescent="0.35"/>
    <row r="214" s="218" customFormat="1" x14ac:dyDescent="0.35"/>
    <row r="215" s="218" customFormat="1" x14ac:dyDescent="0.35"/>
    <row r="216" s="218" customFormat="1" x14ac:dyDescent="0.35"/>
    <row r="217" s="218" customFormat="1" x14ac:dyDescent="0.35"/>
    <row r="218" s="218" customFormat="1" x14ac:dyDescent="0.35"/>
    <row r="219" s="218" customFormat="1" x14ac:dyDescent="0.35"/>
    <row r="220" s="218" customFormat="1" x14ac:dyDescent="0.35"/>
    <row r="221" s="218" customFormat="1" x14ac:dyDescent="0.35"/>
    <row r="222" s="218" customFormat="1" x14ac:dyDescent="0.35"/>
    <row r="223" s="218" customFormat="1" x14ac:dyDescent="0.35"/>
    <row r="224" s="218" customFormat="1" x14ac:dyDescent="0.35"/>
    <row r="225" s="218" customFormat="1" x14ac:dyDescent="0.35"/>
    <row r="226" s="218" customFormat="1" x14ac:dyDescent="0.35"/>
    <row r="227" s="218" customFormat="1" x14ac:dyDescent="0.35"/>
    <row r="228" s="218" customFormat="1" x14ac:dyDescent="0.35"/>
    <row r="229" s="218" customFormat="1" x14ac:dyDescent="0.35"/>
    <row r="230" s="218" customFormat="1" x14ac:dyDescent="0.35"/>
    <row r="231" s="218" customFormat="1" x14ac:dyDescent="0.35"/>
    <row r="232" s="218" customFormat="1" x14ac:dyDescent="0.35"/>
    <row r="233" s="218" customFormat="1" x14ac:dyDescent="0.35"/>
    <row r="234" s="218" customFormat="1" x14ac:dyDescent="0.35"/>
    <row r="235" s="218" customFormat="1" x14ac:dyDescent="0.35"/>
    <row r="236" s="218" customFormat="1" x14ac:dyDescent="0.35"/>
    <row r="237" s="218" customFormat="1" x14ac:dyDescent="0.35"/>
    <row r="238" s="218" customFormat="1" x14ac:dyDescent="0.35"/>
    <row r="239" s="218" customFormat="1" x14ac:dyDescent="0.35"/>
    <row r="240" s="218" customFormat="1" x14ac:dyDescent="0.35"/>
    <row r="241" s="218" customFormat="1" x14ac:dyDescent="0.35"/>
    <row r="242" s="218" customFormat="1" x14ac:dyDescent="0.35"/>
    <row r="243" s="218" customFormat="1" x14ac:dyDescent="0.35"/>
    <row r="244" s="218" customFormat="1" x14ac:dyDescent="0.35"/>
    <row r="245" s="218" customFormat="1" x14ac:dyDescent="0.35"/>
    <row r="246" s="218" customFormat="1" x14ac:dyDescent="0.35"/>
    <row r="247" s="218" customFormat="1" x14ac:dyDescent="0.35"/>
    <row r="248" s="218" customFormat="1" x14ac:dyDescent="0.35"/>
    <row r="249" s="218" customFormat="1" x14ac:dyDescent="0.35"/>
    <row r="250" s="218" customFormat="1" x14ac:dyDescent="0.35"/>
    <row r="251" s="218" customFormat="1" x14ac:dyDescent="0.35"/>
    <row r="252" s="218" customFormat="1" x14ac:dyDescent="0.35"/>
    <row r="253" s="218" customFormat="1" x14ac:dyDescent="0.35"/>
    <row r="254" s="218" customFormat="1" x14ac:dyDescent="0.35"/>
    <row r="255" s="218" customFormat="1" x14ac:dyDescent="0.35"/>
    <row r="256" s="218" customFormat="1" x14ac:dyDescent="0.35"/>
    <row r="257" s="218" customFormat="1" x14ac:dyDescent="0.35"/>
    <row r="258" s="218" customFormat="1" x14ac:dyDescent="0.35"/>
    <row r="259" s="218" customFormat="1" x14ac:dyDescent="0.35"/>
    <row r="260" s="218" customFormat="1" x14ac:dyDescent="0.35"/>
    <row r="261" s="218" customFormat="1" x14ac:dyDescent="0.35"/>
    <row r="262" s="218" customFormat="1" x14ac:dyDescent="0.35"/>
    <row r="263" s="218" customFormat="1" x14ac:dyDescent="0.35"/>
    <row r="264" s="218" customFormat="1" x14ac:dyDescent="0.35"/>
    <row r="265" s="218" customFormat="1" x14ac:dyDescent="0.35"/>
    <row r="266" s="218" customFormat="1" x14ac:dyDescent="0.35"/>
    <row r="267" s="218" customFormat="1" x14ac:dyDescent="0.35"/>
    <row r="268" s="218" customFormat="1" x14ac:dyDescent="0.35"/>
    <row r="269" s="218" customFormat="1" x14ac:dyDescent="0.35"/>
    <row r="270" s="218" customFormat="1" x14ac:dyDescent="0.35"/>
    <row r="271" s="218" customFormat="1" x14ac:dyDescent="0.35"/>
    <row r="272" s="218" customFormat="1" x14ac:dyDescent="0.35"/>
    <row r="273" s="218" customFormat="1" x14ac:dyDescent="0.35"/>
    <row r="274" s="218" customFormat="1" x14ac:dyDescent="0.35"/>
    <row r="275" s="218" customFormat="1" x14ac:dyDescent="0.35"/>
    <row r="276" s="218" customFormat="1" x14ac:dyDescent="0.35"/>
    <row r="277" s="218" customFormat="1" x14ac:dyDescent="0.35"/>
    <row r="278" s="218" customFormat="1" x14ac:dyDescent="0.35"/>
    <row r="279" s="218" customFormat="1" x14ac:dyDescent="0.35"/>
    <row r="280" s="218" customFormat="1" x14ac:dyDescent="0.35"/>
    <row r="281" s="218" customFormat="1" x14ac:dyDescent="0.35"/>
    <row r="282" s="218" customFormat="1" x14ac:dyDescent="0.35"/>
    <row r="283" s="218" customFormat="1" x14ac:dyDescent="0.35"/>
    <row r="284" s="218" customFormat="1" x14ac:dyDescent="0.35"/>
    <row r="285" s="218" customFormat="1" x14ac:dyDescent="0.35"/>
    <row r="286" s="218" customFormat="1" x14ac:dyDescent="0.35"/>
    <row r="287" s="218" customFormat="1" x14ac:dyDescent="0.35"/>
    <row r="288" s="218" customFormat="1" x14ac:dyDescent="0.35"/>
    <row r="289" spans="20:98" s="218" customFormat="1" x14ac:dyDescent="0.35"/>
    <row r="290" spans="20:98" s="218" customFormat="1" x14ac:dyDescent="0.35"/>
    <row r="291" spans="20:98" s="218" customFormat="1" x14ac:dyDescent="0.35"/>
    <row r="292" spans="20:98" s="218" customFormat="1" x14ac:dyDescent="0.35"/>
    <row r="293" spans="20:98" s="218" customFormat="1" x14ac:dyDescent="0.35"/>
    <row r="294" spans="20:98" s="218" customFormat="1" x14ac:dyDescent="0.35"/>
    <row r="295" spans="20:98" s="10" customFormat="1" x14ac:dyDescent="0.35">
      <c r="T295" s="218"/>
      <c r="U295" s="218"/>
      <c r="V295" s="218"/>
      <c r="W295" s="218"/>
      <c r="X295" s="218"/>
      <c r="Y295" s="218"/>
      <c r="Z295" s="218"/>
      <c r="AA295" s="218"/>
      <c r="AB295" s="218"/>
      <c r="AC295" s="218"/>
      <c r="AD295" s="218"/>
      <c r="AE295" s="218"/>
      <c r="AF295" s="218"/>
      <c r="AG295" s="218"/>
      <c r="AH295" s="218"/>
      <c r="AI295" s="218"/>
      <c r="AJ295" s="218"/>
      <c r="AK295" s="218"/>
      <c r="AL295" s="218"/>
      <c r="AM295" s="218"/>
      <c r="AN295" s="218"/>
      <c r="AO295" s="218"/>
      <c r="AP295" s="218"/>
      <c r="AQ295" s="218"/>
      <c r="AR295" s="218"/>
      <c r="AS295" s="218"/>
      <c r="AT295" s="218"/>
      <c r="AU295" s="218"/>
      <c r="AV295" s="218"/>
      <c r="AW295" s="218"/>
      <c r="AX295" s="218"/>
      <c r="AY295" s="218"/>
      <c r="AZ295" s="218"/>
      <c r="BA295" s="218"/>
      <c r="BB295" s="218"/>
      <c r="BC295" s="218"/>
      <c r="BD295" s="218"/>
      <c r="BE295" s="218"/>
      <c r="BF295" s="218"/>
      <c r="BG295" s="218"/>
      <c r="BH295" s="218"/>
      <c r="BI295" s="218"/>
      <c r="BJ295" s="218"/>
      <c r="BK295" s="218"/>
      <c r="BL295" s="218"/>
      <c r="BM295" s="218"/>
      <c r="BN295" s="218"/>
      <c r="BO295" s="218"/>
      <c r="BP295" s="218"/>
      <c r="BQ295" s="218"/>
      <c r="BR295" s="218"/>
      <c r="BS295" s="218"/>
      <c r="BT295" s="218"/>
      <c r="BU295" s="218"/>
      <c r="BV295" s="218"/>
      <c r="BW295" s="218"/>
      <c r="BX295" s="218"/>
      <c r="BY295" s="218"/>
      <c r="BZ295" s="218"/>
      <c r="CA295" s="218"/>
      <c r="CB295" s="218"/>
      <c r="CC295" s="218"/>
      <c r="CD295" s="218"/>
      <c r="CE295" s="218"/>
      <c r="CF295" s="218"/>
      <c r="CG295" s="218"/>
      <c r="CH295" s="218"/>
      <c r="CI295" s="218"/>
      <c r="CJ295" s="218"/>
      <c r="CK295" s="218"/>
      <c r="CL295" s="218"/>
      <c r="CM295" s="218"/>
      <c r="CN295" s="218"/>
      <c r="CO295" s="218"/>
      <c r="CP295" s="218"/>
      <c r="CQ295" s="218"/>
      <c r="CR295" s="218"/>
      <c r="CS295" s="218"/>
      <c r="CT295" s="218"/>
    </row>
    <row r="296" spans="20:98" s="10" customFormat="1" x14ac:dyDescent="0.35">
      <c r="T296" s="218"/>
      <c r="U296" s="218"/>
      <c r="V296" s="218"/>
      <c r="W296" s="218"/>
      <c r="X296" s="218"/>
      <c r="Y296" s="218"/>
      <c r="Z296" s="218"/>
      <c r="AA296" s="218"/>
      <c r="AB296" s="218"/>
      <c r="AC296" s="218"/>
      <c r="AD296" s="218"/>
      <c r="AE296" s="218"/>
      <c r="AF296" s="218"/>
      <c r="AG296" s="218"/>
      <c r="AH296" s="218"/>
      <c r="AI296" s="218"/>
      <c r="AJ296" s="218"/>
      <c r="AK296" s="218"/>
      <c r="AL296" s="218"/>
      <c r="AM296" s="218"/>
      <c r="AN296" s="218"/>
      <c r="AO296" s="218"/>
      <c r="AP296" s="218"/>
      <c r="AQ296" s="218"/>
      <c r="AR296" s="218"/>
      <c r="AS296" s="218"/>
      <c r="AT296" s="218"/>
      <c r="AU296" s="218"/>
      <c r="AV296" s="218"/>
      <c r="AW296" s="218"/>
      <c r="AX296" s="218"/>
      <c r="AY296" s="218"/>
      <c r="AZ296" s="218"/>
      <c r="BA296" s="218"/>
      <c r="BB296" s="218"/>
      <c r="BC296" s="218"/>
      <c r="BD296" s="218"/>
      <c r="BE296" s="218"/>
      <c r="BF296" s="218"/>
      <c r="BG296" s="218"/>
      <c r="BH296" s="218"/>
      <c r="BI296" s="218"/>
      <c r="BJ296" s="218"/>
      <c r="BK296" s="218"/>
      <c r="BL296" s="218"/>
      <c r="BM296" s="218"/>
      <c r="BN296" s="218"/>
      <c r="BO296" s="218"/>
      <c r="BP296" s="218"/>
      <c r="BQ296" s="218"/>
      <c r="BR296" s="218"/>
      <c r="BS296" s="218"/>
      <c r="BT296" s="218"/>
      <c r="BU296" s="218"/>
      <c r="BV296" s="218"/>
      <c r="BW296" s="218"/>
      <c r="BX296" s="218"/>
      <c r="BY296" s="218"/>
      <c r="BZ296" s="218"/>
      <c r="CA296" s="218"/>
      <c r="CB296" s="218"/>
      <c r="CC296" s="218"/>
      <c r="CD296" s="218"/>
      <c r="CE296" s="218"/>
      <c r="CF296" s="218"/>
      <c r="CG296" s="218"/>
      <c r="CH296" s="218"/>
      <c r="CI296" s="218"/>
      <c r="CJ296" s="218"/>
      <c r="CK296" s="218"/>
      <c r="CL296" s="218"/>
      <c r="CM296" s="218"/>
      <c r="CN296" s="218"/>
      <c r="CO296" s="218"/>
      <c r="CP296" s="218"/>
      <c r="CQ296" s="218"/>
      <c r="CR296" s="218"/>
      <c r="CS296" s="218"/>
      <c r="CT296" s="218"/>
    </row>
    <row r="297" spans="20:98" s="10" customFormat="1" x14ac:dyDescent="0.35">
      <c r="T297" s="218"/>
      <c r="U297" s="218"/>
      <c r="V297" s="218"/>
      <c r="W297" s="218"/>
      <c r="X297" s="218"/>
      <c r="Y297" s="218"/>
      <c r="Z297" s="218"/>
      <c r="AA297" s="218"/>
      <c r="AB297" s="218"/>
      <c r="AC297" s="218"/>
      <c r="AD297" s="218"/>
      <c r="AE297" s="218"/>
      <c r="AF297" s="218"/>
      <c r="AG297" s="218"/>
      <c r="AH297" s="218"/>
      <c r="AI297" s="218"/>
      <c r="AJ297" s="218"/>
      <c r="AK297" s="218"/>
      <c r="AL297" s="218"/>
      <c r="AM297" s="218"/>
      <c r="AN297" s="218"/>
      <c r="AO297" s="218"/>
      <c r="AP297" s="218"/>
      <c r="AQ297" s="218"/>
      <c r="AR297" s="218"/>
      <c r="AS297" s="218"/>
      <c r="AT297" s="218"/>
      <c r="AU297" s="218"/>
      <c r="AV297" s="218"/>
      <c r="AW297" s="218"/>
      <c r="AX297" s="218"/>
      <c r="AY297" s="218"/>
      <c r="AZ297" s="218"/>
      <c r="BA297" s="218"/>
      <c r="BB297" s="218"/>
      <c r="BC297" s="218"/>
      <c r="BD297" s="218"/>
      <c r="BE297" s="218"/>
      <c r="BF297" s="218"/>
      <c r="BG297" s="218"/>
      <c r="BH297" s="218"/>
      <c r="BI297" s="218"/>
      <c r="BJ297" s="218"/>
      <c r="BK297" s="218"/>
      <c r="BL297" s="218"/>
      <c r="BM297" s="218"/>
      <c r="BN297" s="218"/>
      <c r="BO297" s="218"/>
      <c r="BP297" s="218"/>
      <c r="BQ297" s="218"/>
      <c r="BR297" s="218"/>
      <c r="BS297" s="218"/>
      <c r="BT297" s="218"/>
      <c r="BU297" s="218"/>
      <c r="BV297" s="218"/>
      <c r="BW297" s="218"/>
      <c r="BX297" s="218"/>
      <c r="BY297" s="218"/>
      <c r="BZ297" s="218"/>
      <c r="CA297" s="218"/>
      <c r="CB297" s="218"/>
      <c r="CC297" s="218"/>
      <c r="CD297" s="218"/>
      <c r="CE297" s="218"/>
      <c r="CF297" s="218"/>
      <c r="CG297" s="218"/>
      <c r="CH297" s="218"/>
      <c r="CI297" s="218"/>
      <c r="CJ297" s="218"/>
      <c r="CK297" s="218"/>
      <c r="CL297" s="218"/>
      <c r="CM297" s="218"/>
      <c r="CN297" s="218"/>
      <c r="CO297" s="218"/>
      <c r="CP297" s="218"/>
      <c r="CQ297" s="218"/>
      <c r="CR297" s="218"/>
      <c r="CS297" s="218"/>
      <c r="CT297" s="218"/>
    </row>
    <row r="298" spans="20:98" s="10" customFormat="1" x14ac:dyDescent="0.35">
      <c r="T298" s="218"/>
      <c r="U298" s="218"/>
      <c r="V298" s="218"/>
      <c r="W298" s="218"/>
      <c r="X298" s="218"/>
      <c r="Y298" s="218"/>
      <c r="Z298" s="218"/>
      <c r="AA298" s="218"/>
      <c r="AB298" s="218"/>
      <c r="AC298" s="218"/>
      <c r="AD298" s="218"/>
      <c r="AE298" s="218"/>
      <c r="AF298" s="218"/>
      <c r="AG298" s="218"/>
      <c r="AH298" s="218"/>
      <c r="AI298" s="218"/>
      <c r="AJ298" s="218"/>
      <c r="AK298" s="218"/>
      <c r="AL298" s="218"/>
      <c r="AM298" s="218"/>
      <c r="AN298" s="218"/>
      <c r="AO298" s="218"/>
      <c r="AP298" s="218"/>
      <c r="AQ298" s="218"/>
      <c r="AR298" s="218"/>
      <c r="AS298" s="218"/>
      <c r="AT298" s="218"/>
      <c r="AU298" s="218"/>
      <c r="AV298" s="218"/>
      <c r="AW298" s="218"/>
      <c r="AX298" s="218"/>
      <c r="AY298" s="218"/>
      <c r="AZ298" s="218"/>
      <c r="BA298" s="218"/>
      <c r="BB298" s="218"/>
      <c r="BC298" s="218"/>
      <c r="BD298" s="218"/>
      <c r="BE298" s="218"/>
      <c r="BF298" s="218"/>
      <c r="BG298" s="218"/>
      <c r="BH298" s="218"/>
      <c r="BI298" s="218"/>
      <c r="BJ298" s="218"/>
      <c r="BK298" s="218"/>
      <c r="BL298" s="218"/>
      <c r="BM298" s="218"/>
      <c r="BN298" s="218"/>
      <c r="BO298" s="218"/>
      <c r="BP298" s="218"/>
      <c r="BQ298" s="218"/>
      <c r="BR298" s="218"/>
      <c r="BS298" s="218"/>
      <c r="BT298" s="218"/>
      <c r="BU298" s="218"/>
      <c r="BV298" s="218"/>
      <c r="BW298" s="218"/>
      <c r="BX298" s="218"/>
      <c r="BY298" s="218"/>
      <c r="BZ298" s="218"/>
      <c r="CA298" s="218"/>
      <c r="CB298" s="218"/>
      <c r="CC298" s="218"/>
      <c r="CD298" s="218"/>
      <c r="CE298" s="218"/>
      <c r="CF298" s="218"/>
      <c r="CG298" s="218"/>
      <c r="CH298" s="218"/>
      <c r="CI298" s="218"/>
      <c r="CJ298" s="218"/>
      <c r="CK298" s="218"/>
      <c r="CL298" s="218"/>
      <c r="CM298" s="218"/>
      <c r="CN298" s="218"/>
      <c r="CO298" s="218"/>
      <c r="CP298" s="218"/>
      <c r="CQ298" s="218"/>
      <c r="CR298" s="218"/>
      <c r="CS298" s="218"/>
      <c r="CT298" s="218"/>
    </row>
    <row r="299" spans="20:98" s="10" customFormat="1" x14ac:dyDescent="0.35">
      <c r="T299" s="218"/>
      <c r="U299" s="218"/>
      <c r="V299" s="218"/>
      <c r="W299" s="218"/>
      <c r="X299" s="218"/>
      <c r="Y299" s="218"/>
      <c r="Z299" s="218"/>
      <c r="AA299" s="218"/>
      <c r="AB299" s="218"/>
      <c r="AC299" s="218"/>
      <c r="AD299" s="218"/>
      <c r="AE299" s="218"/>
      <c r="AF299" s="218"/>
      <c r="AG299" s="218"/>
      <c r="AH299" s="218"/>
      <c r="AI299" s="218"/>
      <c r="AJ299" s="218"/>
      <c r="AK299" s="218"/>
      <c r="AL299" s="218"/>
      <c r="AM299" s="218"/>
      <c r="AN299" s="218"/>
      <c r="AO299" s="218"/>
      <c r="AP299" s="218"/>
      <c r="AQ299" s="218"/>
      <c r="AR299" s="218"/>
      <c r="AS299" s="218"/>
      <c r="AT299" s="218"/>
      <c r="AU299" s="218"/>
      <c r="AV299" s="218"/>
      <c r="AW299" s="218"/>
      <c r="AX299" s="218"/>
      <c r="AY299" s="218"/>
      <c r="AZ299" s="218"/>
      <c r="BA299" s="218"/>
      <c r="BB299" s="218"/>
      <c r="BC299" s="218"/>
      <c r="BD299" s="218"/>
      <c r="BE299" s="218"/>
      <c r="BF299" s="218"/>
      <c r="BG299" s="218"/>
      <c r="BH299" s="218"/>
      <c r="BI299" s="218"/>
      <c r="BJ299" s="218"/>
      <c r="BK299" s="218"/>
      <c r="BL299" s="218"/>
      <c r="BM299" s="218"/>
      <c r="BN299" s="218"/>
      <c r="BO299" s="218"/>
      <c r="BP299" s="218"/>
      <c r="BQ299" s="218"/>
      <c r="BR299" s="218"/>
      <c r="BS299" s="218"/>
      <c r="BT299" s="218"/>
      <c r="BU299" s="218"/>
      <c r="BV299" s="218"/>
      <c r="BW299" s="218"/>
      <c r="BX299" s="218"/>
      <c r="BY299" s="218"/>
      <c r="BZ299" s="218"/>
      <c r="CA299" s="218"/>
      <c r="CB299" s="218"/>
      <c r="CC299" s="218"/>
      <c r="CD299" s="218"/>
      <c r="CE299" s="218"/>
      <c r="CF299" s="218"/>
      <c r="CG299" s="218"/>
      <c r="CH299" s="218"/>
      <c r="CI299" s="218"/>
      <c r="CJ299" s="218"/>
      <c r="CK299" s="218"/>
      <c r="CL299" s="218"/>
      <c r="CM299" s="218"/>
      <c r="CN299" s="218"/>
      <c r="CO299" s="218"/>
      <c r="CP299" s="218"/>
      <c r="CQ299" s="218"/>
      <c r="CR299" s="218"/>
      <c r="CS299" s="218"/>
      <c r="CT299" s="218"/>
    </row>
    <row r="300" spans="20:98" s="10" customFormat="1" x14ac:dyDescent="0.35">
      <c r="T300" s="218"/>
      <c r="U300" s="218"/>
      <c r="V300" s="218"/>
      <c r="W300" s="218"/>
      <c r="X300" s="218"/>
      <c r="Y300" s="218"/>
      <c r="Z300" s="218"/>
      <c r="AA300" s="218"/>
      <c r="AB300" s="218"/>
      <c r="AC300" s="218"/>
      <c r="AD300" s="218"/>
      <c r="AE300" s="218"/>
      <c r="AF300" s="218"/>
      <c r="AG300" s="218"/>
      <c r="AH300" s="218"/>
      <c r="AI300" s="218"/>
      <c r="AJ300" s="218"/>
      <c r="AK300" s="218"/>
      <c r="AL300" s="218"/>
      <c r="AM300" s="218"/>
      <c r="AN300" s="218"/>
      <c r="AO300" s="218"/>
      <c r="AP300" s="218"/>
      <c r="AQ300" s="218"/>
      <c r="AR300" s="218"/>
      <c r="AS300" s="218"/>
      <c r="AT300" s="218"/>
      <c r="AU300" s="218"/>
      <c r="AV300" s="218"/>
      <c r="AW300" s="218"/>
      <c r="AX300" s="218"/>
      <c r="AY300" s="218"/>
      <c r="AZ300" s="218"/>
      <c r="BA300" s="218"/>
      <c r="BB300" s="218"/>
      <c r="BC300" s="218"/>
      <c r="BD300" s="218"/>
      <c r="BE300" s="218"/>
      <c r="BF300" s="218"/>
      <c r="BG300" s="218"/>
      <c r="BH300" s="218"/>
      <c r="BI300" s="218"/>
      <c r="BJ300" s="218"/>
      <c r="BK300" s="218"/>
      <c r="BL300" s="218"/>
      <c r="BM300" s="218"/>
      <c r="BN300" s="218"/>
      <c r="BO300" s="218"/>
      <c r="BP300" s="218"/>
      <c r="BQ300" s="218"/>
      <c r="BR300" s="218"/>
      <c r="BS300" s="218"/>
      <c r="BT300" s="218"/>
      <c r="BU300" s="218"/>
      <c r="BV300" s="218"/>
      <c r="BW300" s="218"/>
      <c r="BX300" s="218"/>
      <c r="BY300" s="218"/>
      <c r="BZ300" s="218"/>
      <c r="CA300" s="218"/>
      <c r="CB300" s="218"/>
      <c r="CC300" s="218"/>
      <c r="CD300" s="218"/>
      <c r="CE300" s="218"/>
      <c r="CF300" s="218"/>
      <c r="CG300" s="218"/>
      <c r="CH300" s="218"/>
      <c r="CI300" s="218"/>
      <c r="CJ300" s="218"/>
      <c r="CK300" s="218"/>
      <c r="CL300" s="218"/>
      <c r="CM300" s="218"/>
      <c r="CN300" s="218"/>
      <c r="CO300" s="218"/>
      <c r="CP300" s="218"/>
      <c r="CQ300" s="218"/>
      <c r="CR300" s="218"/>
      <c r="CS300" s="218"/>
      <c r="CT300" s="218"/>
    </row>
    <row r="301" spans="20:98" s="10" customFormat="1" x14ac:dyDescent="0.35">
      <c r="T301" s="218"/>
      <c r="U301" s="218"/>
      <c r="V301" s="218"/>
      <c r="W301" s="218"/>
      <c r="X301" s="218"/>
      <c r="Y301" s="218"/>
      <c r="Z301" s="218"/>
      <c r="AA301" s="218"/>
      <c r="AB301" s="218"/>
      <c r="AC301" s="218"/>
      <c r="AD301" s="218"/>
      <c r="AE301" s="218"/>
      <c r="AF301" s="218"/>
      <c r="AG301" s="218"/>
      <c r="AH301" s="218"/>
      <c r="AI301" s="218"/>
      <c r="AJ301" s="218"/>
      <c r="AK301" s="218"/>
      <c r="AL301" s="218"/>
      <c r="AM301" s="218"/>
      <c r="AN301" s="218"/>
      <c r="AO301" s="218"/>
      <c r="AP301" s="218"/>
      <c r="AQ301" s="218"/>
      <c r="AR301" s="218"/>
      <c r="AS301" s="218"/>
      <c r="AT301" s="218"/>
      <c r="AU301" s="218"/>
      <c r="AV301" s="218"/>
      <c r="AW301" s="218"/>
      <c r="AX301" s="218"/>
      <c r="AY301" s="218"/>
      <c r="AZ301" s="218"/>
      <c r="BA301" s="218"/>
      <c r="BB301" s="218"/>
      <c r="BC301" s="218"/>
      <c r="BD301" s="218"/>
      <c r="BE301" s="218"/>
      <c r="BF301" s="218"/>
      <c r="BG301" s="218"/>
      <c r="BH301" s="218"/>
      <c r="BI301" s="218"/>
      <c r="BJ301" s="218"/>
      <c r="BK301" s="218"/>
      <c r="BL301" s="218"/>
      <c r="BM301" s="218"/>
      <c r="BN301" s="218"/>
      <c r="BO301" s="218"/>
      <c r="BP301" s="218"/>
      <c r="BQ301" s="218"/>
      <c r="BR301" s="218"/>
      <c r="BS301" s="218"/>
      <c r="BT301" s="218"/>
      <c r="BU301" s="218"/>
      <c r="BV301" s="218"/>
      <c r="BW301" s="218"/>
      <c r="BX301" s="218"/>
      <c r="BY301" s="218"/>
      <c r="BZ301" s="218"/>
      <c r="CA301" s="218"/>
      <c r="CB301" s="218"/>
      <c r="CC301" s="218"/>
      <c r="CD301" s="218"/>
      <c r="CE301" s="218"/>
      <c r="CF301" s="218"/>
      <c r="CG301" s="218"/>
      <c r="CH301" s="218"/>
      <c r="CI301" s="218"/>
      <c r="CJ301" s="218"/>
      <c r="CK301" s="218"/>
      <c r="CL301" s="218"/>
      <c r="CM301" s="218"/>
      <c r="CN301" s="218"/>
      <c r="CO301" s="218"/>
      <c r="CP301" s="218"/>
      <c r="CQ301" s="218"/>
      <c r="CR301" s="218"/>
      <c r="CS301" s="218"/>
      <c r="CT301" s="218"/>
    </row>
    <row r="302" spans="20:98" s="10" customFormat="1" x14ac:dyDescent="0.35">
      <c r="T302" s="218"/>
      <c r="U302" s="218"/>
      <c r="V302" s="218"/>
      <c r="W302" s="218"/>
      <c r="X302" s="218"/>
      <c r="Y302" s="218"/>
      <c r="Z302" s="218"/>
      <c r="AA302" s="218"/>
      <c r="AB302" s="218"/>
      <c r="AC302" s="218"/>
      <c r="AD302" s="218"/>
      <c r="AE302" s="218"/>
      <c r="AF302" s="218"/>
      <c r="AG302" s="218"/>
      <c r="AH302" s="218"/>
      <c r="AI302" s="218"/>
      <c r="AJ302" s="218"/>
      <c r="AK302" s="218"/>
      <c r="AL302" s="218"/>
      <c r="AM302" s="218"/>
      <c r="AN302" s="218"/>
      <c r="AO302" s="218"/>
      <c r="AP302" s="218"/>
      <c r="AQ302" s="218"/>
      <c r="AR302" s="218"/>
      <c r="AS302" s="218"/>
      <c r="AT302" s="218"/>
      <c r="AU302" s="218"/>
      <c r="AV302" s="218"/>
      <c r="AW302" s="218"/>
      <c r="AX302" s="218"/>
      <c r="AY302" s="218"/>
      <c r="AZ302" s="218"/>
      <c r="BA302" s="218"/>
      <c r="BB302" s="218"/>
      <c r="BC302" s="218"/>
      <c r="BD302" s="218"/>
      <c r="BE302" s="218"/>
      <c r="BF302" s="218"/>
      <c r="BG302" s="218"/>
      <c r="BH302" s="218"/>
      <c r="BI302" s="218"/>
      <c r="BJ302" s="218"/>
      <c r="BK302" s="218"/>
      <c r="BL302" s="218"/>
      <c r="BM302" s="218"/>
      <c r="BN302" s="218"/>
      <c r="BO302" s="218"/>
      <c r="BP302" s="218"/>
      <c r="BQ302" s="218"/>
      <c r="BR302" s="218"/>
      <c r="BS302" s="218"/>
      <c r="BT302" s="218"/>
      <c r="BU302" s="218"/>
      <c r="BV302" s="218"/>
      <c r="BW302" s="218"/>
      <c r="BX302" s="218"/>
      <c r="BY302" s="218"/>
      <c r="BZ302" s="218"/>
      <c r="CA302" s="218"/>
      <c r="CB302" s="218"/>
      <c r="CC302" s="218"/>
      <c r="CD302" s="218"/>
      <c r="CE302" s="218"/>
      <c r="CF302" s="218"/>
      <c r="CG302" s="218"/>
      <c r="CH302" s="218"/>
      <c r="CI302" s="218"/>
      <c r="CJ302" s="218"/>
      <c r="CK302" s="218"/>
      <c r="CL302" s="218"/>
      <c r="CM302" s="218"/>
      <c r="CN302" s="218"/>
      <c r="CO302" s="218"/>
      <c r="CP302" s="218"/>
      <c r="CQ302" s="218"/>
      <c r="CR302" s="218"/>
      <c r="CS302" s="218"/>
      <c r="CT302" s="218"/>
    </row>
    <row r="303" spans="20:98" s="10" customFormat="1" x14ac:dyDescent="0.35">
      <c r="T303" s="218"/>
      <c r="U303" s="218"/>
      <c r="V303" s="218"/>
      <c r="W303" s="218"/>
      <c r="X303" s="218"/>
      <c r="Y303" s="218"/>
      <c r="Z303" s="218"/>
      <c r="AA303" s="218"/>
      <c r="AB303" s="218"/>
      <c r="AC303" s="218"/>
      <c r="AD303" s="218"/>
      <c r="AE303" s="218"/>
      <c r="AF303" s="218"/>
      <c r="AG303" s="218"/>
      <c r="AH303" s="218"/>
      <c r="AI303" s="218"/>
      <c r="AJ303" s="218"/>
      <c r="AK303" s="218"/>
      <c r="AL303" s="218"/>
      <c r="AM303" s="218"/>
      <c r="AN303" s="218"/>
      <c r="AO303" s="218"/>
      <c r="AP303" s="218"/>
      <c r="AQ303" s="218"/>
      <c r="AR303" s="218"/>
      <c r="AS303" s="218"/>
      <c r="AT303" s="218"/>
      <c r="AU303" s="218"/>
      <c r="AV303" s="218"/>
      <c r="AW303" s="218"/>
      <c r="AX303" s="218"/>
      <c r="AY303" s="218"/>
      <c r="AZ303" s="218"/>
      <c r="BA303" s="218"/>
      <c r="BB303" s="218"/>
      <c r="BC303" s="218"/>
      <c r="BD303" s="218"/>
      <c r="BE303" s="218"/>
      <c r="BF303" s="218"/>
      <c r="BG303" s="218"/>
      <c r="BH303" s="218"/>
      <c r="BI303" s="218"/>
      <c r="BJ303" s="218"/>
      <c r="BK303" s="218"/>
      <c r="BL303" s="218"/>
      <c r="BM303" s="218"/>
      <c r="BN303" s="218"/>
      <c r="BO303" s="218"/>
      <c r="BP303" s="218"/>
      <c r="BQ303" s="218"/>
      <c r="BR303" s="218"/>
      <c r="BS303" s="218"/>
      <c r="BT303" s="218"/>
      <c r="BU303" s="218"/>
      <c r="BV303" s="218"/>
      <c r="BW303" s="218"/>
      <c r="BX303" s="218"/>
      <c r="BY303" s="218"/>
      <c r="BZ303" s="218"/>
      <c r="CA303" s="218"/>
      <c r="CB303" s="218"/>
      <c r="CC303" s="218"/>
      <c r="CD303" s="218"/>
      <c r="CE303" s="218"/>
      <c r="CF303" s="218"/>
      <c r="CG303" s="218"/>
      <c r="CH303" s="218"/>
      <c r="CI303" s="218"/>
      <c r="CJ303" s="218"/>
      <c r="CK303" s="218"/>
      <c r="CL303" s="218"/>
      <c r="CM303" s="218"/>
      <c r="CN303" s="218"/>
      <c r="CO303" s="218"/>
      <c r="CP303" s="218"/>
      <c r="CQ303" s="218"/>
      <c r="CR303" s="218"/>
      <c r="CS303" s="218"/>
      <c r="CT303" s="218"/>
    </row>
    <row r="304" spans="20:98" s="10" customFormat="1" x14ac:dyDescent="0.35">
      <c r="T304" s="218"/>
      <c r="U304" s="218"/>
      <c r="V304" s="218"/>
      <c r="W304" s="218"/>
      <c r="X304" s="218"/>
      <c r="Y304" s="218"/>
      <c r="Z304" s="218"/>
      <c r="AA304" s="218"/>
      <c r="AB304" s="218"/>
      <c r="AC304" s="218"/>
      <c r="AD304" s="218"/>
      <c r="AE304" s="218"/>
      <c r="AF304" s="218"/>
      <c r="AG304" s="218"/>
      <c r="AH304" s="218"/>
      <c r="AI304" s="218"/>
      <c r="AJ304" s="218"/>
      <c r="AK304" s="218"/>
      <c r="AL304" s="218"/>
      <c r="AM304" s="218"/>
      <c r="AN304" s="218"/>
      <c r="AO304" s="218"/>
      <c r="AP304" s="218"/>
      <c r="AQ304" s="218"/>
      <c r="AR304" s="218"/>
      <c r="AS304" s="218"/>
      <c r="AT304" s="218"/>
      <c r="AU304" s="218"/>
      <c r="AV304" s="218"/>
      <c r="AW304" s="218"/>
      <c r="AX304" s="218"/>
      <c r="AY304" s="218"/>
      <c r="AZ304" s="218"/>
      <c r="BA304" s="218"/>
      <c r="BB304" s="218"/>
      <c r="BC304" s="218"/>
      <c r="BD304" s="218"/>
      <c r="BE304" s="218"/>
      <c r="BF304" s="218"/>
      <c r="BG304" s="218"/>
      <c r="BH304" s="218"/>
      <c r="BI304" s="218"/>
      <c r="BJ304" s="218"/>
      <c r="BK304" s="218"/>
      <c r="BL304" s="218"/>
      <c r="BM304" s="218"/>
      <c r="BN304" s="218"/>
      <c r="BO304" s="218"/>
      <c r="BP304" s="218"/>
      <c r="BQ304" s="218"/>
      <c r="BR304" s="218"/>
      <c r="BS304" s="218"/>
      <c r="BT304" s="218"/>
      <c r="BU304" s="218"/>
      <c r="BV304" s="218"/>
      <c r="BW304" s="218"/>
      <c r="BX304" s="218"/>
      <c r="BY304" s="218"/>
      <c r="BZ304" s="218"/>
      <c r="CA304" s="218"/>
      <c r="CB304" s="218"/>
      <c r="CC304" s="218"/>
      <c r="CD304" s="218"/>
      <c r="CE304" s="218"/>
      <c r="CF304" s="218"/>
      <c r="CG304" s="218"/>
      <c r="CH304" s="218"/>
      <c r="CI304" s="218"/>
      <c r="CJ304" s="218"/>
      <c r="CK304" s="218"/>
      <c r="CL304" s="218"/>
      <c r="CM304" s="218"/>
      <c r="CN304" s="218"/>
      <c r="CO304" s="218"/>
      <c r="CP304" s="218"/>
      <c r="CQ304" s="218"/>
      <c r="CR304" s="218"/>
      <c r="CS304" s="218"/>
      <c r="CT304" s="218"/>
    </row>
    <row r="305" spans="20:98" s="10" customFormat="1" x14ac:dyDescent="0.35">
      <c r="T305" s="218"/>
      <c r="U305" s="218"/>
      <c r="V305" s="218"/>
      <c r="W305" s="218"/>
      <c r="X305" s="218"/>
      <c r="Y305" s="218"/>
      <c r="Z305" s="218"/>
      <c r="AA305" s="218"/>
      <c r="AB305" s="218"/>
      <c r="AC305" s="218"/>
      <c r="AD305" s="218"/>
      <c r="AE305" s="218"/>
      <c r="AF305" s="218"/>
      <c r="AG305" s="218"/>
      <c r="AH305" s="218"/>
      <c r="AI305" s="218"/>
      <c r="AJ305" s="218"/>
      <c r="AK305" s="218"/>
      <c r="AL305" s="218"/>
      <c r="AM305" s="218"/>
      <c r="AN305" s="218"/>
      <c r="AO305" s="218"/>
      <c r="AP305" s="218"/>
      <c r="AQ305" s="218"/>
      <c r="AR305" s="218"/>
      <c r="AS305" s="218"/>
      <c r="AT305" s="218"/>
      <c r="AU305" s="218"/>
      <c r="AV305" s="218"/>
      <c r="AW305" s="218"/>
      <c r="AX305" s="218"/>
      <c r="AY305" s="218"/>
      <c r="AZ305" s="218"/>
      <c r="BA305" s="218"/>
      <c r="BB305" s="218"/>
      <c r="BC305" s="218"/>
      <c r="BD305" s="218"/>
      <c r="BE305" s="218"/>
      <c r="BF305" s="218"/>
      <c r="BG305" s="218"/>
      <c r="BH305" s="218"/>
      <c r="BI305" s="218"/>
      <c r="BJ305" s="218"/>
      <c r="BK305" s="218"/>
      <c r="BL305" s="218"/>
      <c r="BM305" s="218"/>
      <c r="BN305" s="218"/>
      <c r="BO305" s="218"/>
      <c r="BP305" s="218"/>
      <c r="BQ305" s="218"/>
      <c r="BR305" s="218"/>
      <c r="BS305" s="218"/>
      <c r="BT305" s="218"/>
      <c r="BU305" s="218"/>
      <c r="BV305" s="218"/>
      <c r="BW305" s="218"/>
      <c r="BX305" s="218"/>
      <c r="BY305" s="218"/>
      <c r="BZ305" s="218"/>
      <c r="CA305" s="218"/>
      <c r="CB305" s="218"/>
      <c r="CC305" s="218"/>
      <c r="CD305" s="218"/>
      <c r="CE305" s="218"/>
      <c r="CF305" s="218"/>
      <c r="CG305" s="218"/>
      <c r="CH305" s="218"/>
      <c r="CI305" s="218"/>
      <c r="CJ305" s="218"/>
      <c r="CK305" s="218"/>
      <c r="CL305" s="218"/>
      <c r="CM305" s="218"/>
      <c r="CN305" s="218"/>
      <c r="CO305" s="218"/>
      <c r="CP305" s="218"/>
      <c r="CQ305" s="218"/>
      <c r="CR305" s="218"/>
      <c r="CS305" s="218"/>
      <c r="CT305" s="218"/>
    </row>
    <row r="306" spans="20:98" s="10" customFormat="1" x14ac:dyDescent="0.35">
      <c r="T306" s="218"/>
      <c r="U306" s="218"/>
      <c r="V306" s="218"/>
      <c r="W306" s="218"/>
      <c r="X306" s="218"/>
      <c r="Y306" s="218"/>
      <c r="Z306" s="218"/>
      <c r="AA306" s="218"/>
      <c r="AB306" s="218"/>
      <c r="AC306" s="218"/>
      <c r="AD306" s="218"/>
      <c r="AE306" s="218"/>
      <c r="AF306" s="218"/>
      <c r="AG306" s="218"/>
      <c r="AH306" s="218"/>
      <c r="AI306" s="218"/>
      <c r="AJ306" s="218"/>
      <c r="AK306" s="218"/>
      <c r="AL306" s="218"/>
      <c r="AM306" s="218"/>
      <c r="AN306" s="218"/>
      <c r="AO306" s="218"/>
      <c r="AP306" s="218"/>
      <c r="AQ306" s="218"/>
      <c r="AR306" s="218"/>
      <c r="AS306" s="218"/>
      <c r="AT306" s="218"/>
      <c r="AU306" s="218"/>
      <c r="AV306" s="218"/>
      <c r="AW306" s="218"/>
      <c r="AX306" s="218"/>
      <c r="AY306" s="218"/>
      <c r="AZ306" s="218"/>
      <c r="BA306" s="218"/>
      <c r="BB306" s="218"/>
      <c r="BC306" s="218"/>
      <c r="BD306" s="218"/>
      <c r="BE306" s="218"/>
      <c r="BF306" s="218"/>
      <c r="BG306" s="218"/>
      <c r="BH306" s="218"/>
      <c r="BI306" s="218"/>
      <c r="BJ306" s="218"/>
      <c r="BK306" s="218"/>
      <c r="BL306" s="218"/>
      <c r="BM306" s="218"/>
      <c r="BN306" s="218"/>
      <c r="BO306" s="218"/>
      <c r="BP306" s="218"/>
      <c r="BQ306" s="218"/>
      <c r="BR306" s="218"/>
      <c r="BS306" s="218"/>
      <c r="BT306" s="218"/>
      <c r="BU306" s="218"/>
      <c r="BV306" s="218"/>
      <c r="BW306" s="218"/>
      <c r="BX306" s="218"/>
      <c r="BY306" s="218"/>
      <c r="BZ306" s="218"/>
      <c r="CA306" s="218"/>
      <c r="CB306" s="218"/>
      <c r="CC306" s="218"/>
      <c r="CD306" s="218"/>
      <c r="CE306" s="218"/>
      <c r="CF306" s="218"/>
      <c r="CG306" s="218"/>
      <c r="CH306" s="218"/>
      <c r="CI306" s="218"/>
      <c r="CJ306" s="218"/>
      <c r="CK306" s="218"/>
      <c r="CL306" s="218"/>
      <c r="CM306" s="218"/>
      <c r="CN306" s="218"/>
      <c r="CO306" s="218"/>
      <c r="CP306" s="218"/>
      <c r="CQ306" s="218"/>
      <c r="CR306" s="218"/>
      <c r="CS306" s="218"/>
      <c r="CT306" s="218"/>
    </row>
    <row r="307" spans="20:98" s="10" customFormat="1" x14ac:dyDescent="0.35">
      <c r="T307" s="218"/>
      <c r="U307" s="218"/>
      <c r="V307" s="218"/>
      <c r="W307" s="218"/>
      <c r="X307" s="218"/>
      <c r="Y307" s="218"/>
      <c r="Z307" s="218"/>
      <c r="AA307" s="218"/>
      <c r="AB307" s="218"/>
      <c r="AC307" s="218"/>
      <c r="AD307" s="218"/>
      <c r="AE307" s="218"/>
      <c r="AF307" s="218"/>
      <c r="AG307" s="218"/>
      <c r="AH307" s="218"/>
      <c r="AI307" s="218"/>
      <c r="AJ307" s="218"/>
      <c r="AK307" s="218"/>
      <c r="AL307" s="218"/>
      <c r="AM307" s="218"/>
      <c r="AN307" s="218"/>
      <c r="AO307" s="218"/>
      <c r="AP307" s="218"/>
      <c r="AQ307" s="218"/>
      <c r="AR307" s="218"/>
      <c r="AS307" s="218"/>
      <c r="AT307" s="218"/>
      <c r="AU307" s="218"/>
      <c r="AV307" s="218"/>
      <c r="AW307" s="218"/>
      <c r="AX307" s="218"/>
      <c r="AY307" s="218"/>
      <c r="AZ307" s="218"/>
      <c r="BA307" s="218"/>
      <c r="BB307" s="218"/>
      <c r="BC307" s="218"/>
      <c r="BD307" s="218"/>
      <c r="BE307" s="218"/>
      <c r="BF307" s="218"/>
      <c r="BG307" s="218"/>
      <c r="BH307" s="218"/>
      <c r="BI307" s="218"/>
      <c r="BJ307" s="218"/>
      <c r="BK307" s="218"/>
      <c r="BL307" s="218"/>
      <c r="BM307" s="218"/>
      <c r="BN307" s="218"/>
      <c r="BO307" s="218"/>
      <c r="BP307" s="218"/>
      <c r="BQ307" s="218"/>
      <c r="BR307" s="218"/>
      <c r="BS307" s="218"/>
      <c r="BT307" s="218"/>
      <c r="BU307" s="218"/>
      <c r="BV307" s="218"/>
      <c r="BW307" s="218"/>
      <c r="BX307" s="218"/>
      <c r="BY307" s="218"/>
      <c r="BZ307" s="218"/>
      <c r="CA307" s="218"/>
      <c r="CB307" s="218"/>
      <c r="CC307" s="218"/>
      <c r="CD307" s="218"/>
      <c r="CE307" s="218"/>
      <c r="CF307" s="218"/>
      <c r="CG307" s="218"/>
      <c r="CH307" s="218"/>
      <c r="CI307" s="218"/>
      <c r="CJ307" s="218"/>
      <c r="CK307" s="218"/>
      <c r="CL307" s="218"/>
      <c r="CM307" s="218"/>
      <c r="CN307" s="218"/>
      <c r="CO307" s="218"/>
      <c r="CP307" s="218"/>
      <c r="CQ307" s="218"/>
      <c r="CR307" s="218"/>
      <c r="CS307" s="218"/>
      <c r="CT307" s="218"/>
    </row>
    <row r="308" spans="20:98" s="10" customFormat="1" x14ac:dyDescent="0.35">
      <c r="T308" s="218"/>
      <c r="U308" s="218"/>
      <c r="V308" s="218"/>
      <c r="W308" s="218"/>
      <c r="X308" s="218"/>
      <c r="Y308" s="218"/>
      <c r="Z308" s="218"/>
      <c r="AA308" s="218"/>
      <c r="AB308" s="218"/>
      <c r="AC308" s="218"/>
      <c r="AD308" s="218"/>
      <c r="AE308" s="218"/>
      <c r="AF308" s="218"/>
      <c r="AG308" s="218"/>
      <c r="AH308" s="218"/>
      <c r="AI308" s="218"/>
      <c r="AJ308" s="218"/>
      <c r="AK308" s="218"/>
      <c r="AL308" s="218"/>
      <c r="AM308" s="218"/>
      <c r="AN308" s="218"/>
      <c r="AO308" s="218"/>
      <c r="AP308" s="218"/>
      <c r="AQ308" s="218"/>
      <c r="AR308" s="218"/>
      <c r="AS308" s="218"/>
      <c r="AT308" s="218"/>
      <c r="AU308" s="218"/>
      <c r="AV308" s="218"/>
      <c r="AW308" s="218"/>
      <c r="AX308" s="218"/>
      <c r="AY308" s="218"/>
      <c r="AZ308" s="218"/>
      <c r="BA308" s="218"/>
      <c r="BB308" s="218"/>
      <c r="BC308" s="218"/>
      <c r="BD308" s="218"/>
      <c r="BE308" s="218"/>
      <c r="BF308" s="218"/>
      <c r="BG308" s="218"/>
      <c r="BH308" s="218"/>
      <c r="BI308" s="218"/>
      <c r="BJ308" s="218"/>
      <c r="BK308" s="218"/>
      <c r="BL308" s="218"/>
      <c r="BM308" s="218"/>
      <c r="BN308" s="218"/>
      <c r="BO308" s="218"/>
      <c r="BP308" s="218"/>
      <c r="BQ308" s="218"/>
      <c r="BR308" s="218"/>
      <c r="BS308" s="218"/>
      <c r="BT308" s="218"/>
      <c r="BU308" s="218"/>
      <c r="BV308" s="218"/>
      <c r="BW308" s="218"/>
      <c r="BX308" s="218"/>
      <c r="BY308" s="218"/>
      <c r="BZ308" s="218"/>
      <c r="CA308" s="218"/>
      <c r="CB308" s="218"/>
      <c r="CC308" s="218"/>
      <c r="CD308" s="218"/>
      <c r="CE308" s="218"/>
      <c r="CF308" s="218"/>
      <c r="CG308" s="218"/>
      <c r="CH308" s="218"/>
      <c r="CI308" s="218"/>
      <c r="CJ308" s="218"/>
      <c r="CK308" s="218"/>
      <c r="CL308" s="218"/>
      <c r="CM308" s="218"/>
      <c r="CN308" s="218"/>
      <c r="CO308" s="218"/>
      <c r="CP308" s="218"/>
      <c r="CQ308" s="218"/>
      <c r="CR308" s="218"/>
      <c r="CS308" s="218"/>
      <c r="CT308" s="218"/>
    </row>
    <row r="309" spans="20:98" s="10" customFormat="1" x14ac:dyDescent="0.35">
      <c r="T309" s="218"/>
      <c r="U309" s="218"/>
      <c r="V309" s="218"/>
      <c r="W309" s="218"/>
      <c r="X309" s="218"/>
      <c r="Y309" s="218"/>
      <c r="Z309" s="218"/>
      <c r="AA309" s="218"/>
      <c r="AB309" s="218"/>
      <c r="AC309" s="218"/>
      <c r="AD309" s="218"/>
      <c r="AE309" s="218"/>
      <c r="AF309" s="218"/>
      <c r="AG309" s="218"/>
      <c r="AH309" s="218"/>
      <c r="AI309" s="218"/>
      <c r="AJ309" s="218"/>
      <c r="AK309" s="218"/>
      <c r="AL309" s="218"/>
      <c r="AM309" s="218"/>
      <c r="AN309" s="218"/>
      <c r="AO309" s="218"/>
      <c r="AP309" s="218"/>
      <c r="AQ309" s="218"/>
      <c r="AR309" s="218"/>
      <c r="AS309" s="218"/>
      <c r="AT309" s="218"/>
      <c r="AU309" s="218"/>
      <c r="AV309" s="218"/>
      <c r="AW309" s="218"/>
      <c r="AX309" s="218"/>
      <c r="AY309" s="218"/>
      <c r="AZ309" s="218"/>
      <c r="BA309" s="218"/>
      <c r="BB309" s="218"/>
      <c r="BC309" s="218"/>
      <c r="BD309" s="218"/>
      <c r="BE309" s="218"/>
      <c r="BF309" s="218"/>
      <c r="BG309" s="218"/>
      <c r="BH309" s="218"/>
      <c r="BI309" s="218"/>
      <c r="BJ309" s="218"/>
      <c r="BK309" s="218"/>
      <c r="BL309" s="218"/>
      <c r="BM309" s="218"/>
      <c r="BN309" s="218"/>
      <c r="BO309" s="218"/>
      <c r="BP309" s="218"/>
      <c r="BQ309" s="218"/>
      <c r="BR309" s="218"/>
      <c r="BS309" s="218"/>
      <c r="BT309" s="218"/>
      <c r="BU309" s="218"/>
      <c r="BV309" s="218"/>
      <c r="BW309" s="218"/>
      <c r="BX309" s="218"/>
      <c r="BY309" s="218"/>
      <c r="BZ309" s="218"/>
      <c r="CA309" s="218"/>
      <c r="CB309" s="218"/>
      <c r="CC309" s="218"/>
      <c r="CD309" s="218"/>
      <c r="CE309" s="218"/>
      <c r="CF309" s="218"/>
      <c r="CG309" s="218"/>
      <c r="CH309" s="218"/>
      <c r="CI309" s="218"/>
      <c r="CJ309" s="218"/>
      <c r="CK309" s="218"/>
      <c r="CL309" s="218"/>
      <c r="CM309" s="218"/>
      <c r="CN309" s="218"/>
      <c r="CO309" s="218"/>
      <c r="CP309" s="218"/>
      <c r="CQ309" s="218"/>
      <c r="CR309" s="218"/>
      <c r="CS309" s="218"/>
      <c r="CT309" s="218"/>
    </row>
    <row r="310" spans="20:98" s="10" customFormat="1" x14ac:dyDescent="0.35">
      <c r="T310" s="218"/>
      <c r="U310" s="218"/>
      <c r="V310" s="218"/>
      <c r="W310" s="218"/>
      <c r="X310" s="218"/>
      <c r="Y310" s="218"/>
      <c r="Z310" s="218"/>
      <c r="AA310" s="218"/>
      <c r="AB310" s="218"/>
      <c r="AC310" s="218"/>
      <c r="AD310" s="218"/>
      <c r="AE310" s="218"/>
      <c r="AF310" s="218"/>
      <c r="AG310" s="218"/>
      <c r="AH310" s="218"/>
      <c r="AI310" s="218"/>
      <c r="AJ310" s="218"/>
      <c r="AK310" s="218"/>
      <c r="AL310" s="218"/>
      <c r="AM310" s="218"/>
      <c r="AN310" s="218"/>
      <c r="AO310" s="218"/>
      <c r="AP310" s="218"/>
      <c r="AQ310" s="218"/>
      <c r="AR310" s="218"/>
      <c r="AS310" s="218"/>
      <c r="AT310" s="218"/>
      <c r="AU310" s="218"/>
      <c r="AV310" s="218"/>
      <c r="AW310" s="218"/>
      <c r="AX310" s="218"/>
      <c r="AY310" s="218"/>
      <c r="AZ310" s="218"/>
      <c r="BA310" s="218"/>
      <c r="BB310" s="218"/>
      <c r="BC310" s="218"/>
      <c r="BD310" s="218"/>
      <c r="BE310" s="218"/>
      <c r="BF310" s="218"/>
      <c r="BG310" s="218"/>
      <c r="BH310" s="218"/>
      <c r="BI310" s="218"/>
      <c r="BJ310" s="218"/>
      <c r="BK310" s="218"/>
      <c r="BL310" s="218"/>
      <c r="BM310" s="218"/>
      <c r="BN310" s="218"/>
      <c r="BO310" s="218"/>
      <c r="BP310" s="218"/>
      <c r="BQ310" s="218"/>
      <c r="BR310" s="218"/>
      <c r="BS310" s="218"/>
      <c r="BT310" s="218"/>
      <c r="BU310" s="218"/>
      <c r="BV310" s="218"/>
      <c r="BW310" s="218"/>
      <c r="BX310" s="218"/>
      <c r="BY310" s="218"/>
      <c r="BZ310" s="218"/>
      <c r="CA310" s="218"/>
      <c r="CB310" s="218"/>
      <c r="CC310" s="218"/>
      <c r="CD310" s="218"/>
      <c r="CE310" s="218"/>
      <c r="CF310" s="218"/>
      <c r="CG310" s="218"/>
      <c r="CH310" s="218"/>
      <c r="CI310" s="218"/>
      <c r="CJ310" s="218"/>
      <c r="CK310" s="218"/>
      <c r="CL310" s="218"/>
      <c r="CM310" s="218"/>
      <c r="CN310" s="218"/>
      <c r="CO310" s="218"/>
      <c r="CP310" s="218"/>
      <c r="CQ310" s="218"/>
      <c r="CR310" s="218"/>
      <c r="CS310" s="218"/>
      <c r="CT310" s="218"/>
    </row>
    <row r="311" spans="20:98" s="10" customFormat="1" x14ac:dyDescent="0.35">
      <c r="T311" s="218"/>
      <c r="U311" s="218"/>
      <c r="V311" s="218"/>
      <c r="W311" s="218"/>
      <c r="X311" s="218"/>
      <c r="Y311" s="218"/>
      <c r="Z311" s="218"/>
      <c r="AA311" s="218"/>
      <c r="AB311" s="218"/>
      <c r="AC311" s="218"/>
      <c r="AD311" s="218"/>
      <c r="AE311" s="218"/>
      <c r="AF311" s="218"/>
      <c r="AG311" s="218"/>
      <c r="AH311" s="218"/>
      <c r="AI311" s="218"/>
      <c r="AJ311" s="218"/>
      <c r="AK311" s="218"/>
      <c r="AL311" s="218"/>
      <c r="AM311" s="218"/>
      <c r="AN311" s="218"/>
      <c r="AO311" s="218"/>
      <c r="AP311" s="218"/>
      <c r="AQ311" s="218"/>
      <c r="AR311" s="218"/>
      <c r="AS311" s="218"/>
      <c r="AT311" s="218"/>
      <c r="AU311" s="218"/>
      <c r="AV311" s="218"/>
      <c r="AW311" s="218"/>
      <c r="AX311" s="218"/>
      <c r="AY311" s="218"/>
      <c r="AZ311" s="218"/>
      <c r="BA311" s="218"/>
      <c r="BB311" s="218"/>
      <c r="BC311" s="218"/>
      <c r="BD311" s="218"/>
      <c r="BE311" s="218"/>
      <c r="BF311" s="218"/>
      <c r="BG311" s="218"/>
      <c r="BH311" s="218"/>
      <c r="BI311" s="218"/>
      <c r="BJ311" s="218"/>
      <c r="BK311" s="218"/>
      <c r="BL311" s="218"/>
      <c r="BM311" s="218"/>
      <c r="BN311" s="218"/>
      <c r="BO311" s="218"/>
      <c r="BP311" s="218"/>
      <c r="BQ311" s="218"/>
      <c r="BR311" s="218"/>
      <c r="BS311" s="218"/>
      <c r="BT311" s="218"/>
      <c r="BU311" s="218"/>
      <c r="BV311" s="218"/>
      <c r="BW311" s="218"/>
      <c r="BX311" s="218"/>
      <c r="BY311" s="218"/>
      <c r="BZ311" s="218"/>
      <c r="CA311" s="218"/>
      <c r="CB311" s="218"/>
      <c r="CC311" s="218"/>
      <c r="CD311" s="218"/>
      <c r="CE311" s="218"/>
      <c r="CF311" s="218"/>
      <c r="CG311" s="218"/>
      <c r="CH311" s="218"/>
      <c r="CI311" s="218"/>
      <c r="CJ311" s="218"/>
      <c r="CK311" s="218"/>
      <c r="CL311" s="218"/>
      <c r="CM311" s="218"/>
      <c r="CN311" s="218"/>
      <c r="CO311" s="218"/>
      <c r="CP311" s="218"/>
      <c r="CQ311" s="218"/>
      <c r="CR311" s="218"/>
      <c r="CS311" s="218"/>
      <c r="CT311" s="218"/>
    </row>
    <row r="312" spans="20:98" s="10" customFormat="1" x14ac:dyDescent="0.35">
      <c r="T312" s="218"/>
      <c r="U312" s="218"/>
      <c r="V312" s="218"/>
      <c r="W312" s="218"/>
      <c r="X312" s="218"/>
      <c r="Y312" s="218"/>
      <c r="Z312" s="218"/>
      <c r="AA312" s="218"/>
      <c r="AB312" s="218"/>
      <c r="AC312" s="218"/>
      <c r="AD312" s="218"/>
      <c r="AE312" s="218"/>
      <c r="AF312" s="218"/>
      <c r="AG312" s="218"/>
      <c r="AH312" s="218"/>
      <c r="AI312" s="218"/>
      <c r="AJ312" s="218"/>
      <c r="AK312" s="218"/>
      <c r="AL312" s="218"/>
      <c r="AM312" s="218"/>
      <c r="AN312" s="218"/>
      <c r="AO312" s="218"/>
      <c r="AP312" s="218"/>
      <c r="AQ312" s="218"/>
      <c r="AR312" s="218"/>
      <c r="AS312" s="218"/>
      <c r="AT312" s="218"/>
      <c r="AU312" s="218"/>
      <c r="AV312" s="218"/>
      <c r="AW312" s="218"/>
      <c r="AX312" s="218"/>
      <c r="AY312" s="218"/>
      <c r="AZ312" s="218"/>
      <c r="BA312" s="218"/>
      <c r="BB312" s="218"/>
      <c r="BC312" s="218"/>
      <c r="BD312" s="218"/>
      <c r="BE312" s="218"/>
      <c r="BF312" s="218"/>
      <c r="BG312" s="218"/>
      <c r="BH312" s="218"/>
      <c r="BI312" s="218"/>
      <c r="BJ312" s="218"/>
      <c r="BK312" s="218"/>
      <c r="BL312" s="218"/>
      <c r="BM312" s="218"/>
      <c r="BN312" s="218"/>
      <c r="BO312" s="218"/>
      <c r="BP312" s="218"/>
      <c r="BQ312" s="218"/>
      <c r="BR312" s="218"/>
      <c r="BS312" s="218"/>
      <c r="BT312" s="218"/>
      <c r="BU312" s="218"/>
      <c r="BV312" s="218"/>
      <c r="BW312" s="218"/>
      <c r="BX312" s="218"/>
      <c r="BY312" s="218"/>
      <c r="BZ312" s="218"/>
      <c r="CA312" s="218"/>
      <c r="CB312" s="218"/>
      <c r="CC312" s="218"/>
      <c r="CD312" s="218"/>
      <c r="CE312" s="218"/>
      <c r="CF312" s="218"/>
      <c r="CG312" s="218"/>
      <c r="CH312" s="218"/>
      <c r="CI312" s="218"/>
      <c r="CJ312" s="218"/>
      <c r="CK312" s="218"/>
      <c r="CL312" s="218"/>
      <c r="CM312" s="218"/>
      <c r="CN312" s="218"/>
      <c r="CO312" s="218"/>
      <c r="CP312" s="218"/>
      <c r="CQ312" s="218"/>
      <c r="CR312" s="218"/>
      <c r="CS312" s="218"/>
      <c r="CT312" s="218"/>
    </row>
    <row r="313" spans="20:98" s="10" customFormat="1" x14ac:dyDescent="0.35">
      <c r="T313" s="218"/>
      <c r="U313" s="218"/>
      <c r="V313" s="218"/>
      <c r="W313" s="218"/>
      <c r="X313" s="218"/>
      <c r="Y313" s="218"/>
      <c r="Z313" s="218"/>
      <c r="AA313" s="218"/>
      <c r="AB313" s="218"/>
      <c r="AC313" s="218"/>
      <c r="AD313" s="218"/>
      <c r="AE313" s="218"/>
      <c r="AF313" s="218"/>
      <c r="AG313" s="218"/>
      <c r="AH313" s="218"/>
      <c r="AI313" s="218"/>
      <c r="AJ313" s="218"/>
      <c r="AK313" s="218"/>
      <c r="AL313" s="218"/>
      <c r="AM313" s="218"/>
      <c r="AN313" s="218"/>
      <c r="AO313" s="218"/>
      <c r="AP313" s="218"/>
      <c r="AQ313" s="218"/>
      <c r="AR313" s="218"/>
      <c r="AS313" s="218"/>
      <c r="AT313" s="218"/>
      <c r="AU313" s="218"/>
      <c r="AV313" s="218"/>
      <c r="AW313" s="218"/>
      <c r="AX313" s="218"/>
      <c r="AY313" s="218"/>
      <c r="AZ313" s="218"/>
      <c r="BA313" s="218"/>
      <c r="BB313" s="218"/>
      <c r="BC313" s="218"/>
      <c r="BD313" s="218"/>
      <c r="BE313" s="218"/>
      <c r="BF313" s="218"/>
      <c r="BG313" s="218"/>
      <c r="BH313" s="218"/>
      <c r="BI313" s="218"/>
      <c r="BJ313" s="218"/>
      <c r="BK313" s="218"/>
      <c r="BL313" s="218"/>
      <c r="BM313" s="218"/>
      <c r="BN313" s="218"/>
      <c r="BO313" s="218"/>
      <c r="BP313" s="218"/>
      <c r="BQ313" s="218"/>
      <c r="BR313" s="218"/>
      <c r="BS313" s="218"/>
      <c r="BT313" s="218"/>
      <c r="BU313" s="218"/>
      <c r="BV313" s="218"/>
      <c r="BW313" s="218"/>
      <c r="BX313" s="218"/>
      <c r="BY313" s="218"/>
      <c r="BZ313" s="218"/>
      <c r="CA313" s="218"/>
      <c r="CB313" s="218"/>
      <c r="CC313" s="218"/>
      <c r="CD313" s="218"/>
      <c r="CE313" s="218"/>
      <c r="CF313" s="218"/>
      <c r="CG313" s="218"/>
      <c r="CH313" s="218"/>
      <c r="CI313" s="218"/>
      <c r="CJ313" s="218"/>
      <c r="CK313" s="218"/>
      <c r="CL313" s="218"/>
      <c r="CM313" s="218"/>
      <c r="CN313" s="218"/>
      <c r="CO313" s="218"/>
      <c r="CP313" s="218"/>
      <c r="CQ313" s="218"/>
      <c r="CR313" s="218"/>
      <c r="CS313" s="218"/>
      <c r="CT313" s="218"/>
    </row>
    <row r="314" spans="20:98" s="10" customFormat="1" x14ac:dyDescent="0.35">
      <c r="T314" s="218"/>
      <c r="U314" s="218"/>
      <c r="V314" s="218"/>
      <c r="W314" s="218"/>
      <c r="X314" s="218"/>
      <c r="Y314" s="218"/>
      <c r="Z314" s="218"/>
      <c r="AA314" s="218"/>
      <c r="AB314" s="218"/>
      <c r="AC314" s="218"/>
      <c r="AD314" s="218"/>
      <c r="AE314" s="218"/>
      <c r="AF314" s="218"/>
      <c r="AG314" s="218"/>
      <c r="AH314" s="218"/>
      <c r="AI314" s="218"/>
      <c r="AJ314" s="218"/>
      <c r="AK314" s="218"/>
      <c r="AL314" s="218"/>
      <c r="AM314" s="218"/>
      <c r="AN314" s="218"/>
      <c r="AO314" s="218"/>
      <c r="AP314" s="218"/>
      <c r="AQ314" s="218"/>
      <c r="AR314" s="218"/>
      <c r="AS314" s="218"/>
      <c r="AT314" s="218"/>
      <c r="AU314" s="218"/>
      <c r="AV314" s="218"/>
      <c r="AW314" s="218"/>
      <c r="AX314" s="218"/>
      <c r="AY314" s="218"/>
      <c r="AZ314" s="218"/>
      <c r="BA314" s="218"/>
      <c r="BB314" s="218"/>
      <c r="BC314" s="218"/>
      <c r="BD314" s="218"/>
      <c r="BE314" s="218"/>
      <c r="BF314" s="218"/>
      <c r="BG314" s="218"/>
      <c r="BH314" s="218"/>
      <c r="BI314" s="218"/>
      <c r="BJ314" s="218"/>
      <c r="BK314" s="218"/>
      <c r="BL314" s="218"/>
      <c r="BM314" s="218"/>
      <c r="BN314" s="218"/>
      <c r="BO314" s="218"/>
      <c r="BP314" s="218"/>
      <c r="BQ314" s="218"/>
      <c r="BR314" s="218"/>
      <c r="BS314" s="218"/>
      <c r="BT314" s="218"/>
      <c r="BU314" s="218"/>
      <c r="BV314" s="218"/>
      <c r="BW314" s="218"/>
      <c r="BX314" s="218"/>
      <c r="BY314" s="218"/>
      <c r="BZ314" s="218"/>
      <c r="CA314" s="218"/>
      <c r="CB314" s="218"/>
      <c r="CC314" s="218"/>
      <c r="CD314" s="218"/>
      <c r="CE314" s="218"/>
      <c r="CF314" s="218"/>
      <c r="CG314" s="218"/>
      <c r="CH314" s="218"/>
      <c r="CI314" s="218"/>
      <c r="CJ314" s="218"/>
      <c r="CK314" s="218"/>
      <c r="CL314" s="218"/>
      <c r="CM314" s="218"/>
      <c r="CN314" s="218"/>
      <c r="CO314" s="218"/>
      <c r="CP314" s="218"/>
      <c r="CQ314" s="218"/>
      <c r="CR314" s="218"/>
      <c r="CS314" s="218"/>
      <c r="CT314" s="218"/>
    </row>
    <row r="315" spans="20:98" s="10" customFormat="1" x14ac:dyDescent="0.35">
      <c r="T315" s="218"/>
      <c r="U315" s="218"/>
      <c r="V315" s="218"/>
      <c r="W315" s="218"/>
      <c r="X315" s="218"/>
      <c r="Y315" s="218"/>
      <c r="Z315" s="218"/>
      <c r="AA315" s="218"/>
      <c r="AB315" s="218"/>
      <c r="AC315" s="218"/>
      <c r="AD315" s="218"/>
      <c r="AE315" s="218"/>
      <c r="AF315" s="218"/>
      <c r="AG315" s="218"/>
      <c r="AH315" s="218"/>
      <c r="AI315" s="218"/>
      <c r="AJ315" s="218"/>
      <c r="AK315" s="218"/>
      <c r="AL315" s="218"/>
      <c r="AM315" s="218"/>
      <c r="AN315" s="218"/>
      <c r="AO315" s="218"/>
      <c r="AP315" s="218"/>
      <c r="AQ315" s="218"/>
      <c r="AR315" s="218"/>
      <c r="AS315" s="218"/>
      <c r="AT315" s="218"/>
      <c r="AU315" s="218"/>
      <c r="AV315" s="218"/>
      <c r="AW315" s="218"/>
      <c r="AX315" s="218"/>
      <c r="AY315" s="218"/>
      <c r="AZ315" s="218"/>
      <c r="BA315" s="218"/>
      <c r="BB315" s="218"/>
      <c r="BC315" s="218"/>
      <c r="BD315" s="218"/>
      <c r="BE315" s="218"/>
      <c r="BF315" s="218"/>
      <c r="BG315" s="218"/>
      <c r="BH315" s="218"/>
      <c r="BI315" s="218"/>
      <c r="BJ315" s="218"/>
      <c r="BK315" s="218"/>
      <c r="BL315" s="218"/>
      <c r="BM315" s="218"/>
      <c r="BN315" s="218"/>
      <c r="BO315" s="218"/>
      <c r="BP315" s="218"/>
      <c r="BQ315" s="218"/>
      <c r="BR315" s="218"/>
      <c r="BS315" s="218"/>
      <c r="BT315" s="218"/>
      <c r="BU315" s="218"/>
      <c r="BV315" s="218"/>
      <c r="BW315" s="218"/>
      <c r="BX315" s="218"/>
      <c r="BY315" s="218"/>
      <c r="BZ315" s="218"/>
      <c r="CA315" s="218"/>
      <c r="CB315" s="218"/>
      <c r="CC315" s="218"/>
      <c r="CD315" s="218"/>
      <c r="CE315" s="218"/>
      <c r="CF315" s="218"/>
      <c r="CG315" s="218"/>
      <c r="CH315" s="218"/>
      <c r="CI315" s="218"/>
      <c r="CJ315" s="218"/>
      <c r="CK315" s="218"/>
      <c r="CL315" s="218"/>
      <c r="CM315" s="218"/>
      <c r="CN315" s="218"/>
      <c r="CO315" s="218"/>
      <c r="CP315" s="218"/>
      <c r="CQ315" s="218"/>
      <c r="CR315" s="218"/>
      <c r="CS315" s="218"/>
      <c r="CT315" s="218"/>
    </row>
    <row r="316" spans="20:98" s="10" customFormat="1" x14ac:dyDescent="0.35">
      <c r="T316" s="218"/>
      <c r="U316" s="218"/>
      <c r="V316" s="218"/>
      <c r="W316" s="218"/>
      <c r="X316" s="218"/>
      <c r="Y316" s="218"/>
      <c r="Z316" s="218"/>
      <c r="AA316" s="218"/>
      <c r="AB316" s="218"/>
      <c r="AC316" s="218"/>
      <c r="AD316" s="218"/>
      <c r="AE316" s="218"/>
      <c r="AF316" s="218"/>
      <c r="AG316" s="218"/>
      <c r="AH316" s="218"/>
      <c r="AI316" s="218"/>
      <c r="AJ316" s="218"/>
      <c r="AK316" s="218"/>
      <c r="AL316" s="218"/>
      <c r="AM316" s="218"/>
      <c r="AN316" s="218"/>
      <c r="AO316" s="218"/>
      <c r="AP316" s="218"/>
      <c r="AQ316" s="218"/>
      <c r="AR316" s="218"/>
      <c r="AS316" s="218"/>
      <c r="AT316" s="218"/>
      <c r="AU316" s="218"/>
      <c r="AV316" s="218"/>
      <c r="AW316" s="218"/>
      <c r="AX316" s="218"/>
      <c r="AY316" s="218"/>
      <c r="AZ316" s="218"/>
      <c r="BA316" s="218"/>
      <c r="BB316" s="218"/>
      <c r="BC316" s="218"/>
      <c r="BD316" s="218"/>
      <c r="BE316" s="218"/>
      <c r="BF316" s="218"/>
      <c r="BG316" s="218"/>
      <c r="BH316" s="218"/>
      <c r="BI316" s="218"/>
      <c r="BJ316" s="218"/>
      <c r="BK316" s="218"/>
      <c r="BL316" s="218"/>
      <c r="BM316" s="218"/>
      <c r="BN316" s="218"/>
      <c r="BO316" s="218"/>
      <c r="BP316" s="218"/>
      <c r="BQ316" s="218"/>
      <c r="BR316" s="218"/>
      <c r="BS316" s="218"/>
      <c r="BT316" s="218"/>
      <c r="BU316" s="218"/>
      <c r="BV316" s="218"/>
      <c r="BW316" s="218"/>
      <c r="BX316" s="218"/>
      <c r="BY316" s="218"/>
      <c r="BZ316" s="218"/>
      <c r="CA316" s="218"/>
      <c r="CB316" s="218"/>
      <c r="CC316" s="218"/>
      <c r="CD316" s="218"/>
      <c r="CE316" s="218"/>
      <c r="CF316" s="218"/>
      <c r="CG316" s="218"/>
      <c r="CH316" s="218"/>
      <c r="CI316" s="218"/>
      <c r="CJ316" s="218"/>
      <c r="CK316" s="218"/>
      <c r="CL316" s="218"/>
      <c r="CM316" s="218"/>
      <c r="CN316" s="218"/>
      <c r="CO316" s="218"/>
      <c r="CP316" s="218"/>
      <c r="CQ316" s="218"/>
      <c r="CR316" s="218"/>
      <c r="CS316" s="218"/>
      <c r="CT316" s="218"/>
    </row>
    <row r="317" spans="20:98" s="10" customFormat="1" x14ac:dyDescent="0.35">
      <c r="T317" s="218"/>
      <c r="U317" s="218"/>
      <c r="V317" s="218"/>
      <c r="W317" s="218"/>
      <c r="X317" s="218"/>
      <c r="Y317" s="218"/>
      <c r="Z317" s="218"/>
      <c r="AA317" s="218"/>
      <c r="AB317" s="218"/>
      <c r="AC317" s="218"/>
      <c r="AD317" s="218"/>
      <c r="AE317" s="218"/>
      <c r="AF317" s="218"/>
      <c r="AG317" s="218"/>
      <c r="AH317" s="218"/>
      <c r="AI317" s="218"/>
      <c r="AJ317" s="218"/>
      <c r="AK317" s="218"/>
      <c r="AL317" s="218"/>
      <c r="AM317" s="218"/>
      <c r="AN317" s="218"/>
      <c r="AO317" s="218"/>
      <c r="AP317" s="218"/>
      <c r="AQ317" s="218"/>
      <c r="AR317" s="218"/>
      <c r="AS317" s="218"/>
      <c r="AT317" s="218"/>
      <c r="AU317" s="218"/>
      <c r="AV317" s="218"/>
      <c r="AW317" s="218"/>
      <c r="AX317" s="218"/>
      <c r="AY317" s="218"/>
      <c r="AZ317" s="218"/>
      <c r="BA317" s="218"/>
      <c r="BB317" s="218"/>
      <c r="BC317" s="218"/>
      <c r="BD317" s="218"/>
      <c r="BE317" s="218"/>
      <c r="BF317" s="218"/>
      <c r="BG317" s="218"/>
      <c r="BH317" s="218"/>
      <c r="BI317" s="218"/>
      <c r="BJ317" s="218"/>
      <c r="BK317" s="218"/>
      <c r="BL317" s="218"/>
      <c r="BM317" s="218"/>
      <c r="BN317" s="218"/>
      <c r="BO317" s="218"/>
      <c r="BP317" s="218"/>
      <c r="BQ317" s="218"/>
      <c r="BR317" s="218"/>
      <c r="BS317" s="218"/>
      <c r="BT317" s="218"/>
      <c r="BU317" s="218"/>
      <c r="BV317" s="218"/>
      <c r="BW317" s="218"/>
      <c r="BX317" s="218"/>
      <c r="BY317" s="218"/>
      <c r="BZ317" s="218"/>
      <c r="CA317" s="218"/>
      <c r="CB317" s="218"/>
      <c r="CC317" s="218"/>
      <c r="CD317" s="218"/>
      <c r="CE317" s="218"/>
      <c r="CF317" s="218"/>
      <c r="CG317" s="218"/>
      <c r="CH317" s="218"/>
      <c r="CI317" s="218"/>
      <c r="CJ317" s="218"/>
      <c r="CK317" s="218"/>
      <c r="CL317" s="218"/>
      <c r="CM317" s="218"/>
      <c r="CN317" s="218"/>
      <c r="CO317" s="218"/>
      <c r="CP317" s="218"/>
      <c r="CQ317" s="218"/>
      <c r="CR317" s="218"/>
      <c r="CS317" s="218"/>
      <c r="CT317" s="218"/>
    </row>
    <row r="318" spans="20:98" s="10" customFormat="1" x14ac:dyDescent="0.35">
      <c r="T318" s="218"/>
      <c r="U318" s="218"/>
      <c r="V318" s="218"/>
      <c r="W318" s="218"/>
      <c r="X318" s="218"/>
      <c r="Y318" s="218"/>
      <c r="Z318" s="218"/>
      <c r="AA318" s="218"/>
      <c r="AB318" s="218"/>
      <c r="AC318" s="218"/>
      <c r="AD318" s="218"/>
      <c r="AE318" s="218"/>
      <c r="AF318" s="218"/>
      <c r="AG318" s="218"/>
      <c r="AH318" s="218"/>
      <c r="AI318" s="218"/>
      <c r="AJ318" s="218"/>
      <c r="AK318" s="218"/>
      <c r="AL318" s="218"/>
      <c r="AM318" s="218"/>
      <c r="AN318" s="218"/>
      <c r="AO318" s="218"/>
      <c r="AP318" s="218"/>
      <c r="AQ318" s="218"/>
      <c r="AR318" s="218"/>
      <c r="AS318" s="218"/>
      <c r="AT318" s="218"/>
      <c r="AU318" s="218"/>
      <c r="AV318" s="218"/>
      <c r="AW318" s="218"/>
      <c r="AX318" s="218"/>
      <c r="AY318" s="218"/>
      <c r="AZ318" s="218"/>
      <c r="BA318" s="218"/>
      <c r="BB318" s="218"/>
      <c r="BC318" s="218"/>
      <c r="BD318" s="218"/>
      <c r="BE318" s="218"/>
      <c r="BF318" s="218"/>
      <c r="BG318" s="218"/>
      <c r="BH318" s="218"/>
      <c r="BI318" s="218"/>
      <c r="BJ318" s="218"/>
      <c r="BK318" s="218"/>
      <c r="BL318" s="218"/>
      <c r="BM318" s="218"/>
      <c r="BN318" s="218"/>
      <c r="BO318" s="218"/>
      <c r="BP318" s="218"/>
      <c r="BQ318" s="218"/>
      <c r="BR318" s="218"/>
      <c r="BS318" s="218"/>
      <c r="BT318" s="218"/>
      <c r="BU318" s="218"/>
      <c r="BV318" s="218"/>
      <c r="BW318" s="218"/>
      <c r="BX318" s="218"/>
      <c r="BY318" s="218"/>
      <c r="BZ318" s="218"/>
      <c r="CA318" s="218"/>
      <c r="CB318" s="218"/>
      <c r="CC318" s="218"/>
      <c r="CD318" s="218"/>
      <c r="CE318" s="218"/>
      <c r="CF318" s="218"/>
      <c r="CG318" s="218"/>
      <c r="CH318" s="218"/>
      <c r="CI318" s="218"/>
      <c r="CJ318" s="218"/>
      <c r="CK318" s="218"/>
      <c r="CL318" s="218"/>
      <c r="CM318" s="218"/>
      <c r="CN318" s="218"/>
      <c r="CO318" s="218"/>
      <c r="CP318" s="218"/>
      <c r="CQ318" s="218"/>
      <c r="CR318" s="218"/>
      <c r="CS318" s="218"/>
      <c r="CT318" s="218"/>
    </row>
    <row r="319" spans="20:98" s="10" customFormat="1" x14ac:dyDescent="0.35">
      <c r="T319" s="218"/>
      <c r="U319" s="218"/>
      <c r="V319" s="218"/>
      <c r="W319" s="218"/>
      <c r="X319" s="218"/>
      <c r="Y319" s="218"/>
      <c r="Z319" s="218"/>
      <c r="AA319" s="218"/>
      <c r="AB319" s="218"/>
      <c r="AC319" s="218"/>
      <c r="AD319" s="218"/>
      <c r="AE319" s="218"/>
      <c r="AF319" s="218"/>
      <c r="AG319" s="218"/>
      <c r="AH319" s="218"/>
      <c r="AI319" s="218"/>
      <c r="AJ319" s="218"/>
      <c r="AK319" s="218"/>
      <c r="AL319" s="218"/>
      <c r="AM319" s="218"/>
      <c r="AN319" s="218"/>
      <c r="AO319" s="218"/>
      <c r="AP319" s="218"/>
      <c r="AQ319" s="218"/>
      <c r="AR319" s="218"/>
      <c r="AS319" s="218"/>
      <c r="AT319" s="218"/>
      <c r="AU319" s="218"/>
      <c r="AV319" s="218"/>
      <c r="AW319" s="218"/>
      <c r="AX319" s="218"/>
      <c r="AY319" s="218"/>
      <c r="AZ319" s="218"/>
      <c r="BA319" s="218"/>
      <c r="BB319" s="218"/>
      <c r="BC319" s="218"/>
      <c r="BD319" s="218"/>
      <c r="BE319" s="218"/>
      <c r="BF319" s="218"/>
      <c r="BG319" s="218"/>
      <c r="BH319" s="218"/>
      <c r="BI319" s="218"/>
      <c r="BJ319" s="218"/>
      <c r="BK319" s="218"/>
      <c r="BL319" s="218"/>
      <c r="BM319" s="218"/>
      <c r="BN319" s="218"/>
      <c r="BO319" s="218"/>
      <c r="BP319" s="218"/>
      <c r="BQ319" s="218"/>
      <c r="BR319" s="218"/>
      <c r="BS319" s="218"/>
      <c r="BT319" s="218"/>
      <c r="BU319" s="218"/>
      <c r="BV319" s="218"/>
      <c r="BW319" s="218"/>
      <c r="BX319" s="218"/>
      <c r="BY319" s="218"/>
      <c r="BZ319" s="218"/>
      <c r="CA319" s="218"/>
      <c r="CB319" s="218"/>
      <c r="CC319" s="218"/>
      <c r="CD319" s="218"/>
      <c r="CE319" s="218"/>
      <c r="CF319" s="218"/>
      <c r="CG319" s="218"/>
      <c r="CH319" s="218"/>
      <c r="CI319" s="218"/>
      <c r="CJ319" s="218"/>
      <c r="CK319" s="218"/>
      <c r="CL319" s="218"/>
      <c r="CM319" s="218"/>
      <c r="CN319" s="218"/>
      <c r="CO319" s="218"/>
      <c r="CP319" s="218"/>
      <c r="CQ319" s="218"/>
      <c r="CR319" s="218"/>
      <c r="CS319" s="218"/>
      <c r="CT319" s="218"/>
    </row>
    <row r="320" spans="20:98" s="10" customFormat="1" x14ac:dyDescent="0.35">
      <c r="T320" s="218"/>
      <c r="U320" s="218"/>
      <c r="V320" s="218"/>
      <c r="W320" s="218"/>
      <c r="X320" s="218"/>
      <c r="Y320" s="218"/>
      <c r="Z320" s="218"/>
      <c r="AA320" s="218"/>
      <c r="AB320" s="218"/>
      <c r="AC320" s="218"/>
      <c r="AD320" s="218"/>
      <c r="AE320" s="218"/>
      <c r="AF320" s="218"/>
      <c r="AG320" s="218"/>
      <c r="AH320" s="218"/>
      <c r="AI320" s="218"/>
      <c r="AJ320" s="218"/>
      <c r="AK320" s="218"/>
      <c r="AL320" s="218"/>
      <c r="AM320" s="218"/>
      <c r="AN320" s="218"/>
      <c r="AO320" s="218"/>
      <c r="AP320" s="218"/>
      <c r="AQ320" s="218"/>
      <c r="AR320" s="218"/>
      <c r="AS320" s="218"/>
      <c r="AT320" s="218"/>
      <c r="AU320" s="218"/>
      <c r="AV320" s="218"/>
      <c r="AW320" s="218"/>
      <c r="AX320" s="218"/>
      <c r="AY320" s="218"/>
      <c r="AZ320" s="218"/>
      <c r="BA320" s="218"/>
      <c r="BB320" s="218"/>
      <c r="BC320" s="218"/>
      <c r="BD320" s="218"/>
      <c r="BE320" s="218"/>
      <c r="BF320" s="218"/>
      <c r="BG320" s="218"/>
      <c r="BH320" s="218"/>
      <c r="BI320" s="218"/>
      <c r="BJ320" s="218"/>
      <c r="BK320" s="218"/>
      <c r="BL320" s="218"/>
      <c r="BM320" s="218"/>
      <c r="BN320" s="218"/>
      <c r="BO320" s="218"/>
      <c r="BP320" s="218"/>
      <c r="BQ320" s="218"/>
      <c r="BR320" s="218"/>
      <c r="BS320" s="218"/>
      <c r="BT320" s="218"/>
      <c r="BU320" s="218"/>
      <c r="BV320" s="218"/>
      <c r="BW320" s="218"/>
      <c r="BX320" s="218"/>
      <c r="BY320" s="218"/>
      <c r="BZ320" s="218"/>
      <c r="CA320" s="218"/>
      <c r="CB320" s="218"/>
      <c r="CC320" s="218"/>
      <c r="CD320" s="218"/>
      <c r="CE320" s="218"/>
      <c r="CF320" s="218"/>
      <c r="CG320" s="218"/>
      <c r="CH320" s="218"/>
      <c r="CI320" s="218"/>
      <c r="CJ320" s="218"/>
      <c r="CK320" s="218"/>
      <c r="CL320" s="218"/>
      <c r="CM320" s="218"/>
      <c r="CN320" s="218"/>
      <c r="CO320" s="218"/>
      <c r="CP320" s="218"/>
      <c r="CQ320" s="218"/>
      <c r="CR320" s="218"/>
      <c r="CS320" s="218"/>
      <c r="CT320" s="218"/>
    </row>
    <row r="321" spans="20:98" s="10" customFormat="1" x14ac:dyDescent="0.35">
      <c r="T321" s="218"/>
      <c r="U321" s="218"/>
      <c r="V321" s="218"/>
      <c r="W321" s="218"/>
      <c r="X321" s="218"/>
      <c r="Y321" s="218"/>
      <c r="Z321" s="218"/>
      <c r="AA321" s="218"/>
      <c r="AB321" s="218"/>
      <c r="AC321" s="218"/>
      <c r="AD321" s="218"/>
      <c r="AE321" s="218"/>
      <c r="AF321" s="218"/>
      <c r="AG321" s="218"/>
      <c r="AH321" s="218"/>
      <c r="AI321" s="218"/>
      <c r="AJ321" s="218"/>
      <c r="AK321" s="218"/>
      <c r="AL321" s="218"/>
      <c r="AM321" s="218"/>
      <c r="AN321" s="218"/>
      <c r="AO321" s="218"/>
      <c r="AP321" s="218"/>
      <c r="AQ321" s="218"/>
      <c r="AR321" s="218"/>
      <c r="AS321" s="218"/>
      <c r="AT321" s="218"/>
      <c r="AU321" s="218"/>
      <c r="AV321" s="218"/>
      <c r="AW321" s="218"/>
      <c r="AX321" s="218"/>
      <c r="AY321" s="218"/>
      <c r="AZ321" s="218"/>
      <c r="BA321" s="218"/>
      <c r="BB321" s="218"/>
      <c r="BC321" s="218"/>
      <c r="BD321" s="218"/>
      <c r="BE321" s="218"/>
      <c r="BF321" s="218"/>
      <c r="BG321" s="218"/>
      <c r="BH321" s="218"/>
      <c r="BI321" s="218"/>
      <c r="BJ321" s="218"/>
      <c r="BK321" s="218"/>
      <c r="BL321" s="218"/>
      <c r="BM321" s="218"/>
      <c r="BN321" s="218"/>
      <c r="BO321" s="218"/>
      <c r="BP321" s="218"/>
      <c r="BQ321" s="218"/>
      <c r="BR321" s="218"/>
      <c r="BS321" s="218"/>
      <c r="BT321" s="218"/>
      <c r="BU321" s="218"/>
      <c r="BV321" s="218"/>
      <c r="BW321" s="218"/>
      <c r="BX321" s="218"/>
      <c r="BY321" s="218"/>
      <c r="BZ321" s="218"/>
      <c r="CA321" s="218"/>
      <c r="CB321" s="218"/>
      <c r="CC321" s="218"/>
      <c r="CD321" s="218"/>
      <c r="CE321" s="218"/>
      <c r="CF321" s="218"/>
      <c r="CG321" s="218"/>
      <c r="CH321" s="218"/>
      <c r="CI321" s="218"/>
      <c r="CJ321" s="218"/>
      <c r="CK321" s="218"/>
      <c r="CL321" s="218"/>
      <c r="CM321" s="218"/>
      <c r="CN321" s="218"/>
      <c r="CO321" s="218"/>
      <c r="CP321" s="218"/>
      <c r="CQ321" s="218"/>
      <c r="CR321" s="218"/>
      <c r="CS321" s="218"/>
      <c r="CT321" s="218"/>
    </row>
    <row r="322" spans="20:98" s="10" customFormat="1" x14ac:dyDescent="0.35">
      <c r="T322" s="218"/>
      <c r="U322" s="218"/>
      <c r="V322" s="218"/>
      <c r="W322" s="218"/>
      <c r="X322" s="218"/>
      <c r="Y322" s="218"/>
      <c r="Z322" s="218"/>
      <c r="AA322" s="218"/>
      <c r="AB322" s="218"/>
      <c r="AC322" s="218"/>
      <c r="AD322" s="218"/>
      <c r="AE322" s="218"/>
      <c r="AF322" s="218"/>
      <c r="AG322" s="218"/>
      <c r="AH322" s="218"/>
      <c r="AI322" s="218"/>
      <c r="AJ322" s="218"/>
      <c r="AK322" s="218"/>
      <c r="AL322" s="218"/>
      <c r="AM322" s="218"/>
      <c r="AN322" s="218"/>
      <c r="AO322" s="218"/>
      <c r="AP322" s="218"/>
      <c r="AQ322" s="218"/>
      <c r="AR322" s="218"/>
      <c r="AS322" s="218"/>
      <c r="AT322" s="218"/>
      <c r="AU322" s="218"/>
      <c r="AV322" s="218"/>
      <c r="AW322" s="218"/>
      <c r="AX322" s="218"/>
      <c r="AY322" s="218"/>
      <c r="AZ322" s="218"/>
      <c r="BA322" s="218"/>
      <c r="BB322" s="218"/>
      <c r="BC322" s="218"/>
      <c r="BD322" s="218"/>
      <c r="BE322" s="218"/>
      <c r="BF322" s="218"/>
      <c r="BG322" s="218"/>
      <c r="BH322" s="218"/>
      <c r="BI322" s="218"/>
      <c r="BJ322" s="218"/>
      <c r="BK322" s="218"/>
      <c r="BL322" s="218"/>
      <c r="BM322" s="218"/>
      <c r="BN322" s="218"/>
      <c r="BO322" s="218"/>
      <c r="BP322" s="218"/>
      <c r="BQ322" s="218"/>
      <c r="BR322" s="218"/>
      <c r="BS322" s="218"/>
      <c r="BT322" s="218"/>
      <c r="BU322" s="218"/>
      <c r="BV322" s="218"/>
      <c r="BW322" s="218"/>
      <c r="BX322" s="218"/>
      <c r="BY322" s="218"/>
      <c r="BZ322" s="218"/>
      <c r="CA322" s="218"/>
      <c r="CB322" s="218"/>
      <c r="CC322" s="218"/>
      <c r="CD322" s="218"/>
      <c r="CE322" s="218"/>
      <c r="CF322" s="218"/>
      <c r="CG322" s="218"/>
      <c r="CH322" s="218"/>
      <c r="CI322" s="218"/>
      <c r="CJ322" s="218"/>
      <c r="CK322" s="218"/>
      <c r="CL322" s="218"/>
      <c r="CM322" s="218"/>
      <c r="CN322" s="218"/>
      <c r="CO322" s="218"/>
      <c r="CP322" s="218"/>
      <c r="CQ322" s="218"/>
      <c r="CR322" s="218"/>
      <c r="CS322" s="218"/>
      <c r="CT322" s="218"/>
    </row>
    <row r="323" spans="20:98" s="10" customFormat="1" x14ac:dyDescent="0.35">
      <c r="T323" s="218"/>
      <c r="U323" s="218"/>
      <c r="V323" s="218"/>
      <c r="W323" s="218"/>
      <c r="X323" s="218"/>
      <c r="Y323" s="218"/>
      <c r="Z323" s="218"/>
      <c r="AA323" s="218"/>
      <c r="AB323" s="218"/>
      <c r="AC323" s="218"/>
      <c r="AD323" s="218"/>
      <c r="AE323" s="218"/>
      <c r="AF323" s="218"/>
      <c r="AG323" s="218"/>
      <c r="AH323" s="218"/>
      <c r="AI323" s="218"/>
      <c r="AJ323" s="218"/>
      <c r="AK323" s="218"/>
      <c r="AL323" s="218"/>
      <c r="AM323" s="218"/>
      <c r="AN323" s="218"/>
      <c r="AO323" s="218"/>
      <c r="AP323" s="218"/>
      <c r="AQ323" s="218"/>
      <c r="AR323" s="218"/>
      <c r="AS323" s="218"/>
      <c r="AT323" s="218"/>
      <c r="AU323" s="218"/>
      <c r="AV323" s="218"/>
      <c r="AW323" s="218"/>
      <c r="AX323" s="218"/>
      <c r="AY323" s="218"/>
      <c r="AZ323" s="218"/>
      <c r="BA323" s="218"/>
      <c r="BB323" s="218"/>
      <c r="BC323" s="218"/>
      <c r="BD323" s="218"/>
      <c r="BE323" s="218"/>
      <c r="BF323" s="218"/>
      <c r="BG323" s="218"/>
      <c r="BH323" s="218"/>
      <c r="BI323" s="218"/>
      <c r="BJ323" s="218"/>
      <c r="BK323" s="218"/>
      <c r="BL323" s="218"/>
      <c r="BM323" s="218"/>
      <c r="BN323" s="218"/>
      <c r="BO323" s="218"/>
      <c r="BP323" s="218"/>
      <c r="BQ323" s="218"/>
      <c r="BR323" s="218"/>
      <c r="BS323" s="218"/>
      <c r="BT323" s="218"/>
      <c r="BU323" s="218"/>
      <c r="BV323" s="218"/>
      <c r="BW323" s="218"/>
      <c r="BX323" s="218"/>
      <c r="BY323" s="218"/>
      <c r="BZ323" s="218"/>
      <c r="CA323" s="218"/>
      <c r="CB323" s="218"/>
      <c r="CC323" s="218"/>
      <c r="CD323" s="218"/>
      <c r="CE323" s="218"/>
      <c r="CF323" s="218"/>
      <c r="CG323" s="218"/>
      <c r="CH323" s="218"/>
      <c r="CI323" s="218"/>
      <c r="CJ323" s="218"/>
      <c r="CK323" s="218"/>
      <c r="CL323" s="218"/>
      <c r="CM323" s="218"/>
      <c r="CN323" s="218"/>
      <c r="CO323" s="218"/>
      <c r="CP323" s="218"/>
      <c r="CQ323" s="218"/>
      <c r="CR323" s="218"/>
      <c r="CS323" s="218"/>
      <c r="CT323" s="218"/>
    </row>
    <row r="324" spans="20:98" s="10" customFormat="1" x14ac:dyDescent="0.35">
      <c r="T324" s="218"/>
      <c r="U324" s="218"/>
      <c r="V324" s="218"/>
      <c r="W324" s="218"/>
      <c r="X324" s="218"/>
      <c r="Y324" s="218"/>
      <c r="Z324" s="218"/>
      <c r="AA324" s="218"/>
      <c r="AB324" s="218"/>
      <c r="AC324" s="218"/>
      <c r="AD324" s="218"/>
      <c r="AE324" s="218"/>
      <c r="AF324" s="218"/>
      <c r="AG324" s="218"/>
      <c r="AH324" s="218"/>
      <c r="AI324" s="218"/>
      <c r="AJ324" s="218"/>
      <c r="AK324" s="218"/>
      <c r="AL324" s="218"/>
      <c r="AM324" s="218"/>
      <c r="AN324" s="218"/>
      <c r="AO324" s="218"/>
      <c r="AP324" s="218"/>
      <c r="AQ324" s="218"/>
      <c r="AR324" s="218"/>
      <c r="AS324" s="218"/>
      <c r="AT324" s="218"/>
      <c r="AU324" s="218"/>
      <c r="AV324" s="218"/>
      <c r="AW324" s="218"/>
      <c r="AX324" s="218"/>
      <c r="AY324" s="218"/>
      <c r="AZ324" s="218"/>
      <c r="BA324" s="218"/>
      <c r="BB324" s="218"/>
      <c r="BC324" s="218"/>
      <c r="BD324" s="218"/>
      <c r="BE324" s="218"/>
      <c r="BF324" s="218"/>
      <c r="BG324" s="218"/>
      <c r="BH324" s="218"/>
      <c r="BI324" s="218"/>
      <c r="BJ324" s="218"/>
      <c r="BK324" s="218"/>
      <c r="BL324" s="218"/>
      <c r="BM324" s="218"/>
      <c r="BN324" s="218"/>
      <c r="BO324" s="218"/>
      <c r="BP324" s="218"/>
      <c r="BQ324" s="218"/>
      <c r="BR324" s="218"/>
      <c r="BS324" s="218"/>
      <c r="BT324" s="218"/>
      <c r="BU324" s="218"/>
      <c r="BV324" s="218"/>
      <c r="BW324" s="218"/>
      <c r="BX324" s="218"/>
      <c r="BY324" s="218"/>
      <c r="BZ324" s="218"/>
      <c r="CA324" s="218"/>
      <c r="CB324" s="218"/>
      <c r="CC324" s="218"/>
      <c r="CD324" s="218"/>
      <c r="CE324" s="218"/>
      <c r="CF324" s="218"/>
      <c r="CG324" s="218"/>
      <c r="CH324" s="218"/>
      <c r="CI324" s="218"/>
      <c r="CJ324" s="218"/>
      <c r="CK324" s="218"/>
      <c r="CL324" s="218"/>
      <c r="CM324" s="218"/>
      <c r="CN324" s="218"/>
      <c r="CO324" s="218"/>
      <c r="CP324" s="218"/>
      <c r="CQ324" s="218"/>
      <c r="CR324" s="218"/>
      <c r="CS324" s="218"/>
      <c r="CT324" s="218"/>
    </row>
    <row r="325" spans="20:98" s="10" customFormat="1" x14ac:dyDescent="0.35">
      <c r="T325" s="218"/>
      <c r="U325" s="218"/>
      <c r="V325" s="218"/>
      <c r="W325" s="218"/>
      <c r="X325" s="218"/>
      <c r="Y325" s="218"/>
      <c r="Z325" s="218"/>
      <c r="AA325" s="218"/>
      <c r="AB325" s="218"/>
      <c r="AC325" s="218"/>
      <c r="AD325" s="218"/>
      <c r="AE325" s="218"/>
      <c r="AF325" s="218"/>
      <c r="AG325" s="218"/>
      <c r="AH325" s="218"/>
      <c r="AI325" s="218"/>
      <c r="AJ325" s="218"/>
      <c r="AK325" s="218"/>
      <c r="AL325" s="218"/>
      <c r="AM325" s="218"/>
      <c r="AN325" s="218"/>
      <c r="AO325" s="218"/>
      <c r="AP325" s="218"/>
      <c r="AQ325" s="218"/>
      <c r="AR325" s="218"/>
      <c r="AS325" s="218"/>
      <c r="AT325" s="218"/>
      <c r="AU325" s="218"/>
      <c r="AV325" s="218"/>
      <c r="AW325" s="218"/>
      <c r="AX325" s="218"/>
      <c r="AY325" s="218"/>
      <c r="AZ325" s="218"/>
      <c r="BA325" s="218"/>
      <c r="BB325" s="218"/>
      <c r="BC325" s="218"/>
      <c r="BD325" s="218"/>
      <c r="BE325" s="218"/>
      <c r="BF325" s="218"/>
      <c r="BG325" s="218"/>
      <c r="BH325" s="218"/>
      <c r="BI325" s="218"/>
      <c r="BJ325" s="218"/>
      <c r="BK325" s="218"/>
      <c r="BL325" s="218"/>
      <c r="BM325" s="218"/>
      <c r="BN325" s="218"/>
      <c r="BO325" s="218"/>
      <c r="BP325" s="218"/>
      <c r="BQ325" s="218"/>
      <c r="BR325" s="218"/>
      <c r="BS325" s="218"/>
      <c r="BT325" s="218"/>
      <c r="BU325" s="218"/>
      <c r="BV325" s="218"/>
      <c r="BW325" s="218"/>
      <c r="BX325" s="218"/>
      <c r="BY325" s="218"/>
      <c r="BZ325" s="218"/>
      <c r="CA325" s="218"/>
      <c r="CB325" s="218"/>
      <c r="CC325" s="218"/>
      <c r="CD325" s="218"/>
      <c r="CE325" s="218"/>
      <c r="CF325" s="218"/>
      <c r="CG325" s="218"/>
      <c r="CH325" s="218"/>
      <c r="CI325" s="218"/>
      <c r="CJ325" s="218"/>
      <c r="CK325" s="218"/>
      <c r="CL325" s="218"/>
      <c r="CM325" s="218"/>
      <c r="CN325" s="218"/>
      <c r="CO325" s="218"/>
      <c r="CP325" s="218"/>
      <c r="CQ325" s="218"/>
      <c r="CR325" s="218"/>
      <c r="CS325" s="218"/>
      <c r="CT325" s="218"/>
    </row>
    <row r="326" spans="20:98" s="10" customFormat="1" x14ac:dyDescent="0.35">
      <c r="T326" s="218"/>
      <c r="U326" s="218"/>
      <c r="V326" s="218"/>
      <c r="W326" s="218"/>
      <c r="X326" s="218"/>
      <c r="Y326" s="218"/>
      <c r="Z326" s="218"/>
      <c r="AA326" s="218"/>
      <c r="AB326" s="218"/>
      <c r="AC326" s="218"/>
      <c r="AD326" s="218"/>
      <c r="AE326" s="218"/>
      <c r="AF326" s="218"/>
      <c r="AG326" s="218"/>
      <c r="AH326" s="218"/>
      <c r="AI326" s="218"/>
      <c r="AJ326" s="218"/>
      <c r="AK326" s="218"/>
      <c r="AL326" s="218"/>
      <c r="AM326" s="218"/>
      <c r="AN326" s="218"/>
      <c r="AO326" s="218"/>
      <c r="AP326" s="218"/>
      <c r="AQ326" s="218"/>
      <c r="AR326" s="218"/>
      <c r="AS326" s="218"/>
      <c r="AT326" s="218"/>
      <c r="AU326" s="218"/>
      <c r="AV326" s="218"/>
      <c r="AW326" s="218"/>
      <c r="AX326" s="218"/>
      <c r="AY326" s="218"/>
      <c r="AZ326" s="218"/>
      <c r="BA326" s="218"/>
      <c r="BB326" s="218"/>
      <c r="BC326" s="218"/>
      <c r="BD326" s="218"/>
      <c r="BE326" s="218"/>
      <c r="BF326" s="218"/>
      <c r="BG326" s="218"/>
      <c r="BH326" s="218"/>
      <c r="BI326" s="218"/>
      <c r="BJ326" s="218"/>
      <c r="BK326" s="218"/>
      <c r="BL326" s="218"/>
      <c r="BM326" s="218"/>
      <c r="BN326" s="218"/>
      <c r="BO326" s="218"/>
      <c r="BP326" s="218"/>
      <c r="BQ326" s="218"/>
      <c r="BR326" s="218"/>
      <c r="BS326" s="218"/>
      <c r="BT326" s="218"/>
      <c r="BU326" s="218"/>
      <c r="BV326" s="218"/>
      <c r="BW326" s="218"/>
      <c r="BX326" s="218"/>
      <c r="BY326" s="218"/>
      <c r="BZ326" s="218"/>
      <c r="CA326" s="218"/>
      <c r="CB326" s="218"/>
      <c r="CC326" s="218"/>
      <c r="CD326" s="218"/>
      <c r="CE326" s="218"/>
      <c r="CF326" s="218"/>
      <c r="CG326" s="218"/>
      <c r="CH326" s="218"/>
      <c r="CI326" s="218"/>
      <c r="CJ326" s="218"/>
      <c r="CK326" s="218"/>
      <c r="CL326" s="218"/>
      <c r="CM326" s="218"/>
      <c r="CN326" s="218"/>
      <c r="CO326" s="218"/>
      <c r="CP326" s="218"/>
      <c r="CQ326" s="218"/>
      <c r="CR326" s="218"/>
      <c r="CS326" s="218"/>
      <c r="CT326" s="218"/>
    </row>
    <row r="327" spans="20:98" s="10" customFormat="1" x14ac:dyDescent="0.35">
      <c r="T327" s="218"/>
      <c r="U327" s="218"/>
      <c r="V327" s="218"/>
      <c r="W327" s="218"/>
      <c r="X327" s="218"/>
      <c r="Y327" s="218"/>
      <c r="Z327" s="218"/>
      <c r="AA327" s="218"/>
      <c r="AB327" s="218"/>
      <c r="AC327" s="218"/>
      <c r="AD327" s="218"/>
      <c r="AE327" s="218"/>
      <c r="AF327" s="218"/>
      <c r="AG327" s="218"/>
      <c r="AH327" s="218"/>
      <c r="AI327" s="218"/>
      <c r="AJ327" s="218"/>
      <c r="AK327" s="218"/>
      <c r="AL327" s="218"/>
      <c r="AM327" s="218"/>
      <c r="AN327" s="218"/>
      <c r="AO327" s="218"/>
      <c r="AP327" s="218"/>
      <c r="AQ327" s="218"/>
      <c r="AR327" s="218"/>
      <c r="AS327" s="218"/>
      <c r="AT327" s="218"/>
      <c r="AU327" s="218"/>
      <c r="AV327" s="218"/>
      <c r="AW327" s="218"/>
      <c r="AX327" s="218"/>
      <c r="AY327" s="218"/>
      <c r="AZ327" s="218"/>
      <c r="BA327" s="218"/>
      <c r="BB327" s="218"/>
      <c r="BC327" s="218"/>
      <c r="BD327" s="218"/>
      <c r="BE327" s="218"/>
      <c r="BF327" s="218"/>
      <c r="BG327" s="218"/>
      <c r="BH327" s="218"/>
      <c r="BI327" s="218"/>
      <c r="BJ327" s="218"/>
      <c r="BK327" s="218"/>
      <c r="BL327" s="218"/>
      <c r="BM327" s="218"/>
      <c r="BN327" s="218"/>
      <c r="BO327" s="218"/>
      <c r="BP327" s="218"/>
      <c r="BQ327" s="218"/>
      <c r="BR327" s="218"/>
      <c r="BS327" s="218"/>
      <c r="BT327" s="218"/>
      <c r="BU327" s="218"/>
      <c r="BV327" s="218"/>
      <c r="BW327" s="218"/>
      <c r="BX327" s="218"/>
      <c r="BY327" s="218"/>
      <c r="BZ327" s="218"/>
      <c r="CA327" s="218"/>
      <c r="CB327" s="218"/>
      <c r="CC327" s="218"/>
      <c r="CD327" s="218"/>
      <c r="CE327" s="218"/>
      <c r="CF327" s="218"/>
      <c r="CG327" s="218"/>
      <c r="CH327" s="218"/>
      <c r="CI327" s="218"/>
      <c r="CJ327" s="218"/>
      <c r="CK327" s="218"/>
      <c r="CL327" s="218"/>
      <c r="CM327" s="218"/>
      <c r="CN327" s="218"/>
      <c r="CO327" s="218"/>
      <c r="CP327" s="218"/>
      <c r="CQ327" s="218"/>
      <c r="CR327" s="218"/>
      <c r="CS327" s="218"/>
      <c r="CT327" s="218"/>
    </row>
    <row r="328" spans="20:98" s="10" customFormat="1" x14ac:dyDescent="0.35">
      <c r="T328" s="218"/>
      <c r="U328" s="218"/>
      <c r="V328" s="218"/>
      <c r="W328" s="218"/>
      <c r="X328" s="218"/>
      <c r="Y328" s="218"/>
      <c r="Z328" s="218"/>
      <c r="AA328" s="218"/>
      <c r="AB328" s="218"/>
      <c r="AC328" s="218"/>
      <c r="AD328" s="218"/>
      <c r="AE328" s="218"/>
      <c r="AF328" s="218"/>
      <c r="AG328" s="218"/>
      <c r="AH328" s="218"/>
      <c r="AI328" s="218"/>
      <c r="AJ328" s="218"/>
      <c r="AK328" s="218"/>
      <c r="AL328" s="218"/>
      <c r="AM328" s="218"/>
      <c r="AN328" s="218"/>
      <c r="AO328" s="218"/>
      <c r="AP328" s="218"/>
      <c r="AQ328" s="218"/>
      <c r="AR328" s="218"/>
      <c r="AS328" s="218"/>
      <c r="AT328" s="218"/>
      <c r="AU328" s="218"/>
      <c r="AV328" s="218"/>
      <c r="AW328" s="218"/>
      <c r="AX328" s="218"/>
      <c r="AY328" s="218"/>
      <c r="AZ328" s="218"/>
      <c r="BA328" s="218"/>
      <c r="BB328" s="218"/>
      <c r="BC328" s="218"/>
      <c r="BD328" s="218"/>
      <c r="BE328" s="218"/>
      <c r="BF328" s="218"/>
      <c r="BG328" s="218"/>
      <c r="BH328" s="218"/>
      <c r="BI328" s="218"/>
      <c r="BJ328" s="218"/>
      <c r="BK328" s="218"/>
      <c r="BL328" s="218"/>
      <c r="BM328" s="218"/>
      <c r="BN328" s="218"/>
      <c r="BO328" s="218"/>
      <c r="BP328" s="218"/>
      <c r="BQ328" s="218"/>
      <c r="BR328" s="218"/>
      <c r="BS328" s="218"/>
      <c r="BT328" s="218"/>
      <c r="BU328" s="218"/>
      <c r="BV328" s="218"/>
      <c r="BW328" s="218"/>
      <c r="BX328" s="218"/>
      <c r="BY328" s="218"/>
      <c r="BZ328" s="218"/>
      <c r="CA328" s="218"/>
      <c r="CB328" s="218"/>
      <c r="CC328" s="218"/>
      <c r="CD328" s="218"/>
      <c r="CE328" s="218"/>
      <c r="CF328" s="218"/>
      <c r="CG328" s="218"/>
      <c r="CH328" s="218"/>
      <c r="CI328" s="218"/>
      <c r="CJ328" s="218"/>
      <c r="CK328" s="218"/>
      <c r="CL328" s="218"/>
      <c r="CM328" s="218"/>
      <c r="CN328" s="218"/>
      <c r="CO328" s="218"/>
      <c r="CP328" s="218"/>
      <c r="CQ328" s="218"/>
      <c r="CR328" s="218"/>
      <c r="CS328" s="218"/>
      <c r="CT328" s="218"/>
    </row>
    <row r="329" spans="20:98" s="10" customFormat="1" x14ac:dyDescent="0.35">
      <c r="T329" s="218"/>
      <c r="U329" s="218"/>
      <c r="V329" s="218"/>
      <c r="W329" s="218"/>
      <c r="X329" s="218"/>
      <c r="Y329" s="218"/>
      <c r="Z329" s="218"/>
      <c r="AA329" s="218"/>
      <c r="AB329" s="218"/>
      <c r="AC329" s="218"/>
      <c r="AD329" s="218"/>
      <c r="AE329" s="218"/>
      <c r="AF329" s="218"/>
      <c r="AG329" s="218"/>
      <c r="AH329" s="218"/>
      <c r="AI329" s="218"/>
      <c r="AJ329" s="218"/>
      <c r="AK329" s="218"/>
      <c r="AL329" s="218"/>
      <c r="AM329" s="218"/>
      <c r="AN329" s="218"/>
      <c r="AO329" s="218"/>
      <c r="AP329" s="218"/>
      <c r="AQ329" s="218"/>
      <c r="AR329" s="218"/>
      <c r="AS329" s="218"/>
      <c r="AT329" s="218"/>
      <c r="AU329" s="218"/>
      <c r="AV329" s="218"/>
      <c r="AW329" s="218"/>
      <c r="AX329" s="218"/>
      <c r="AY329" s="218"/>
      <c r="AZ329" s="218"/>
      <c r="BA329" s="218"/>
      <c r="BB329" s="218"/>
      <c r="BC329" s="218"/>
      <c r="BD329" s="218"/>
      <c r="BE329" s="218"/>
      <c r="BF329" s="218"/>
      <c r="BG329" s="218"/>
      <c r="BH329" s="218"/>
      <c r="BI329" s="218"/>
      <c r="BJ329" s="218"/>
      <c r="BK329" s="218"/>
      <c r="BL329" s="218"/>
      <c r="BM329" s="218"/>
      <c r="BN329" s="218"/>
      <c r="BO329" s="218"/>
      <c r="BP329" s="218"/>
      <c r="BQ329" s="218"/>
      <c r="BR329" s="218"/>
      <c r="BS329" s="218"/>
      <c r="BT329" s="218"/>
      <c r="BU329" s="218"/>
      <c r="BV329" s="218"/>
      <c r="BW329" s="218"/>
      <c r="BX329" s="218"/>
      <c r="BY329" s="218"/>
      <c r="BZ329" s="218"/>
      <c r="CA329" s="218"/>
      <c r="CB329" s="218"/>
      <c r="CC329" s="218"/>
      <c r="CD329" s="218"/>
      <c r="CE329" s="218"/>
      <c r="CF329" s="218"/>
      <c r="CG329" s="218"/>
      <c r="CH329" s="218"/>
      <c r="CI329" s="218"/>
      <c r="CJ329" s="218"/>
      <c r="CK329" s="218"/>
      <c r="CL329" s="218"/>
      <c r="CM329" s="218"/>
      <c r="CN329" s="218"/>
      <c r="CO329" s="218"/>
      <c r="CP329" s="218"/>
      <c r="CQ329" s="218"/>
      <c r="CR329" s="218"/>
      <c r="CS329" s="218"/>
      <c r="CT329" s="218"/>
    </row>
    <row r="330" spans="20:98" s="10" customFormat="1" x14ac:dyDescent="0.35">
      <c r="T330" s="218"/>
      <c r="U330" s="218"/>
      <c r="V330" s="218"/>
      <c r="W330" s="218"/>
      <c r="X330" s="218"/>
      <c r="Y330" s="218"/>
      <c r="Z330" s="218"/>
      <c r="AA330" s="218"/>
      <c r="AB330" s="218"/>
      <c r="AC330" s="218"/>
      <c r="AD330" s="218"/>
      <c r="AE330" s="218"/>
      <c r="AF330" s="218"/>
      <c r="AG330" s="218"/>
      <c r="AH330" s="218"/>
      <c r="AI330" s="218"/>
      <c r="AJ330" s="218"/>
      <c r="AK330" s="218"/>
      <c r="AL330" s="218"/>
      <c r="AM330" s="218"/>
      <c r="AN330" s="218"/>
      <c r="AO330" s="218"/>
      <c r="AP330" s="218"/>
      <c r="AQ330" s="218"/>
      <c r="AR330" s="218"/>
      <c r="AS330" s="218"/>
      <c r="AT330" s="218"/>
      <c r="AU330" s="218"/>
      <c r="AV330" s="218"/>
      <c r="AW330" s="218"/>
      <c r="AX330" s="218"/>
      <c r="AY330" s="218"/>
      <c r="AZ330" s="218"/>
      <c r="BA330" s="218"/>
      <c r="BB330" s="218"/>
      <c r="BC330" s="218"/>
      <c r="BD330" s="218"/>
      <c r="BE330" s="218"/>
      <c r="BF330" s="218"/>
      <c r="BG330" s="218"/>
      <c r="BH330" s="218"/>
      <c r="BI330" s="218"/>
      <c r="BJ330" s="218"/>
      <c r="BK330" s="218"/>
      <c r="BL330" s="218"/>
      <c r="BM330" s="218"/>
      <c r="BN330" s="218"/>
      <c r="BO330" s="218"/>
      <c r="BP330" s="218"/>
      <c r="BQ330" s="218"/>
      <c r="BR330" s="218"/>
      <c r="BS330" s="218"/>
      <c r="BT330" s="218"/>
      <c r="BU330" s="218"/>
      <c r="BV330" s="218"/>
      <c r="BW330" s="218"/>
      <c r="BX330" s="218"/>
      <c r="BY330" s="218"/>
      <c r="BZ330" s="218"/>
      <c r="CA330" s="218"/>
      <c r="CB330" s="218"/>
      <c r="CC330" s="218"/>
      <c r="CD330" s="218"/>
      <c r="CE330" s="218"/>
      <c r="CF330" s="218"/>
      <c r="CG330" s="218"/>
      <c r="CH330" s="218"/>
      <c r="CI330" s="218"/>
      <c r="CJ330" s="218"/>
      <c r="CK330" s="218"/>
      <c r="CL330" s="218"/>
      <c r="CM330" s="218"/>
      <c r="CN330" s="218"/>
      <c r="CO330" s="218"/>
      <c r="CP330" s="218"/>
      <c r="CQ330" s="218"/>
      <c r="CR330" s="218"/>
      <c r="CS330" s="218"/>
      <c r="CT330" s="218"/>
    </row>
    <row r="331" spans="20:98" s="10" customFormat="1" x14ac:dyDescent="0.35">
      <c r="T331" s="218"/>
      <c r="U331" s="218"/>
      <c r="V331" s="218"/>
      <c r="W331" s="218"/>
      <c r="X331" s="218"/>
      <c r="Y331" s="218"/>
      <c r="Z331" s="218"/>
      <c r="AA331" s="218"/>
      <c r="AB331" s="218"/>
      <c r="AC331" s="218"/>
      <c r="AD331" s="218"/>
      <c r="AE331" s="218"/>
      <c r="AF331" s="218"/>
      <c r="AG331" s="218"/>
      <c r="AH331" s="218"/>
      <c r="AI331" s="218"/>
      <c r="AJ331" s="218"/>
      <c r="AK331" s="218"/>
      <c r="AL331" s="218"/>
      <c r="AM331" s="218"/>
      <c r="AN331" s="218"/>
      <c r="AO331" s="218"/>
      <c r="AP331" s="218"/>
      <c r="AQ331" s="218"/>
      <c r="AR331" s="218"/>
      <c r="AS331" s="218"/>
      <c r="AT331" s="218"/>
      <c r="AU331" s="218"/>
      <c r="AV331" s="218"/>
      <c r="AW331" s="218"/>
      <c r="AX331" s="218"/>
      <c r="AY331" s="218"/>
      <c r="AZ331" s="218"/>
      <c r="BA331" s="218"/>
      <c r="BB331" s="218"/>
      <c r="BC331" s="218"/>
      <c r="BD331" s="218"/>
      <c r="BE331" s="218"/>
      <c r="BF331" s="218"/>
      <c r="BG331" s="218"/>
      <c r="BH331" s="218"/>
      <c r="BI331" s="218"/>
      <c r="BJ331" s="218"/>
      <c r="BK331" s="218"/>
      <c r="BL331" s="218"/>
      <c r="BM331" s="218"/>
      <c r="BN331" s="218"/>
      <c r="BO331" s="218"/>
      <c r="BP331" s="218"/>
      <c r="BQ331" s="218"/>
      <c r="BR331" s="218"/>
      <c r="BS331" s="218"/>
      <c r="BT331" s="218"/>
      <c r="BU331" s="218"/>
      <c r="BV331" s="218"/>
      <c r="BW331" s="218"/>
      <c r="BX331" s="218"/>
      <c r="BY331" s="218"/>
      <c r="BZ331" s="218"/>
      <c r="CA331" s="218"/>
      <c r="CB331" s="218"/>
      <c r="CC331" s="218"/>
      <c r="CD331" s="218"/>
      <c r="CE331" s="218"/>
      <c r="CF331" s="218"/>
      <c r="CG331" s="218"/>
      <c r="CH331" s="218"/>
      <c r="CI331" s="218"/>
      <c r="CJ331" s="218"/>
      <c r="CK331" s="218"/>
      <c r="CL331" s="218"/>
      <c r="CM331" s="218"/>
      <c r="CN331" s="218"/>
      <c r="CO331" s="218"/>
      <c r="CP331" s="218"/>
      <c r="CQ331" s="218"/>
      <c r="CR331" s="218"/>
      <c r="CS331" s="218"/>
      <c r="CT331" s="218"/>
    </row>
    <row r="332" spans="20:98" s="10" customFormat="1" x14ac:dyDescent="0.35">
      <c r="T332" s="218"/>
      <c r="U332" s="218"/>
      <c r="V332" s="218"/>
      <c r="W332" s="218"/>
      <c r="X332" s="218"/>
      <c r="Y332" s="218"/>
      <c r="Z332" s="218"/>
      <c r="AA332" s="218"/>
      <c r="AB332" s="218"/>
      <c r="AC332" s="218"/>
      <c r="AD332" s="218"/>
      <c r="AE332" s="218"/>
      <c r="AF332" s="218"/>
      <c r="AG332" s="218"/>
      <c r="AH332" s="218"/>
      <c r="AI332" s="218"/>
      <c r="AJ332" s="218"/>
      <c r="AK332" s="218"/>
      <c r="AL332" s="218"/>
      <c r="AM332" s="218"/>
      <c r="AN332" s="218"/>
      <c r="AO332" s="218"/>
      <c r="AP332" s="218"/>
      <c r="AQ332" s="218"/>
      <c r="AR332" s="218"/>
      <c r="AS332" s="218"/>
      <c r="AT332" s="218"/>
      <c r="AU332" s="218"/>
      <c r="AV332" s="218"/>
      <c r="AW332" s="218"/>
      <c r="AX332" s="218"/>
      <c r="AY332" s="218"/>
      <c r="AZ332" s="218"/>
      <c r="BA332" s="218"/>
      <c r="BB332" s="218"/>
      <c r="BC332" s="218"/>
      <c r="BD332" s="218"/>
      <c r="BE332" s="218"/>
      <c r="BF332" s="218"/>
      <c r="BG332" s="218"/>
      <c r="BH332" s="218"/>
      <c r="BI332" s="218"/>
      <c r="BJ332" s="218"/>
      <c r="BK332" s="218"/>
      <c r="BL332" s="218"/>
      <c r="BM332" s="218"/>
      <c r="BN332" s="218"/>
      <c r="BO332" s="218"/>
      <c r="BP332" s="218"/>
      <c r="BQ332" s="218"/>
      <c r="BR332" s="218"/>
      <c r="BS332" s="218"/>
      <c r="BT332" s="218"/>
      <c r="BU332" s="218"/>
      <c r="BV332" s="218"/>
      <c r="BW332" s="218"/>
      <c r="BX332" s="218"/>
      <c r="BY332" s="218"/>
      <c r="BZ332" s="218"/>
      <c r="CA332" s="218"/>
      <c r="CB332" s="218"/>
      <c r="CC332" s="218"/>
      <c r="CD332" s="218"/>
      <c r="CE332" s="218"/>
      <c r="CF332" s="218"/>
      <c r="CG332" s="218"/>
      <c r="CH332" s="218"/>
      <c r="CI332" s="218"/>
      <c r="CJ332" s="218"/>
      <c r="CK332" s="218"/>
      <c r="CL332" s="218"/>
      <c r="CM332" s="218"/>
      <c r="CN332" s="218"/>
      <c r="CO332" s="218"/>
      <c r="CP332" s="218"/>
      <c r="CQ332" s="218"/>
      <c r="CR332" s="218"/>
      <c r="CS332" s="218"/>
      <c r="CT332" s="218"/>
    </row>
    <row r="333" spans="20:98" s="10" customFormat="1" x14ac:dyDescent="0.35">
      <c r="T333" s="218"/>
      <c r="U333" s="218"/>
      <c r="V333" s="218"/>
      <c r="W333" s="218"/>
      <c r="X333" s="218"/>
      <c r="Y333" s="218"/>
      <c r="Z333" s="218"/>
      <c r="AA333" s="218"/>
      <c r="AB333" s="218"/>
      <c r="AC333" s="218"/>
      <c r="AD333" s="218"/>
      <c r="AE333" s="218"/>
      <c r="AF333" s="218"/>
      <c r="AG333" s="218"/>
      <c r="AH333" s="218"/>
      <c r="AI333" s="218"/>
      <c r="AJ333" s="218"/>
      <c r="AK333" s="218"/>
      <c r="AL333" s="218"/>
      <c r="AM333" s="218"/>
      <c r="AN333" s="218"/>
      <c r="AO333" s="218"/>
      <c r="AP333" s="218"/>
      <c r="AQ333" s="218"/>
      <c r="AR333" s="218"/>
      <c r="AS333" s="218"/>
      <c r="AT333" s="218"/>
      <c r="AU333" s="218"/>
      <c r="AV333" s="218"/>
      <c r="AW333" s="218"/>
      <c r="AX333" s="218"/>
      <c r="AY333" s="218"/>
      <c r="AZ333" s="218"/>
      <c r="BA333" s="218"/>
      <c r="BB333" s="218"/>
      <c r="BC333" s="218"/>
      <c r="BD333" s="218"/>
      <c r="BE333" s="218"/>
      <c r="BF333" s="218"/>
      <c r="BG333" s="218"/>
      <c r="BH333" s="218"/>
      <c r="BI333" s="218"/>
      <c r="BJ333" s="218"/>
      <c r="BK333" s="218"/>
      <c r="BL333" s="218"/>
      <c r="BM333" s="218"/>
      <c r="BN333" s="218"/>
      <c r="BO333" s="218"/>
      <c r="BP333" s="218"/>
      <c r="BQ333" s="218"/>
      <c r="BR333" s="218"/>
      <c r="BS333" s="218"/>
      <c r="BT333" s="218"/>
      <c r="BU333" s="218"/>
      <c r="BV333" s="218"/>
      <c r="BW333" s="218"/>
      <c r="BX333" s="218"/>
      <c r="BY333" s="218"/>
      <c r="BZ333" s="218"/>
      <c r="CA333" s="218"/>
      <c r="CB333" s="218"/>
      <c r="CC333" s="218"/>
      <c r="CD333" s="218"/>
      <c r="CE333" s="218"/>
      <c r="CF333" s="218"/>
      <c r="CG333" s="218"/>
      <c r="CH333" s="218"/>
      <c r="CI333" s="218"/>
      <c r="CJ333" s="218"/>
      <c r="CK333" s="218"/>
      <c r="CL333" s="218"/>
      <c r="CM333" s="218"/>
      <c r="CN333" s="218"/>
      <c r="CO333" s="218"/>
      <c r="CP333" s="218"/>
      <c r="CQ333" s="218"/>
      <c r="CR333" s="218"/>
      <c r="CS333" s="218"/>
      <c r="CT333" s="218"/>
    </row>
    <row r="334" spans="20:98" s="10" customFormat="1" x14ac:dyDescent="0.35">
      <c r="T334" s="218"/>
      <c r="U334" s="218"/>
      <c r="V334" s="218"/>
      <c r="W334" s="218"/>
      <c r="X334" s="218"/>
      <c r="Y334" s="218"/>
      <c r="Z334" s="218"/>
      <c r="AA334" s="218"/>
      <c r="AB334" s="218"/>
      <c r="AC334" s="218"/>
      <c r="AD334" s="218"/>
      <c r="AE334" s="218"/>
      <c r="AF334" s="218"/>
      <c r="AG334" s="218"/>
      <c r="AH334" s="218"/>
      <c r="AI334" s="218"/>
      <c r="AJ334" s="218"/>
      <c r="AK334" s="218"/>
      <c r="AL334" s="218"/>
      <c r="AM334" s="218"/>
      <c r="AN334" s="218"/>
      <c r="AO334" s="218"/>
      <c r="AP334" s="218"/>
      <c r="AQ334" s="218"/>
      <c r="AR334" s="218"/>
      <c r="AS334" s="218"/>
      <c r="AT334" s="218"/>
      <c r="AU334" s="218"/>
      <c r="AV334" s="218"/>
      <c r="AW334" s="218"/>
      <c r="AX334" s="218"/>
      <c r="AY334" s="218"/>
      <c r="AZ334" s="218"/>
      <c r="BA334" s="218"/>
      <c r="BB334" s="218"/>
      <c r="BC334" s="218"/>
      <c r="BD334" s="218"/>
      <c r="BE334" s="218"/>
      <c r="BF334" s="218"/>
      <c r="BG334" s="218"/>
      <c r="BH334" s="218"/>
      <c r="BI334" s="218"/>
      <c r="BJ334" s="218"/>
      <c r="BK334" s="218"/>
      <c r="BL334" s="218"/>
      <c r="BM334" s="218"/>
      <c r="BN334" s="218"/>
      <c r="BO334" s="218"/>
      <c r="BP334" s="218"/>
      <c r="BQ334" s="218"/>
      <c r="BR334" s="218"/>
      <c r="BS334" s="218"/>
      <c r="BT334" s="218"/>
      <c r="BU334" s="218"/>
      <c r="BV334" s="218"/>
      <c r="BW334" s="218"/>
      <c r="BX334" s="218"/>
      <c r="BY334" s="218"/>
      <c r="BZ334" s="218"/>
      <c r="CA334" s="218"/>
      <c r="CB334" s="218"/>
      <c r="CC334" s="218"/>
      <c r="CD334" s="218"/>
      <c r="CE334" s="218"/>
      <c r="CF334" s="218"/>
      <c r="CG334" s="218"/>
      <c r="CH334" s="218"/>
      <c r="CI334" s="218"/>
      <c r="CJ334" s="218"/>
      <c r="CK334" s="218"/>
      <c r="CL334" s="218"/>
      <c r="CM334" s="218"/>
      <c r="CN334" s="218"/>
      <c r="CO334" s="218"/>
      <c r="CP334" s="218"/>
      <c r="CQ334" s="218"/>
      <c r="CR334" s="218"/>
      <c r="CS334" s="218"/>
      <c r="CT334" s="218"/>
    </row>
    <row r="335" spans="20:98" s="10" customFormat="1" x14ac:dyDescent="0.35">
      <c r="T335" s="218"/>
      <c r="U335" s="218"/>
      <c r="V335" s="218"/>
      <c r="W335" s="218"/>
      <c r="X335" s="218"/>
      <c r="Y335" s="218"/>
      <c r="Z335" s="218"/>
      <c r="AA335" s="218"/>
      <c r="AB335" s="218"/>
      <c r="AC335" s="218"/>
      <c r="AD335" s="218"/>
      <c r="AE335" s="218"/>
      <c r="AF335" s="218"/>
      <c r="AG335" s="218"/>
      <c r="AH335" s="218"/>
      <c r="AI335" s="218"/>
      <c r="AJ335" s="218"/>
      <c r="AK335" s="218"/>
      <c r="AL335" s="218"/>
      <c r="AM335" s="218"/>
      <c r="AN335" s="218"/>
      <c r="AO335" s="218"/>
      <c r="AP335" s="218"/>
      <c r="AQ335" s="218"/>
      <c r="AR335" s="218"/>
      <c r="AS335" s="218"/>
      <c r="AT335" s="218"/>
      <c r="AU335" s="218"/>
      <c r="AV335" s="218"/>
      <c r="AW335" s="218"/>
      <c r="AX335" s="218"/>
      <c r="AY335" s="218"/>
      <c r="AZ335" s="218"/>
      <c r="BA335" s="218"/>
      <c r="BB335" s="218"/>
      <c r="BC335" s="218"/>
      <c r="BD335" s="218"/>
      <c r="BE335" s="218"/>
      <c r="BF335" s="218"/>
      <c r="BG335" s="218"/>
      <c r="BH335" s="218"/>
      <c r="BI335" s="218"/>
      <c r="BJ335" s="218"/>
      <c r="BK335" s="218"/>
      <c r="BL335" s="218"/>
      <c r="BM335" s="218"/>
      <c r="BN335" s="218"/>
      <c r="BO335" s="218"/>
      <c r="BP335" s="218"/>
      <c r="BQ335" s="218"/>
      <c r="BR335" s="218"/>
      <c r="BS335" s="218"/>
      <c r="BT335" s="218"/>
      <c r="BU335" s="218"/>
      <c r="BV335" s="218"/>
      <c r="BW335" s="218"/>
      <c r="BX335" s="218"/>
      <c r="BY335" s="218"/>
      <c r="BZ335" s="218"/>
      <c r="CA335" s="218"/>
      <c r="CB335" s="218"/>
      <c r="CC335" s="218"/>
      <c r="CD335" s="218"/>
      <c r="CE335" s="218"/>
      <c r="CF335" s="218"/>
      <c r="CG335" s="218"/>
      <c r="CH335" s="218"/>
      <c r="CI335" s="218"/>
      <c r="CJ335" s="218"/>
      <c r="CK335" s="218"/>
      <c r="CL335" s="218"/>
      <c r="CM335" s="218"/>
      <c r="CN335" s="218"/>
      <c r="CO335" s="218"/>
      <c r="CP335" s="218"/>
      <c r="CQ335" s="218"/>
      <c r="CR335" s="218"/>
      <c r="CS335" s="218"/>
      <c r="CT335" s="218"/>
    </row>
    <row r="336" spans="20:98" s="10" customFormat="1" x14ac:dyDescent="0.35">
      <c r="T336" s="218"/>
      <c r="U336" s="218"/>
      <c r="V336" s="218"/>
      <c r="W336" s="218"/>
      <c r="X336" s="218"/>
      <c r="Y336" s="218"/>
      <c r="Z336" s="218"/>
      <c r="AA336" s="218"/>
      <c r="AB336" s="218"/>
      <c r="AC336" s="218"/>
      <c r="AD336" s="218"/>
      <c r="AE336" s="218"/>
      <c r="AF336" s="218"/>
      <c r="AG336" s="218"/>
      <c r="AH336" s="218"/>
      <c r="AI336" s="218"/>
      <c r="AJ336" s="218"/>
      <c r="AK336" s="218"/>
      <c r="AL336" s="218"/>
      <c r="AM336" s="218"/>
      <c r="AN336" s="218"/>
      <c r="AO336" s="218"/>
      <c r="AP336" s="218"/>
      <c r="AQ336" s="218"/>
      <c r="AR336" s="218"/>
      <c r="AS336" s="218"/>
      <c r="AT336" s="218"/>
      <c r="AU336" s="218"/>
      <c r="AV336" s="218"/>
      <c r="AW336" s="218"/>
      <c r="AX336" s="218"/>
      <c r="AY336" s="218"/>
      <c r="AZ336" s="218"/>
      <c r="BA336" s="218"/>
      <c r="BB336" s="218"/>
      <c r="BC336" s="218"/>
      <c r="BD336" s="218"/>
      <c r="BE336" s="218"/>
      <c r="BF336" s="218"/>
      <c r="BG336" s="218"/>
      <c r="BH336" s="218"/>
      <c r="BI336" s="218"/>
      <c r="BJ336" s="218"/>
      <c r="BK336" s="218"/>
      <c r="BL336" s="218"/>
      <c r="BM336" s="218"/>
      <c r="BN336" s="218"/>
      <c r="BO336" s="218"/>
      <c r="BP336" s="218"/>
      <c r="BQ336" s="218"/>
      <c r="BR336" s="218"/>
      <c r="BS336" s="218"/>
      <c r="BT336" s="218"/>
      <c r="BU336" s="218"/>
      <c r="BV336" s="218"/>
      <c r="BW336" s="218"/>
      <c r="BX336" s="218"/>
      <c r="BY336" s="218"/>
      <c r="BZ336" s="218"/>
      <c r="CA336" s="218"/>
      <c r="CB336" s="218"/>
      <c r="CC336" s="218"/>
      <c r="CD336" s="218"/>
      <c r="CE336" s="218"/>
      <c r="CF336" s="218"/>
      <c r="CG336" s="218"/>
      <c r="CH336" s="218"/>
      <c r="CI336" s="218"/>
      <c r="CJ336" s="218"/>
      <c r="CK336" s="218"/>
      <c r="CL336" s="218"/>
      <c r="CM336" s="218"/>
      <c r="CN336" s="218"/>
      <c r="CO336" s="218"/>
      <c r="CP336" s="218"/>
      <c r="CQ336" s="218"/>
      <c r="CR336" s="218"/>
      <c r="CS336" s="218"/>
      <c r="CT336" s="218"/>
    </row>
    <row r="337" spans="20:98" s="10" customFormat="1" x14ac:dyDescent="0.35">
      <c r="T337" s="218"/>
      <c r="U337" s="218"/>
      <c r="V337" s="218"/>
      <c r="W337" s="218"/>
      <c r="X337" s="218"/>
      <c r="Y337" s="218"/>
      <c r="Z337" s="218"/>
      <c r="AA337" s="218"/>
      <c r="AB337" s="218"/>
      <c r="AC337" s="218"/>
      <c r="AD337" s="218"/>
      <c r="AE337" s="218"/>
      <c r="AF337" s="218"/>
      <c r="AG337" s="218"/>
      <c r="AH337" s="218"/>
      <c r="AI337" s="218"/>
      <c r="AJ337" s="218"/>
      <c r="AK337" s="218"/>
      <c r="AL337" s="218"/>
      <c r="AM337" s="218"/>
      <c r="AN337" s="218"/>
      <c r="AO337" s="218"/>
      <c r="AP337" s="218"/>
      <c r="AQ337" s="218"/>
      <c r="AR337" s="218"/>
      <c r="AS337" s="218"/>
      <c r="AT337" s="218"/>
      <c r="AU337" s="218"/>
      <c r="AV337" s="218"/>
      <c r="AW337" s="218"/>
      <c r="AX337" s="218"/>
      <c r="AY337" s="218"/>
      <c r="AZ337" s="218"/>
      <c r="BA337" s="218"/>
      <c r="BB337" s="218"/>
      <c r="BC337" s="218"/>
      <c r="BD337" s="218"/>
      <c r="BE337" s="218"/>
      <c r="BF337" s="218"/>
      <c r="BG337" s="218"/>
      <c r="BH337" s="218"/>
      <c r="BI337" s="218"/>
      <c r="BJ337" s="218"/>
      <c r="BK337" s="218"/>
      <c r="BL337" s="218"/>
      <c r="BM337" s="218"/>
      <c r="BN337" s="218"/>
      <c r="BO337" s="218"/>
      <c r="BP337" s="218"/>
      <c r="BQ337" s="218"/>
      <c r="BR337" s="218"/>
      <c r="BS337" s="218"/>
      <c r="BT337" s="218"/>
      <c r="BU337" s="218"/>
      <c r="BV337" s="218"/>
      <c r="BW337" s="218"/>
      <c r="BX337" s="218"/>
      <c r="BY337" s="218"/>
      <c r="BZ337" s="218"/>
      <c r="CA337" s="218"/>
      <c r="CB337" s="218"/>
      <c r="CC337" s="218"/>
      <c r="CD337" s="218"/>
      <c r="CE337" s="218"/>
      <c r="CF337" s="218"/>
      <c r="CG337" s="218"/>
      <c r="CH337" s="218"/>
      <c r="CI337" s="218"/>
      <c r="CJ337" s="218"/>
      <c r="CK337" s="218"/>
      <c r="CL337" s="218"/>
      <c r="CM337" s="218"/>
      <c r="CN337" s="218"/>
      <c r="CO337" s="218"/>
      <c r="CP337" s="218"/>
      <c r="CQ337" s="218"/>
      <c r="CR337" s="218"/>
      <c r="CS337" s="218"/>
      <c r="CT337" s="218"/>
    </row>
    <row r="338" spans="20:98" s="10" customFormat="1" x14ac:dyDescent="0.35">
      <c r="T338" s="218"/>
      <c r="U338" s="218"/>
      <c r="V338" s="218"/>
      <c r="W338" s="218"/>
      <c r="X338" s="218"/>
      <c r="Y338" s="218"/>
      <c r="Z338" s="218"/>
      <c r="AA338" s="218"/>
      <c r="AB338" s="218"/>
      <c r="AC338" s="218"/>
      <c r="AD338" s="218"/>
      <c r="AE338" s="218"/>
      <c r="AF338" s="218"/>
      <c r="AG338" s="218"/>
      <c r="AH338" s="218"/>
      <c r="AI338" s="218"/>
      <c r="AJ338" s="218"/>
      <c r="AK338" s="218"/>
      <c r="AL338" s="218"/>
      <c r="AM338" s="218"/>
      <c r="AN338" s="218"/>
      <c r="AO338" s="218"/>
      <c r="AP338" s="218"/>
      <c r="AQ338" s="218"/>
      <c r="AR338" s="218"/>
      <c r="AS338" s="218"/>
      <c r="AT338" s="218"/>
      <c r="AU338" s="218"/>
      <c r="AV338" s="218"/>
      <c r="AW338" s="218"/>
      <c r="AX338" s="218"/>
      <c r="AY338" s="218"/>
      <c r="AZ338" s="218"/>
      <c r="BA338" s="218"/>
      <c r="BB338" s="218"/>
      <c r="BC338" s="218"/>
      <c r="BD338" s="218"/>
      <c r="BE338" s="218"/>
      <c r="BF338" s="218"/>
      <c r="BG338" s="218"/>
      <c r="BH338" s="218"/>
      <c r="BI338" s="218"/>
      <c r="BJ338" s="218"/>
      <c r="BK338" s="218"/>
      <c r="BL338" s="218"/>
      <c r="BM338" s="218"/>
      <c r="BN338" s="218"/>
      <c r="BO338" s="218"/>
      <c r="BP338" s="218"/>
      <c r="BQ338" s="218"/>
      <c r="BR338" s="218"/>
      <c r="BS338" s="218"/>
      <c r="BT338" s="218"/>
      <c r="BU338" s="218"/>
      <c r="BV338" s="218"/>
      <c r="BW338" s="218"/>
      <c r="BX338" s="218"/>
      <c r="BY338" s="218"/>
      <c r="BZ338" s="218"/>
      <c r="CA338" s="218"/>
      <c r="CB338" s="218"/>
      <c r="CC338" s="218"/>
      <c r="CD338" s="218"/>
      <c r="CE338" s="218"/>
      <c r="CF338" s="218"/>
      <c r="CG338" s="218"/>
      <c r="CH338" s="218"/>
      <c r="CI338" s="218"/>
      <c r="CJ338" s="218"/>
      <c r="CK338" s="218"/>
      <c r="CL338" s="218"/>
      <c r="CM338" s="218"/>
      <c r="CN338" s="218"/>
      <c r="CO338" s="218"/>
      <c r="CP338" s="218"/>
      <c r="CQ338" s="218"/>
      <c r="CR338" s="218"/>
      <c r="CS338" s="218"/>
      <c r="CT338" s="218"/>
    </row>
    <row r="339" spans="20:98" s="10" customFormat="1" x14ac:dyDescent="0.35">
      <c r="T339" s="218"/>
      <c r="U339" s="218"/>
      <c r="V339" s="218"/>
      <c r="W339" s="218"/>
      <c r="X339" s="218"/>
      <c r="Y339" s="218"/>
      <c r="Z339" s="218"/>
      <c r="AA339" s="218"/>
      <c r="AB339" s="218"/>
      <c r="AC339" s="218"/>
      <c r="AD339" s="218"/>
      <c r="AE339" s="218"/>
      <c r="AF339" s="218"/>
      <c r="AG339" s="218"/>
      <c r="AH339" s="218"/>
      <c r="AI339" s="218"/>
      <c r="AJ339" s="218"/>
      <c r="AK339" s="218"/>
      <c r="AL339" s="218"/>
      <c r="AM339" s="218"/>
      <c r="AN339" s="218"/>
      <c r="AO339" s="218"/>
      <c r="AP339" s="218"/>
      <c r="AQ339" s="218"/>
      <c r="AR339" s="218"/>
      <c r="AS339" s="218"/>
      <c r="AT339" s="218"/>
      <c r="AU339" s="218"/>
      <c r="AV339" s="218"/>
      <c r="AW339" s="218"/>
      <c r="AX339" s="218"/>
      <c r="AY339" s="218"/>
      <c r="AZ339" s="218"/>
      <c r="BA339" s="218"/>
      <c r="BB339" s="218"/>
      <c r="BC339" s="218"/>
      <c r="BD339" s="218"/>
      <c r="BE339" s="218"/>
      <c r="BF339" s="218"/>
      <c r="BG339" s="218"/>
      <c r="BH339" s="218"/>
      <c r="BI339" s="218"/>
      <c r="BJ339" s="218"/>
      <c r="BK339" s="218"/>
      <c r="BL339" s="218"/>
      <c r="BM339" s="218"/>
      <c r="BN339" s="218"/>
      <c r="BO339" s="218"/>
      <c r="BP339" s="218"/>
      <c r="BQ339" s="218"/>
      <c r="BR339" s="218"/>
      <c r="BS339" s="218"/>
      <c r="BT339" s="218"/>
      <c r="BU339" s="218"/>
      <c r="BV339" s="218"/>
      <c r="BW339" s="218"/>
      <c r="BX339" s="218"/>
      <c r="BY339" s="218"/>
      <c r="BZ339" s="218"/>
      <c r="CA339" s="218"/>
      <c r="CB339" s="218"/>
      <c r="CC339" s="218"/>
      <c r="CD339" s="218"/>
      <c r="CE339" s="218"/>
      <c r="CF339" s="218"/>
      <c r="CG339" s="218"/>
      <c r="CH339" s="218"/>
      <c r="CI339" s="218"/>
      <c r="CJ339" s="218"/>
      <c r="CK339" s="218"/>
      <c r="CL339" s="218"/>
      <c r="CM339" s="218"/>
      <c r="CN339" s="218"/>
      <c r="CO339" s="218"/>
      <c r="CP339" s="218"/>
      <c r="CQ339" s="218"/>
      <c r="CR339" s="218"/>
      <c r="CS339" s="218"/>
      <c r="CT339" s="218"/>
    </row>
    <row r="340" spans="20:98" s="10" customFormat="1" x14ac:dyDescent="0.35">
      <c r="T340" s="218"/>
      <c r="U340" s="218"/>
      <c r="V340" s="218"/>
      <c r="W340" s="218"/>
      <c r="X340" s="218"/>
      <c r="Y340" s="218"/>
      <c r="Z340" s="218"/>
      <c r="AA340" s="218"/>
      <c r="AB340" s="218"/>
      <c r="AC340" s="218"/>
      <c r="AD340" s="218"/>
      <c r="AE340" s="218"/>
      <c r="AF340" s="218"/>
      <c r="AG340" s="218"/>
      <c r="AH340" s="218"/>
      <c r="AI340" s="218"/>
      <c r="AJ340" s="218"/>
      <c r="AK340" s="218"/>
      <c r="AL340" s="218"/>
      <c r="AM340" s="218"/>
      <c r="AN340" s="218"/>
      <c r="AO340" s="218"/>
      <c r="AP340" s="218"/>
      <c r="AQ340" s="218"/>
      <c r="AR340" s="218"/>
      <c r="AS340" s="218"/>
      <c r="AT340" s="218"/>
      <c r="AU340" s="218"/>
      <c r="AV340" s="218"/>
      <c r="AW340" s="218"/>
      <c r="AX340" s="218"/>
      <c r="AY340" s="218"/>
      <c r="AZ340" s="218"/>
      <c r="BA340" s="218"/>
      <c r="BB340" s="218"/>
      <c r="BC340" s="218"/>
      <c r="BD340" s="218"/>
      <c r="BE340" s="218"/>
      <c r="BF340" s="218"/>
      <c r="BG340" s="218"/>
      <c r="BH340" s="218"/>
      <c r="BI340" s="218"/>
      <c r="BJ340" s="218"/>
      <c r="BK340" s="218"/>
      <c r="BL340" s="218"/>
      <c r="BM340" s="218"/>
      <c r="BN340" s="218"/>
      <c r="BO340" s="218"/>
      <c r="BP340" s="218"/>
      <c r="BQ340" s="218"/>
      <c r="BR340" s="218"/>
      <c r="BS340" s="218"/>
      <c r="BT340" s="218"/>
      <c r="BU340" s="218"/>
      <c r="BV340" s="218"/>
      <c r="BW340" s="218"/>
      <c r="BX340" s="218"/>
      <c r="BY340" s="218"/>
      <c r="BZ340" s="218"/>
      <c r="CA340" s="218"/>
      <c r="CB340" s="218"/>
      <c r="CC340" s="218"/>
      <c r="CD340" s="218"/>
      <c r="CE340" s="218"/>
      <c r="CF340" s="218"/>
      <c r="CG340" s="218"/>
      <c r="CH340" s="218"/>
      <c r="CI340" s="218"/>
      <c r="CJ340" s="218"/>
      <c r="CK340" s="218"/>
      <c r="CL340" s="218"/>
      <c r="CM340" s="218"/>
      <c r="CN340" s="218"/>
      <c r="CO340" s="218"/>
      <c r="CP340" s="218"/>
      <c r="CQ340" s="218"/>
      <c r="CR340" s="218"/>
      <c r="CS340" s="218"/>
      <c r="CT340" s="218"/>
    </row>
    <row r="341" spans="20:98" s="10" customFormat="1" x14ac:dyDescent="0.35">
      <c r="T341" s="218"/>
      <c r="U341" s="218"/>
      <c r="V341" s="218"/>
      <c r="W341" s="218"/>
      <c r="X341" s="218"/>
      <c r="Y341" s="218"/>
      <c r="Z341" s="218"/>
      <c r="AA341" s="218"/>
      <c r="AB341" s="218"/>
      <c r="AC341" s="218"/>
      <c r="AD341" s="218"/>
      <c r="AE341" s="218"/>
      <c r="AF341" s="218"/>
      <c r="AG341" s="218"/>
      <c r="AH341" s="218"/>
      <c r="AI341" s="218"/>
      <c r="AJ341" s="218"/>
      <c r="AK341" s="218"/>
      <c r="AL341" s="218"/>
      <c r="AM341" s="218"/>
      <c r="AN341" s="218"/>
      <c r="AO341" s="218"/>
      <c r="AP341" s="218"/>
      <c r="AQ341" s="218"/>
      <c r="AR341" s="218"/>
      <c r="AS341" s="218"/>
      <c r="AT341" s="218"/>
      <c r="AU341" s="218"/>
      <c r="AV341" s="218"/>
      <c r="AW341" s="218"/>
      <c r="AX341" s="218"/>
      <c r="AY341" s="218"/>
      <c r="AZ341" s="218"/>
      <c r="BA341" s="218"/>
      <c r="BB341" s="218"/>
      <c r="BC341" s="218"/>
      <c r="BD341" s="218"/>
      <c r="BE341" s="218"/>
      <c r="BF341" s="218"/>
      <c r="BG341" s="218"/>
      <c r="BH341" s="218"/>
      <c r="BI341" s="218"/>
      <c r="BJ341" s="218"/>
      <c r="BK341" s="218"/>
      <c r="BL341" s="218"/>
      <c r="BM341" s="218"/>
      <c r="BN341" s="218"/>
      <c r="BO341" s="218"/>
      <c r="BP341" s="218"/>
      <c r="BQ341" s="218"/>
      <c r="BR341" s="218"/>
      <c r="BS341" s="218"/>
      <c r="BT341" s="218"/>
      <c r="BU341" s="218"/>
      <c r="BV341" s="218"/>
      <c r="BW341" s="218"/>
      <c r="BX341" s="218"/>
      <c r="BY341" s="218"/>
      <c r="BZ341" s="218"/>
      <c r="CA341" s="218"/>
      <c r="CB341" s="218"/>
      <c r="CC341" s="218"/>
      <c r="CD341" s="218"/>
      <c r="CE341" s="218"/>
      <c r="CF341" s="218"/>
      <c r="CG341" s="218"/>
      <c r="CH341" s="218"/>
      <c r="CI341" s="218"/>
      <c r="CJ341" s="218"/>
      <c r="CK341" s="218"/>
      <c r="CL341" s="218"/>
      <c r="CM341" s="218"/>
      <c r="CN341" s="218"/>
      <c r="CO341" s="218"/>
      <c r="CP341" s="218"/>
      <c r="CQ341" s="218"/>
      <c r="CR341" s="218"/>
      <c r="CS341" s="218"/>
      <c r="CT341" s="218"/>
    </row>
    <row r="342" spans="20:98" s="10" customFormat="1" x14ac:dyDescent="0.35">
      <c r="T342" s="218"/>
      <c r="U342" s="218"/>
      <c r="V342" s="218"/>
      <c r="W342" s="218"/>
      <c r="X342" s="218"/>
      <c r="Y342" s="218"/>
      <c r="Z342" s="218"/>
      <c r="AA342" s="218"/>
      <c r="AB342" s="218"/>
      <c r="AC342" s="218"/>
      <c r="AD342" s="218"/>
      <c r="AE342" s="218"/>
      <c r="AF342" s="218"/>
      <c r="AG342" s="218"/>
      <c r="AH342" s="218"/>
      <c r="AI342" s="218"/>
      <c r="AJ342" s="218"/>
      <c r="AK342" s="218"/>
      <c r="AL342" s="218"/>
      <c r="AM342" s="218"/>
      <c r="AN342" s="218"/>
      <c r="AO342" s="218"/>
      <c r="AP342" s="218"/>
      <c r="AQ342" s="218"/>
      <c r="AR342" s="218"/>
      <c r="AS342" s="218"/>
      <c r="AT342" s="218"/>
      <c r="AU342" s="218"/>
      <c r="AV342" s="218"/>
      <c r="AW342" s="218"/>
      <c r="AX342" s="218"/>
      <c r="AY342" s="218"/>
      <c r="AZ342" s="218"/>
      <c r="BA342" s="218"/>
      <c r="BB342" s="218"/>
      <c r="BC342" s="218"/>
      <c r="BD342" s="218"/>
      <c r="BE342" s="218"/>
      <c r="BF342" s="218"/>
      <c r="BG342" s="218"/>
      <c r="BH342" s="218"/>
      <c r="BI342" s="218"/>
      <c r="BJ342" s="218"/>
      <c r="BK342" s="218"/>
      <c r="BL342" s="218"/>
      <c r="BM342" s="218"/>
      <c r="BN342" s="218"/>
      <c r="BO342" s="218"/>
      <c r="BP342" s="218"/>
      <c r="BQ342" s="218"/>
      <c r="BR342" s="218"/>
      <c r="BS342" s="218"/>
      <c r="BT342" s="218"/>
      <c r="BU342" s="218"/>
      <c r="BV342" s="218"/>
      <c r="BW342" s="218"/>
      <c r="BX342" s="218"/>
      <c r="BY342" s="218"/>
      <c r="BZ342" s="218"/>
      <c r="CA342" s="218"/>
      <c r="CB342" s="218"/>
      <c r="CC342" s="218"/>
      <c r="CD342" s="218"/>
      <c r="CE342" s="218"/>
      <c r="CF342" s="218"/>
      <c r="CG342" s="218"/>
      <c r="CH342" s="218"/>
      <c r="CI342" s="218"/>
      <c r="CJ342" s="218"/>
      <c r="CK342" s="218"/>
      <c r="CL342" s="218"/>
      <c r="CM342" s="218"/>
      <c r="CN342" s="218"/>
      <c r="CO342" s="218"/>
      <c r="CP342" s="218"/>
      <c r="CQ342" s="218"/>
      <c r="CR342" s="218"/>
      <c r="CS342" s="218"/>
      <c r="CT342" s="218"/>
    </row>
    <row r="343" spans="20:98" s="10" customFormat="1" x14ac:dyDescent="0.35">
      <c r="T343" s="218"/>
      <c r="U343" s="218"/>
      <c r="V343" s="218"/>
      <c r="W343" s="218"/>
      <c r="X343" s="218"/>
      <c r="Y343" s="218"/>
      <c r="Z343" s="218"/>
      <c r="AA343" s="218"/>
      <c r="AB343" s="218"/>
      <c r="AC343" s="218"/>
      <c r="AD343" s="218"/>
      <c r="AE343" s="218"/>
      <c r="AF343" s="218"/>
      <c r="AG343" s="218"/>
      <c r="AH343" s="218"/>
      <c r="AI343" s="218"/>
      <c r="AJ343" s="218"/>
      <c r="AK343" s="218"/>
      <c r="AL343" s="218"/>
      <c r="AM343" s="218"/>
      <c r="AN343" s="218"/>
      <c r="AO343" s="218"/>
      <c r="AP343" s="218"/>
      <c r="AQ343" s="218"/>
      <c r="AR343" s="218"/>
      <c r="AS343" s="218"/>
      <c r="AT343" s="218"/>
      <c r="AU343" s="218"/>
      <c r="AV343" s="218"/>
      <c r="AW343" s="218"/>
      <c r="AX343" s="218"/>
      <c r="AY343" s="218"/>
      <c r="AZ343" s="218"/>
      <c r="BA343" s="218"/>
      <c r="BB343" s="218"/>
      <c r="BC343" s="218"/>
      <c r="BD343" s="218"/>
      <c r="BE343" s="218"/>
      <c r="BF343" s="218"/>
      <c r="BG343" s="218"/>
      <c r="BH343" s="218"/>
      <c r="BI343" s="218"/>
      <c r="BJ343" s="218"/>
      <c r="BK343" s="218"/>
      <c r="BL343" s="218"/>
      <c r="BM343" s="218"/>
      <c r="BN343" s="218"/>
      <c r="BO343" s="218"/>
      <c r="BP343" s="218"/>
      <c r="BQ343" s="218"/>
      <c r="BR343" s="218"/>
      <c r="BS343" s="218"/>
      <c r="BT343" s="218"/>
      <c r="BU343" s="218"/>
      <c r="BV343" s="218"/>
      <c r="BW343" s="218"/>
      <c r="BX343" s="218"/>
      <c r="BY343" s="218"/>
      <c r="BZ343" s="218"/>
      <c r="CA343" s="218"/>
      <c r="CB343" s="218"/>
      <c r="CC343" s="218"/>
      <c r="CD343" s="218"/>
      <c r="CE343" s="218"/>
      <c r="CF343" s="218"/>
      <c r="CG343" s="218"/>
      <c r="CH343" s="218"/>
      <c r="CI343" s="218"/>
      <c r="CJ343" s="218"/>
      <c r="CK343" s="218"/>
      <c r="CL343" s="218"/>
      <c r="CM343" s="218"/>
      <c r="CN343" s="218"/>
      <c r="CO343" s="218"/>
      <c r="CP343" s="218"/>
      <c r="CQ343" s="218"/>
      <c r="CR343" s="218"/>
      <c r="CS343" s="218"/>
      <c r="CT343" s="218"/>
    </row>
    <row r="344" spans="20:98" s="10" customFormat="1" x14ac:dyDescent="0.35">
      <c r="T344" s="218"/>
      <c r="U344" s="218"/>
      <c r="V344" s="218"/>
      <c r="W344" s="218"/>
      <c r="X344" s="218"/>
      <c r="Y344" s="218"/>
      <c r="Z344" s="218"/>
      <c r="AA344" s="218"/>
      <c r="AB344" s="218"/>
      <c r="AC344" s="218"/>
      <c r="AD344" s="218"/>
      <c r="AE344" s="218"/>
      <c r="AF344" s="218"/>
      <c r="AG344" s="218"/>
      <c r="AH344" s="218"/>
      <c r="AI344" s="218"/>
      <c r="AJ344" s="218"/>
      <c r="AK344" s="218"/>
      <c r="AL344" s="218"/>
      <c r="AM344" s="218"/>
      <c r="AN344" s="218"/>
      <c r="AO344" s="218"/>
      <c r="AP344" s="218"/>
      <c r="AQ344" s="218"/>
      <c r="AR344" s="218"/>
      <c r="AS344" s="218"/>
      <c r="AT344" s="218"/>
      <c r="AU344" s="218"/>
      <c r="AV344" s="218"/>
      <c r="AW344" s="218"/>
      <c r="AX344" s="218"/>
      <c r="AY344" s="218"/>
      <c r="AZ344" s="218"/>
      <c r="BA344" s="218"/>
      <c r="BB344" s="218"/>
      <c r="BC344" s="218"/>
      <c r="BD344" s="218"/>
      <c r="BE344" s="218"/>
      <c r="BF344" s="218"/>
      <c r="BG344" s="218"/>
      <c r="BH344" s="218"/>
      <c r="BI344" s="218"/>
      <c r="BJ344" s="218"/>
      <c r="BK344" s="218"/>
      <c r="BL344" s="218"/>
      <c r="BM344" s="218"/>
      <c r="BN344" s="218"/>
      <c r="BO344" s="218"/>
      <c r="BP344" s="218"/>
      <c r="BQ344" s="218"/>
      <c r="BR344" s="218"/>
      <c r="BS344" s="218"/>
      <c r="BT344" s="218"/>
      <c r="BU344" s="218"/>
      <c r="BV344" s="218"/>
      <c r="BW344" s="218"/>
      <c r="BX344" s="218"/>
      <c r="BY344" s="218"/>
      <c r="BZ344" s="218"/>
      <c r="CA344" s="218"/>
      <c r="CB344" s="218"/>
      <c r="CC344" s="218"/>
      <c r="CD344" s="218"/>
      <c r="CE344" s="218"/>
      <c r="CF344" s="218"/>
      <c r="CG344" s="218"/>
      <c r="CH344" s="218"/>
      <c r="CI344" s="218"/>
      <c r="CJ344" s="218"/>
      <c r="CK344" s="218"/>
      <c r="CL344" s="218"/>
      <c r="CM344" s="218"/>
      <c r="CN344" s="218"/>
      <c r="CO344" s="218"/>
      <c r="CP344" s="218"/>
      <c r="CQ344" s="218"/>
      <c r="CR344" s="218"/>
      <c r="CS344" s="218"/>
      <c r="CT344" s="218"/>
    </row>
    <row r="345" spans="20:98" s="10" customFormat="1" x14ac:dyDescent="0.35">
      <c r="T345" s="218"/>
      <c r="U345" s="218"/>
      <c r="V345" s="218"/>
      <c r="W345" s="218"/>
      <c r="X345" s="218"/>
      <c r="Y345" s="218"/>
      <c r="Z345" s="218"/>
      <c r="AA345" s="218"/>
      <c r="AB345" s="218"/>
      <c r="AC345" s="218"/>
      <c r="AD345" s="218"/>
      <c r="AE345" s="218"/>
      <c r="AF345" s="218"/>
      <c r="AG345" s="218"/>
      <c r="AH345" s="218"/>
      <c r="AI345" s="218"/>
      <c r="AJ345" s="218"/>
      <c r="AK345" s="218"/>
      <c r="AL345" s="218"/>
      <c r="AM345" s="218"/>
      <c r="AN345" s="218"/>
      <c r="AO345" s="218"/>
      <c r="AP345" s="218"/>
      <c r="AQ345" s="218"/>
      <c r="AR345" s="218"/>
      <c r="AS345" s="218"/>
      <c r="AT345" s="218"/>
      <c r="AU345" s="218"/>
      <c r="AV345" s="218"/>
      <c r="AW345" s="218"/>
      <c r="AX345" s="218"/>
      <c r="AY345" s="218"/>
      <c r="AZ345" s="218"/>
      <c r="BA345" s="218"/>
      <c r="BB345" s="218"/>
      <c r="BC345" s="218"/>
      <c r="BD345" s="218"/>
      <c r="BE345" s="218"/>
      <c r="BF345" s="218"/>
      <c r="BG345" s="218"/>
      <c r="BH345" s="218"/>
      <c r="BI345" s="218"/>
      <c r="BJ345" s="218"/>
      <c r="BK345" s="218"/>
      <c r="BL345" s="218"/>
      <c r="BM345" s="218"/>
      <c r="BN345" s="218"/>
      <c r="BO345" s="218"/>
      <c r="BP345" s="218"/>
      <c r="BQ345" s="218"/>
      <c r="BR345" s="218"/>
      <c r="BS345" s="218"/>
      <c r="BT345" s="218"/>
      <c r="BU345" s="218"/>
      <c r="BV345" s="218"/>
      <c r="BW345" s="218"/>
      <c r="BX345" s="218"/>
      <c r="BY345" s="218"/>
      <c r="BZ345" s="218"/>
      <c r="CA345" s="218"/>
      <c r="CB345" s="218"/>
      <c r="CC345" s="218"/>
      <c r="CD345" s="218"/>
      <c r="CE345" s="218"/>
      <c r="CF345" s="218"/>
      <c r="CG345" s="218"/>
      <c r="CH345" s="218"/>
      <c r="CI345" s="218"/>
      <c r="CJ345" s="218"/>
      <c r="CK345" s="218"/>
      <c r="CL345" s="218"/>
      <c r="CM345" s="218"/>
      <c r="CN345" s="218"/>
      <c r="CO345" s="218"/>
      <c r="CP345" s="218"/>
      <c r="CQ345" s="218"/>
      <c r="CR345" s="218"/>
      <c r="CS345" s="218"/>
      <c r="CT345" s="218"/>
    </row>
    <row r="346" spans="20:98" s="10" customFormat="1" x14ac:dyDescent="0.35">
      <c r="T346" s="218"/>
      <c r="U346" s="218"/>
      <c r="V346" s="218"/>
      <c r="W346" s="218"/>
      <c r="X346" s="218"/>
      <c r="Y346" s="218"/>
      <c r="Z346" s="218"/>
      <c r="AA346" s="218"/>
      <c r="AB346" s="218"/>
      <c r="AC346" s="218"/>
      <c r="AD346" s="218"/>
      <c r="AE346" s="218"/>
      <c r="AF346" s="218"/>
      <c r="AG346" s="218"/>
      <c r="AH346" s="218"/>
      <c r="AI346" s="218"/>
      <c r="AJ346" s="218"/>
      <c r="AK346" s="218"/>
      <c r="AL346" s="218"/>
      <c r="AM346" s="218"/>
      <c r="AN346" s="218"/>
      <c r="AO346" s="218"/>
      <c r="AP346" s="218"/>
      <c r="AQ346" s="218"/>
      <c r="AR346" s="218"/>
      <c r="AS346" s="218"/>
      <c r="AT346" s="218"/>
      <c r="AU346" s="218"/>
      <c r="AV346" s="218"/>
      <c r="AW346" s="218"/>
      <c r="AX346" s="218"/>
      <c r="AY346" s="218"/>
      <c r="AZ346" s="218"/>
      <c r="BA346" s="218"/>
      <c r="BB346" s="218"/>
      <c r="BC346" s="218"/>
      <c r="BD346" s="218"/>
      <c r="BE346" s="218"/>
      <c r="BF346" s="218"/>
      <c r="BG346" s="218"/>
      <c r="BH346" s="218"/>
      <c r="BI346" s="218"/>
      <c r="BJ346" s="218"/>
      <c r="BK346" s="218"/>
      <c r="BL346" s="218"/>
      <c r="BM346" s="218"/>
      <c r="BN346" s="218"/>
      <c r="BO346" s="218"/>
      <c r="BP346" s="218"/>
      <c r="BQ346" s="218"/>
      <c r="BR346" s="218"/>
      <c r="BS346" s="218"/>
      <c r="BT346" s="218"/>
      <c r="BU346" s="218"/>
      <c r="BV346" s="218"/>
      <c r="BW346" s="218"/>
      <c r="BX346" s="218"/>
      <c r="BY346" s="218"/>
      <c r="BZ346" s="218"/>
      <c r="CA346" s="218"/>
      <c r="CB346" s="218"/>
      <c r="CC346" s="218"/>
      <c r="CD346" s="218"/>
      <c r="CE346" s="218"/>
      <c r="CF346" s="218"/>
      <c r="CG346" s="218"/>
      <c r="CH346" s="218"/>
      <c r="CI346" s="218"/>
      <c r="CJ346" s="218"/>
      <c r="CK346" s="218"/>
      <c r="CL346" s="218"/>
      <c r="CM346" s="218"/>
      <c r="CN346" s="218"/>
      <c r="CO346" s="218"/>
      <c r="CP346" s="218"/>
      <c r="CQ346" s="218"/>
      <c r="CR346" s="218"/>
      <c r="CS346" s="218"/>
      <c r="CT346" s="218"/>
    </row>
    <row r="347" spans="20:98" s="10" customFormat="1" x14ac:dyDescent="0.35">
      <c r="T347" s="218"/>
      <c r="U347" s="218"/>
      <c r="V347" s="218"/>
      <c r="W347" s="218"/>
      <c r="X347" s="218"/>
      <c r="Y347" s="218"/>
      <c r="Z347" s="218"/>
      <c r="AA347" s="218"/>
      <c r="AB347" s="218"/>
      <c r="AC347" s="218"/>
      <c r="AD347" s="218"/>
      <c r="AE347" s="218"/>
      <c r="AF347" s="218"/>
      <c r="AG347" s="218"/>
      <c r="AH347" s="218"/>
      <c r="AI347" s="218"/>
      <c r="AJ347" s="218"/>
      <c r="AK347" s="218"/>
      <c r="AL347" s="218"/>
      <c r="AM347" s="218"/>
      <c r="AN347" s="218"/>
      <c r="AO347" s="218"/>
      <c r="AP347" s="218"/>
      <c r="AQ347" s="218"/>
      <c r="AR347" s="218"/>
      <c r="AS347" s="218"/>
      <c r="AT347" s="218"/>
      <c r="AU347" s="218"/>
      <c r="AV347" s="218"/>
      <c r="AW347" s="218"/>
      <c r="AX347" s="218"/>
      <c r="AY347" s="218"/>
      <c r="AZ347" s="218"/>
      <c r="BA347" s="218"/>
      <c r="BB347" s="218"/>
      <c r="BC347" s="218"/>
      <c r="BD347" s="218"/>
      <c r="BE347" s="218"/>
      <c r="BF347" s="218"/>
      <c r="BG347" s="218"/>
      <c r="BH347" s="218"/>
      <c r="BI347" s="218"/>
      <c r="BJ347" s="218"/>
      <c r="BK347" s="218"/>
      <c r="BL347" s="218"/>
      <c r="BM347" s="218"/>
      <c r="BN347" s="218"/>
      <c r="BO347" s="218"/>
      <c r="BP347" s="218"/>
      <c r="BQ347" s="218"/>
      <c r="BR347" s="218"/>
      <c r="BS347" s="218"/>
      <c r="BT347" s="218"/>
      <c r="BU347" s="218"/>
      <c r="BV347" s="218"/>
      <c r="BW347" s="218"/>
      <c r="BX347" s="218"/>
      <c r="BY347" s="218"/>
      <c r="BZ347" s="218"/>
      <c r="CA347" s="218"/>
      <c r="CB347" s="218"/>
      <c r="CC347" s="218"/>
      <c r="CD347" s="218"/>
      <c r="CE347" s="218"/>
      <c r="CF347" s="218"/>
      <c r="CG347" s="218"/>
      <c r="CH347" s="218"/>
      <c r="CI347" s="218"/>
      <c r="CJ347" s="218"/>
      <c r="CK347" s="218"/>
      <c r="CL347" s="218"/>
      <c r="CM347" s="218"/>
      <c r="CN347" s="218"/>
      <c r="CO347" s="218"/>
      <c r="CP347" s="218"/>
      <c r="CQ347" s="218"/>
      <c r="CR347" s="218"/>
      <c r="CS347" s="218"/>
      <c r="CT347" s="218"/>
    </row>
    <row r="348" spans="20:98" s="10" customFormat="1" x14ac:dyDescent="0.35">
      <c r="T348" s="218"/>
      <c r="U348" s="218"/>
      <c r="V348" s="218"/>
      <c r="W348" s="218"/>
      <c r="X348" s="218"/>
      <c r="Y348" s="218"/>
      <c r="Z348" s="218"/>
      <c r="AA348" s="218"/>
      <c r="AB348" s="218"/>
      <c r="AC348" s="218"/>
      <c r="AD348" s="218"/>
      <c r="AE348" s="218"/>
      <c r="AF348" s="218"/>
      <c r="AG348" s="218"/>
      <c r="AH348" s="218"/>
      <c r="AI348" s="218"/>
      <c r="AJ348" s="218"/>
      <c r="AK348" s="218"/>
      <c r="AL348" s="218"/>
      <c r="AM348" s="218"/>
      <c r="AN348" s="218"/>
      <c r="AO348" s="218"/>
      <c r="AP348" s="218"/>
      <c r="AQ348" s="218"/>
      <c r="AR348" s="218"/>
      <c r="AS348" s="218"/>
      <c r="AT348" s="218"/>
      <c r="AU348" s="218"/>
      <c r="AV348" s="218"/>
      <c r="AW348" s="218"/>
      <c r="AX348" s="218"/>
      <c r="AY348" s="218"/>
      <c r="AZ348" s="218"/>
      <c r="BA348" s="218"/>
      <c r="BB348" s="218"/>
      <c r="BC348" s="218"/>
      <c r="BD348" s="218"/>
      <c r="BE348" s="218"/>
      <c r="BF348" s="218"/>
      <c r="BG348" s="218"/>
      <c r="BH348" s="218"/>
      <c r="BI348" s="218"/>
      <c r="BJ348" s="218"/>
      <c r="BK348" s="218"/>
      <c r="BL348" s="218"/>
      <c r="BM348" s="218"/>
      <c r="BN348" s="218"/>
      <c r="BO348" s="218"/>
      <c r="BP348" s="218"/>
      <c r="BQ348" s="218"/>
      <c r="BR348" s="218"/>
      <c r="BS348" s="218"/>
      <c r="BT348" s="218"/>
      <c r="BU348" s="218"/>
      <c r="BV348" s="218"/>
      <c r="BW348" s="218"/>
      <c r="BX348" s="218"/>
      <c r="BY348" s="218"/>
      <c r="BZ348" s="218"/>
      <c r="CA348" s="218"/>
      <c r="CB348" s="218"/>
      <c r="CC348" s="218"/>
      <c r="CD348" s="218"/>
      <c r="CE348" s="218"/>
      <c r="CF348" s="218"/>
      <c r="CG348" s="218"/>
      <c r="CH348" s="218"/>
      <c r="CI348" s="218"/>
      <c r="CJ348" s="218"/>
      <c r="CK348" s="218"/>
      <c r="CL348" s="218"/>
      <c r="CM348" s="218"/>
      <c r="CN348" s="218"/>
      <c r="CO348" s="218"/>
      <c r="CP348" s="218"/>
      <c r="CQ348" s="218"/>
      <c r="CR348" s="218"/>
      <c r="CS348" s="218"/>
      <c r="CT348" s="218"/>
    </row>
    <row r="349" spans="20:98" s="10" customFormat="1" x14ac:dyDescent="0.35">
      <c r="T349" s="218"/>
      <c r="U349" s="218"/>
      <c r="V349" s="218"/>
      <c r="W349" s="218"/>
      <c r="X349" s="218"/>
      <c r="Y349" s="218"/>
      <c r="Z349" s="218"/>
      <c r="AA349" s="218"/>
      <c r="AB349" s="218"/>
      <c r="AC349" s="218"/>
      <c r="AD349" s="218"/>
      <c r="AE349" s="218"/>
      <c r="AF349" s="218"/>
      <c r="AG349" s="218"/>
      <c r="AH349" s="218"/>
      <c r="AI349" s="218"/>
      <c r="AJ349" s="218"/>
      <c r="AK349" s="218"/>
      <c r="AL349" s="218"/>
      <c r="AM349" s="218"/>
      <c r="AN349" s="218"/>
      <c r="AO349" s="218"/>
      <c r="AP349" s="218"/>
      <c r="AQ349" s="218"/>
      <c r="AR349" s="218"/>
      <c r="AS349" s="218"/>
      <c r="AT349" s="218"/>
      <c r="AU349" s="218"/>
      <c r="AV349" s="218"/>
      <c r="AW349" s="218"/>
      <c r="AX349" s="218"/>
      <c r="AY349" s="218"/>
      <c r="AZ349" s="218"/>
      <c r="BA349" s="218"/>
      <c r="BB349" s="218"/>
      <c r="BC349" s="218"/>
      <c r="BD349" s="218"/>
      <c r="BE349" s="218"/>
      <c r="BF349" s="218"/>
      <c r="BG349" s="218"/>
      <c r="BH349" s="218"/>
      <c r="BI349" s="218"/>
      <c r="BJ349" s="218"/>
      <c r="BK349" s="218"/>
      <c r="BL349" s="218"/>
      <c r="BM349" s="218"/>
      <c r="BN349" s="218"/>
      <c r="BO349" s="218"/>
      <c r="BP349" s="218"/>
      <c r="BQ349" s="218"/>
      <c r="BR349" s="218"/>
      <c r="BS349" s="218"/>
      <c r="BT349" s="218"/>
      <c r="BU349" s="218"/>
      <c r="BV349" s="218"/>
      <c r="BW349" s="218"/>
      <c r="BX349" s="218"/>
      <c r="BY349" s="218"/>
      <c r="BZ349" s="218"/>
      <c r="CA349" s="218"/>
      <c r="CB349" s="218"/>
      <c r="CC349" s="218"/>
      <c r="CD349" s="218"/>
      <c r="CE349" s="218"/>
      <c r="CF349" s="218"/>
      <c r="CG349" s="218"/>
      <c r="CH349" s="218"/>
      <c r="CI349" s="218"/>
      <c r="CJ349" s="218"/>
      <c r="CK349" s="218"/>
      <c r="CL349" s="218"/>
      <c r="CM349" s="218"/>
      <c r="CN349" s="218"/>
      <c r="CO349" s="218"/>
      <c r="CP349" s="218"/>
      <c r="CQ349" s="218"/>
      <c r="CR349" s="218"/>
      <c r="CS349" s="218"/>
      <c r="CT349" s="218"/>
    </row>
    <row r="350" spans="20:98" s="10" customFormat="1" x14ac:dyDescent="0.35">
      <c r="T350" s="218"/>
      <c r="U350" s="218"/>
      <c r="V350" s="218"/>
      <c r="W350" s="218"/>
      <c r="X350" s="218"/>
      <c r="Y350" s="218"/>
      <c r="Z350" s="218"/>
      <c r="AA350" s="218"/>
      <c r="AB350" s="218"/>
      <c r="AC350" s="218"/>
      <c r="AD350" s="218"/>
      <c r="AE350" s="218"/>
      <c r="AF350" s="218"/>
      <c r="AG350" s="218"/>
      <c r="AH350" s="218"/>
      <c r="AI350" s="218"/>
      <c r="AJ350" s="218"/>
      <c r="AK350" s="218"/>
      <c r="AL350" s="218"/>
      <c r="AM350" s="218"/>
      <c r="AN350" s="218"/>
      <c r="AO350" s="218"/>
      <c r="AP350" s="218"/>
      <c r="AQ350" s="218"/>
      <c r="AR350" s="218"/>
      <c r="AS350" s="218"/>
      <c r="AT350" s="218"/>
      <c r="AU350" s="218"/>
      <c r="AV350" s="218"/>
      <c r="AW350" s="218"/>
      <c r="AX350" s="218"/>
      <c r="AY350" s="218"/>
      <c r="AZ350" s="218"/>
      <c r="BA350" s="218"/>
      <c r="BB350" s="218"/>
      <c r="BC350" s="218"/>
      <c r="BD350" s="218"/>
      <c r="BE350" s="218"/>
      <c r="BF350" s="218"/>
      <c r="BG350" s="218"/>
      <c r="BH350" s="218"/>
      <c r="BI350" s="218"/>
      <c r="BJ350" s="218"/>
      <c r="BK350" s="218"/>
      <c r="BL350" s="218"/>
      <c r="BM350" s="218"/>
      <c r="BN350" s="218"/>
      <c r="BO350" s="218"/>
      <c r="BP350" s="218"/>
      <c r="BQ350" s="218"/>
      <c r="BR350" s="218"/>
      <c r="BS350" s="218"/>
      <c r="BT350" s="218"/>
      <c r="BU350" s="218"/>
      <c r="BV350" s="218"/>
      <c r="BW350" s="218"/>
      <c r="BX350" s="218"/>
      <c r="BY350" s="218"/>
      <c r="BZ350" s="218"/>
      <c r="CA350" s="218"/>
      <c r="CB350" s="218"/>
      <c r="CC350" s="218"/>
      <c r="CD350" s="218"/>
      <c r="CE350" s="218"/>
      <c r="CF350" s="218"/>
      <c r="CG350" s="218"/>
      <c r="CH350" s="218"/>
      <c r="CI350" s="218"/>
      <c r="CJ350" s="218"/>
      <c r="CK350" s="218"/>
      <c r="CL350" s="218"/>
      <c r="CM350" s="218"/>
      <c r="CN350" s="218"/>
      <c r="CO350" s="218"/>
      <c r="CP350" s="218"/>
      <c r="CQ350" s="218"/>
      <c r="CR350" s="218"/>
      <c r="CS350" s="218"/>
      <c r="CT350" s="218"/>
    </row>
    <row r="351" spans="20:98" s="10" customFormat="1" x14ac:dyDescent="0.35">
      <c r="T351" s="218"/>
      <c r="U351" s="218"/>
      <c r="V351" s="218"/>
      <c r="W351" s="218"/>
      <c r="X351" s="218"/>
      <c r="Y351" s="218"/>
      <c r="Z351" s="218"/>
      <c r="AA351" s="218"/>
      <c r="AB351" s="218"/>
      <c r="AC351" s="218"/>
      <c r="AD351" s="218"/>
      <c r="AE351" s="218"/>
      <c r="AF351" s="218"/>
      <c r="AG351" s="218"/>
      <c r="AH351" s="218"/>
      <c r="AI351" s="218"/>
      <c r="AJ351" s="218"/>
      <c r="AK351" s="218"/>
      <c r="AL351" s="218"/>
      <c r="AM351" s="218"/>
      <c r="AN351" s="218"/>
      <c r="AO351" s="218"/>
      <c r="AP351" s="218"/>
      <c r="AQ351" s="218"/>
      <c r="AR351" s="218"/>
      <c r="AS351" s="218"/>
      <c r="AT351" s="218"/>
      <c r="AU351" s="218"/>
      <c r="AV351" s="218"/>
      <c r="AW351" s="218"/>
      <c r="AX351" s="218"/>
      <c r="AY351" s="218"/>
      <c r="AZ351" s="218"/>
      <c r="BA351" s="218"/>
      <c r="BB351" s="218"/>
      <c r="BC351" s="218"/>
      <c r="BD351" s="218"/>
      <c r="BE351" s="218"/>
      <c r="BF351" s="218"/>
      <c r="BG351" s="218"/>
      <c r="BH351" s="218"/>
      <c r="BI351" s="218"/>
      <c r="BJ351" s="218"/>
      <c r="BK351" s="218"/>
      <c r="BL351" s="218"/>
      <c r="BM351" s="218"/>
      <c r="BN351" s="218"/>
      <c r="BO351" s="218"/>
      <c r="BP351" s="218"/>
      <c r="BQ351" s="218"/>
      <c r="BR351" s="218"/>
      <c r="BS351" s="218"/>
      <c r="BT351" s="218"/>
      <c r="BU351" s="218"/>
      <c r="BV351" s="218"/>
      <c r="BW351" s="218"/>
      <c r="BX351" s="218"/>
      <c r="BY351" s="218"/>
      <c r="BZ351" s="218"/>
      <c r="CA351" s="218"/>
      <c r="CB351" s="218"/>
      <c r="CC351" s="218"/>
      <c r="CD351" s="218"/>
      <c r="CE351" s="218"/>
      <c r="CF351" s="218"/>
      <c r="CG351" s="218"/>
      <c r="CH351" s="218"/>
      <c r="CI351" s="218"/>
      <c r="CJ351" s="218"/>
      <c r="CK351" s="218"/>
      <c r="CL351" s="218"/>
      <c r="CM351" s="218"/>
      <c r="CN351" s="218"/>
      <c r="CO351" s="218"/>
      <c r="CP351" s="218"/>
      <c r="CQ351" s="218"/>
      <c r="CR351" s="218"/>
      <c r="CS351" s="218"/>
      <c r="CT351" s="218"/>
    </row>
    <row r="352" spans="20:98" s="10" customFormat="1" x14ac:dyDescent="0.35">
      <c r="T352" s="218"/>
      <c r="U352" s="218"/>
      <c r="V352" s="218"/>
      <c r="W352" s="218"/>
      <c r="X352" s="218"/>
      <c r="Y352" s="218"/>
      <c r="Z352" s="218"/>
      <c r="AA352" s="218"/>
      <c r="AB352" s="218"/>
      <c r="AC352" s="218"/>
      <c r="AD352" s="218"/>
      <c r="AE352" s="218"/>
      <c r="AF352" s="218"/>
      <c r="AG352" s="218"/>
      <c r="AH352" s="218"/>
      <c r="AI352" s="218"/>
      <c r="AJ352" s="218"/>
      <c r="AK352" s="218"/>
      <c r="AL352" s="218"/>
      <c r="AM352" s="218"/>
      <c r="AN352" s="218"/>
      <c r="AO352" s="218"/>
      <c r="AP352" s="218"/>
      <c r="AQ352" s="218"/>
      <c r="AR352" s="218"/>
      <c r="AS352" s="218"/>
      <c r="AT352" s="218"/>
      <c r="AU352" s="218"/>
      <c r="AV352" s="218"/>
      <c r="AW352" s="218"/>
      <c r="AX352" s="218"/>
      <c r="AY352" s="218"/>
      <c r="AZ352" s="218"/>
      <c r="BA352" s="218"/>
      <c r="BB352" s="218"/>
      <c r="BC352" s="218"/>
      <c r="BD352" s="218"/>
      <c r="BE352" s="218"/>
      <c r="BF352" s="218"/>
      <c r="BG352" s="218"/>
      <c r="BH352" s="218"/>
      <c r="BI352" s="218"/>
      <c r="BJ352" s="218"/>
      <c r="BK352" s="218"/>
      <c r="BL352" s="218"/>
      <c r="BM352" s="218"/>
      <c r="BN352" s="218"/>
      <c r="BO352" s="218"/>
      <c r="BP352" s="218"/>
      <c r="BQ352" s="218"/>
      <c r="BR352" s="218"/>
      <c r="BS352" s="218"/>
      <c r="BT352" s="218"/>
      <c r="BU352" s="218"/>
      <c r="BV352" s="218"/>
      <c r="BW352" s="218"/>
      <c r="BX352" s="218"/>
      <c r="BY352" s="218"/>
      <c r="BZ352" s="218"/>
      <c r="CA352" s="218"/>
      <c r="CB352" s="218"/>
      <c r="CC352" s="218"/>
      <c r="CD352" s="218"/>
      <c r="CE352" s="218"/>
      <c r="CF352" s="218"/>
      <c r="CG352" s="218"/>
      <c r="CH352" s="218"/>
      <c r="CI352" s="218"/>
      <c r="CJ352" s="218"/>
      <c r="CK352" s="218"/>
      <c r="CL352" s="218"/>
      <c r="CM352" s="218"/>
      <c r="CN352" s="218"/>
      <c r="CO352" s="218"/>
      <c r="CP352" s="218"/>
      <c r="CQ352" s="218"/>
      <c r="CR352" s="218"/>
      <c r="CS352" s="218"/>
      <c r="CT352" s="218"/>
    </row>
    <row r="353" spans="20:98" s="10" customFormat="1" x14ac:dyDescent="0.35">
      <c r="T353" s="218"/>
      <c r="U353" s="218"/>
      <c r="V353" s="218"/>
      <c r="W353" s="218"/>
      <c r="X353" s="218"/>
      <c r="Y353" s="218"/>
      <c r="Z353" s="218"/>
      <c r="AA353" s="218"/>
      <c r="AB353" s="218"/>
      <c r="AC353" s="218"/>
      <c r="AD353" s="218"/>
      <c r="AE353" s="218"/>
      <c r="AF353" s="218"/>
      <c r="AG353" s="218"/>
      <c r="AH353" s="218"/>
      <c r="AI353" s="218"/>
      <c r="AJ353" s="218"/>
      <c r="AK353" s="218"/>
      <c r="AL353" s="218"/>
      <c r="AM353" s="218"/>
      <c r="AN353" s="218"/>
      <c r="AO353" s="218"/>
      <c r="AP353" s="218"/>
      <c r="AQ353" s="218"/>
      <c r="AR353" s="218"/>
      <c r="AS353" s="218"/>
      <c r="AT353" s="218"/>
      <c r="AU353" s="218"/>
      <c r="AV353" s="218"/>
      <c r="AW353" s="218"/>
      <c r="AX353" s="218"/>
      <c r="AY353" s="218"/>
      <c r="AZ353" s="218"/>
      <c r="BA353" s="218"/>
      <c r="BB353" s="218"/>
      <c r="BC353" s="218"/>
      <c r="BD353" s="218"/>
      <c r="BE353" s="218"/>
      <c r="BF353" s="218"/>
      <c r="BG353" s="218"/>
      <c r="BH353" s="218"/>
      <c r="BI353" s="218"/>
      <c r="BJ353" s="218"/>
      <c r="BK353" s="218"/>
      <c r="BL353" s="218"/>
      <c r="BM353" s="218"/>
      <c r="BN353" s="218"/>
      <c r="BO353" s="218"/>
      <c r="BP353" s="218"/>
      <c r="BQ353" s="218"/>
      <c r="BR353" s="218"/>
      <c r="BS353" s="218"/>
      <c r="BT353" s="218"/>
      <c r="BU353" s="218"/>
      <c r="BV353" s="218"/>
      <c r="BW353" s="218"/>
      <c r="BX353" s="218"/>
      <c r="BY353" s="218"/>
      <c r="BZ353" s="218"/>
      <c r="CA353" s="218"/>
      <c r="CB353" s="218"/>
      <c r="CC353" s="218"/>
      <c r="CD353" s="218"/>
      <c r="CE353" s="218"/>
      <c r="CF353" s="218"/>
      <c r="CG353" s="218"/>
      <c r="CH353" s="218"/>
      <c r="CI353" s="218"/>
      <c r="CJ353" s="218"/>
      <c r="CK353" s="218"/>
      <c r="CL353" s="218"/>
      <c r="CM353" s="218"/>
      <c r="CN353" s="218"/>
      <c r="CO353" s="218"/>
      <c r="CP353" s="218"/>
      <c r="CQ353" s="218"/>
      <c r="CR353" s="218"/>
      <c r="CS353" s="218"/>
      <c r="CT353" s="218"/>
    </row>
    <row r="354" spans="20:98" s="10" customFormat="1" x14ac:dyDescent="0.35">
      <c r="T354" s="218"/>
      <c r="U354" s="218"/>
      <c r="V354" s="218"/>
      <c r="W354" s="218"/>
      <c r="X354" s="218"/>
      <c r="Y354" s="218"/>
      <c r="Z354" s="218"/>
      <c r="AA354" s="218"/>
      <c r="AB354" s="218"/>
      <c r="AC354" s="218"/>
      <c r="AD354" s="218"/>
      <c r="AE354" s="218"/>
      <c r="AF354" s="218"/>
      <c r="AG354" s="218"/>
      <c r="AH354" s="218"/>
      <c r="AI354" s="218"/>
      <c r="AJ354" s="218"/>
      <c r="AK354" s="218"/>
      <c r="AL354" s="218"/>
      <c r="AM354" s="218"/>
      <c r="AN354" s="218"/>
      <c r="AO354" s="218"/>
      <c r="AP354" s="218"/>
      <c r="AQ354" s="218"/>
      <c r="AR354" s="218"/>
      <c r="AS354" s="218"/>
      <c r="AT354" s="218"/>
      <c r="AU354" s="218"/>
      <c r="AV354" s="218"/>
      <c r="AW354" s="218"/>
      <c r="AX354" s="218"/>
      <c r="AY354" s="218"/>
      <c r="AZ354" s="218"/>
      <c r="BA354" s="218"/>
      <c r="BB354" s="218"/>
      <c r="BC354" s="218"/>
      <c r="BD354" s="218"/>
      <c r="BE354" s="218"/>
      <c r="BF354" s="218"/>
      <c r="BG354" s="218"/>
      <c r="BH354" s="218"/>
      <c r="BI354" s="218"/>
      <c r="BJ354" s="218"/>
      <c r="BK354" s="218"/>
      <c r="BL354" s="218"/>
      <c r="BM354" s="218"/>
      <c r="BN354" s="218"/>
      <c r="BO354" s="218"/>
      <c r="BP354" s="218"/>
      <c r="BQ354" s="218"/>
      <c r="BR354" s="218"/>
      <c r="BS354" s="218"/>
      <c r="BT354" s="218"/>
      <c r="BU354" s="218"/>
      <c r="BV354" s="218"/>
      <c r="BW354" s="218"/>
      <c r="BX354" s="218"/>
      <c r="BY354" s="218"/>
      <c r="BZ354" s="218"/>
      <c r="CA354" s="218"/>
      <c r="CB354" s="218"/>
      <c r="CC354" s="218"/>
      <c r="CD354" s="218"/>
      <c r="CE354" s="218"/>
      <c r="CF354" s="218"/>
      <c r="CG354" s="218"/>
      <c r="CH354" s="218"/>
      <c r="CI354" s="218"/>
      <c r="CJ354" s="218"/>
      <c r="CK354" s="218"/>
      <c r="CL354" s="218"/>
      <c r="CM354" s="218"/>
      <c r="CN354" s="218"/>
      <c r="CO354" s="218"/>
      <c r="CP354" s="218"/>
      <c r="CQ354" s="218"/>
      <c r="CR354" s="218"/>
      <c r="CS354" s="218"/>
      <c r="CT354" s="218"/>
    </row>
    <row r="355" spans="20:98" s="10" customFormat="1" x14ac:dyDescent="0.35">
      <c r="T355" s="218"/>
      <c r="U355" s="218"/>
      <c r="V355" s="218"/>
      <c r="W355" s="218"/>
      <c r="X355" s="218"/>
      <c r="Y355" s="218"/>
      <c r="Z355" s="218"/>
      <c r="AA355" s="218"/>
      <c r="AB355" s="218"/>
      <c r="AC355" s="218"/>
      <c r="AD355" s="218"/>
      <c r="AE355" s="218"/>
      <c r="AF355" s="218"/>
      <c r="AG355" s="218"/>
      <c r="AH355" s="218"/>
      <c r="AI355" s="218"/>
      <c r="AJ355" s="218"/>
      <c r="AK355" s="218"/>
      <c r="AL355" s="218"/>
      <c r="AM355" s="218"/>
      <c r="AN355" s="218"/>
      <c r="AO355" s="218"/>
      <c r="AP355" s="218"/>
      <c r="AQ355" s="218"/>
      <c r="AR355" s="218"/>
      <c r="AS355" s="218"/>
      <c r="AT355" s="218"/>
      <c r="AU355" s="218"/>
      <c r="AV355" s="218"/>
      <c r="AW355" s="218"/>
      <c r="AX355" s="218"/>
      <c r="AY355" s="218"/>
      <c r="AZ355" s="218"/>
      <c r="BA355" s="218"/>
      <c r="BB355" s="218"/>
      <c r="BC355" s="218"/>
      <c r="BD355" s="218"/>
      <c r="BE355" s="218"/>
      <c r="BF355" s="218"/>
      <c r="BG355" s="218"/>
      <c r="BH355" s="218"/>
      <c r="BI355" s="218"/>
      <c r="BJ355" s="218"/>
      <c r="BK355" s="218"/>
      <c r="BL355" s="218"/>
      <c r="BM355" s="218"/>
      <c r="BN355" s="218"/>
      <c r="BO355" s="218"/>
      <c r="BP355" s="218"/>
      <c r="BQ355" s="218"/>
      <c r="BR355" s="218"/>
      <c r="BS355" s="218"/>
      <c r="BT355" s="218"/>
      <c r="BU355" s="218"/>
      <c r="BV355" s="218"/>
      <c r="BW355" s="218"/>
      <c r="BX355" s="218"/>
      <c r="BY355" s="218"/>
      <c r="BZ355" s="218"/>
      <c r="CA355" s="218"/>
      <c r="CB355" s="218"/>
      <c r="CC355" s="218"/>
      <c r="CD355" s="218"/>
      <c r="CE355" s="218"/>
      <c r="CF355" s="218"/>
      <c r="CG355" s="218"/>
      <c r="CH355" s="218"/>
      <c r="CI355" s="218"/>
      <c r="CJ355" s="218"/>
      <c r="CK355" s="218"/>
      <c r="CL355" s="218"/>
      <c r="CM355" s="218"/>
      <c r="CN355" s="218"/>
      <c r="CO355" s="218"/>
      <c r="CP355" s="218"/>
      <c r="CQ355" s="218"/>
      <c r="CR355" s="218"/>
      <c r="CS355" s="218"/>
      <c r="CT355" s="218"/>
    </row>
    <row r="356" spans="20:98" s="10" customFormat="1" x14ac:dyDescent="0.35">
      <c r="T356" s="218"/>
      <c r="U356" s="218"/>
      <c r="V356" s="218"/>
      <c r="W356" s="218"/>
      <c r="X356" s="218"/>
      <c r="Y356" s="218"/>
      <c r="Z356" s="218"/>
      <c r="AA356" s="218"/>
      <c r="AB356" s="218"/>
      <c r="AC356" s="218"/>
      <c r="AD356" s="218"/>
      <c r="AE356" s="218"/>
      <c r="AF356" s="218"/>
      <c r="AG356" s="218"/>
      <c r="AH356" s="218"/>
      <c r="AI356" s="218"/>
      <c r="AJ356" s="218"/>
      <c r="AK356" s="218"/>
      <c r="AL356" s="218"/>
      <c r="AM356" s="218"/>
      <c r="AN356" s="218"/>
      <c r="AO356" s="218"/>
      <c r="AP356" s="218"/>
      <c r="AQ356" s="218"/>
      <c r="AR356" s="218"/>
      <c r="AS356" s="218"/>
      <c r="AT356" s="218"/>
      <c r="AU356" s="218"/>
      <c r="AV356" s="218"/>
      <c r="AW356" s="218"/>
      <c r="AX356" s="218"/>
      <c r="AY356" s="218"/>
      <c r="AZ356" s="218"/>
      <c r="BA356" s="218"/>
      <c r="BB356" s="218"/>
      <c r="BC356" s="218"/>
      <c r="BD356" s="218"/>
      <c r="BE356" s="218"/>
      <c r="BF356" s="218"/>
      <c r="BG356" s="218"/>
      <c r="BH356" s="218"/>
      <c r="BI356" s="218"/>
      <c r="BJ356" s="218"/>
      <c r="BK356" s="218"/>
      <c r="BL356" s="218"/>
      <c r="BM356" s="218"/>
      <c r="BN356" s="218"/>
      <c r="BO356" s="218"/>
      <c r="BP356" s="218"/>
      <c r="BQ356" s="218"/>
      <c r="BR356" s="218"/>
      <c r="BS356" s="218"/>
      <c r="BT356" s="218"/>
      <c r="BU356" s="218"/>
      <c r="BV356" s="218"/>
      <c r="BW356" s="218"/>
      <c r="BX356" s="218"/>
      <c r="BY356" s="218"/>
      <c r="BZ356" s="218"/>
      <c r="CA356" s="218"/>
      <c r="CB356" s="218"/>
      <c r="CC356" s="218"/>
      <c r="CD356" s="218"/>
      <c r="CE356" s="218"/>
      <c r="CF356" s="218"/>
      <c r="CG356" s="218"/>
      <c r="CH356" s="218"/>
      <c r="CI356" s="218"/>
      <c r="CJ356" s="218"/>
      <c r="CK356" s="218"/>
      <c r="CL356" s="218"/>
      <c r="CM356" s="218"/>
      <c r="CN356" s="218"/>
      <c r="CO356" s="218"/>
      <c r="CP356" s="218"/>
      <c r="CQ356" s="218"/>
      <c r="CR356" s="218"/>
      <c r="CS356" s="218"/>
      <c r="CT356" s="218"/>
    </row>
    <row r="357" spans="20:98" s="10" customFormat="1" x14ac:dyDescent="0.35">
      <c r="T357" s="218"/>
      <c r="U357" s="218"/>
      <c r="V357" s="218"/>
      <c r="W357" s="218"/>
      <c r="X357" s="218"/>
      <c r="Y357" s="218"/>
      <c r="Z357" s="218"/>
      <c r="AA357" s="218"/>
      <c r="AB357" s="218"/>
      <c r="AC357" s="218"/>
      <c r="AD357" s="218"/>
      <c r="AE357" s="218"/>
      <c r="AF357" s="218"/>
      <c r="AG357" s="218"/>
      <c r="AH357" s="218"/>
      <c r="AI357" s="218"/>
      <c r="AJ357" s="218"/>
      <c r="AK357" s="218"/>
      <c r="AL357" s="218"/>
      <c r="AM357" s="218"/>
      <c r="AN357" s="218"/>
      <c r="AO357" s="218"/>
      <c r="AP357" s="218"/>
      <c r="AQ357" s="218"/>
      <c r="AR357" s="218"/>
      <c r="AS357" s="218"/>
      <c r="AT357" s="218"/>
      <c r="AU357" s="218"/>
      <c r="AV357" s="218"/>
      <c r="AW357" s="218"/>
      <c r="AX357" s="218"/>
      <c r="AY357" s="218"/>
      <c r="AZ357" s="218"/>
      <c r="BA357" s="218"/>
      <c r="BB357" s="218"/>
      <c r="BC357" s="218"/>
      <c r="BD357" s="218"/>
      <c r="BE357" s="218"/>
      <c r="BF357" s="218"/>
      <c r="BG357" s="218"/>
      <c r="BH357" s="218"/>
      <c r="BI357" s="218"/>
      <c r="BJ357" s="218"/>
      <c r="BK357" s="218"/>
      <c r="BL357" s="218"/>
      <c r="BM357" s="218"/>
      <c r="BN357" s="218"/>
      <c r="BO357" s="218"/>
      <c r="BP357" s="218"/>
      <c r="BQ357" s="218"/>
      <c r="BR357" s="218"/>
      <c r="BS357" s="218"/>
      <c r="BT357" s="218"/>
      <c r="BU357" s="218"/>
      <c r="BV357" s="218"/>
      <c r="BW357" s="218"/>
      <c r="BX357" s="218"/>
      <c r="BY357" s="218"/>
      <c r="BZ357" s="218"/>
      <c r="CA357" s="218"/>
      <c r="CB357" s="218"/>
      <c r="CC357" s="218"/>
      <c r="CD357" s="218"/>
      <c r="CE357" s="218"/>
      <c r="CF357" s="218"/>
      <c r="CG357" s="218"/>
      <c r="CH357" s="218"/>
      <c r="CI357" s="218"/>
      <c r="CJ357" s="218"/>
      <c r="CK357" s="218"/>
      <c r="CL357" s="218"/>
      <c r="CM357" s="218"/>
      <c r="CN357" s="218"/>
      <c r="CO357" s="218"/>
      <c r="CP357" s="218"/>
      <c r="CQ357" s="218"/>
      <c r="CR357" s="218"/>
      <c r="CS357" s="218"/>
      <c r="CT357" s="218"/>
    </row>
    <row r="358" spans="20:98" s="10" customFormat="1" x14ac:dyDescent="0.35">
      <c r="T358" s="218"/>
      <c r="U358" s="218"/>
      <c r="V358" s="218"/>
      <c r="W358" s="218"/>
      <c r="X358" s="218"/>
      <c r="Y358" s="218"/>
      <c r="Z358" s="218"/>
      <c r="AA358" s="218"/>
      <c r="AB358" s="218"/>
      <c r="AC358" s="218"/>
      <c r="AD358" s="218"/>
      <c r="AE358" s="218"/>
      <c r="AF358" s="218"/>
      <c r="AG358" s="218"/>
      <c r="AH358" s="218"/>
      <c r="AI358" s="218"/>
      <c r="AJ358" s="218"/>
      <c r="AK358" s="218"/>
      <c r="AL358" s="218"/>
      <c r="AM358" s="218"/>
      <c r="AN358" s="218"/>
      <c r="AO358" s="218"/>
      <c r="AP358" s="218"/>
      <c r="AQ358" s="218"/>
      <c r="AR358" s="218"/>
      <c r="AS358" s="218"/>
      <c r="AT358" s="218"/>
      <c r="AU358" s="218"/>
      <c r="AV358" s="218"/>
      <c r="AW358" s="218"/>
      <c r="AX358" s="218"/>
      <c r="AY358" s="218"/>
      <c r="AZ358" s="218"/>
      <c r="BA358" s="218"/>
      <c r="BB358" s="218"/>
      <c r="BC358" s="218"/>
      <c r="BD358" s="218"/>
      <c r="BE358" s="218"/>
      <c r="BF358" s="218"/>
      <c r="BG358" s="218"/>
      <c r="BH358" s="218"/>
      <c r="BI358" s="218"/>
      <c r="BJ358" s="218"/>
      <c r="BK358" s="218"/>
      <c r="BL358" s="218"/>
      <c r="BM358" s="218"/>
      <c r="BN358" s="218"/>
      <c r="BO358" s="218"/>
      <c r="BP358" s="218"/>
      <c r="BQ358" s="218"/>
      <c r="BR358" s="218"/>
      <c r="BS358" s="218"/>
      <c r="BT358" s="218"/>
      <c r="BU358" s="218"/>
      <c r="BV358" s="218"/>
      <c r="BW358" s="218"/>
      <c r="BX358" s="218"/>
      <c r="BY358" s="218"/>
      <c r="BZ358" s="218"/>
      <c r="CA358" s="218"/>
      <c r="CB358" s="218"/>
      <c r="CC358" s="218"/>
      <c r="CD358" s="218"/>
      <c r="CE358" s="218"/>
      <c r="CF358" s="218"/>
      <c r="CG358" s="218"/>
      <c r="CH358" s="218"/>
      <c r="CI358" s="218"/>
      <c r="CJ358" s="218"/>
      <c r="CK358" s="218"/>
      <c r="CL358" s="218"/>
      <c r="CM358" s="218"/>
      <c r="CN358" s="218"/>
      <c r="CO358" s="218"/>
      <c r="CP358" s="218"/>
      <c r="CQ358" s="218"/>
      <c r="CR358" s="218"/>
      <c r="CS358" s="218"/>
      <c r="CT358" s="218"/>
    </row>
    <row r="359" spans="20:98" s="10" customFormat="1" x14ac:dyDescent="0.35">
      <c r="T359" s="218"/>
      <c r="U359" s="218"/>
      <c r="V359" s="218"/>
      <c r="W359" s="218"/>
      <c r="X359" s="218"/>
      <c r="Y359" s="218"/>
      <c r="Z359" s="218"/>
      <c r="AA359" s="218"/>
      <c r="AB359" s="218"/>
      <c r="AC359" s="218"/>
      <c r="AD359" s="218"/>
      <c r="AE359" s="218"/>
      <c r="AF359" s="218"/>
      <c r="AG359" s="218"/>
      <c r="AH359" s="218"/>
      <c r="AI359" s="218"/>
      <c r="AJ359" s="218"/>
      <c r="AK359" s="218"/>
      <c r="AL359" s="218"/>
      <c r="AM359" s="218"/>
      <c r="AN359" s="218"/>
      <c r="AO359" s="218"/>
      <c r="AP359" s="218"/>
      <c r="AQ359" s="218"/>
      <c r="AR359" s="218"/>
      <c r="AS359" s="218"/>
      <c r="AT359" s="218"/>
      <c r="AU359" s="218"/>
      <c r="AV359" s="218"/>
      <c r="AW359" s="218"/>
      <c r="AX359" s="218"/>
      <c r="AY359" s="218"/>
      <c r="AZ359" s="218"/>
      <c r="BA359" s="218"/>
      <c r="BB359" s="218"/>
      <c r="BC359" s="218"/>
      <c r="BD359" s="218"/>
      <c r="BE359" s="218"/>
      <c r="BF359" s="218"/>
      <c r="BG359" s="218"/>
      <c r="BH359" s="218"/>
      <c r="BI359" s="218"/>
      <c r="BJ359" s="218"/>
      <c r="BK359" s="218"/>
      <c r="BL359" s="218"/>
      <c r="BM359" s="218"/>
      <c r="BN359" s="218"/>
      <c r="BO359" s="218"/>
      <c r="BP359" s="218"/>
      <c r="BQ359" s="218"/>
      <c r="BR359" s="218"/>
      <c r="BS359" s="218"/>
      <c r="BT359" s="218"/>
      <c r="BU359" s="218"/>
      <c r="BV359" s="218"/>
      <c r="BW359" s="218"/>
      <c r="BX359" s="218"/>
      <c r="BY359" s="218"/>
      <c r="BZ359" s="218"/>
      <c r="CA359" s="218"/>
      <c r="CB359" s="218"/>
      <c r="CC359" s="218"/>
      <c r="CD359" s="218"/>
      <c r="CE359" s="218"/>
      <c r="CF359" s="218"/>
      <c r="CG359" s="218"/>
      <c r="CH359" s="218"/>
      <c r="CI359" s="218"/>
      <c r="CJ359" s="218"/>
      <c r="CK359" s="218"/>
      <c r="CL359" s="218"/>
      <c r="CM359" s="218"/>
      <c r="CN359" s="218"/>
      <c r="CO359" s="218"/>
      <c r="CP359" s="218"/>
      <c r="CQ359" s="218"/>
      <c r="CR359" s="218"/>
      <c r="CS359" s="218"/>
      <c r="CT359" s="218"/>
    </row>
    <row r="360" spans="20:98" s="10" customFormat="1" x14ac:dyDescent="0.35">
      <c r="T360" s="218"/>
      <c r="U360" s="218"/>
      <c r="V360" s="218"/>
      <c r="W360" s="218"/>
      <c r="X360" s="218"/>
      <c r="Y360" s="218"/>
      <c r="Z360" s="218"/>
      <c r="AA360" s="218"/>
      <c r="AB360" s="218"/>
      <c r="AC360" s="218"/>
      <c r="AD360" s="218"/>
      <c r="AE360" s="218"/>
      <c r="AF360" s="218"/>
      <c r="AG360" s="218"/>
      <c r="AH360" s="218"/>
      <c r="AI360" s="218"/>
      <c r="AJ360" s="218"/>
      <c r="AK360" s="218"/>
      <c r="AL360" s="218"/>
      <c r="AM360" s="218"/>
      <c r="AN360" s="218"/>
      <c r="AO360" s="218"/>
      <c r="AP360" s="218"/>
      <c r="AQ360" s="218"/>
      <c r="AR360" s="218"/>
      <c r="AS360" s="218"/>
      <c r="AT360" s="218"/>
      <c r="AU360" s="218"/>
      <c r="AV360" s="218"/>
      <c r="AW360" s="218"/>
      <c r="AX360" s="218"/>
      <c r="AY360" s="218"/>
      <c r="AZ360" s="218"/>
      <c r="BA360" s="218"/>
      <c r="BB360" s="218"/>
      <c r="BC360" s="218"/>
      <c r="BD360" s="218"/>
      <c r="BE360" s="218"/>
      <c r="BF360" s="218"/>
      <c r="BG360" s="218"/>
      <c r="BH360" s="218"/>
      <c r="BI360" s="218"/>
      <c r="BJ360" s="218"/>
      <c r="BK360" s="218"/>
      <c r="BL360" s="218"/>
      <c r="BM360" s="218"/>
      <c r="BN360" s="218"/>
      <c r="BO360" s="218"/>
      <c r="BP360" s="218"/>
      <c r="BQ360" s="218"/>
      <c r="BR360" s="218"/>
      <c r="BS360" s="218"/>
      <c r="BT360" s="218"/>
      <c r="BU360" s="218"/>
      <c r="BV360" s="218"/>
      <c r="BW360" s="218"/>
      <c r="BX360" s="218"/>
      <c r="BY360" s="218"/>
      <c r="BZ360" s="218"/>
      <c r="CA360" s="218"/>
      <c r="CB360" s="218"/>
      <c r="CC360" s="218"/>
      <c r="CD360" s="218"/>
      <c r="CE360" s="218"/>
      <c r="CF360" s="218"/>
      <c r="CG360" s="218"/>
      <c r="CH360" s="218"/>
      <c r="CI360" s="218"/>
      <c r="CJ360" s="218"/>
      <c r="CK360" s="218"/>
      <c r="CL360" s="218"/>
      <c r="CM360" s="218"/>
      <c r="CN360" s="218"/>
      <c r="CO360" s="218"/>
      <c r="CP360" s="218"/>
      <c r="CQ360" s="218"/>
      <c r="CR360" s="218"/>
      <c r="CS360" s="218"/>
      <c r="CT360" s="218"/>
    </row>
    <row r="361" spans="20:98" s="10" customFormat="1" x14ac:dyDescent="0.35">
      <c r="T361" s="218"/>
      <c r="U361" s="218"/>
      <c r="V361" s="218"/>
      <c r="W361" s="218"/>
      <c r="X361" s="218"/>
      <c r="Y361" s="218"/>
      <c r="Z361" s="218"/>
      <c r="AA361" s="218"/>
      <c r="AB361" s="218"/>
      <c r="AC361" s="218"/>
      <c r="AD361" s="218"/>
      <c r="AE361" s="218"/>
      <c r="AF361" s="218"/>
      <c r="AG361" s="218"/>
      <c r="AH361" s="218"/>
      <c r="AI361" s="218"/>
      <c r="AJ361" s="218"/>
      <c r="AK361" s="218"/>
      <c r="AL361" s="218"/>
      <c r="AM361" s="218"/>
      <c r="AN361" s="218"/>
      <c r="AO361" s="218"/>
      <c r="AP361" s="218"/>
      <c r="AQ361" s="218"/>
      <c r="AR361" s="218"/>
      <c r="AS361" s="218"/>
      <c r="AT361" s="218"/>
      <c r="AU361" s="218"/>
      <c r="AV361" s="218"/>
      <c r="AW361" s="218"/>
      <c r="AX361" s="218"/>
      <c r="AY361" s="218"/>
      <c r="AZ361" s="218"/>
      <c r="BA361" s="218"/>
      <c r="BB361" s="218"/>
      <c r="BC361" s="218"/>
      <c r="BD361" s="218"/>
      <c r="BE361" s="218"/>
      <c r="BF361" s="218"/>
      <c r="BG361" s="218"/>
      <c r="BH361" s="218"/>
      <c r="BI361" s="218"/>
      <c r="BJ361" s="218"/>
      <c r="BK361" s="218"/>
      <c r="BL361" s="218"/>
      <c r="BM361" s="218"/>
      <c r="BN361" s="218"/>
      <c r="BO361" s="218"/>
      <c r="BP361" s="218"/>
      <c r="BQ361" s="218"/>
      <c r="BR361" s="218"/>
      <c r="BS361" s="218"/>
      <c r="BT361" s="218"/>
      <c r="BU361" s="218"/>
      <c r="BV361" s="218"/>
      <c r="BW361" s="218"/>
      <c r="BX361" s="218"/>
      <c r="BY361" s="218"/>
      <c r="BZ361" s="218"/>
      <c r="CA361" s="218"/>
      <c r="CB361" s="218"/>
      <c r="CC361" s="218"/>
      <c r="CD361" s="218"/>
      <c r="CE361" s="218"/>
      <c r="CF361" s="218"/>
      <c r="CG361" s="218"/>
      <c r="CH361" s="218"/>
      <c r="CI361" s="218"/>
      <c r="CJ361" s="218"/>
      <c r="CK361" s="218"/>
      <c r="CL361" s="218"/>
      <c r="CM361" s="218"/>
      <c r="CN361" s="218"/>
      <c r="CO361" s="218"/>
      <c r="CP361" s="218"/>
      <c r="CQ361" s="218"/>
      <c r="CR361" s="218"/>
      <c r="CS361" s="218"/>
      <c r="CT361" s="218"/>
    </row>
    <row r="362" spans="20:98" s="10" customFormat="1" x14ac:dyDescent="0.35">
      <c r="T362" s="218"/>
      <c r="U362" s="218"/>
      <c r="V362" s="218"/>
      <c r="W362" s="218"/>
      <c r="X362" s="218"/>
      <c r="Y362" s="218"/>
      <c r="Z362" s="218"/>
      <c r="AA362" s="218"/>
      <c r="AB362" s="218"/>
      <c r="AC362" s="218"/>
      <c r="AD362" s="218"/>
      <c r="AE362" s="218"/>
      <c r="AF362" s="218"/>
      <c r="AG362" s="218"/>
      <c r="AH362" s="218"/>
      <c r="AI362" s="218"/>
      <c r="AJ362" s="218"/>
      <c r="AK362" s="218"/>
      <c r="AL362" s="218"/>
      <c r="AM362" s="218"/>
      <c r="AN362" s="218"/>
      <c r="AO362" s="218"/>
      <c r="AP362" s="218"/>
      <c r="AQ362" s="218"/>
      <c r="AR362" s="218"/>
      <c r="AS362" s="218"/>
      <c r="AT362" s="218"/>
      <c r="AU362" s="218"/>
      <c r="AV362" s="218"/>
      <c r="AW362" s="218"/>
      <c r="AX362" s="218"/>
      <c r="AY362" s="218"/>
      <c r="AZ362" s="218"/>
      <c r="BA362" s="218"/>
      <c r="BB362" s="218"/>
      <c r="BC362" s="218"/>
      <c r="BD362" s="218"/>
      <c r="BE362" s="218"/>
      <c r="BF362" s="218"/>
      <c r="BG362" s="218"/>
      <c r="BH362" s="218"/>
      <c r="BI362" s="218"/>
      <c r="BJ362" s="218"/>
      <c r="BK362" s="218"/>
      <c r="BL362" s="218"/>
      <c r="BM362" s="218"/>
      <c r="BN362" s="218"/>
      <c r="BO362" s="218"/>
      <c r="BP362" s="218"/>
      <c r="BQ362" s="218"/>
      <c r="BR362" s="218"/>
      <c r="BS362" s="218"/>
      <c r="BT362" s="218"/>
      <c r="BU362" s="218"/>
      <c r="BV362" s="218"/>
      <c r="BW362" s="218"/>
      <c r="BX362" s="218"/>
      <c r="BY362" s="218"/>
      <c r="BZ362" s="218"/>
      <c r="CA362" s="218"/>
      <c r="CB362" s="218"/>
      <c r="CC362" s="218"/>
      <c r="CD362" s="218"/>
      <c r="CE362" s="218"/>
      <c r="CF362" s="218"/>
      <c r="CG362" s="218"/>
      <c r="CH362" s="218"/>
      <c r="CI362" s="218"/>
      <c r="CJ362" s="218"/>
      <c r="CK362" s="218"/>
      <c r="CL362" s="218"/>
      <c r="CM362" s="218"/>
      <c r="CN362" s="218"/>
      <c r="CO362" s="218"/>
      <c r="CP362" s="218"/>
      <c r="CQ362" s="218"/>
      <c r="CR362" s="218"/>
      <c r="CS362" s="218"/>
      <c r="CT362" s="218"/>
    </row>
    <row r="363" spans="20:98" s="10" customFormat="1" x14ac:dyDescent="0.35">
      <c r="T363" s="218"/>
      <c r="U363" s="218"/>
      <c r="V363" s="218"/>
      <c r="W363" s="218"/>
      <c r="X363" s="218"/>
      <c r="Y363" s="218"/>
      <c r="Z363" s="218"/>
      <c r="AA363" s="218"/>
      <c r="AB363" s="218"/>
      <c r="AC363" s="218"/>
      <c r="AD363" s="218"/>
      <c r="AE363" s="218"/>
      <c r="AF363" s="218"/>
      <c r="AG363" s="218"/>
      <c r="AH363" s="218"/>
      <c r="AI363" s="218"/>
      <c r="AJ363" s="218"/>
      <c r="AK363" s="218"/>
      <c r="AL363" s="218"/>
      <c r="AM363" s="218"/>
      <c r="AN363" s="218"/>
      <c r="AO363" s="218"/>
      <c r="AP363" s="218"/>
      <c r="AQ363" s="218"/>
      <c r="AR363" s="218"/>
      <c r="AS363" s="218"/>
      <c r="AT363" s="218"/>
      <c r="AU363" s="218"/>
      <c r="AV363" s="218"/>
      <c r="AW363" s="218"/>
      <c r="AX363" s="218"/>
      <c r="AY363" s="218"/>
      <c r="AZ363" s="218"/>
      <c r="BA363" s="218"/>
      <c r="BB363" s="218"/>
      <c r="BC363" s="218"/>
      <c r="BD363" s="218"/>
      <c r="BE363" s="218"/>
      <c r="BF363" s="218"/>
      <c r="BG363" s="218"/>
      <c r="BH363" s="218"/>
      <c r="BI363" s="218"/>
      <c r="BJ363" s="218"/>
      <c r="BK363" s="218"/>
      <c r="BL363" s="218"/>
      <c r="BM363" s="218"/>
      <c r="BN363" s="218"/>
      <c r="BO363" s="218"/>
      <c r="BP363" s="218"/>
      <c r="BQ363" s="218"/>
      <c r="BR363" s="218"/>
      <c r="BS363" s="218"/>
      <c r="BT363" s="218"/>
      <c r="BU363" s="218"/>
      <c r="BV363" s="218"/>
      <c r="BW363" s="218"/>
      <c r="BX363" s="218"/>
      <c r="BY363" s="218"/>
      <c r="BZ363" s="218"/>
      <c r="CA363" s="218"/>
      <c r="CB363" s="218"/>
      <c r="CC363" s="218"/>
      <c r="CD363" s="218"/>
      <c r="CE363" s="218"/>
      <c r="CF363" s="218"/>
      <c r="CG363" s="218"/>
      <c r="CH363" s="218"/>
      <c r="CI363" s="218"/>
      <c r="CJ363" s="218"/>
      <c r="CK363" s="218"/>
      <c r="CL363" s="218"/>
      <c r="CM363" s="218"/>
      <c r="CN363" s="218"/>
      <c r="CO363" s="218"/>
      <c r="CP363" s="218"/>
      <c r="CQ363" s="218"/>
      <c r="CR363" s="218"/>
      <c r="CS363" s="218"/>
      <c r="CT363" s="218"/>
    </row>
    <row r="364" spans="20:98" s="10" customFormat="1" x14ac:dyDescent="0.35">
      <c r="T364" s="218"/>
      <c r="U364" s="218"/>
      <c r="V364" s="218"/>
      <c r="W364" s="218"/>
      <c r="X364" s="218"/>
      <c r="Y364" s="218"/>
      <c r="Z364" s="218"/>
      <c r="AA364" s="218"/>
      <c r="AB364" s="218"/>
      <c r="AC364" s="218"/>
      <c r="AD364" s="218"/>
      <c r="AE364" s="218"/>
      <c r="AF364" s="218"/>
      <c r="AG364" s="218"/>
      <c r="AH364" s="218"/>
      <c r="AI364" s="218"/>
      <c r="AJ364" s="218"/>
      <c r="AK364" s="218"/>
      <c r="AL364" s="218"/>
      <c r="AM364" s="218"/>
      <c r="AN364" s="218"/>
      <c r="AO364" s="218"/>
      <c r="AP364" s="218"/>
      <c r="AQ364" s="218"/>
      <c r="AR364" s="218"/>
      <c r="AS364" s="218"/>
      <c r="AT364" s="218"/>
      <c r="AU364" s="218"/>
      <c r="AV364" s="218"/>
      <c r="AW364" s="218"/>
      <c r="AX364" s="218"/>
      <c r="AY364" s="218"/>
      <c r="AZ364" s="218"/>
      <c r="BA364" s="218"/>
      <c r="BB364" s="218"/>
      <c r="BC364" s="218"/>
      <c r="BD364" s="218"/>
      <c r="BE364" s="218"/>
      <c r="BF364" s="218"/>
      <c r="BG364" s="218"/>
      <c r="BH364" s="218"/>
      <c r="BI364" s="218"/>
      <c r="BJ364" s="218"/>
      <c r="BK364" s="218"/>
      <c r="BL364" s="218"/>
      <c r="BM364" s="218"/>
      <c r="BN364" s="218"/>
      <c r="BO364" s="218"/>
      <c r="BP364" s="218"/>
      <c r="BQ364" s="218"/>
      <c r="BR364" s="218"/>
      <c r="BS364" s="218"/>
      <c r="BT364" s="218"/>
      <c r="BU364" s="218"/>
      <c r="BV364" s="218"/>
      <c r="BW364" s="218"/>
      <c r="BX364" s="218"/>
      <c r="BY364" s="218"/>
      <c r="BZ364" s="218"/>
      <c r="CA364" s="218"/>
      <c r="CB364" s="218"/>
      <c r="CC364" s="218"/>
      <c r="CD364" s="218"/>
      <c r="CE364" s="218"/>
      <c r="CF364" s="218"/>
      <c r="CG364" s="218"/>
      <c r="CH364" s="218"/>
      <c r="CI364" s="218"/>
      <c r="CJ364" s="218"/>
      <c r="CK364" s="218"/>
      <c r="CL364" s="218"/>
      <c r="CM364" s="218"/>
      <c r="CN364" s="218"/>
      <c r="CO364" s="218"/>
      <c r="CP364" s="218"/>
      <c r="CQ364" s="218"/>
      <c r="CR364" s="218"/>
      <c r="CS364" s="218"/>
      <c r="CT364" s="218"/>
    </row>
    <row r="365" spans="20:98" s="10" customFormat="1" x14ac:dyDescent="0.35">
      <c r="T365" s="218"/>
      <c r="U365" s="218"/>
      <c r="V365" s="218"/>
      <c r="W365" s="218"/>
      <c r="X365" s="218"/>
      <c r="Y365" s="218"/>
      <c r="Z365" s="218"/>
      <c r="AA365" s="218"/>
      <c r="AB365" s="218"/>
      <c r="AC365" s="218"/>
      <c r="AD365" s="218"/>
      <c r="AE365" s="218"/>
      <c r="AF365" s="218"/>
      <c r="AG365" s="218"/>
      <c r="AH365" s="218"/>
      <c r="AI365" s="218"/>
      <c r="AJ365" s="218"/>
      <c r="AK365" s="218"/>
      <c r="AL365" s="218"/>
      <c r="AM365" s="218"/>
      <c r="AN365" s="218"/>
      <c r="AO365" s="218"/>
      <c r="AP365" s="218"/>
      <c r="AQ365" s="218"/>
      <c r="AR365" s="218"/>
      <c r="AS365" s="218"/>
      <c r="AT365" s="218"/>
      <c r="AU365" s="218"/>
      <c r="AV365" s="218"/>
      <c r="AW365" s="218"/>
      <c r="AX365" s="218"/>
      <c r="AY365" s="218"/>
      <c r="AZ365" s="218"/>
      <c r="BA365" s="218"/>
      <c r="BB365" s="218"/>
      <c r="BC365" s="218"/>
      <c r="BD365" s="218"/>
      <c r="BE365" s="218"/>
      <c r="BF365" s="218"/>
      <c r="BG365" s="218"/>
      <c r="BH365" s="218"/>
      <c r="BI365" s="218"/>
      <c r="BJ365" s="218"/>
      <c r="BK365" s="218"/>
      <c r="BL365" s="218"/>
      <c r="BM365" s="218"/>
      <c r="BN365" s="218"/>
      <c r="BO365" s="218"/>
      <c r="BP365" s="218"/>
      <c r="BQ365" s="218"/>
      <c r="BR365" s="218"/>
      <c r="BS365" s="218"/>
      <c r="BT365" s="218"/>
      <c r="BU365" s="218"/>
      <c r="BV365" s="218"/>
      <c r="BW365" s="218"/>
      <c r="BX365" s="218"/>
      <c r="BY365" s="218"/>
      <c r="BZ365" s="218"/>
      <c r="CA365" s="218"/>
      <c r="CB365" s="218"/>
      <c r="CC365" s="218"/>
      <c r="CD365" s="218"/>
      <c r="CE365" s="218"/>
      <c r="CF365" s="218"/>
      <c r="CG365" s="218"/>
      <c r="CH365" s="218"/>
      <c r="CI365" s="218"/>
      <c r="CJ365" s="218"/>
      <c r="CK365" s="218"/>
      <c r="CL365" s="218"/>
      <c r="CM365" s="218"/>
      <c r="CN365" s="218"/>
      <c r="CO365" s="218"/>
      <c r="CP365" s="218"/>
      <c r="CQ365" s="218"/>
      <c r="CR365" s="218"/>
      <c r="CS365" s="218"/>
      <c r="CT365" s="218"/>
    </row>
    <row r="366" spans="20:98" s="10" customFormat="1" x14ac:dyDescent="0.35">
      <c r="T366" s="218"/>
      <c r="U366" s="218"/>
      <c r="V366" s="218"/>
      <c r="W366" s="218"/>
      <c r="X366" s="218"/>
      <c r="Y366" s="218"/>
      <c r="Z366" s="218"/>
      <c r="AA366" s="218"/>
      <c r="AB366" s="218"/>
      <c r="AC366" s="218"/>
      <c r="AD366" s="218"/>
      <c r="AE366" s="218"/>
      <c r="AF366" s="218"/>
      <c r="AG366" s="218"/>
      <c r="AH366" s="218"/>
      <c r="AI366" s="218"/>
      <c r="AJ366" s="218"/>
      <c r="AK366" s="218"/>
      <c r="AL366" s="218"/>
      <c r="AM366" s="218"/>
      <c r="AN366" s="218"/>
      <c r="AO366" s="218"/>
      <c r="AP366" s="218"/>
      <c r="AQ366" s="218"/>
      <c r="AR366" s="218"/>
      <c r="AS366" s="218"/>
      <c r="AT366" s="218"/>
      <c r="AU366" s="218"/>
      <c r="AV366" s="218"/>
      <c r="AW366" s="218"/>
      <c r="AX366" s="218"/>
      <c r="AY366" s="218"/>
      <c r="AZ366" s="218"/>
      <c r="BA366" s="218"/>
      <c r="BB366" s="218"/>
      <c r="BC366" s="218"/>
      <c r="BD366" s="218"/>
      <c r="BE366" s="218"/>
      <c r="BF366" s="218"/>
      <c r="BG366" s="218"/>
      <c r="BH366" s="218"/>
      <c r="BI366" s="218"/>
      <c r="BJ366" s="218"/>
      <c r="BK366" s="218"/>
      <c r="BL366" s="218"/>
      <c r="BM366" s="218"/>
      <c r="BN366" s="218"/>
      <c r="BO366" s="218"/>
      <c r="BP366" s="218"/>
      <c r="BQ366" s="218"/>
      <c r="BR366" s="218"/>
      <c r="BS366" s="218"/>
      <c r="BT366" s="218"/>
      <c r="BU366" s="218"/>
      <c r="BV366" s="218"/>
      <c r="BW366" s="218"/>
      <c r="BX366" s="218"/>
      <c r="BY366" s="218"/>
      <c r="BZ366" s="218"/>
      <c r="CA366" s="218"/>
      <c r="CB366" s="218"/>
      <c r="CC366" s="218"/>
      <c r="CD366" s="218"/>
      <c r="CE366" s="218"/>
      <c r="CF366" s="218"/>
      <c r="CG366" s="218"/>
      <c r="CH366" s="218"/>
      <c r="CI366" s="218"/>
      <c r="CJ366" s="218"/>
      <c r="CK366" s="218"/>
      <c r="CL366" s="218"/>
      <c r="CM366" s="218"/>
      <c r="CN366" s="218"/>
      <c r="CO366" s="218"/>
      <c r="CP366" s="218"/>
      <c r="CQ366" s="218"/>
      <c r="CR366" s="218"/>
      <c r="CS366" s="218"/>
      <c r="CT366" s="218"/>
    </row>
    <row r="367" spans="20:98" s="10" customFormat="1" x14ac:dyDescent="0.35">
      <c r="T367" s="218"/>
      <c r="U367" s="218"/>
      <c r="V367" s="218"/>
      <c r="W367" s="218"/>
      <c r="X367" s="218"/>
      <c r="Y367" s="218"/>
      <c r="Z367" s="218"/>
      <c r="AA367" s="218"/>
      <c r="AB367" s="218"/>
      <c r="AC367" s="218"/>
      <c r="AD367" s="218"/>
      <c r="AE367" s="218"/>
      <c r="AF367" s="218"/>
      <c r="AG367" s="218"/>
      <c r="AH367" s="218"/>
      <c r="AI367" s="218"/>
      <c r="AJ367" s="218"/>
      <c r="AK367" s="218"/>
      <c r="AL367" s="218"/>
      <c r="AM367" s="218"/>
      <c r="AN367" s="218"/>
      <c r="AO367" s="218"/>
      <c r="AP367" s="218"/>
      <c r="AQ367" s="218"/>
      <c r="AR367" s="218"/>
      <c r="AS367" s="218"/>
      <c r="AT367" s="218"/>
      <c r="AU367" s="218"/>
      <c r="AV367" s="218"/>
      <c r="AW367" s="218"/>
      <c r="AX367" s="218"/>
      <c r="AY367" s="218"/>
      <c r="AZ367" s="218"/>
      <c r="BA367" s="218"/>
      <c r="BB367" s="218"/>
      <c r="BC367" s="218"/>
      <c r="BD367" s="218"/>
      <c r="BE367" s="218"/>
      <c r="BF367" s="218"/>
      <c r="BG367" s="218"/>
      <c r="BH367" s="218"/>
      <c r="BI367" s="218"/>
      <c r="BJ367" s="218"/>
      <c r="BK367" s="218"/>
      <c r="BL367" s="218"/>
      <c r="BM367" s="218"/>
      <c r="BN367" s="218"/>
      <c r="BO367" s="218"/>
      <c r="BP367" s="218"/>
      <c r="BQ367" s="218"/>
      <c r="BR367" s="218"/>
      <c r="BS367" s="218"/>
      <c r="BT367" s="218"/>
      <c r="BU367" s="218"/>
      <c r="BV367" s="218"/>
      <c r="BW367" s="218"/>
      <c r="BX367" s="218"/>
      <c r="BY367" s="218"/>
      <c r="BZ367" s="218"/>
      <c r="CA367" s="218"/>
      <c r="CB367" s="218"/>
      <c r="CC367" s="218"/>
      <c r="CD367" s="218"/>
      <c r="CE367" s="218"/>
      <c r="CF367" s="218"/>
      <c r="CG367" s="218"/>
      <c r="CH367" s="218"/>
      <c r="CI367" s="218"/>
      <c r="CJ367" s="218"/>
      <c r="CK367" s="218"/>
      <c r="CL367" s="218"/>
      <c r="CM367" s="218"/>
      <c r="CN367" s="218"/>
      <c r="CO367" s="218"/>
      <c r="CP367" s="218"/>
      <c r="CQ367" s="218"/>
      <c r="CR367" s="218"/>
      <c r="CS367" s="218"/>
      <c r="CT367" s="218"/>
    </row>
    <row r="368" spans="20:98" s="10" customFormat="1" x14ac:dyDescent="0.35">
      <c r="T368" s="218"/>
      <c r="U368" s="218"/>
      <c r="V368" s="218"/>
      <c r="W368" s="218"/>
      <c r="X368" s="218"/>
      <c r="Y368" s="218"/>
      <c r="Z368" s="218"/>
      <c r="AA368" s="218"/>
      <c r="AB368" s="218"/>
      <c r="AC368" s="218"/>
      <c r="AD368" s="218"/>
      <c r="AE368" s="218"/>
      <c r="AF368" s="218"/>
      <c r="AG368" s="218"/>
      <c r="AH368" s="218"/>
      <c r="AI368" s="218"/>
      <c r="AJ368" s="218"/>
      <c r="AK368" s="218"/>
      <c r="AL368" s="218"/>
      <c r="AM368" s="218"/>
      <c r="AN368" s="218"/>
      <c r="AO368" s="218"/>
      <c r="AP368" s="218"/>
      <c r="AQ368" s="218"/>
      <c r="AR368" s="218"/>
      <c r="AS368" s="218"/>
      <c r="AT368" s="218"/>
      <c r="AU368" s="218"/>
      <c r="AV368" s="218"/>
      <c r="AW368" s="218"/>
      <c r="AX368" s="218"/>
      <c r="AY368" s="218"/>
      <c r="AZ368" s="218"/>
      <c r="BA368" s="218"/>
      <c r="BB368" s="218"/>
      <c r="BC368" s="218"/>
      <c r="BD368" s="218"/>
      <c r="BE368" s="218"/>
      <c r="BF368" s="218"/>
      <c r="BG368" s="218"/>
      <c r="BH368" s="218"/>
      <c r="BI368" s="218"/>
      <c r="BJ368" s="218"/>
      <c r="BK368" s="218"/>
      <c r="BL368" s="218"/>
      <c r="BM368" s="218"/>
      <c r="BN368" s="218"/>
      <c r="BO368" s="218"/>
      <c r="BP368" s="218"/>
      <c r="BQ368" s="218"/>
      <c r="BR368" s="218"/>
      <c r="BS368" s="218"/>
      <c r="BT368" s="218"/>
      <c r="BU368" s="218"/>
      <c r="BV368" s="218"/>
      <c r="BW368" s="218"/>
      <c r="BX368" s="218"/>
      <c r="BY368" s="218"/>
      <c r="BZ368" s="218"/>
      <c r="CA368" s="218"/>
      <c r="CB368" s="218"/>
      <c r="CC368" s="218"/>
      <c r="CD368" s="218"/>
      <c r="CE368" s="218"/>
      <c r="CF368" s="218"/>
      <c r="CG368" s="218"/>
      <c r="CH368" s="218"/>
      <c r="CI368" s="218"/>
      <c r="CJ368" s="218"/>
      <c r="CK368" s="218"/>
      <c r="CL368" s="218"/>
      <c r="CM368" s="218"/>
      <c r="CN368" s="218"/>
      <c r="CO368" s="218"/>
      <c r="CP368" s="218"/>
      <c r="CQ368" s="218"/>
      <c r="CR368" s="218"/>
      <c r="CS368" s="218"/>
      <c r="CT368" s="218"/>
    </row>
    <row r="369" spans="20:98" s="10" customFormat="1" x14ac:dyDescent="0.35">
      <c r="T369" s="218"/>
      <c r="U369" s="218"/>
      <c r="V369" s="218"/>
      <c r="W369" s="218"/>
      <c r="X369" s="218"/>
      <c r="Y369" s="218"/>
      <c r="Z369" s="218"/>
      <c r="AA369" s="218"/>
      <c r="AB369" s="218"/>
      <c r="AC369" s="218"/>
      <c r="AD369" s="218"/>
      <c r="AE369" s="218"/>
      <c r="AF369" s="218"/>
      <c r="AG369" s="218"/>
      <c r="AH369" s="218"/>
      <c r="AI369" s="218"/>
      <c r="AJ369" s="218"/>
      <c r="AK369" s="218"/>
      <c r="AL369" s="218"/>
      <c r="AM369" s="218"/>
      <c r="AN369" s="218"/>
      <c r="AO369" s="218"/>
      <c r="AP369" s="218"/>
      <c r="AQ369" s="218"/>
      <c r="AR369" s="218"/>
      <c r="AS369" s="218"/>
      <c r="AT369" s="218"/>
      <c r="AU369" s="218"/>
      <c r="AV369" s="218"/>
      <c r="AW369" s="218"/>
      <c r="AX369" s="218"/>
      <c r="AY369" s="218"/>
      <c r="AZ369" s="218"/>
      <c r="BA369" s="218"/>
      <c r="BB369" s="218"/>
      <c r="BC369" s="218"/>
      <c r="BD369" s="218"/>
      <c r="BE369" s="218"/>
      <c r="BF369" s="218"/>
      <c r="BG369" s="218"/>
      <c r="BH369" s="218"/>
      <c r="BI369" s="218"/>
      <c r="BJ369" s="218"/>
      <c r="BK369" s="218"/>
      <c r="BL369" s="218"/>
      <c r="BM369" s="218"/>
      <c r="BN369" s="218"/>
      <c r="BO369" s="218"/>
      <c r="BP369" s="218"/>
      <c r="BQ369" s="218"/>
      <c r="BR369" s="218"/>
      <c r="BS369" s="218"/>
      <c r="BT369" s="218"/>
      <c r="BU369" s="218"/>
      <c r="BV369" s="218"/>
      <c r="BW369" s="218"/>
      <c r="BX369" s="218"/>
      <c r="BY369" s="218"/>
      <c r="BZ369" s="218"/>
      <c r="CA369" s="218"/>
      <c r="CB369" s="218"/>
      <c r="CC369" s="218"/>
      <c r="CD369" s="218"/>
      <c r="CE369" s="218"/>
      <c r="CF369" s="218"/>
      <c r="CG369" s="218"/>
      <c r="CH369" s="218"/>
      <c r="CI369" s="218"/>
      <c r="CJ369" s="218"/>
      <c r="CK369" s="218"/>
      <c r="CL369" s="218"/>
      <c r="CM369" s="218"/>
      <c r="CN369" s="218"/>
      <c r="CO369" s="218"/>
      <c r="CP369" s="218"/>
      <c r="CQ369" s="218"/>
      <c r="CR369" s="218"/>
      <c r="CS369" s="218"/>
      <c r="CT369" s="218"/>
    </row>
    <row r="370" spans="20:98" s="10" customFormat="1" x14ac:dyDescent="0.35">
      <c r="T370" s="218"/>
      <c r="U370" s="218"/>
      <c r="V370" s="218"/>
      <c r="W370" s="218"/>
      <c r="X370" s="218"/>
      <c r="Y370" s="218"/>
      <c r="Z370" s="218"/>
      <c r="AA370" s="218"/>
      <c r="AB370" s="218"/>
      <c r="AC370" s="218"/>
      <c r="AD370" s="218"/>
      <c r="AE370" s="218"/>
      <c r="AF370" s="218"/>
      <c r="AG370" s="218"/>
      <c r="AH370" s="218"/>
      <c r="AI370" s="218"/>
      <c r="AJ370" s="218"/>
      <c r="AK370" s="218"/>
      <c r="AL370" s="218"/>
      <c r="AM370" s="218"/>
      <c r="AN370" s="218"/>
      <c r="AO370" s="218"/>
      <c r="AP370" s="218"/>
      <c r="AQ370" s="218"/>
      <c r="AR370" s="218"/>
      <c r="AS370" s="218"/>
      <c r="AT370" s="218"/>
      <c r="AU370" s="218"/>
      <c r="AV370" s="218"/>
      <c r="AW370" s="218"/>
      <c r="AX370" s="218"/>
      <c r="AY370" s="218"/>
      <c r="AZ370" s="218"/>
      <c r="BA370" s="218"/>
      <c r="BB370" s="218"/>
      <c r="BC370" s="218"/>
      <c r="BD370" s="218"/>
      <c r="BE370" s="218"/>
      <c r="BF370" s="218"/>
      <c r="BG370" s="218"/>
      <c r="BH370" s="218"/>
      <c r="BI370" s="218"/>
      <c r="BJ370" s="218"/>
      <c r="BK370" s="218"/>
      <c r="BL370" s="218"/>
      <c r="BM370" s="218"/>
      <c r="BN370" s="218"/>
      <c r="BO370" s="218"/>
      <c r="BP370" s="218"/>
      <c r="BQ370" s="218"/>
      <c r="BR370" s="218"/>
      <c r="BS370" s="218"/>
      <c r="BT370" s="218"/>
      <c r="BU370" s="218"/>
      <c r="BV370" s="218"/>
      <c r="BW370" s="218"/>
      <c r="BX370" s="218"/>
      <c r="BY370" s="218"/>
      <c r="BZ370" s="218"/>
      <c r="CA370" s="218"/>
      <c r="CB370" s="218"/>
      <c r="CC370" s="218"/>
      <c r="CD370" s="218"/>
      <c r="CE370" s="218"/>
      <c r="CF370" s="218"/>
      <c r="CG370" s="218"/>
      <c r="CH370" s="218"/>
      <c r="CI370" s="218"/>
      <c r="CJ370" s="218"/>
      <c r="CK370" s="218"/>
      <c r="CL370" s="218"/>
      <c r="CM370" s="218"/>
      <c r="CN370" s="218"/>
      <c r="CO370" s="218"/>
      <c r="CP370" s="218"/>
      <c r="CQ370" s="218"/>
      <c r="CR370" s="218"/>
      <c r="CS370" s="218"/>
      <c r="CT370" s="218"/>
    </row>
    <row r="371" spans="20:98" s="10" customFormat="1" x14ac:dyDescent="0.35">
      <c r="T371" s="218"/>
      <c r="U371" s="218"/>
      <c r="V371" s="218"/>
      <c r="W371" s="218"/>
      <c r="X371" s="218"/>
      <c r="Y371" s="218"/>
      <c r="Z371" s="218"/>
      <c r="AA371" s="218"/>
      <c r="AB371" s="218"/>
      <c r="AC371" s="218"/>
      <c r="AD371" s="218"/>
      <c r="AE371" s="218"/>
      <c r="AF371" s="218"/>
      <c r="AG371" s="218"/>
      <c r="AH371" s="218"/>
      <c r="AI371" s="218"/>
      <c r="AJ371" s="218"/>
      <c r="AK371" s="218"/>
      <c r="AL371" s="218"/>
      <c r="AM371" s="218"/>
      <c r="AN371" s="218"/>
      <c r="AO371" s="218"/>
      <c r="AP371" s="218"/>
      <c r="AQ371" s="218"/>
      <c r="AR371" s="218"/>
      <c r="AS371" s="218"/>
      <c r="AT371" s="218"/>
      <c r="AU371" s="218"/>
      <c r="AV371" s="218"/>
      <c r="AW371" s="218"/>
      <c r="AX371" s="218"/>
      <c r="AY371" s="218"/>
      <c r="AZ371" s="218"/>
      <c r="BA371" s="218"/>
      <c r="BB371" s="218"/>
      <c r="BC371" s="218"/>
      <c r="BD371" s="218"/>
      <c r="BE371" s="218"/>
      <c r="BF371" s="218"/>
      <c r="BG371" s="218"/>
      <c r="BH371" s="218"/>
      <c r="BI371" s="218"/>
      <c r="BJ371" s="218"/>
      <c r="BK371" s="218"/>
      <c r="BL371" s="218"/>
      <c r="BM371" s="218"/>
      <c r="BN371" s="218"/>
      <c r="BO371" s="218"/>
      <c r="BP371" s="218"/>
      <c r="BQ371" s="218"/>
      <c r="BR371" s="218"/>
      <c r="BS371" s="218"/>
      <c r="BT371" s="218"/>
      <c r="BU371" s="218"/>
      <c r="BV371" s="218"/>
      <c r="BW371" s="218"/>
      <c r="BX371" s="218"/>
      <c r="BY371" s="218"/>
      <c r="BZ371" s="218"/>
      <c r="CA371" s="218"/>
      <c r="CB371" s="218"/>
      <c r="CC371" s="218"/>
      <c r="CD371" s="218"/>
      <c r="CE371" s="218"/>
      <c r="CF371" s="218"/>
      <c r="CG371" s="218"/>
      <c r="CH371" s="218"/>
      <c r="CI371" s="218"/>
      <c r="CJ371" s="218"/>
      <c r="CK371" s="218"/>
      <c r="CL371" s="218"/>
      <c r="CM371" s="218"/>
      <c r="CN371" s="218"/>
      <c r="CO371" s="218"/>
      <c r="CP371" s="218"/>
      <c r="CQ371" s="218"/>
      <c r="CR371" s="218"/>
      <c r="CS371" s="218"/>
      <c r="CT371" s="218"/>
    </row>
    <row r="372" spans="20:98" s="10" customFormat="1" x14ac:dyDescent="0.35">
      <c r="T372" s="218"/>
      <c r="U372" s="218"/>
      <c r="V372" s="218"/>
      <c r="W372" s="218"/>
      <c r="X372" s="218"/>
      <c r="Y372" s="218"/>
      <c r="Z372" s="218"/>
      <c r="AA372" s="218"/>
      <c r="AB372" s="218"/>
      <c r="AC372" s="218"/>
      <c r="AD372" s="218"/>
      <c r="AE372" s="218"/>
      <c r="AF372" s="218"/>
      <c r="AG372" s="218"/>
      <c r="AH372" s="218"/>
      <c r="AI372" s="218"/>
      <c r="AJ372" s="218"/>
      <c r="AK372" s="218"/>
      <c r="AL372" s="218"/>
      <c r="AM372" s="218"/>
      <c r="AN372" s="218"/>
      <c r="AO372" s="218"/>
      <c r="AP372" s="218"/>
      <c r="AQ372" s="218"/>
      <c r="AR372" s="218"/>
      <c r="AS372" s="218"/>
      <c r="AT372" s="218"/>
      <c r="AU372" s="218"/>
      <c r="AV372" s="218"/>
      <c r="AW372" s="218"/>
      <c r="AX372" s="218"/>
      <c r="AY372" s="218"/>
      <c r="AZ372" s="218"/>
      <c r="BA372" s="218"/>
      <c r="BB372" s="218"/>
      <c r="BC372" s="218"/>
      <c r="BD372" s="218"/>
      <c r="BE372" s="218"/>
      <c r="BF372" s="218"/>
      <c r="BG372" s="218"/>
      <c r="BH372" s="218"/>
      <c r="BI372" s="218"/>
      <c r="BJ372" s="218"/>
      <c r="BK372" s="218"/>
      <c r="BL372" s="218"/>
      <c r="BM372" s="218"/>
      <c r="BN372" s="218"/>
      <c r="BO372" s="218"/>
      <c r="BP372" s="218"/>
      <c r="BQ372" s="218"/>
      <c r="BR372" s="218"/>
      <c r="BS372" s="218"/>
      <c r="BT372" s="218"/>
      <c r="BU372" s="218"/>
      <c r="BV372" s="218"/>
      <c r="BW372" s="218"/>
      <c r="BX372" s="218"/>
      <c r="BY372" s="218"/>
      <c r="BZ372" s="218"/>
      <c r="CA372" s="218"/>
      <c r="CB372" s="218"/>
      <c r="CC372" s="218"/>
      <c r="CD372" s="218"/>
      <c r="CE372" s="218"/>
      <c r="CF372" s="218"/>
      <c r="CG372" s="218"/>
      <c r="CH372" s="218"/>
      <c r="CI372" s="218"/>
      <c r="CJ372" s="218"/>
      <c r="CK372" s="218"/>
      <c r="CL372" s="218"/>
      <c r="CM372" s="218"/>
      <c r="CN372" s="218"/>
      <c r="CO372" s="218"/>
      <c r="CP372" s="218"/>
      <c r="CQ372" s="218"/>
      <c r="CR372" s="218"/>
      <c r="CS372" s="218"/>
      <c r="CT372" s="218"/>
    </row>
    <row r="373" spans="20:98" s="10" customFormat="1" x14ac:dyDescent="0.35">
      <c r="T373" s="218"/>
      <c r="U373" s="218"/>
      <c r="V373" s="218"/>
      <c r="W373" s="218"/>
      <c r="X373" s="218"/>
      <c r="Y373" s="218"/>
      <c r="Z373" s="218"/>
      <c r="AA373" s="218"/>
      <c r="AB373" s="218"/>
      <c r="AC373" s="218"/>
      <c r="AD373" s="218"/>
      <c r="AE373" s="218"/>
      <c r="AF373" s="218"/>
      <c r="AG373" s="218"/>
      <c r="AH373" s="218"/>
      <c r="AI373" s="218"/>
      <c r="AJ373" s="218"/>
      <c r="AK373" s="218"/>
      <c r="AL373" s="218"/>
      <c r="AM373" s="218"/>
      <c r="AN373" s="218"/>
      <c r="AO373" s="218"/>
      <c r="AP373" s="218"/>
      <c r="AQ373" s="218"/>
      <c r="AR373" s="218"/>
      <c r="AS373" s="218"/>
      <c r="AT373" s="218"/>
      <c r="AU373" s="218"/>
      <c r="AV373" s="218"/>
      <c r="AW373" s="218"/>
      <c r="AX373" s="218"/>
      <c r="AY373" s="218"/>
      <c r="AZ373" s="218"/>
      <c r="BA373" s="218"/>
      <c r="BB373" s="218"/>
      <c r="BC373" s="218"/>
      <c r="BD373" s="218"/>
      <c r="BE373" s="218"/>
      <c r="BF373" s="218"/>
      <c r="BG373" s="218"/>
      <c r="BH373" s="218"/>
      <c r="BI373" s="218"/>
      <c r="BJ373" s="218"/>
      <c r="BK373" s="218"/>
      <c r="BL373" s="218"/>
      <c r="BM373" s="218"/>
      <c r="BN373" s="218"/>
      <c r="BO373" s="218"/>
      <c r="BP373" s="218"/>
      <c r="BQ373" s="218"/>
      <c r="BR373" s="218"/>
      <c r="BS373" s="218"/>
      <c r="BT373" s="218"/>
      <c r="BU373" s="218"/>
      <c r="BV373" s="218"/>
      <c r="BW373" s="218"/>
      <c r="BX373" s="218"/>
      <c r="BY373" s="218"/>
      <c r="BZ373" s="218"/>
      <c r="CA373" s="218"/>
      <c r="CB373" s="218"/>
      <c r="CC373" s="218"/>
      <c r="CD373" s="218"/>
      <c r="CE373" s="218"/>
      <c r="CF373" s="218"/>
      <c r="CG373" s="218"/>
      <c r="CH373" s="218"/>
      <c r="CI373" s="218"/>
      <c r="CJ373" s="218"/>
      <c r="CK373" s="218"/>
      <c r="CL373" s="218"/>
      <c r="CM373" s="218"/>
      <c r="CN373" s="218"/>
      <c r="CO373" s="218"/>
      <c r="CP373" s="218"/>
      <c r="CQ373" s="218"/>
      <c r="CR373" s="218"/>
      <c r="CS373" s="218"/>
      <c r="CT373" s="218"/>
    </row>
    <row r="374" spans="20:98" s="10" customFormat="1" x14ac:dyDescent="0.35">
      <c r="T374" s="218"/>
      <c r="U374" s="218"/>
      <c r="V374" s="218"/>
      <c r="W374" s="218"/>
      <c r="X374" s="218"/>
      <c r="Y374" s="218"/>
      <c r="Z374" s="218"/>
      <c r="AA374" s="218"/>
      <c r="AB374" s="218"/>
      <c r="AC374" s="218"/>
      <c r="AD374" s="218"/>
      <c r="AE374" s="218"/>
      <c r="AF374" s="218"/>
      <c r="AG374" s="218"/>
      <c r="AH374" s="218"/>
      <c r="AI374" s="218"/>
      <c r="AJ374" s="218"/>
      <c r="AK374" s="218"/>
      <c r="AL374" s="218"/>
      <c r="AM374" s="218"/>
      <c r="AN374" s="218"/>
      <c r="AO374" s="218"/>
      <c r="AP374" s="218"/>
      <c r="AQ374" s="218"/>
      <c r="AR374" s="218"/>
      <c r="AS374" s="218"/>
      <c r="AT374" s="218"/>
      <c r="AU374" s="218"/>
      <c r="AV374" s="218"/>
      <c r="AW374" s="218"/>
      <c r="AX374" s="218"/>
      <c r="AY374" s="218"/>
      <c r="AZ374" s="218"/>
      <c r="BA374" s="218"/>
      <c r="BB374" s="218"/>
      <c r="BC374" s="218"/>
      <c r="BD374" s="218"/>
      <c r="BE374" s="218"/>
      <c r="BF374" s="218"/>
      <c r="BG374" s="218"/>
      <c r="BH374" s="218"/>
      <c r="BI374" s="218"/>
      <c r="BJ374" s="218"/>
      <c r="BK374" s="218"/>
      <c r="BL374" s="218"/>
      <c r="BM374" s="218"/>
      <c r="BN374" s="218"/>
      <c r="BO374" s="218"/>
      <c r="BP374" s="218"/>
      <c r="BQ374" s="218"/>
      <c r="BR374" s="218"/>
      <c r="BS374" s="218"/>
      <c r="BT374" s="218"/>
      <c r="BU374" s="218"/>
      <c r="BV374" s="218"/>
      <c r="BW374" s="218"/>
      <c r="BX374" s="218"/>
      <c r="BY374" s="218"/>
      <c r="BZ374" s="218"/>
      <c r="CA374" s="218"/>
      <c r="CB374" s="218"/>
      <c r="CC374" s="218"/>
      <c r="CD374" s="218"/>
      <c r="CE374" s="218"/>
      <c r="CF374" s="218"/>
      <c r="CG374" s="218"/>
      <c r="CH374" s="218"/>
      <c r="CI374" s="218"/>
      <c r="CJ374" s="218"/>
      <c r="CK374" s="218"/>
      <c r="CL374" s="218"/>
      <c r="CM374" s="218"/>
      <c r="CN374" s="218"/>
      <c r="CO374" s="218"/>
      <c r="CP374" s="218"/>
      <c r="CQ374" s="218"/>
      <c r="CR374" s="218"/>
      <c r="CS374" s="218"/>
      <c r="CT374" s="218"/>
    </row>
    <row r="375" spans="20:98" s="10" customFormat="1" x14ac:dyDescent="0.35">
      <c r="T375" s="218"/>
      <c r="U375" s="218"/>
      <c r="V375" s="218"/>
      <c r="W375" s="218"/>
      <c r="X375" s="218"/>
      <c r="Y375" s="218"/>
      <c r="Z375" s="218"/>
      <c r="AA375" s="218"/>
      <c r="AB375" s="218"/>
      <c r="AC375" s="218"/>
      <c r="AD375" s="218"/>
      <c r="AE375" s="218"/>
      <c r="AF375" s="218"/>
      <c r="AG375" s="218"/>
      <c r="AH375" s="218"/>
      <c r="AI375" s="218"/>
      <c r="AJ375" s="218"/>
      <c r="AK375" s="218"/>
      <c r="AL375" s="218"/>
      <c r="AM375" s="218"/>
      <c r="AN375" s="218"/>
      <c r="AO375" s="218"/>
      <c r="AP375" s="218"/>
      <c r="AQ375" s="218"/>
      <c r="AR375" s="218"/>
      <c r="AS375" s="218"/>
      <c r="AT375" s="218"/>
      <c r="AU375" s="218"/>
      <c r="AV375" s="218"/>
      <c r="AW375" s="218"/>
      <c r="AX375" s="218"/>
      <c r="AY375" s="218"/>
      <c r="AZ375" s="218"/>
      <c r="BA375" s="218"/>
      <c r="BB375" s="218"/>
      <c r="BC375" s="218"/>
      <c r="BD375" s="218"/>
      <c r="BE375" s="218"/>
      <c r="BF375" s="218"/>
      <c r="BG375" s="218"/>
      <c r="BH375" s="218"/>
      <c r="BI375" s="218"/>
      <c r="BJ375" s="218"/>
      <c r="BK375" s="218"/>
      <c r="BL375" s="218"/>
      <c r="BM375" s="218"/>
      <c r="BN375" s="218"/>
      <c r="BO375" s="218"/>
      <c r="BP375" s="218"/>
      <c r="BQ375" s="218"/>
      <c r="BR375" s="218"/>
      <c r="BS375" s="218"/>
      <c r="BT375" s="218"/>
      <c r="BU375" s="218"/>
      <c r="BV375" s="218"/>
      <c r="BW375" s="218"/>
      <c r="BX375" s="218"/>
      <c r="BY375" s="218"/>
      <c r="BZ375" s="218"/>
      <c r="CA375" s="218"/>
      <c r="CB375" s="218"/>
      <c r="CC375" s="218"/>
      <c r="CD375" s="218"/>
      <c r="CE375" s="218"/>
      <c r="CF375" s="218"/>
      <c r="CG375" s="218"/>
      <c r="CH375" s="218"/>
      <c r="CI375" s="218"/>
      <c r="CJ375" s="218"/>
      <c r="CK375" s="218"/>
      <c r="CL375" s="218"/>
      <c r="CM375" s="218"/>
      <c r="CN375" s="218"/>
      <c r="CO375" s="218"/>
      <c r="CP375" s="218"/>
      <c r="CQ375" s="218"/>
      <c r="CR375" s="218"/>
      <c r="CS375" s="218"/>
      <c r="CT375" s="218"/>
    </row>
    <row r="376" spans="20:98" s="10" customFormat="1" x14ac:dyDescent="0.35">
      <c r="T376" s="218"/>
      <c r="U376" s="218"/>
      <c r="V376" s="218"/>
      <c r="W376" s="218"/>
      <c r="X376" s="218"/>
      <c r="Y376" s="218"/>
      <c r="Z376" s="218"/>
      <c r="AA376" s="218"/>
      <c r="AB376" s="218"/>
      <c r="AC376" s="218"/>
      <c r="AD376" s="218"/>
      <c r="AE376" s="218"/>
      <c r="AF376" s="218"/>
      <c r="AG376" s="218"/>
      <c r="AH376" s="218"/>
      <c r="AI376" s="218"/>
      <c r="AJ376" s="218"/>
      <c r="AK376" s="218"/>
      <c r="AL376" s="218"/>
      <c r="AM376" s="218"/>
      <c r="AN376" s="218"/>
      <c r="AO376" s="218"/>
      <c r="AP376" s="218"/>
      <c r="AQ376" s="218"/>
      <c r="AR376" s="218"/>
      <c r="AS376" s="218"/>
      <c r="AT376" s="218"/>
      <c r="AU376" s="218"/>
      <c r="AV376" s="218"/>
      <c r="AW376" s="218"/>
      <c r="AX376" s="218"/>
      <c r="AY376" s="218"/>
      <c r="AZ376" s="218"/>
      <c r="BA376" s="218"/>
      <c r="BB376" s="218"/>
      <c r="BC376" s="218"/>
      <c r="BD376" s="218"/>
      <c r="BE376" s="218"/>
      <c r="BF376" s="218"/>
      <c r="BG376" s="218"/>
      <c r="BH376" s="218"/>
      <c r="BI376" s="218"/>
      <c r="BJ376" s="218"/>
      <c r="BK376" s="218"/>
      <c r="BL376" s="218"/>
      <c r="BM376" s="218"/>
      <c r="BN376" s="218"/>
      <c r="BO376" s="218"/>
      <c r="BP376" s="218"/>
      <c r="BQ376" s="218"/>
      <c r="BR376" s="218"/>
      <c r="BS376" s="218"/>
      <c r="BT376" s="218"/>
      <c r="BU376" s="218"/>
      <c r="BV376" s="218"/>
      <c r="BW376" s="218"/>
      <c r="BX376" s="218"/>
      <c r="BY376" s="218"/>
      <c r="BZ376" s="218"/>
      <c r="CA376" s="218"/>
      <c r="CB376" s="218"/>
      <c r="CC376" s="218"/>
      <c r="CD376" s="218"/>
      <c r="CE376" s="218"/>
      <c r="CF376" s="218"/>
      <c r="CG376" s="218"/>
      <c r="CH376" s="218"/>
      <c r="CI376" s="218"/>
      <c r="CJ376" s="218"/>
      <c r="CK376" s="218"/>
      <c r="CL376" s="218"/>
      <c r="CM376" s="218"/>
      <c r="CN376" s="218"/>
      <c r="CO376" s="218"/>
      <c r="CP376" s="218"/>
      <c r="CQ376" s="218"/>
      <c r="CR376" s="218"/>
      <c r="CS376" s="218"/>
      <c r="CT376" s="218"/>
    </row>
    <row r="377" spans="20:98" s="10" customFormat="1" x14ac:dyDescent="0.35">
      <c r="T377" s="218"/>
      <c r="U377" s="218"/>
      <c r="V377" s="218"/>
      <c r="W377" s="218"/>
      <c r="X377" s="218"/>
      <c r="Y377" s="218"/>
      <c r="Z377" s="218"/>
      <c r="AA377" s="218"/>
      <c r="AB377" s="218"/>
      <c r="AC377" s="218"/>
      <c r="AD377" s="218"/>
      <c r="AE377" s="218"/>
      <c r="AF377" s="218"/>
      <c r="AG377" s="218"/>
      <c r="AH377" s="218"/>
      <c r="AI377" s="218"/>
      <c r="AJ377" s="218"/>
      <c r="AK377" s="218"/>
      <c r="AL377" s="218"/>
      <c r="AM377" s="218"/>
      <c r="AN377" s="218"/>
      <c r="AO377" s="218"/>
      <c r="AP377" s="218"/>
      <c r="AQ377" s="218"/>
      <c r="AR377" s="218"/>
      <c r="AS377" s="218"/>
      <c r="AT377" s="218"/>
      <c r="AU377" s="218"/>
      <c r="AV377" s="218"/>
      <c r="AW377" s="218"/>
      <c r="AX377" s="218"/>
      <c r="AY377" s="218"/>
      <c r="AZ377" s="218"/>
      <c r="BA377" s="218"/>
      <c r="BB377" s="218"/>
      <c r="BC377" s="218"/>
      <c r="BD377" s="218"/>
      <c r="BE377" s="218"/>
      <c r="BF377" s="218"/>
      <c r="BG377" s="218"/>
      <c r="BH377" s="218"/>
      <c r="BI377" s="218"/>
      <c r="BJ377" s="218"/>
      <c r="BK377" s="218"/>
      <c r="BL377" s="218"/>
      <c r="BM377" s="218"/>
      <c r="BN377" s="218"/>
      <c r="BO377" s="218"/>
      <c r="BP377" s="218"/>
      <c r="BQ377" s="218"/>
      <c r="BR377" s="218"/>
      <c r="BS377" s="218"/>
      <c r="BT377" s="218"/>
      <c r="BU377" s="218"/>
      <c r="BV377" s="218"/>
      <c r="BW377" s="218"/>
      <c r="BX377" s="218"/>
      <c r="BY377" s="218"/>
      <c r="BZ377" s="218"/>
      <c r="CA377" s="218"/>
      <c r="CB377" s="218"/>
      <c r="CC377" s="218"/>
      <c r="CD377" s="218"/>
      <c r="CE377" s="218"/>
      <c r="CF377" s="218"/>
      <c r="CG377" s="218"/>
      <c r="CH377" s="218"/>
      <c r="CI377" s="218"/>
      <c r="CJ377" s="218"/>
      <c r="CK377" s="218"/>
      <c r="CL377" s="218"/>
      <c r="CM377" s="218"/>
      <c r="CN377" s="218"/>
      <c r="CO377" s="218"/>
      <c r="CP377" s="218"/>
      <c r="CQ377" s="218"/>
      <c r="CR377" s="218"/>
      <c r="CS377" s="218"/>
      <c r="CT377" s="218"/>
    </row>
    <row r="378" spans="20:98" s="10" customFormat="1" x14ac:dyDescent="0.35">
      <c r="T378" s="218"/>
      <c r="U378" s="218"/>
      <c r="V378" s="218"/>
      <c r="W378" s="218"/>
      <c r="X378" s="218"/>
      <c r="Y378" s="218"/>
      <c r="Z378" s="218"/>
      <c r="AA378" s="218"/>
      <c r="AB378" s="218"/>
      <c r="AC378" s="218"/>
      <c r="AD378" s="218"/>
      <c r="AE378" s="218"/>
      <c r="AF378" s="218"/>
      <c r="AG378" s="218"/>
      <c r="AH378" s="218"/>
      <c r="AI378" s="218"/>
      <c r="AJ378" s="218"/>
      <c r="AK378" s="218"/>
      <c r="AL378" s="218"/>
      <c r="AM378" s="218"/>
      <c r="AN378" s="218"/>
      <c r="AO378" s="218"/>
      <c r="AP378" s="218"/>
      <c r="AQ378" s="218"/>
      <c r="AR378" s="218"/>
      <c r="AS378" s="218"/>
      <c r="AT378" s="218"/>
      <c r="AU378" s="218"/>
      <c r="AV378" s="218"/>
      <c r="AW378" s="218"/>
      <c r="AX378" s="218"/>
      <c r="AY378" s="218"/>
      <c r="AZ378" s="218"/>
      <c r="BA378" s="218"/>
      <c r="BB378" s="218"/>
      <c r="BC378" s="218"/>
      <c r="BD378" s="218"/>
      <c r="BE378" s="218"/>
      <c r="BF378" s="218"/>
      <c r="BG378" s="218"/>
      <c r="BH378" s="218"/>
      <c r="BI378" s="218"/>
      <c r="BJ378" s="218"/>
      <c r="BK378" s="218"/>
      <c r="BL378" s="218"/>
      <c r="BM378" s="218"/>
      <c r="BN378" s="218"/>
      <c r="BO378" s="218"/>
      <c r="BP378" s="218"/>
      <c r="BQ378" s="218"/>
      <c r="BR378" s="218"/>
      <c r="BS378" s="218"/>
      <c r="BT378" s="218"/>
      <c r="BU378" s="218"/>
      <c r="BV378" s="218"/>
      <c r="BW378" s="218"/>
      <c r="BX378" s="218"/>
      <c r="BY378" s="218"/>
      <c r="BZ378" s="218"/>
      <c r="CA378" s="218"/>
      <c r="CB378" s="218"/>
      <c r="CC378" s="218"/>
      <c r="CD378" s="218"/>
      <c r="CE378" s="218"/>
      <c r="CF378" s="218"/>
      <c r="CG378" s="218"/>
      <c r="CH378" s="218"/>
      <c r="CI378" s="218"/>
      <c r="CJ378" s="218"/>
      <c r="CK378" s="218"/>
      <c r="CL378" s="218"/>
      <c r="CM378" s="218"/>
      <c r="CN378" s="218"/>
      <c r="CO378" s="218"/>
      <c r="CP378" s="218"/>
      <c r="CQ378" s="218"/>
      <c r="CR378" s="218"/>
      <c r="CS378" s="218"/>
      <c r="CT378" s="218"/>
    </row>
    <row r="379" spans="20:98" s="10" customFormat="1" x14ac:dyDescent="0.35">
      <c r="T379" s="218"/>
      <c r="U379" s="218"/>
      <c r="V379" s="218"/>
      <c r="W379" s="218"/>
      <c r="X379" s="218"/>
      <c r="Y379" s="218"/>
      <c r="Z379" s="218"/>
      <c r="AA379" s="218"/>
      <c r="AB379" s="218"/>
      <c r="AC379" s="218"/>
      <c r="AD379" s="218"/>
      <c r="AE379" s="218"/>
      <c r="AF379" s="218"/>
      <c r="AG379" s="218"/>
      <c r="AH379" s="218"/>
      <c r="AI379" s="218"/>
      <c r="AJ379" s="218"/>
      <c r="AK379" s="218"/>
      <c r="AL379" s="218"/>
      <c r="AM379" s="218"/>
      <c r="AN379" s="218"/>
      <c r="AO379" s="218"/>
      <c r="AP379" s="218"/>
      <c r="AQ379" s="218"/>
      <c r="AR379" s="218"/>
      <c r="AS379" s="218"/>
      <c r="AT379" s="218"/>
      <c r="AU379" s="218"/>
      <c r="AV379" s="218"/>
      <c r="AW379" s="218"/>
      <c r="AX379" s="218"/>
      <c r="AY379" s="218"/>
      <c r="AZ379" s="218"/>
      <c r="BA379" s="218"/>
      <c r="BB379" s="218"/>
      <c r="BC379" s="218"/>
      <c r="BD379" s="218"/>
      <c r="BE379" s="218"/>
      <c r="BF379" s="218"/>
      <c r="BG379" s="218"/>
      <c r="BH379" s="218"/>
      <c r="BI379" s="218"/>
      <c r="BJ379" s="218"/>
      <c r="BK379" s="218"/>
      <c r="BL379" s="218"/>
      <c r="BM379" s="218"/>
      <c r="BN379" s="218"/>
      <c r="BO379" s="218"/>
      <c r="BP379" s="218"/>
      <c r="BQ379" s="218"/>
      <c r="BR379" s="218"/>
      <c r="BS379" s="218"/>
      <c r="BT379" s="218"/>
      <c r="BU379" s="218"/>
      <c r="BV379" s="218"/>
      <c r="BW379" s="218"/>
      <c r="BX379" s="218"/>
      <c r="BY379" s="218"/>
      <c r="BZ379" s="218"/>
      <c r="CA379" s="218"/>
      <c r="CB379" s="218"/>
      <c r="CC379" s="218"/>
      <c r="CD379" s="218"/>
      <c r="CE379" s="218"/>
      <c r="CF379" s="218"/>
      <c r="CG379" s="218"/>
      <c r="CH379" s="218"/>
      <c r="CI379" s="218"/>
      <c r="CJ379" s="218"/>
      <c r="CK379" s="218"/>
      <c r="CL379" s="218"/>
      <c r="CM379" s="218"/>
      <c r="CN379" s="218"/>
      <c r="CO379" s="218"/>
      <c r="CP379" s="218"/>
      <c r="CQ379" s="218"/>
      <c r="CR379" s="218"/>
      <c r="CS379" s="218"/>
      <c r="CT379" s="218"/>
    </row>
    <row r="380" spans="20:98" s="10" customFormat="1" x14ac:dyDescent="0.35">
      <c r="T380" s="218"/>
      <c r="U380" s="218"/>
      <c r="V380" s="218"/>
      <c r="W380" s="218"/>
      <c r="X380" s="218"/>
      <c r="Y380" s="218"/>
      <c r="Z380" s="218"/>
      <c r="AA380" s="218"/>
      <c r="AB380" s="218"/>
      <c r="AC380" s="218"/>
      <c r="AD380" s="218"/>
      <c r="AE380" s="218"/>
      <c r="AF380" s="218"/>
      <c r="AG380" s="218"/>
      <c r="AH380" s="218"/>
      <c r="AI380" s="218"/>
      <c r="AJ380" s="218"/>
      <c r="AK380" s="218"/>
      <c r="AL380" s="218"/>
      <c r="AM380" s="218"/>
      <c r="AN380" s="218"/>
      <c r="AO380" s="218"/>
      <c r="AP380" s="218"/>
      <c r="AQ380" s="218"/>
      <c r="AR380" s="218"/>
      <c r="AS380" s="218"/>
      <c r="AT380" s="218"/>
      <c r="AU380" s="218"/>
      <c r="AV380" s="218"/>
      <c r="AW380" s="218"/>
      <c r="AX380" s="218"/>
      <c r="AY380" s="218"/>
      <c r="AZ380" s="218"/>
      <c r="BA380" s="218"/>
      <c r="BB380" s="218"/>
      <c r="BC380" s="218"/>
      <c r="BD380" s="218"/>
      <c r="BE380" s="218"/>
      <c r="BF380" s="218"/>
      <c r="BG380" s="218"/>
      <c r="BH380" s="218"/>
      <c r="BI380" s="218"/>
      <c r="BJ380" s="218"/>
      <c r="BK380" s="218"/>
      <c r="BL380" s="218"/>
      <c r="BM380" s="218"/>
      <c r="BN380" s="218"/>
      <c r="BO380" s="218"/>
      <c r="BP380" s="218"/>
      <c r="BQ380" s="218"/>
      <c r="BR380" s="218"/>
      <c r="BS380" s="218"/>
      <c r="BT380" s="218"/>
      <c r="BU380" s="218"/>
      <c r="BV380" s="218"/>
      <c r="BW380" s="218"/>
      <c r="BX380" s="218"/>
      <c r="BY380" s="218"/>
      <c r="BZ380" s="218"/>
      <c r="CA380" s="218"/>
      <c r="CB380" s="218"/>
      <c r="CC380" s="218"/>
      <c r="CD380" s="218"/>
      <c r="CE380" s="218"/>
      <c r="CF380" s="218"/>
      <c r="CG380" s="218"/>
      <c r="CH380" s="218"/>
      <c r="CI380" s="218"/>
      <c r="CJ380" s="218"/>
      <c r="CK380" s="218"/>
      <c r="CL380" s="218"/>
      <c r="CM380" s="218"/>
      <c r="CN380" s="218"/>
      <c r="CO380" s="218"/>
      <c r="CP380" s="218"/>
      <c r="CQ380" s="218"/>
      <c r="CR380" s="218"/>
      <c r="CS380" s="218"/>
      <c r="CT380" s="218"/>
    </row>
    <row r="381" spans="20:98" s="10" customFormat="1" x14ac:dyDescent="0.35">
      <c r="T381" s="218"/>
      <c r="U381" s="218"/>
      <c r="V381" s="218"/>
      <c r="W381" s="218"/>
      <c r="X381" s="218"/>
      <c r="Y381" s="218"/>
      <c r="Z381" s="218"/>
      <c r="AA381" s="218"/>
      <c r="AB381" s="218"/>
      <c r="AC381" s="218"/>
      <c r="AD381" s="218"/>
      <c r="AE381" s="218"/>
      <c r="AF381" s="218"/>
      <c r="AG381" s="218"/>
      <c r="AH381" s="218"/>
      <c r="AI381" s="218"/>
      <c r="AJ381" s="218"/>
      <c r="AK381" s="218"/>
      <c r="AL381" s="218"/>
      <c r="AM381" s="218"/>
      <c r="AN381" s="218"/>
      <c r="AO381" s="218"/>
      <c r="AP381" s="218"/>
      <c r="AQ381" s="218"/>
      <c r="AR381" s="218"/>
      <c r="AS381" s="218"/>
      <c r="AT381" s="218"/>
      <c r="AU381" s="218"/>
      <c r="AV381" s="218"/>
      <c r="AW381" s="218"/>
      <c r="AX381" s="218"/>
      <c r="AY381" s="218"/>
      <c r="AZ381" s="218"/>
      <c r="BA381" s="218"/>
      <c r="BB381" s="218"/>
      <c r="BC381" s="218"/>
      <c r="BD381" s="218"/>
      <c r="BE381" s="218"/>
      <c r="BF381" s="218"/>
      <c r="BG381" s="218"/>
      <c r="BH381" s="218"/>
      <c r="BI381" s="218"/>
      <c r="BJ381" s="218"/>
      <c r="BK381" s="218"/>
      <c r="BL381" s="218"/>
      <c r="BM381" s="218"/>
      <c r="BN381" s="218"/>
      <c r="BO381" s="218"/>
      <c r="BP381" s="218"/>
      <c r="BQ381" s="218"/>
      <c r="BR381" s="218"/>
      <c r="BS381" s="218"/>
      <c r="BT381" s="218"/>
      <c r="BU381" s="218"/>
      <c r="BV381" s="218"/>
      <c r="BW381" s="218"/>
      <c r="BX381" s="218"/>
      <c r="BY381" s="218"/>
      <c r="BZ381" s="218"/>
      <c r="CA381" s="218"/>
      <c r="CB381" s="218"/>
      <c r="CC381" s="218"/>
      <c r="CD381" s="218"/>
      <c r="CE381" s="218"/>
      <c r="CF381" s="218"/>
      <c r="CG381" s="218"/>
      <c r="CH381" s="218"/>
      <c r="CI381" s="218"/>
      <c r="CJ381" s="218"/>
      <c r="CK381" s="218"/>
      <c r="CL381" s="218"/>
      <c r="CM381" s="218"/>
      <c r="CN381" s="218"/>
      <c r="CO381" s="218"/>
      <c r="CP381" s="218"/>
      <c r="CQ381" s="218"/>
      <c r="CR381" s="218"/>
      <c r="CS381" s="218"/>
      <c r="CT381" s="218"/>
    </row>
    <row r="382" spans="20:98" s="10" customFormat="1" x14ac:dyDescent="0.35">
      <c r="T382" s="218"/>
      <c r="U382" s="218"/>
      <c r="V382" s="218"/>
      <c r="W382" s="218"/>
      <c r="X382" s="218"/>
      <c r="Y382" s="218"/>
      <c r="Z382" s="218"/>
      <c r="AA382" s="218"/>
      <c r="AB382" s="218"/>
      <c r="AC382" s="218"/>
      <c r="AD382" s="218"/>
      <c r="AE382" s="218"/>
      <c r="AF382" s="218"/>
      <c r="AG382" s="218"/>
      <c r="AH382" s="218"/>
      <c r="AI382" s="218"/>
      <c r="AJ382" s="218"/>
      <c r="AK382" s="218"/>
      <c r="AL382" s="218"/>
      <c r="AM382" s="218"/>
      <c r="AN382" s="218"/>
      <c r="AO382" s="218"/>
      <c r="AP382" s="218"/>
      <c r="AQ382" s="218"/>
      <c r="AR382" s="218"/>
      <c r="AS382" s="218"/>
      <c r="AT382" s="218"/>
      <c r="AU382" s="218"/>
      <c r="AV382" s="218"/>
      <c r="AW382" s="218"/>
      <c r="AX382" s="218"/>
      <c r="AY382" s="218"/>
      <c r="AZ382" s="218"/>
      <c r="BA382" s="218"/>
      <c r="BB382" s="218"/>
      <c r="BC382" s="218"/>
      <c r="BD382" s="218"/>
      <c r="BE382" s="218"/>
      <c r="BF382" s="218"/>
      <c r="BG382" s="218"/>
      <c r="BH382" s="218"/>
      <c r="BI382" s="218"/>
      <c r="BJ382" s="218"/>
      <c r="BK382" s="218"/>
      <c r="BL382" s="218"/>
      <c r="BM382" s="218"/>
      <c r="BN382" s="218"/>
      <c r="BO382" s="218"/>
      <c r="BP382" s="218"/>
      <c r="BQ382" s="218"/>
      <c r="BR382" s="218"/>
      <c r="BS382" s="218"/>
      <c r="BT382" s="218"/>
      <c r="BU382" s="218"/>
      <c r="BV382" s="218"/>
      <c r="BW382" s="218"/>
      <c r="BX382" s="218"/>
      <c r="BY382" s="218"/>
      <c r="BZ382" s="218"/>
      <c r="CA382" s="218"/>
      <c r="CB382" s="218"/>
      <c r="CC382" s="218"/>
      <c r="CD382" s="218"/>
      <c r="CE382" s="218"/>
      <c r="CF382" s="218"/>
      <c r="CG382" s="218"/>
      <c r="CH382" s="218"/>
      <c r="CI382" s="218"/>
      <c r="CJ382" s="218"/>
      <c r="CK382" s="218"/>
      <c r="CL382" s="218"/>
      <c r="CM382" s="218"/>
      <c r="CN382" s="218"/>
      <c r="CO382" s="218"/>
      <c r="CP382" s="218"/>
      <c r="CQ382" s="218"/>
      <c r="CR382" s="218"/>
      <c r="CS382" s="218"/>
      <c r="CT382" s="218"/>
    </row>
    <row r="383" spans="20:98" s="10" customFormat="1" x14ac:dyDescent="0.35">
      <c r="T383" s="218"/>
      <c r="U383" s="218"/>
      <c r="V383" s="218"/>
      <c r="W383" s="218"/>
      <c r="X383" s="218"/>
      <c r="Y383" s="218"/>
      <c r="Z383" s="218"/>
      <c r="AA383" s="218"/>
      <c r="AB383" s="218"/>
      <c r="AC383" s="218"/>
      <c r="AD383" s="218"/>
      <c r="AE383" s="218"/>
      <c r="AF383" s="218"/>
      <c r="AG383" s="218"/>
      <c r="AH383" s="218"/>
      <c r="AI383" s="218"/>
      <c r="AJ383" s="218"/>
      <c r="AK383" s="218"/>
      <c r="AL383" s="218"/>
      <c r="AM383" s="218"/>
      <c r="AN383" s="218"/>
      <c r="AO383" s="218"/>
      <c r="AP383" s="218"/>
      <c r="AQ383" s="218"/>
      <c r="AR383" s="218"/>
      <c r="AS383" s="218"/>
      <c r="AT383" s="218"/>
      <c r="AU383" s="218"/>
      <c r="AV383" s="218"/>
      <c r="AW383" s="218"/>
      <c r="AX383" s="218"/>
      <c r="AY383" s="218"/>
      <c r="AZ383" s="218"/>
      <c r="BA383" s="218"/>
      <c r="BB383" s="218"/>
      <c r="BC383" s="218"/>
      <c r="BD383" s="218"/>
      <c r="BE383" s="218"/>
      <c r="BF383" s="218"/>
      <c r="BG383" s="218"/>
      <c r="BH383" s="218"/>
      <c r="BI383" s="218"/>
      <c r="BJ383" s="218"/>
      <c r="BK383" s="218"/>
      <c r="BL383" s="218"/>
      <c r="BM383" s="218"/>
      <c r="BN383" s="218"/>
      <c r="BO383" s="218"/>
      <c r="BP383" s="218"/>
      <c r="BQ383" s="218"/>
      <c r="BR383" s="218"/>
      <c r="BS383" s="218"/>
      <c r="BT383" s="218"/>
      <c r="BU383" s="218"/>
      <c r="BV383" s="218"/>
      <c r="BW383" s="218"/>
      <c r="BX383" s="218"/>
      <c r="BY383" s="218"/>
      <c r="BZ383" s="218"/>
      <c r="CA383" s="218"/>
      <c r="CB383" s="218"/>
      <c r="CC383" s="218"/>
      <c r="CD383" s="218"/>
      <c r="CE383" s="218"/>
      <c r="CF383" s="218"/>
      <c r="CG383" s="218"/>
      <c r="CH383" s="218"/>
      <c r="CI383" s="218"/>
      <c r="CJ383" s="218"/>
      <c r="CK383" s="218"/>
      <c r="CL383" s="218"/>
      <c r="CM383" s="218"/>
      <c r="CN383" s="218"/>
      <c r="CO383" s="218"/>
      <c r="CP383" s="218"/>
      <c r="CQ383" s="218"/>
      <c r="CR383" s="218"/>
      <c r="CS383" s="218"/>
      <c r="CT383" s="218"/>
    </row>
    <row r="384" spans="20:98" s="10" customFormat="1" x14ac:dyDescent="0.35">
      <c r="T384" s="218"/>
      <c r="U384" s="218"/>
      <c r="V384" s="218"/>
      <c r="W384" s="218"/>
      <c r="X384" s="218"/>
      <c r="Y384" s="218"/>
      <c r="Z384" s="218"/>
      <c r="AA384" s="218"/>
      <c r="AB384" s="218"/>
      <c r="AC384" s="218"/>
      <c r="AD384" s="218"/>
      <c r="AE384" s="218"/>
      <c r="AF384" s="218"/>
      <c r="AG384" s="218"/>
      <c r="AH384" s="218"/>
      <c r="AI384" s="218"/>
      <c r="AJ384" s="218"/>
      <c r="AK384" s="218"/>
      <c r="AL384" s="218"/>
      <c r="AM384" s="218"/>
      <c r="AN384" s="218"/>
      <c r="AO384" s="218"/>
      <c r="AP384" s="218"/>
      <c r="AQ384" s="218"/>
      <c r="AR384" s="218"/>
      <c r="AS384" s="218"/>
      <c r="AT384" s="218"/>
      <c r="AU384" s="218"/>
      <c r="AV384" s="218"/>
      <c r="AW384" s="218"/>
      <c r="AX384" s="218"/>
      <c r="AY384" s="218"/>
      <c r="AZ384" s="218"/>
      <c r="BA384" s="218"/>
      <c r="BB384" s="218"/>
      <c r="BC384" s="218"/>
      <c r="BD384" s="218"/>
      <c r="BE384" s="218"/>
      <c r="BF384" s="218"/>
      <c r="BG384" s="218"/>
      <c r="BH384" s="218"/>
      <c r="BI384" s="218"/>
      <c r="BJ384" s="218"/>
      <c r="BK384" s="218"/>
      <c r="BL384" s="218"/>
      <c r="BM384" s="218"/>
      <c r="BN384" s="218"/>
      <c r="BO384" s="218"/>
      <c r="BP384" s="218"/>
      <c r="BQ384" s="218"/>
      <c r="BR384" s="218"/>
      <c r="BS384" s="218"/>
      <c r="BT384" s="218"/>
      <c r="BU384" s="218"/>
      <c r="BV384" s="218"/>
      <c r="BW384" s="218"/>
      <c r="BX384" s="218"/>
      <c r="BY384" s="218"/>
      <c r="BZ384" s="218"/>
      <c r="CA384" s="218"/>
      <c r="CB384" s="218"/>
      <c r="CC384" s="218"/>
      <c r="CD384" s="218"/>
      <c r="CE384" s="218"/>
      <c r="CF384" s="218"/>
      <c r="CG384" s="218"/>
      <c r="CH384" s="218"/>
      <c r="CI384" s="218"/>
      <c r="CJ384" s="218"/>
      <c r="CK384" s="218"/>
      <c r="CL384" s="218"/>
      <c r="CM384" s="218"/>
      <c r="CN384" s="218"/>
      <c r="CO384" s="218"/>
      <c r="CP384" s="218"/>
      <c r="CQ384" s="218"/>
      <c r="CR384" s="218"/>
      <c r="CS384" s="218"/>
      <c r="CT384" s="218"/>
    </row>
    <row r="385" spans="20:98" s="10" customFormat="1" x14ac:dyDescent="0.35">
      <c r="T385" s="218"/>
      <c r="U385" s="218"/>
      <c r="V385" s="218"/>
      <c r="W385" s="218"/>
      <c r="X385" s="218"/>
      <c r="Y385" s="218"/>
      <c r="Z385" s="218"/>
      <c r="AA385" s="218"/>
      <c r="AB385" s="218"/>
      <c r="AC385" s="218"/>
      <c r="AD385" s="218"/>
      <c r="AE385" s="218"/>
      <c r="AF385" s="218"/>
      <c r="AG385" s="218"/>
      <c r="AH385" s="218"/>
      <c r="AI385" s="218"/>
      <c r="AJ385" s="218"/>
      <c r="AK385" s="218"/>
      <c r="AL385" s="218"/>
      <c r="AM385" s="218"/>
      <c r="AN385" s="218"/>
      <c r="AO385" s="218"/>
      <c r="AP385" s="218"/>
      <c r="AQ385" s="218"/>
      <c r="AR385" s="218"/>
      <c r="AS385" s="218"/>
      <c r="AT385" s="218"/>
      <c r="AU385" s="218"/>
      <c r="AV385" s="218"/>
      <c r="AW385" s="218"/>
      <c r="AX385" s="218"/>
      <c r="AY385" s="218"/>
      <c r="AZ385" s="218"/>
      <c r="BA385" s="218"/>
      <c r="BB385" s="218"/>
      <c r="BC385" s="218"/>
      <c r="BD385" s="218"/>
      <c r="BE385" s="218"/>
      <c r="BF385" s="218"/>
      <c r="BG385" s="218"/>
      <c r="BH385" s="218"/>
      <c r="BI385" s="218"/>
      <c r="BJ385" s="218"/>
      <c r="BK385" s="218"/>
      <c r="BL385" s="218"/>
      <c r="BM385" s="218"/>
      <c r="BN385" s="218"/>
      <c r="BO385" s="218"/>
      <c r="BP385" s="218"/>
      <c r="BQ385" s="218"/>
      <c r="BR385" s="218"/>
      <c r="BS385" s="218"/>
      <c r="BT385" s="218"/>
      <c r="BU385" s="218"/>
      <c r="BV385" s="218"/>
      <c r="BW385" s="218"/>
      <c r="BX385" s="218"/>
      <c r="BY385" s="218"/>
      <c r="BZ385" s="218"/>
      <c r="CA385" s="218"/>
      <c r="CB385" s="218"/>
      <c r="CC385" s="218"/>
      <c r="CD385" s="218"/>
      <c r="CE385" s="218"/>
      <c r="CF385" s="218"/>
      <c r="CG385" s="218"/>
      <c r="CH385" s="218"/>
      <c r="CI385" s="218"/>
      <c r="CJ385" s="218"/>
      <c r="CK385" s="218"/>
      <c r="CL385" s="218"/>
      <c r="CM385" s="218"/>
      <c r="CN385" s="218"/>
      <c r="CO385" s="218"/>
      <c r="CP385" s="218"/>
      <c r="CQ385" s="218"/>
      <c r="CR385" s="218"/>
      <c r="CS385" s="218"/>
      <c r="CT385" s="218"/>
    </row>
    <row r="386" spans="20:98" s="10" customFormat="1" x14ac:dyDescent="0.35">
      <c r="T386" s="218"/>
      <c r="U386" s="218"/>
      <c r="V386" s="218"/>
      <c r="W386" s="218"/>
      <c r="X386" s="218"/>
      <c r="Y386" s="218"/>
      <c r="Z386" s="218"/>
      <c r="AA386" s="218"/>
      <c r="AB386" s="218"/>
      <c r="AC386" s="218"/>
      <c r="AD386" s="218"/>
      <c r="AE386" s="218"/>
      <c r="AF386" s="218"/>
      <c r="AG386" s="218"/>
      <c r="AH386" s="218"/>
      <c r="AI386" s="218"/>
      <c r="AJ386" s="218"/>
      <c r="AK386" s="218"/>
      <c r="AL386" s="218"/>
      <c r="AM386" s="218"/>
      <c r="AN386" s="218"/>
      <c r="AO386" s="218"/>
      <c r="AP386" s="218"/>
      <c r="AQ386" s="218"/>
      <c r="AR386" s="218"/>
      <c r="AS386" s="218"/>
      <c r="AT386" s="218"/>
      <c r="AU386" s="218"/>
      <c r="AV386" s="218"/>
      <c r="AW386" s="218"/>
      <c r="AX386" s="218"/>
      <c r="AY386" s="218"/>
      <c r="AZ386" s="218"/>
      <c r="BA386" s="218"/>
      <c r="BB386" s="218"/>
      <c r="BC386" s="218"/>
      <c r="BD386" s="218"/>
      <c r="BE386" s="218"/>
      <c r="BF386" s="218"/>
      <c r="BG386" s="218"/>
      <c r="BH386" s="218"/>
      <c r="BI386" s="218"/>
      <c r="BJ386" s="218"/>
      <c r="BK386" s="218"/>
      <c r="BL386" s="218"/>
      <c r="BM386" s="218"/>
      <c r="BN386" s="218"/>
      <c r="BO386" s="218"/>
      <c r="BP386" s="218"/>
      <c r="BQ386" s="218"/>
      <c r="BR386" s="218"/>
      <c r="BS386" s="218"/>
      <c r="BT386" s="218"/>
      <c r="BU386" s="218"/>
      <c r="BV386" s="218"/>
      <c r="BW386" s="218"/>
      <c r="BX386" s="218"/>
      <c r="BY386" s="218"/>
      <c r="BZ386" s="218"/>
      <c r="CA386" s="218"/>
      <c r="CB386" s="218"/>
      <c r="CC386" s="218"/>
      <c r="CD386" s="218"/>
      <c r="CE386" s="218"/>
      <c r="CF386" s="218"/>
      <c r="CG386" s="218"/>
      <c r="CH386" s="218"/>
      <c r="CI386" s="218"/>
      <c r="CJ386" s="218"/>
      <c r="CK386" s="218"/>
      <c r="CL386" s="218"/>
      <c r="CM386" s="218"/>
      <c r="CN386" s="218"/>
      <c r="CO386" s="218"/>
      <c r="CP386" s="218"/>
      <c r="CQ386" s="218"/>
      <c r="CR386" s="218"/>
      <c r="CS386" s="218"/>
      <c r="CT386" s="218"/>
    </row>
    <row r="387" spans="20:98" s="10" customFormat="1" x14ac:dyDescent="0.35">
      <c r="T387" s="218"/>
      <c r="U387" s="218"/>
      <c r="V387" s="218"/>
      <c r="W387" s="218"/>
      <c r="X387" s="218"/>
      <c r="Y387" s="218"/>
      <c r="Z387" s="218"/>
      <c r="AA387" s="218"/>
      <c r="AB387" s="218"/>
      <c r="AC387" s="218"/>
      <c r="AD387" s="218"/>
      <c r="AE387" s="218"/>
      <c r="AF387" s="218"/>
      <c r="AG387" s="218"/>
      <c r="AH387" s="218"/>
      <c r="AI387" s="218"/>
      <c r="AJ387" s="218"/>
      <c r="AK387" s="218"/>
      <c r="AL387" s="218"/>
      <c r="AM387" s="218"/>
      <c r="AN387" s="218"/>
      <c r="AO387" s="218"/>
      <c r="AP387" s="218"/>
      <c r="AQ387" s="218"/>
      <c r="AR387" s="218"/>
      <c r="AS387" s="218"/>
      <c r="AT387" s="218"/>
      <c r="AU387" s="218"/>
      <c r="AV387" s="218"/>
      <c r="AW387" s="218"/>
      <c r="AX387" s="218"/>
      <c r="AY387" s="218"/>
      <c r="AZ387" s="218"/>
      <c r="BA387" s="218"/>
      <c r="BB387" s="218"/>
      <c r="BC387" s="218"/>
      <c r="BD387" s="218"/>
      <c r="BE387" s="218"/>
      <c r="BF387" s="218"/>
      <c r="BG387" s="218"/>
      <c r="BH387" s="218"/>
      <c r="BI387" s="218"/>
      <c r="BJ387" s="218"/>
      <c r="BK387" s="218"/>
      <c r="BL387" s="218"/>
      <c r="BM387" s="218"/>
      <c r="BN387" s="218"/>
      <c r="BO387" s="218"/>
      <c r="BP387" s="218"/>
      <c r="BQ387" s="218"/>
      <c r="BR387" s="218"/>
      <c r="BS387" s="218"/>
      <c r="BT387" s="218"/>
      <c r="BU387" s="218"/>
      <c r="BV387" s="218"/>
      <c r="BW387" s="218"/>
      <c r="BX387" s="218"/>
      <c r="BY387" s="218"/>
      <c r="BZ387" s="218"/>
      <c r="CA387" s="218"/>
      <c r="CB387" s="218"/>
      <c r="CC387" s="218"/>
      <c r="CD387" s="218"/>
      <c r="CE387" s="218"/>
      <c r="CF387" s="218"/>
      <c r="CG387" s="218"/>
      <c r="CH387" s="218"/>
      <c r="CI387" s="218"/>
      <c r="CJ387" s="218"/>
      <c r="CK387" s="218"/>
      <c r="CL387" s="218"/>
      <c r="CM387" s="218"/>
      <c r="CN387" s="218"/>
      <c r="CO387" s="218"/>
      <c r="CP387" s="218"/>
      <c r="CQ387" s="218"/>
      <c r="CR387" s="218"/>
      <c r="CS387" s="218"/>
      <c r="CT387" s="218"/>
    </row>
    <row r="388" spans="20:98" s="10" customFormat="1" x14ac:dyDescent="0.35">
      <c r="T388" s="218"/>
      <c r="U388" s="218"/>
      <c r="V388" s="218"/>
      <c r="W388" s="218"/>
      <c r="X388" s="218"/>
      <c r="Y388" s="218"/>
      <c r="Z388" s="218"/>
      <c r="AA388" s="218"/>
      <c r="AB388" s="218"/>
      <c r="AC388" s="218"/>
      <c r="AD388" s="218"/>
      <c r="AE388" s="218"/>
      <c r="AF388" s="218"/>
      <c r="AG388" s="218"/>
      <c r="AH388" s="218"/>
      <c r="AI388" s="218"/>
      <c r="AJ388" s="218"/>
      <c r="AK388" s="218"/>
      <c r="AL388" s="218"/>
      <c r="AM388" s="218"/>
      <c r="AN388" s="218"/>
      <c r="AO388" s="218"/>
      <c r="AP388" s="218"/>
      <c r="AQ388" s="218"/>
      <c r="AR388" s="218"/>
      <c r="AS388" s="218"/>
      <c r="AT388" s="218"/>
      <c r="AU388" s="218"/>
      <c r="AV388" s="218"/>
      <c r="AW388" s="218"/>
      <c r="AX388" s="218"/>
      <c r="AY388" s="218"/>
      <c r="AZ388" s="218"/>
      <c r="BA388" s="218"/>
      <c r="BB388" s="218"/>
      <c r="BC388" s="218"/>
      <c r="BD388" s="218"/>
      <c r="BE388" s="218"/>
      <c r="BF388" s="218"/>
      <c r="BG388" s="218"/>
      <c r="BH388" s="218"/>
      <c r="BI388" s="218"/>
      <c r="BJ388" s="218"/>
      <c r="BK388" s="218"/>
      <c r="BL388" s="218"/>
      <c r="BM388" s="218"/>
      <c r="BN388" s="218"/>
      <c r="BO388" s="218"/>
      <c r="BP388" s="218"/>
      <c r="BQ388" s="218"/>
      <c r="BR388" s="218"/>
      <c r="BS388" s="218"/>
      <c r="BT388" s="218"/>
      <c r="BU388" s="218"/>
      <c r="BV388" s="218"/>
      <c r="BW388" s="218"/>
      <c r="BX388" s="218"/>
      <c r="BY388" s="218"/>
      <c r="BZ388" s="218"/>
      <c r="CA388" s="218"/>
      <c r="CB388" s="218"/>
      <c r="CC388" s="218"/>
      <c r="CD388" s="218"/>
      <c r="CE388" s="218"/>
      <c r="CF388" s="218"/>
      <c r="CG388" s="218"/>
      <c r="CH388" s="218"/>
      <c r="CI388" s="218"/>
      <c r="CJ388" s="218"/>
      <c r="CK388" s="218"/>
      <c r="CL388" s="218"/>
      <c r="CM388" s="218"/>
      <c r="CN388" s="218"/>
      <c r="CO388" s="218"/>
      <c r="CP388" s="218"/>
      <c r="CQ388" s="218"/>
      <c r="CR388" s="218"/>
      <c r="CS388" s="218"/>
      <c r="CT388" s="218"/>
    </row>
    <row r="389" spans="20:98" s="10" customFormat="1" x14ac:dyDescent="0.35">
      <c r="T389" s="218"/>
      <c r="U389" s="218"/>
      <c r="V389" s="218"/>
      <c r="W389" s="218"/>
      <c r="X389" s="218"/>
      <c r="Y389" s="218"/>
      <c r="Z389" s="218"/>
      <c r="AA389" s="218"/>
      <c r="AB389" s="218"/>
      <c r="AC389" s="218"/>
      <c r="AD389" s="218"/>
      <c r="AE389" s="218"/>
      <c r="AF389" s="218"/>
      <c r="AG389" s="218"/>
      <c r="AH389" s="218"/>
      <c r="AI389" s="218"/>
      <c r="AJ389" s="218"/>
      <c r="AK389" s="218"/>
      <c r="AL389" s="218"/>
      <c r="AM389" s="218"/>
      <c r="AN389" s="218"/>
      <c r="AO389" s="218"/>
      <c r="AP389" s="218"/>
      <c r="AQ389" s="218"/>
      <c r="AR389" s="218"/>
      <c r="AS389" s="218"/>
      <c r="AT389" s="218"/>
      <c r="AU389" s="218"/>
      <c r="AV389" s="218"/>
      <c r="AW389" s="218"/>
      <c r="AX389" s="218"/>
      <c r="AY389" s="218"/>
      <c r="AZ389" s="218"/>
      <c r="BA389" s="218"/>
      <c r="BB389" s="218"/>
      <c r="BC389" s="218"/>
      <c r="BD389" s="218"/>
      <c r="BE389" s="218"/>
      <c r="BF389" s="218"/>
      <c r="BG389" s="218"/>
      <c r="BH389" s="218"/>
      <c r="BI389" s="218"/>
      <c r="BJ389" s="218"/>
      <c r="BK389" s="218"/>
      <c r="BL389" s="218"/>
      <c r="BM389" s="218"/>
      <c r="BN389" s="218"/>
      <c r="BO389" s="218"/>
      <c r="BP389" s="218"/>
      <c r="BQ389" s="218"/>
      <c r="BR389" s="218"/>
      <c r="BS389" s="218"/>
      <c r="BT389" s="218"/>
      <c r="BU389" s="218"/>
      <c r="BV389" s="218"/>
      <c r="BW389" s="218"/>
      <c r="BX389" s="218"/>
      <c r="BY389" s="218"/>
      <c r="BZ389" s="218"/>
      <c r="CA389" s="218"/>
      <c r="CB389" s="218"/>
      <c r="CC389" s="218"/>
      <c r="CD389" s="218"/>
      <c r="CE389" s="218"/>
      <c r="CF389" s="218"/>
      <c r="CG389" s="218"/>
      <c r="CH389" s="218"/>
      <c r="CI389" s="218"/>
      <c r="CJ389" s="218"/>
      <c r="CK389" s="218"/>
      <c r="CL389" s="218"/>
      <c r="CM389" s="218"/>
      <c r="CN389" s="218"/>
      <c r="CO389" s="218"/>
      <c r="CP389" s="218"/>
      <c r="CQ389" s="218"/>
      <c r="CR389" s="218"/>
      <c r="CS389" s="218"/>
      <c r="CT389" s="218"/>
    </row>
    <row r="390" spans="20:98" s="10" customFormat="1" x14ac:dyDescent="0.35">
      <c r="T390" s="218"/>
      <c r="U390" s="218"/>
      <c r="V390" s="218"/>
      <c r="W390" s="218"/>
      <c r="X390" s="218"/>
      <c r="Y390" s="218"/>
      <c r="Z390" s="218"/>
      <c r="AA390" s="218"/>
      <c r="AB390" s="218"/>
      <c r="AC390" s="218"/>
      <c r="AD390" s="218"/>
      <c r="AE390" s="218"/>
      <c r="AF390" s="218"/>
      <c r="AG390" s="218"/>
      <c r="AH390" s="218"/>
      <c r="AI390" s="218"/>
      <c r="AJ390" s="218"/>
      <c r="AK390" s="218"/>
      <c r="AL390" s="218"/>
      <c r="AM390" s="218"/>
      <c r="AN390" s="218"/>
      <c r="AO390" s="218"/>
      <c r="AP390" s="218"/>
      <c r="AQ390" s="218"/>
      <c r="AR390" s="218"/>
      <c r="AS390" s="218"/>
      <c r="AT390" s="218"/>
      <c r="AU390" s="218"/>
      <c r="AV390" s="218"/>
      <c r="AW390" s="218"/>
      <c r="AX390" s="218"/>
      <c r="AY390" s="218"/>
      <c r="AZ390" s="218"/>
      <c r="BA390" s="218"/>
      <c r="BB390" s="218"/>
      <c r="BC390" s="218"/>
      <c r="BD390" s="218"/>
      <c r="BE390" s="218"/>
      <c r="BF390" s="218"/>
      <c r="BG390" s="218"/>
      <c r="BH390" s="218"/>
      <c r="BI390" s="218"/>
      <c r="BJ390" s="218"/>
      <c r="BK390" s="218"/>
      <c r="BL390" s="218"/>
      <c r="BM390" s="218"/>
      <c r="BN390" s="218"/>
      <c r="BO390" s="218"/>
      <c r="BP390" s="218"/>
      <c r="BQ390" s="218"/>
      <c r="BR390" s="218"/>
      <c r="BS390" s="218"/>
      <c r="BT390" s="218"/>
      <c r="BU390" s="218"/>
      <c r="BV390" s="218"/>
      <c r="BW390" s="218"/>
      <c r="BX390" s="218"/>
      <c r="BY390" s="218"/>
      <c r="BZ390" s="218"/>
      <c r="CA390" s="218"/>
      <c r="CB390" s="218"/>
      <c r="CC390" s="218"/>
      <c r="CD390" s="218"/>
      <c r="CE390" s="218"/>
      <c r="CF390" s="218"/>
      <c r="CG390" s="218"/>
      <c r="CH390" s="218"/>
      <c r="CI390" s="218"/>
      <c r="CJ390" s="218"/>
      <c r="CK390" s="218"/>
      <c r="CL390" s="218"/>
      <c r="CM390" s="218"/>
      <c r="CN390" s="218"/>
      <c r="CO390" s="218"/>
      <c r="CP390" s="218"/>
      <c r="CQ390" s="218"/>
      <c r="CR390" s="218"/>
      <c r="CS390" s="218"/>
      <c r="CT390" s="218"/>
    </row>
    <row r="391" spans="20:98" s="10" customFormat="1" x14ac:dyDescent="0.35">
      <c r="T391" s="218"/>
      <c r="U391" s="218"/>
      <c r="V391" s="218"/>
      <c r="W391" s="218"/>
      <c r="X391" s="218"/>
      <c r="Y391" s="218"/>
      <c r="Z391" s="218"/>
      <c r="AA391" s="218"/>
      <c r="AB391" s="218"/>
      <c r="AC391" s="218"/>
      <c r="AD391" s="218"/>
      <c r="AE391" s="218"/>
      <c r="AF391" s="218"/>
      <c r="AG391" s="218"/>
      <c r="AH391" s="218"/>
      <c r="AI391" s="218"/>
      <c r="AJ391" s="218"/>
      <c r="AK391" s="218"/>
      <c r="AL391" s="218"/>
      <c r="AM391" s="218"/>
      <c r="AN391" s="218"/>
      <c r="AO391" s="218"/>
      <c r="AP391" s="218"/>
      <c r="AQ391" s="218"/>
      <c r="AR391" s="218"/>
      <c r="AS391" s="218"/>
      <c r="AT391" s="218"/>
      <c r="AU391" s="218"/>
      <c r="AV391" s="218"/>
      <c r="AW391" s="218"/>
      <c r="AX391" s="218"/>
      <c r="AY391" s="218"/>
      <c r="AZ391" s="218"/>
      <c r="BA391" s="218"/>
      <c r="BB391" s="218"/>
      <c r="BC391" s="218"/>
      <c r="BD391" s="218"/>
      <c r="BE391" s="218"/>
      <c r="BF391" s="218"/>
      <c r="BG391" s="218"/>
      <c r="BH391" s="218"/>
      <c r="BI391" s="218"/>
      <c r="BJ391" s="218"/>
      <c r="BK391" s="218"/>
      <c r="BL391" s="218"/>
      <c r="BM391" s="218"/>
      <c r="BN391" s="218"/>
      <c r="BO391" s="218"/>
      <c r="BP391" s="218"/>
      <c r="BQ391" s="218"/>
      <c r="BR391" s="218"/>
      <c r="BS391" s="218"/>
      <c r="BT391" s="218"/>
      <c r="BU391" s="218"/>
      <c r="BV391" s="218"/>
      <c r="BW391" s="218"/>
      <c r="BX391" s="218"/>
      <c r="BY391" s="218"/>
      <c r="BZ391" s="218"/>
      <c r="CA391" s="218"/>
      <c r="CB391" s="218"/>
      <c r="CC391" s="218"/>
      <c r="CD391" s="218"/>
      <c r="CE391" s="218"/>
      <c r="CF391" s="218"/>
      <c r="CG391" s="218"/>
      <c r="CH391" s="218"/>
      <c r="CI391" s="218"/>
      <c r="CJ391" s="218"/>
      <c r="CK391" s="218"/>
      <c r="CL391" s="218"/>
      <c r="CM391" s="218"/>
      <c r="CN391" s="218"/>
      <c r="CO391" s="218"/>
      <c r="CP391" s="218"/>
      <c r="CQ391" s="218"/>
      <c r="CR391" s="218"/>
      <c r="CS391" s="218"/>
      <c r="CT391" s="218"/>
    </row>
    <row r="392" spans="20:98" s="10" customFormat="1" x14ac:dyDescent="0.35">
      <c r="T392" s="218"/>
      <c r="U392" s="218"/>
      <c r="V392" s="218"/>
      <c r="W392" s="218"/>
      <c r="X392" s="218"/>
      <c r="Y392" s="218"/>
      <c r="Z392" s="218"/>
      <c r="AA392" s="218"/>
      <c r="AB392" s="218"/>
      <c r="AC392" s="218"/>
      <c r="AD392" s="218"/>
      <c r="AE392" s="218"/>
      <c r="AF392" s="218"/>
      <c r="AG392" s="218"/>
      <c r="AH392" s="218"/>
      <c r="AI392" s="218"/>
      <c r="AJ392" s="218"/>
      <c r="AK392" s="218"/>
      <c r="AL392" s="218"/>
      <c r="AM392" s="218"/>
      <c r="AN392" s="218"/>
      <c r="AO392" s="218"/>
      <c r="AP392" s="218"/>
      <c r="AQ392" s="218"/>
      <c r="AR392" s="218"/>
      <c r="AS392" s="218"/>
      <c r="AT392" s="218"/>
      <c r="AU392" s="218"/>
      <c r="AV392" s="218"/>
      <c r="AW392" s="218"/>
      <c r="AX392" s="218"/>
      <c r="AY392" s="218"/>
      <c r="AZ392" s="218"/>
      <c r="BA392" s="218"/>
      <c r="BB392" s="218"/>
      <c r="BC392" s="218"/>
      <c r="BD392" s="218"/>
      <c r="BE392" s="218"/>
      <c r="BF392" s="218"/>
      <c r="BG392" s="218"/>
      <c r="BH392" s="218"/>
      <c r="BI392" s="218"/>
      <c r="BJ392" s="218"/>
      <c r="BK392" s="218"/>
      <c r="BL392" s="218"/>
      <c r="BM392" s="218"/>
      <c r="BN392" s="218"/>
      <c r="BO392" s="218"/>
      <c r="BP392" s="218"/>
      <c r="BQ392" s="218"/>
      <c r="BR392" s="218"/>
      <c r="BS392" s="218"/>
      <c r="BT392" s="218"/>
      <c r="BU392" s="218"/>
      <c r="BV392" s="218"/>
      <c r="BW392" s="218"/>
      <c r="BX392" s="218"/>
      <c r="BY392" s="218"/>
      <c r="BZ392" s="218"/>
      <c r="CA392" s="218"/>
      <c r="CB392" s="218"/>
      <c r="CC392" s="218"/>
      <c r="CD392" s="218"/>
      <c r="CE392" s="218"/>
      <c r="CF392" s="218"/>
      <c r="CG392" s="218"/>
      <c r="CH392" s="218"/>
      <c r="CI392" s="218"/>
      <c r="CJ392" s="218"/>
      <c r="CK392" s="218"/>
      <c r="CL392" s="218"/>
      <c r="CM392" s="218"/>
      <c r="CN392" s="218"/>
      <c r="CO392" s="218"/>
      <c r="CP392" s="218"/>
      <c r="CQ392" s="218"/>
      <c r="CR392" s="218"/>
      <c r="CS392" s="218"/>
      <c r="CT392" s="218"/>
    </row>
    <row r="393" spans="20:98" s="10" customFormat="1" x14ac:dyDescent="0.35">
      <c r="T393" s="218"/>
      <c r="U393" s="218"/>
      <c r="V393" s="218"/>
      <c r="W393" s="218"/>
      <c r="X393" s="218"/>
      <c r="Y393" s="218"/>
      <c r="Z393" s="218"/>
      <c r="AA393" s="218"/>
      <c r="AB393" s="218"/>
      <c r="AC393" s="218"/>
      <c r="AD393" s="218"/>
      <c r="AE393" s="218"/>
      <c r="AF393" s="218"/>
      <c r="AG393" s="218"/>
      <c r="AH393" s="218"/>
      <c r="AI393" s="218"/>
      <c r="AJ393" s="218"/>
      <c r="AK393" s="218"/>
      <c r="AL393" s="218"/>
      <c r="AM393" s="218"/>
      <c r="AN393" s="218"/>
      <c r="AO393" s="218"/>
      <c r="AP393" s="218"/>
      <c r="AQ393" s="218"/>
      <c r="AR393" s="218"/>
      <c r="AS393" s="218"/>
      <c r="AT393" s="218"/>
      <c r="AU393" s="218"/>
      <c r="AV393" s="218"/>
      <c r="AW393" s="218"/>
      <c r="AX393" s="218"/>
      <c r="AY393" s="218"/>
      <c r="AZ393" s="218"/>
      <c r="BA393" s="218"/>
      <c r="BB393" s="218"/>
      <c r="BC393" s="218"/>
      <c r="BD393" s="218"/>
      <c r="BE393" s="218"/>
      <c r="BF393" s="218"/>
      <c r="BG393" s="218"/>
      <c r="BH393" s="218"/>
      <c r="BI393" s="218"/>
      <c r="BJ393" s="218"/>
      <c r="BK393" s="218"/>
      <c r="BL393" s="218"/>
      <c r="BM393" s="218"/>
      <c r="BN393" s="218"/>
      <c r="BO393" s="218"/>
      <c r="BP393" s="218"/>
      <c r="BQ393" s="218"/>
      <c r="BR393" s="218"/>
      <c r="BS393" s="218"/>
      <c r="BT393" s="218"/>
      <c r="BU393" s="218"/>
      <c r="BV393" s="218"/>
      <c r="BW393" s="218"/>
      <c r="BX393" s="218"/>
      <c r="BY393" s="218"/>
      <c r="BZ393" s="218"/>
      <c r="CA393" s="218"/>
      <c r="CB393" s="218"/>
      <c r="CC393" s="218"/>
      <c r="CD393" s="218"/>
      <c r="CE393" s="218"/>
      <c r="CF393" s="218"/>
      <c r="CG393" s="218"/>
      <c r="CH393" s="218"/>
      <c r="CI393" s="218"/>
      <c r="CJ393" s="218"/>
      <c r="CK393" s="218"/>
      <c r="CL393" s="218"/>
      <c r="CM393" s="218"/>
      <c r="CN393" s="218"/>
      <c r="CO393" s="218"/>
      <c r="CP393" s="218"/>
      <c r="CQ393" s="218"/>
      <c r="CR393" s="218"/>
      <c r="CS393" s="218"/>
      <c r="CT393" s="218"/>
    </row>
    <row r="394" spans="20:98" s="10" customFormat="1" x14ac:dyDescent="0.35">
      <c r="T394" s="218"/>
      <c r="U394" s="218"/>
      <c r="V394" s="218"/>
      <c r="W394" s="218"/>
      <c r="X394" s="218"/>
      <c r="Y394" s="218"/>
      <c r="Z394" s="218"/>
      <c r="AA394" s="218"/>
      <c r="AB394" s="218"/>
      <c r="AC394" s="218"/>
      <c r="AD394" s="218"/>
      <c r="AE394" s="218"/>
      <c r="AF394" s="218"/>
      <c r="AG394" s="218"/>
      <c r="AH394" s="218"/>
      <c r="AI394" s="218"/>
      <c r="AJ394" s="218"/>
      <c r="AK394" s="218"/>
      <c r="AL394" s="218"/>
      <c r="AM394" s="218"/>
      <c r="AN394" s="218"/>
      <c r="AO394" s="218"/>
      <c r="AP394" s="218"/>
      <c r="AQ394" s="218"/>
      <c r="AR394" s="218"/>
      <c r="AS394" s="218"/>
      <c r="AT394" s="218"/>
      <c r="AU394" s="218"/>
      <c r="AV394" s="218"/>
      <c r="AW394" s="218"/>
      <c r="AX394" s="218"/>
      <c r="AY394" s="218"/>
      <c r="AZ394" s="218"/>
      <c r="BA394" s="218"/>
      <c r="BB394" s="218"/>
      <c r="BC394" s="218"/>
      <c r="BD394" s="218"/>
      <c r="BE394" s="218"/>
      <c r="BF394" s="218"/>
      <c r="BG394" s="218"/>
      <c r="BH394" s="218"/>
      <c r="BI394" s="218"/>
      <c r="BJ394" s="218"/>
      <c r="BK394" s="218"/>
      <c r="BL394" s="218"/>
      <c r="BM394" s="218"/>
      <c r="BN394" s="218"/>
      <c r="BO394" s="218"/>
      <c r="BP394" s="218"/>
      <c r="BQ394" s="218"/>
      <c r="BR394" s="218"/>
      <c r="BS394" s="218"/>
      <c r="BT394" s="218"/>
      <c r="BU394" s="218"/>
      <c r="BV394" s="218"/>
      <c r="BW394" s="218"/>
      <c r="BX394" s="218"/>
      <c r="BY394" s="218"/>
      <c r="BZ394" s="218"/>
      <c r="CA394" s="218"/>
      <c r="CB394" s="218"/>
      <c r="CC394" s="218"/>
      <c r="CD394" s="218"/>
      <c r="CE394" s="218"/>
      <c r="CF394" s="218"/>
      <c r="CG394" s="218"/>
      <c r="CH394" s="218"/>
      <c r="CI394" s="218"/>
      <c r="CJ394" s="218"/>
      <c r="CK394" s="218"/>
      <c r="CL394" s="218"/>
      <c r="CM394" s="218"/>
      <c r="CN394" s="218"/>
      <c r="CO394" s="218"/>
      <c r="CP394" s="218"/>
      <c r="CQ394" s="218"/>
      <c r="CR394" s="218"/>
      <c r="CS394" s="218"/>
      <c r="CT394" s="218"/>
    </row>
    <row r="395" spans="20:98" s="10" customFormat="1" x14ac:dyDescent="0.35">
      <c r="T395" s="218"/>
      <c r="U395" s="218"/>
      <c r="V395" s="218"/>
      <c r="W395" s="218"/>
      <c r="X395" s="218"/>
      <c r="Y395" s="218"/>
      <c r="Z395" s="218"/>
      <c r="AA395" s="218"/>
      <c r="AB395" s="218"/>
      <c r="AC395" s="218"/>
      <c r="AD395" s="218"/>
      <c r="AE395" s="218"/>
      <c r="AF395" s="218"/>
      <c r="AG395" s="218"/>
      <c r="AH395" s="218"/>
      <c r="AI395" s="218"/>
      <c r="AJ395" s="218"/>
      <c r="AK395" s="218"/>
      <c r="AL395" s="218"/>
      <c r="AM395" s="218"/>
      <c r="AN395" s="218"/>
      <c r="AO395" s="218"/>
      <c r="AP395" s="218"/>
      <c r="AQ395" s="218"/>
      <c r="AR395" s="218"/>
      <c r="AS395" s="218"/>
      <c r="AT395" s="218"/>
      <c r="AU395" s="218"/>
      <c r="AV395" s="218"/>
      <c r="AW395" s="218"/>
      <c r="AX395" s="218"/>
      <c r="AY395" s="218"/>
      <c r="AZ395" s="218"/>
      <c r="BA395" s="218"/>
      <c r="BB395" s="218"/>
      <c r="BC395" s="218"/>
      <c r="BD395" s="218"/>
      <c r="BE395" s="218"/>
      <c r="BF395" s="218"/>
      <c r="BG395" s="218"/>
      <c r="BH395" s="218"/>
      <c r="BI395" s="218"/>
      <c r="BJ395" s="218"/>
      <c r="BK395" s="218"/>
      <c r="BL395" s="218"/>
      <c r="BM395" s="218"/>
      <c r="BN395" s="218"/>
      <c r="BO395" s="218"/>
      <c r="BP395" s="218"/>
      <c r="BQ395" s="218"/>
      <c r="BR395" s="218"/>
      <c r="BS395" s="218"/>
      <c r="BT395" s="218"/>
      <c r="BU395" s="218"/>
      <c r="BV395" s="218"/>
      <c r="BW395" s="218"/>
      <c r="BX395" s="218"/>
      <c r="BY395" s="218"/>
      <c r="BZ395" s="218"/>
      <c r="CA395" s="218"/>
      <c r="CB395" s="218"/>
      <c r="CC395" s="218"/>
      <c r="CD395" s="218"/>
      <c r="CE395" s="218"/>
      <c r="CF395" s="218"/>
      <c r="CG395" s="218"/>
      <c r="CH395" s="218"/>
      <c r="CI395" s="218"/>
      <c r="CJ395" s="218"/>
      <c r="CK395" s="218"/>
      <c r="CL395" s="218"/>
      <c r="CM395" s="218"/>
      <c r="CN395" s="218"/>
      <c r="CO395" s="218"/>
      <c r="CP395" s="218"/>
      <c r="CQ395" s="218"/>
      <c r="CR395" s="218"/>
      <c r="CS395" s="218"/>
      <c r="CT395" s="218"/>
    </row>
    <row r="396" spans="20:98" s="10" customFormat="1" x14ac:dyDescent="0.35">
      <c r="T396" s="218"/>
      <c r="U396" s="218"/>
      <c r="V396" s="218"/>
      <c r="W396" s="218"/>
      <c r="X396" s="218"/>
      <c r="Y396" s="218"/>
      <c r="Z396" s="218"/>
      <c r="AA396" s="218"/>
      <c r="AB396" s="218"/>
      <c r="AC396" s="218"/>
      <c r="AD396" s="218"/>
      <c r="AE396" s="218"/>
      <c r="AF396" s="218"/>
      <c r="AG396" s="218"/>
      <c r="AH396" s="218"/>
      <c r="AI396" s="218"/>
      <c r="AJ396" s="218"/>
      <c r="AK396" s="218"/>
      <c r="AL396" s="218"/>
      <c r="AM396" s="218"/>
      <c r="AN396" s="218"/>
      <c r="AO396" s="218"/>
      <c r="AP396" s="218"/>
      <c r="AQ396" s="218"/>
      <c r="AR396" s="218"/>
      <c r="AS396" s="218"/>
      <c r="AT396" s="218"/>
      <c r="AU396" s="218"/>
      <c r="AV396" s="218"/>
      <c r="AW396" s="218"/>
      <c r="AX396" s="218"/>
      <c r="AY396" s="218"/>
      <c r="AZ396" s="218"/>
      <c r="BA396" s="218"/>
      <c r="BB396" s="218"/>
      <c r="BC396" s="218"/>
      <c r="BD396" s="218"/>
      <c r="BE396" s="218"/>
      <c r="BF396" s="218"/>
      <c r="BG396" s="218"/>
      <c r="BH396" s="218"/>
      <c r="BI396" s="218"/>
      <c r="BJ396" s="218"/>
      <c r="BK396" s="218"/>
      <c r="BL396" s="218"/>
      <c r="BM396" s="218"/>
      <c r="BN396" s="218"/>
      <c r="BO396" s="218"/>
      <c r="BP396" s="218"/>
      <c r="BQ396" s="218"/>
      <c r="BR396" s="218"/>
      <c r="BS396" s="218"/>
      <c r="BT396" s="218"/>
      <c r="BU396" s="218"/>
      <c r="BV396" s="218"/>
      <c r="BW396" s="218"/>
      <c r="BX396" s="218"/>
      <c r="BY396" s="218"/>
      <c r="BZ396" s="218"/>
      <c r="CA396" s="218"/>
      <c r="CB396" s="218"/>
      <c r="CC396" s="218"/>
      <c r="CD396" s="218"/>
      <c r="CE396" s="218"/>
      <c r="CF396" s="218"/>
      <c r="CG396" s="218"/>
      <c r="CH396" s="218"/>
      <c r="CI396" s="218"/>
      <c r="CJ396" s="218"/>
      <c r="CK396" s="218"/>
      <c r="CL396" s="218"/>
      <c r="CM396" s="218"/>
      <c r="CN396" s="218"/>
      <c r="CO396" s="218"/>
      <c r="CP396" s="218"/>
      <c r="CQ396" s="218"/>
      <c r="CR396" s="218"/>
      <c r="CS396" s="218"/>
      <c r="CT396" s="218"/>
    </row>
    <row r="397" spans="20:98" s="10" customFormat="1" x14ac:dyDescent="0.35">
      <c r="T397" s="218"/>
      <c r="U397" s="218"/>
      <c r="V397" s="218"/>
      <c r="W397" s="218"/>
      <c r="X397" s="218"/>
      <c r="Y397" s="218"/>
      <c r="Z397" s="218"/>
      <c r="AA397" s="218"/>
      <c r="AB397" s="218"/>
      <c r="AC397" s="218"/>
      <c r="AD397" s="218"/>
      <c r="AE397" s="218"/>
      <c r="AF397" s="218"/>
      <c r="AG397" s="218"/>
      <c r="AH397" s="218"/>
      <c r="AI397" s="218"/>
      <c r="AJ397" s="218"/>
      <c r="AK397" s="218"/>
      <c r="AL397" s="218"/>
      <c r="AM397" s="218"/>
      <c r="AN397" s="218"/>
      <c r="AO397" s="218"/>
      <c r="AP397" s="218"/>
      <c r="AQ397" s="218"/>
      <c r="AR397" s="218"/>
      <c r="AS397" s="218"/>
      <c r="AT397" s="218"/>
      <c r="AU397" s="218"/>
      <c r="AV397" s="218"/>
      <c r="AW397" s="218"/>
      <c r="AX397" s="218"/>
      <c r="AY397" s="218"/>
      <c r="AZ397" s="218"/>
      <c r="BA397" s="218"/>
      <c r="BB397" s="218"/>
      <c r="BC397" s="218"/>
      <c r="BD397" s="218"/>
      <c r="BE397" s="218"/>
      <c r="BF397" s="218"/>
      <c r="BG397" s="218"/>
      <c r="BH397" s="218"/>
      <c r="BI397" s="218"/>
      <c r="BJ397" s="218"/>
      <c r="BK397" s="218"/>
      <c r="BL397" s="218"/>
      <c r="BM397" s="218"/>
      <c r="BN397" s="218"/>
      <c r="BO397" s="218"/>
      <c r="BP397" s="218"/>
      <c r="BQ397" s="218"/>
      <c r="BR397" s="218"/>
      <c r="BS397" s="218"/>
      <c r="BT397" s="218"/>
      <c r="BU397" s="218"/>
      <c r="BV397" s="218"/>
      <c r="BW397" s="218"/>
      <c r="BX397" s="218"/>
      <c r="BY397" s="218"/>
      <c r="BZ397" s="218"/>
      <c r="CA397" s="218"/>
      <c r="CB397" s="218"/>
      <c r="CC397" s="218"/>
      <c r="CD397" s="218"/>
      <c r="CE397" s="218"/>
      <c r="CF397" s="218"/>
      <c r="CG397" s="218"/>
      <c r="CH397" s="218"/>
      <c r="CI397" s="218"/>
      <c r="CJ397" s="218"/>
      <c r="CK397" s="218"/>
      <c r="CL397" s="218"/>
      <c r="CM397" s="218"/>
      <c r="CN397" s="218"/>
      <c r="CO397" s="218"/>
      <c r="CP397" s="218"/>
      <c r="CQ397" s="218"/>
      <c r="CR397" s="218"/>
      <c r="CS397" s="218"/>
      <c r="CT397" s="218"/>
    </row>
    <row r="398" spans="20:98" s="10" customFormat="1" x14ac:dyDescent="0.35">
      <c r="T398" s="218"/>
      <c r="U398" s="218"/>
      <c r="V398" s="218"/>
      <c r="W398" s="218"/>
      <c r="X398" s="218"/>
      <c r="Y398" s="218"/>
      <c r="Z398" s="218"/>
      <c r="AA398" s="218"/>
      <c r="AB398" s="218"/>
      <c r="AC398" s="218"/>
      <c r="AD398" s="218"/>
      <c r="AE398" s="218"/>
      <c r="AF398" s="218"/>
      <c r="AG398" s="218"/>
      <c r="AH398" s="218"/>
      <c r="AI398" s="218"/>
      <c r="AJ398" s="218"/>
      <c r="AK398" s="218"/>
      <c r="AL398" s="218"/>
      <c r="AM398" s="218"/>
      <c r="AN398" s="218"/>
      <c r="AO398" s="218"/>
      <c r="AP398" s="218"/>
      <c r="AQ398" s="218"/>
      <c r="AR398" s="218"/>
      <c r="AS398" s="218"/>
      <c r="AT398" s="218"/>
      <c r="AU398" s="218"/>
      <c r="AV398" s="218"/>
      <c r="AW398" s="218"/>
      <c r="AX398" s="218"/>
      <c r="AY398" s="218"/>
      <c r="AZ398" s="218"/>
      <c r="BA398" s="218"/>
      <c r="BB398" s="218"/>
      <c r="BC398" s="218"/>
      <c r="BD398" s="218"/>
      <c r="BE398" s="218"/>
      <c r="BF398" s="218"/>
      <c r="BG398" s="218"/>
      <c r="BH398" s="218"/>
      <c r="BI398" s="218"/>
      <c r="BJ398" s="218"/>
      <c r="BK398" s="218"/>
      <c r="BL398" s="218"/>
      <c r="BM398" s="218"/>
      <c r="BN398" s="218"/>
      <c r="BO398" s="218"/>
      <c r="BP398" s="218"/>
      <c r="BQ398" s="218"/>
      <c r="BR398" s="218"/>
      <c r="BS398" s="218"/>
      <c r="BT398" s="218"/>
      <c r="BU398" s="218"/>
      <c r="BV398" s="218"/>
      <c r="BW398" s="218"/>
      <c r="BX398" s="218"/>
      <c r="BY398" s="218"/>
      <c r="BZ398" s="218"/>
      <c r="CA398" s="218"/>
      <c r="CB398" s="218"/>
      <c r="CC398" s="218"/>
      <c r="CD398" s="218"/>
      <c r="CE398" s="218"/>
      <c r="CF398" s="218"/>
      <c r="CG398" s="218"/>
      <c r="CH398" s="218"/>
      <c r="CI398" s="218"/>
      <c r="CJ398" s="218"/>
      <c r="CK398" s="218"/>
      <c r="CL398" s="218"/>
      <c r="CM398" s="218"/>
      <c r="CN398" s="218"/>
      <c r="CO398" s="218"/>
      <c r="CP398" s="218"/>
      <c r="CQ398" s="218"/>
      <c r="CR398" s="218"/>
      <c r="CS398" s="218"/>
      <c r="CT398" s="218"/>
    </row>
    <row r="399" spans="20:98" s="10" customFormat="1" x14ac:dyDescent="0.35">
      <c r="T399" s="218"/>
      <c r="U399" s="218"/>
      <c r="V399" s="218"/>
      <c r="W399" s="218"/>
      <c r="X399" s="218"/>
      <c r="Y399" s="218"/>
      <c r="Z399" s="218"/>
      <c r="AA399" s="218"/>
      <c r="AB399" s="218"/>
      <c r="AC399" s="218"/>
      <c r="AD399" s="218"/>
      <c r="AE399" s="218"/>
      <c r="AF399" s="218"/>
      <c r="AG399" s="218"/>
      <c r="AH399" s="218"/>
      <c r="AI399" s="218"/>
      <c r="AJ399" s="218"/>
      <c r="AK399" s="218"/>
      <c r="AL399" s="218"/>
      <c r="AM399" s="218"/>
      <c r="AN399" s="218"/>
      <c r="AO399" s="218"/>
      <c r="AP399" s="218"/>
      <c r="AQ399" s="218"/>
      <c r="AR399" s="218"/>
      <c r="AS399" s="218"/>
      <c r="AT399" s="218"/>
      <c r="AU399" s="218"/>
      <c r="AV399" s="218"/>
      <c r="AW399" s="218"/>
      <c r="AX399" s="218"/>
      <c r="AY399" s="218"/>
      <c r="AZ399" s="218"/>
      <c r="BA399" s="218"/>
      <c r="BB399" s="218"/>
      <c r="BC399" s="218"/>
      <c r="BD399" s="218"/>
      <c r="BE399" s="218"/>
      <c r="BF399" s="218"/>
      <c r="BG399" s="218"/>
      <c r="BH399" s="218"/>
      <c r="BI399" s="218"/>
      <c r="BJ399" s="218"/>
      <c r="BK399" s="218"/>
      <c r="BL399" s="218"/>
      <c r="BM399" s="218"/>
      <c r="BN399" s="218"/>
      <c r="BO399" s="218"/>
      <c r="BP399" s="218"/>
      <c r="BQ399" s="218"/>
      <c r="BR399" s="218"/>
      <c r="BS399" s="218"/>
      <c r="BT399" s="218"/>
      <c r="BU399" s="218"/>
      <c r="BV399" s="218"/>
      <c r="BW399" s="218"/>
      <c r="BX399" s="218"/>
      <c r="BY399" s="218"/>
      <c r="BZ399" s="218"/>
      <c r="CA399" s="218"/>
      <c r="CB399" s="218"/>
      <c r="CC399" s="218"/>
      <c r="CD399" s="218"/>
      <c r="CE399" s="218"/>
      <c r="CF399" s="218"/>
      <c r="CG399" s="218"/>
      <c r="CH399" s="218"/>
      <c r="CI399" s="218"/>
      <c r="CJ399" s="218"/>
      <c r="CK399" s="218"/>
      <c r="CL399" s="218"/>
      <c r="CM399" s="218"/>
      <c r="CN399" s="218"/>
      <c r="CO399" s="218"/>
      <c r="CP399" s="218"/>
      <c r="CQ399" s="218"/>
      <c r="CR399" s="218"/>
      <c r="CS399" s="218"/>
      <c r="CT399" s="218"/>
    </row>
    <row r="400" spans="20:98" s="10" customFormat="1" x14ac:dyDescent="0.35">
      <c r="T400" s="218"/>
      <c r="U400" s="218"/>
      <c r="V400" s="218"/>
      <c r="W400" s="218"/>
      <c r="X400" s="218"/>
      <c r="Y400" s="218"/>
      <c r="Z400" s="218"/>
      <c r="AA400" s="218"/>
      <c r="AB400" s="218"/>
      <c r="AC400" s="218"/>
      <c r="AD400" s="218"/>
      <c r="AE400" s="218"/>
      <c r="AF400" s="218"/>
      <c r="AG400" s="218"/>
      <c r="AH400" s="218"/>
      <c r="AI400" s="218"/>
      <c r="AJ400" s="218"/>
      <c r="AK400" s="218"/>
      <c r="AL400" s="218"/>
      <c r="AM400" s="218"/>
      <c r="AN400" s="218"/>
      <c r="AO400" s="218"/>
      <c r="AP400" s="218"/>
      <c r="AQ400" s="218"/>
      <c r="AR400" s="218"/>
      <c r="AS400" s="218"/>
      <c r="AT400" s="218"/>
      <c r="AU400" s="218"/>
      <c r="AV400" s="218"/>
      <c r="AW400" s="218"/>
      <c r="AX400" s="218"/>
      <c r="AY400" s="218"/>
      <c r="AZ400" s="218"/>
      <c r="BA400" s="218"/>
      <c r="BB400" s="218"/>
      <c r="BC400" s="218"/>
      <c r="BD400" s="218"/>
      <c r="BE400" s="218"/>
      <c r="BF400" s="218"/>
      <c r="BG400" s="218"/>
      <c r="BH400" s="218"/>
      <c r="BI400" s="218"/>
      <c r="BJ400" s="218"/>
      <c r="BK400" s="218"/>
      <c r="BL400" s="218"/>
      <c r="BM400" s="218"/>
      <c r="BN400" s="218"/>
      <c r="BO400" s="218"/>
      <c r="BP400" s="218"/>
      <c r="BQ400" s="218"/>
      <c r="BR400" s="218"/>
      <c r="BS400" s="218"/>
      <c r="BT400" s="218"/>
      <c r="BU400" s="218"/>
      <c r="BV400" s="218"/>
      <c r="BW400" s="218"/>
      <c r="BX400" s="218"/>
      <c r="BY400" s="218"/>
      <c r="BZ400" s="218"/>
      <c r="CA400" s="218"/>
      <c r="CB400" s="218"/>
      <c r="CC400" s="218"/>
      <c r="CD400" s="218"/>
      <c r="CE400" s="218"/>
      <c r="CF400" s="218"/>
      <c r="CG400" s="218"/>
      <c r="CH400" s="218"/>
      <c r="CI400" s="218"/>
      <c r="CJ400" s="218"/>
      <c r="CK400" s="218"/>
      <c r="CL400" s="218"/>
      <c r="CM400" s="218"/>
      <c r="CN400" s="218"/>
      <c r="CO400" s="218"/>
      <c r="CP400" s="218"/>
      <c r="CQ400" s="218"/>
      <c r="CR400" s="218"/>
      <c r="CS400" s="218"/>
      <c r="CT400" s="218"/>
    </row>
    <row r="401" spans="20:98" s="10" customFormat="1" x14ac:dyDescent="0.35">
      <c r="T401" s="218"/>
      <c r="U401" s="218"/>
      <c r="V401" s="218"/>
      <c r="W401" s="218"/>
      <c r="X401" s="218"/>
      <c r="Y401" s="218"/>
      <c r="Z401" s="218"/>
      <c r="AA401" s="218"/>
      <c r="AB401" s="218"/>
      <c r="AC401" s="218"/>
      <c r="AD401" s="218"/>
      <c r="AE401" s="218"/>
      <c r="AF401" s="218"/>
      <c r="AG401" s="218"/>
      <c r="AH401" s="218"/>
      <c r="AI401" s="218"/>
      <c r="AJ401" s="218"/>
      <c r="AK401" s="218"/>
      <c r="AL401" s="218"/>
      <c r="AM401" s="218"/>
      <c r="AN401" s="218"/>
      <c r="AO401" s="218"/>
      <c r="AP401" s="218"/>
      <c r="AQ401" s="218"/>
      <c r="AR401" s="218"/>
      <c r="AS401" s="218"/>
      <c r="AT401" s="218"/>
      <c r="AU401" s="218"/>
      <c r="AV401" s="218"/>
      <c r="AW401" s="218"/>
      <c r="AX401" s="218"/>
      <c r="AY401" s="218"/>
      <c r="AZ401" s="218"/>
      <c r="BA401" s="218"/>
      <c r="BB401" s="218"/>
      <c r="BC401" s="218"/>
      <c r="BD401" s="218"/>
      <c r="BE401" s="218"/>
      <c r="BF401" s="218"/>
      <c r="BG401" s="218"/>
      <c r="BH401" s="218"/>
      <c r="BI401" s="218"/>
      <c r="BJ401" s="218"/>
      <c r="BK401" s="218"/>
      <c r="BL401" s="218"/>
      <c r="BM401" s="218"/>
      <c r="BN401" s="218"/>
      <c r="BO401" s="218"/>
      <c r="BP401" s="218"/>
      <c r="BQ401" s="218"/>
      <c r="BR401" s="218"/>
      <c r="BS401" s="218"/>
      <c r="BT401" s="218"/>
      <c r="BU401" s="218"/>
      <c r="BV401" s="218"/>
      <c r="BW401" s="218"/>
      <c r="BX401" s="218"/>
      <c r="BY401" s="218"/>
      <c r="BZ401" s="218"/>
      <c r="CA401" s="218"/>
      <c r="CB401" s="218"/>
      <c r="CC401" s="218"/>
      <c r="CD401" s="218"/>
      <c r="CE401" s="218"/>
      <c r="CF401" s="218"/>
      <c r="CG401" s="218"/>
      <c r="CH401" s="218"/>
      <c r="CI401" s="218"/>
      <c r="CJ401" s="218"/>
      <c r="CK401" s="218"/>
      <c r="CL401" s="218"/>
      <c r="CM401" s="218"/>
      <c r="CN401" s="218"/>
      <c r="CO401" s="218"/>
      <c r="CP401" s="218"/>
      <c r="CQ401" s="218"/>
      <c r="CR401" s="218"/>
      <c r="CS401" s="218"/>
      <c r="CT401" s="218"/>
    </row>
    <row r="402" spans="20:98" s="10" customFormat="1" x14ac:dyDescent="0.35">
      <c r="T402" s="218"/>
      <c r="U402" s="218"/>
      <c r="V402" s="218"/>
      <c r="W402" s="218"/>
      <c r="X402" s="218"/>
      <c r="Y402" s="218"/>
      <c r="Z402" s="218"/>
      <c r="AA402" s="218"/>
      <c r="AB402" s="218"/>
      <c r="AC402" s="218"/>
      <c r="AD402" s="218"/>
      <c r="AE402" s="218"/>
      <c r="AF402" s="218"/>
      <c r="AG402" s="218"/>
      <c r="AH402" s="218"/>
      <c r="AI402" s="218"/>
      <c r="AJ402" s="218"/>
      <c r="AK402" s="218"/>
      <c r="AL402" s="218"/>
      <c r="AM402" s="218"/>
      <c r="AN402" s="218"/>
      <c r="AO402" s="218"/>
      <c r="AP402" s="218"/>
      <c r="AQ402" s="218"/>
      <c r="AR402" s="218"/>
      <c r="AS402" s="218"/>
      <c r="AT402" s="218"/>
      <c r="AU402" s="218"/>
      <c r="AV402" s="218"/>
      <c r="AW402" s="218"/>
      <c r="AX402" s="218"/>
      <c r="AY402" s="218"/>
      <c r="AZ402" s="218"/>
      <c r="BA402" s="218"/>
      <c r="BB402" s="218"/>
      <c r="BC402" s="218"/>
      <c r="BD402" s="218"/>
      <c r="BE402" s="218"/>
      <c r="BF402" s="218"/>
      <c r="BG402" s="218"/>
      <c r="BH402" s="218"/>
      <c r="BI402" s="218"/>
      <c r="BJ402" s="218"/>
      <c r="BK402" s="218"/>
      <c r="BL402" s="218"/>
      <c r="BM402" s="218"/>
      <c r="BN402" s="218"/>
      <c r="BO402" s="218"/>
      <c r="BP402" s="218"/>
      <c r="BQ402" s="218"/>
      <c r="BR402" s="218"/>
      <c r="BS402" s="218"/>
      <c r="BT402" s="218"/>
      <c r="BU402" s="218"/>
      <c r="BV402" s="218"/>
      <c r="BW402" s="218"/>
      <c r="BX402" s="218"/>
      <c r="BY402" s="218"/>
      <c r="BZ402" s="218"/>
      <c r="CA402" s="218"/>
      <c r="CB402" s="218"/>
      <c r="CC402" s="218"/>
      <c r="CD402" s="218"/>
      <c r="CE402" s="218"/>
      <c r="CF402" s="218"/>
      <c r="CG402" s="218"/>
      <c r="CH402" s="218"/>
      <c r="CI402" s="218"/>
      <c r="CJ402" s="218"/>
      <c r="CK402" s="218"/>
      <c r="CL402" s="218"/>
      <c r="CM402" s="218"/>
      <c r="CN402" s="218"/>
      <c r="CO402" s="218"/>
      <c r="CP402" s="218"/>
      <c r="CQ402" s="218"/>
      <c r="CR402" s="218"/>
      <c r="CS402" s="218"/>
      <c r="CT402" s="218"/>
    </row>
    <row r="403" spans="20:98" s="10" customFormat="1" x14ac:dyDescent="0.35">
      <c r="T403" s="218"/>
      <c r="U403" s="218"/>
      <c r="V403" s="218"/>
      <c r="W403" s="218"/>
      <c r="X403" s="218"/>
      <c r="Y403" s="218"/>
      <c r="Z403" s="218"/>
      <c r="AA403" s="218"/>
      <c r="AB403" s="218"/>
      <c r="AC403" s="218"/>
      <c r="AD403" s="218"/>
      <c r="AE403" s="218"/>
      <c r="AF403" s="218"/>
      <c r="AG403" s="218"/>
      <c r="AH403" s="218"/>
      <c r="AI403" s="218"/>
      <c r="AJ403" s="218"/>
      <c r="AK403" s="218"/>
      <c r="AL403" s="218"/>
      <c r="AM403" s="218"/>
      <c r="AN403" s="218"/>
      <c r="AO403" s="218"/>
      <c r="AP403" s="218"/>
      <c r="AQ403" s="218"/>
      <c r="AR403" s="218"/>
      <c r="AS403" s="218"/>
      <c r="AT403" s="218"/>
      <c r="AU403" s="218"/>
      <c r="AV403" s="218"/>
      <c r="AW403" s="218"/>
      <c r="AX403" s="218"/>
      <c r="AY403" s="218"/>
      <c r="AZ403" s="218"/>
      <c r="BA403" s="218"/>
      <c r="BB403" s="218"/>
      <c r="BC403" s="218"/>
      <c r="BD403" s="218"/>
      <c r="BE403" s="218"/>
      <c r="BF403" s="218"/>
      <c r="BG403" s="218"/>
      <c r="BH403" s="218"/>
      <c r="BI403" s="218"/>
      <c r="BJ403" s="218"/>
      <c r="BK403" s="218"/>
      <c r="BL403" s="218"/>
      <c r="BM403" s="218"/>
      <c r="BN403" s="218"/>
      <c r="BO403" s="218"/>
      <c r="BP403" s="218"/>
      <c r="BQ403" s="218"/>
      <c r="BR403" s="218"/>
      <c r="BS403" s="218"/>
      <c r="BT403" s="218"/>
      <c r="BU403" s="218"/>
      <c r="BV403" s="218"/>
      <c r="BW403" s="218"/>
      <c r="BX403" s="218"/>
      <c r="BY403" s="218"/>
      <c r="BZ403" s="218"/>
      <c r="CA403" s="218"/>
      <c r="CB403" s="218"/>
      <c r="CC403" s="218"/>
      <c r="CD403" s="218"/>
      <c r="CE403" s="218"/>
      <c r="CF403" s="218"/>
      <c r="CG403" s="218"/>
      <c r="CH403" s="218"/>
      <c r="CI403" s="218"/>
      <c r="CJ403" s="218"/>
      <c r="CK403" s="218"/>
      <c r="CL403" s="218"/>
      <c r="CM403" s="218"/>
      <c r="CN403" s="218"/>
      <c r="CO403" s="218"/>
      <c r="CP403" s="218"/>
      <c r="CQ403" s="218"/>
      <c r="CR403" s="218"/>
      <c r="CS403" s="218"/>
      <c r="CT403" s="218"/>
    </row>
    <row r="404" spans="20:98" s="10" customFormat="1" x14ac:dyDescent="0.35">
      <c r="T404" s="218"/>
      <c r="U404" s="218"/>
      <c r="V404" s="218"/>
      <c r="W404" s="218"/>
      <c r="X404" s="218"/>
      <c r="Y404" s="218"/>
      <c r="Z404" s="218"/>
      <c r="AA404" s="218"/>
      <c r="AB404" s="218"/>
      <c r="AC404" s="218"/>
      <c r="AD404" s="218"/>
      <c r="AE404" s="218"/>
      <c r="AF404" s="218"/>
      <c r="AG404" s="218"/>
      <c r="AH404" s="218"/>
      <c r="AI404" s="218"/>
      <c r="AJ404" s="218"/>
      <c r="AK404" s="218"/>
      <c r="AL404" s="218"/>
      <c r="AM404" s="218"/>
      <c r="AN404" s="218"/>
      <c r="AO404" s="218"/>
      <c r="AP404" s="218"/>
      <c r="AQ404" s="218"/>
      <c r="AR404" s="218"/>
      <c r="AS404" s="218"/>
      <c r="AT404" s="218"/>
      <c r="AU404" s="218"/>
      <c r="AV404" s="218"/>
      <c r="AW404" s="218"/>
      <c r="AX404" s="218"/>
      <c r="AY404" s="218"/>
      <c r="AZ404" s="218"/>
      <c r="BA404" s="218"/>
      <c r="BB404" s="218"/>
      <c r="BC404" s="218"/>
      <c r="BD404" s="218"/>
      <c r="BE404" s="218"/>
      <c r="BF404" s="218"/>
      <c r="BG404" s="218"/>
      <c r="BH404" s="218"/>
      <c r="BI404" s="218"/>
      <c r="BJ404" s="218"/>
      <c r="BK404" s="218"/>
      <c r="BL404" s="218"/>
      <c r="BM404" s="218"/>
      <c r="BN404" s="218"/>
      <c r="BO404" s="218"/>
      <c r="BP404" s="218"/>
      <c r="BQ404" s="218"/>
      <c r="BR404" s="218"/>
      <c r="BS404" s="218"/>
      <c r="BT404" s="218"/>
      <c r="BU404" s="218"/>
      <c r="BV404" s="218"/>
      <c r="BW404" s="218"/>
      <c r="BX404" s="218"/>
      <c r="BY404" s="218"/>
      <c r="BZ404" s="218"/>
      <c r="CA404" s="218"/>
      <c r="CB404" s="218"/>
      <c r="CC404" s="218"/>
      <c r="CD404" s="218"/>
      <c r="CE404" s="218"/>
      <c r="CF404" s="218"/>
      <c r="CG404" s="218"/>
      <c r="CH404" s="218"/>
      <c r="CI404" s="218"/>
      <c r="CJ404" s="218"/>
      <c r="CK404" s="218"/>
      <c r="CL404" s="218"/>
      <c r="CM404" s="218"/>
      <c r="CN404" s="218"/>
      <c r="CO404" s="218"/>
      <c r="CP404" s="218"/>
      <c r="CQ404" s="218"/>
      <c r="CR404" s="218"/>
      <c r="CS404" s="218"/>
      <c r="CT404" s="218"/>
    </row>
    <row r="405" spans="20:98" s="10" customFormat="1" x14ac:dyDescent="0.35">
      <c r="T405" s="218"/>
      <c r="U405" s="218"/>
      <c r="V405" s="218"/>
      <c r="W405" s="218"/>
      <c r="X405" s="218"/>
      <c r="Y405" s="218"/>
      <c r="Z405" s="218"/>
      <c r="AA405" s="218"/>
      <c r="AB405" s="218"/>
      <c r="AC405" s="218"/>
      <c r="AD405" s="218"/>
      <c r="AE405" s="218"/>
      <c r="AF405" s="218"/>
      <c r="AG405" s="218"/>
      <c r="AH405" s="218"/>
      <c r="AI405" s="218"/>
      <c r="AJ405" s="218"/>
      <c r="AK405" s="218"/>
      <c r="AL405" s="218"/>
      <c r="AM405" s="218"/>
      <c r="AN405" s="218"/>
      <c r="AO405" s="218"/>
      <c r="AP405" s="218"/>
      <c r="AQ405" s="218"/>
      <c r="AR405" s="218"/>
      <c r="AS405" s="218"/>
      <c r="AT405" s="218"/>
      <c r="AU405" s="218"/>
      <c r="AV405" s="218"/>
      <c r="AW405" s="218"/>
      <c r="AX405" s="218"/>
      <c r="AY405" s="218"/>
      <c r="AZ405" s="218"/>
      <c r="BA405" s="218"/>
      <c r="BB405" s="218"/>
      <c r="BC405" s="218"/>
      <c r="BD405" s="218"/>
      <c r="BE405" s="218"/>
      <c r="BF405" s="218"/>
      <c r="BG405" s="218"/>
      <c r="BH405" s="218"/>
      <c r="BI405" s="218"/>
      <c r="BJ405" s="218"/>
      <c r="BK405" s="218"/>
      <c r="BL405" s="218"/>
      <c r="BM405" s="218"/>
      <c r="BN405" s="218"/>
      <c r="BO405" s="218"/>
      <c r="BP405" s="218"/>
      <c r="BQ405" s="218"/>
      <c r="BR405" s="218"/>
      <c r="BS405" s="218"/>
      <c r="BT405" s="218"/>
      <c r="BU405" s="218"/>
      <c r="BV405" s="218"/>
      <c r="BW405" s="218"/>
      <c r="BX405" s="218"/>
      <c r="BY405" s="218"/>
      <c r="BZ405" s="218"/>
      <c r="CA405" s="218"/>
      <c r="CB405" s="218"/>
      <c r="CC405" s="218"/>
      <c r="CD405" s="218"/>
      <c r="CE405" s="218"/>
      <c r="CF405" s="218"/>
      <c r="CG405" s="218"/>
      <c r="CH405" s="218"/>
      <c r="CI405" s="218"/>
      <c r="CJ405" s="218"/>
      <c r="CK405" s="218"/>
      <c r="CL405" s="218"/>
      <c r="CM405" s="218"/>
      <c r="CN405" s="218"/>
      <c r="CO405" s="218"/>
      <c r="CP405" s="218"/>
      <c r="CQ405" s="218"/>
      <c r="CR405" s="218"/>
      <c r="CS405" s="218"/>
      <c r="CT405" s="218"/>
    </row>
    <row r="406" spans="20:98" s="10" customFormat="1" x14ac:dyDescent="0.35">
      <c r="T406" s="218"/>
      <c r="U406" s="218"/>
      <c r="V406" s="218"/>
      <c r="W406" s="218"/>
      <c r="X406" s="218"/>
      <c r="Y406" s="218"/>
      <c r="Z406" s="218"/>
      <c r="AA406" s="218"/>
      <c r="AB406" s="218"/>
      <c r="AC406" s="218"/>
      <c r="AD406" s="218"/>
      <c r="AE406" s="218"/>
      <c r="AF406" s="218"/>
      <c r="AG406" s="218"/>
      <c r="AH406" s="218"/>
      <c r="AI406" s="218"/>
      <c r="AJ406" s="218"/>
      <c r="AK406" s="218"/>
      <c r="AL406" s="218"/>
      <c r="AM406" s="218"/>
      <c r="AN406" s="218"/>
      <c r="AO406" s="218"/>
      <c r="AP406" s="218"/>
      <c r="AQ406" s="218"/>
      <c r="AR406" s="218"/>
      <c r="AS406" s="218"/>
      <c r="AT406" s="218"/>
      <c r="AU406" s="218"/>
      <c r="AV406" s="218"/>
      <c r="AW406" s="218"/>
      <c r="AX406" s="218"/>
      <c r="AY406" s="218"/>
      <c r="AZ406" s="218"/>
      <c r="BA406" s="218"/>
      <c r="BB406" s="218"/>
      <c r="BC406" s="218"/>
      <c r="BD406" s="218"/>
      <c r="BE406" s="218"/>
      <c r="BF406" s="218"/>
      <c r="BG406" s="218"/>
      <c r="BH406" s="218"/>
      <c r="BI406" s="218"/>
      <c r="BJ406" s="218"/>
      <c r="BK406" s="218"/>
      <c r="BL406" s="218"/>
      <c r="BM406" s="218"/>
      <c r="BN406" s="218"/>
      <c r="BO406" s="218"/>
      <c r="BP406" s="218"/>
      <c r="BQ406" s="218"/>
      <c r="BR406" s="218"/>
      <c r="BS406" s="218"/>
      <c r="BT406" s="218"/>
      <c r="BU406" s="218"/>
      <c r="BV406" s="218"/>
      <c r="BW406" s="218"/>
      <c r="BX406" s="218"/>
      <c r="BY406" s="218"/>
      <c r="BZ406" s="218"/>
      <c r="CA406" s="218"/>
      <c r="CB406" s="218"/>
      <c r="CC406" s="218"/>
      <c r="CD406" s="218"/>
      <c r="CE406" s="218"/>
      <c r="CF406" s="218"/>
      <c r="CG406" s="218"/>
      <c r="CH406" s="218"/>
      <c r="CI406" s="218"/>
      <c r="CJ406" s="218"/>
      <c r="CK406" s="218"/>
      <c r="CL406" s="218"/>
      <c r="CM406" s="218"/>
      <c r="CN406" s="218"/>
      <c r="CO406" s="218"/>
      <c r="CP406" s="218"/>
      <c r="CQ406" s="218"/>
      <c r="CR406" s="218"/>
      <c r="CS406" s="218"/>
      <c r="CT406" s="218"/>
    </row>
    <row r="407" spans="20:98" s="10" customFormat="1" x14ac:dyDescent="0.35">
      <c r="T407" s="218"/>
      <c r="U407" s="218"/>
      <c r="V407" s="218"/>
      <c r="W407" s="218"/>
      <c r="X407" s="218"/>
      <c r="Y407" s="218"/>
      <c r="Z407" s="218"/>
      <c r="AA407" s="218"/>
      <c r="AB407" s="218"/>
      <c r="AC407" s="218"/>
      <c r="AD407" s="218"/>
      <c r="AE407" s="218"/>
      <c r="AF407" s="218"/>
      <c r="AG407" s="218"/>
      <c r="AH407" s="218"/>
      <c r="AI407" s="218"/>
      <c r="AJ407" s="218"/>
      <c r="AK407" s="218"/>
      <c r="AL407" s="218"/>
      <c r="AM407" s="218"/>
      <c r="AN407" s="218"/>
      <c r="AO407" s="218"/>
      <c r="AP407" s="218"/>
      <c r="AQ407" s="218"/>
      <c r="AR407" s="218"/>
      <c r="AS407" s="218"/>
      <c r="AT407" s="218"/>
      <c r="AU407" s="218"/>
      <c r="AV407" s="218"/>
      <c r="AW407" s="218"/>
      <c r="AX407" s="218"/>
      <c r="AY407" s="218"/>
      <c r="AZ407" s="218"/>
      <c r="BA407" s="218"/>
      <c r="BB407" s="218"/>
      <c r="BC407" s="218"/>
      <c r="BD407" s="218"/>
      <c r="BE407" s="218"/>
      <c r="BF407" s="218"/>
      <c r="BG407" s="218"/>
      <c r="BH407" s="218"/>
      <c r="BI407" s="218"/>
      <c r="BJ407" s="218"/>
      <c r="BK407" s="218"/>
      <c r="BL407" s="218"/>
      <c r="BM407" s="218"/>
      <c r="BN407" s="218"/>
      <c r="BO407" s="218"/>
      <c r="BP407" s="218"/>
      <c r="BQ407" s="218"/>
      <c r="BR407" s="218"/>
      <c r="BS407" s="218"/>
      <c r="BT407" s="218"/>
      <c r="BU407" s="218"/>
      <c r="BV407" s="218"/>
      <c r="BW407" s="218"/>
      <c r="BX407" s="218"/>
      <c r="BY407" s="218"/>
      <c r="BZ407" s="218"/>
      <c r="CA407" s="218"/>
      <c r="CB407" s="218"/>
      <c r="CC407" s="218"/>
      <c r="CD407" s="218"/>
      <c r="CE407" s="218"/>
      <c r="CF407" s="218"/>
      <c r="CG407" s="218"/>
      <c r="CH407" s="218"/>
      <c r="CI407" s="218"/>
      <c r="CJ407" s="218"/>
      <c r="CK407" s="218"/>
      <c r="CL407" s="218"/>
      <c r="CM407" s="218"/>
      <c r="CN407" s="218"/>
      <c r="CO407" s="218"/>
      <c r="CP407" s="218"/>
      <c r="CQ407" s="218"/>
      <c r="CR407" s="218"/>
      <c r="CS407" s="218"/>
      <c r="CT407" s="218"/>
    </row>
    <row r="408" spans="20:98" s="10" customFormat="1" x14ac:dyDescent="0.35">
      <c r="T408" s="218"/>
      <c r="U408" s="218"/>
      <c r="V408" s="218"/>
      <c r="W408" s="218"/>
      <c r="X408" s="218"/>
      <c r="Y408" s="218"/>
      <c r="Z408" s="218"/>
      <c r="AA408" s="218"/>
      <c r="AB408" s="218"/>
      <c r="AC408" s="218"/>
      <c r="AD408" s="218"/>
      <c r="AE408" s="218"/>
      <c r="AF408" s="218"/>
      <c r="AG408" s="218"/>
      <c r="AH408" s="218"/>
      <c r="AI408" s="218"/>
      <c r="AJ408" s="218"/>
      <c r="AK408" s="218"/>
      <c r="AL408" s="218"/>
      <c r="AM408" s="218"/>
      <c r="AN408" s="218"/>
      <c r="AO408" s="218"/>
      <c r="AP408" s="218"/>
      <c r="AQ408" s="218"/>
      <c r="AR408" s="218"/>
      <c r="AS408" s="218"/>
      <c r="AT408" s="218"/>
      <c r="AU408" s="218"/>
      <c r="AV408" s="218"/>
      <c r="AW408" s="218"/>
      <c r="AX408" s="218"/>
      <c r="AY408" s="218"/>
      <c r="AZ408" s="218"/>
      <c r="BA408" s="218"/>
      <c r="BB408" s="218"/>
      <c r="BC408" s="218"/>
      <c r="BD408" s="218"/>
      <c r="BE408" s="218"/>
      <c r="BF408" s="218"/>
      <c r="BG408" s="218"/>
      <c r="BH408" s="218"/>
      <c r="BI408" s="218"/>
      <c r="BJ408" s="218"/>
      <c r="BK408" s="218"/>
      <c r="BL408" s="218"/>
      <c r="BM408" s="218"/>
      <c r="BN408" s="218"/>
      <c r="BO408" s="218"/>
      <c r="BP408" s="218"/>
      <c r="BQ408" s="218"/>
      <c r="BR408" s="218"/>
      <c r="BS408" s="218"/>
      <c r="BT408" s="218"/>
      <c r="BU408" s="218"/>
      <c r="BV408" s="218"/>
      <c r="BW408" s="218"/>
      <c r="BX408" s="218"/>
      <c r="BY408" s="218"/>
      <c r="BZ408" s="218"/>
      <c r="CA408" s="218"/>
      <c r="CB408" s="218"/>
      <c r="CC408" s="218"/>
      <c r="CD408" s="218"/>
      <c r="CE408" s="218"/>
      <c r="CF408" s="218"/>
      <c r="CG408" s="218"/>
      <c r="CH408" s="218"/>
      <c r="CI408" s="218"/>
      <c r="CJ408" s="218"/>
      <c r="CK408" s="218"/>
      <c r="CL408" s="218"/>
      <c r="CM408" s="218"/>
      <c r="CN408" s="218"/>
      <c r="CO408" s="218"/>
      <c r="CP408" s="218"/>
      <c r="CQ408" s="218"/>
      <c r="CR408" s="218"/>
      <c r="CS408" s="218"/>
      <c r="CT408" s="218"/>
    </row>
    <row r="409" spans="20:98" s="10" customFormat="1" x14ac:dyDescent="0.35">
      <c r="T409" s="218"/>
      <c r="U409" s="218"/>
      <c r="V409" s="218"/>
      <c r="W409" s="218"/>
      <c r="X409" s="218"/>
      <c r="Y409" s="218"/>
      <c r="Z409" s="218"/>
      <c r="AA409" s="218"/>
      <c r="AB409" s="218"/>
      <c r="AC409" s="218"/>
      <c r="AD409" s="218"/>
      <c r="AE409" s="218"/>
      <c r="AF409" s="218"/>
      <c r="AG409" s="218"/>
      <c r="AH409" s="218"/>
      <c r="AI409" s="218"/>
      <c r="AJ409" s="218"/>
      <c r="AK409" s="218"/>
      <c r="AL409" s="218"/>
      <c r="AM409" s="218"/>
      <c r="AN409" s="218"/>
      <c r="AO409" s="218"/>
      <c r="AP409" s="218"/>
      <c r="AQ409" s="218"/>
      <c r="AR409" s="218"/>
      <c r="AS409" s="218"/>
      <c r="AT409" s="218"/>
      <c r="AU409" s="218"/>
      <c r="AV409" s="218"/>
      <c r="AW409" s="218"/>
      <c r="AX409" s="218"/>
      <c r="AY409" s="218"/>
      <c r="AZ409" s="218"/>
      <c r="BA409" s="218"/>
      <c r="BB409" s="218"/>
      <c r="BC409" s="218"/>
      <c r="BD409" s="218"/>
      <c r="BE409" s="218"/>
      <c r="BF409" s="218"/>
      <c r="BG409" s="218"/>
      <c r="BH409" s="218"/>
      <c r="BI409" s="218"/>
      <c r="BJ409" s="218"/>
      <c r="BK409" s="218"/>
      <c r="BL409" s="218"/>
      <c r="BM409" s="218"/>
      <c r="BN409" s="218"/>
      <c r="BO409" s="218"/>
      <c r="BP409" s="218"/>
      <c r="BQ409" s="218"/>
      <c r="BR409" s="218"/>
      <c r="BS409" s="218"/>
      <c r="BT409" s="218"/>
      <c r="BU409" s="218"/>
      <c r="BV409" s="218"/>
      <c r="BW409" s="218"/>
      <c r="BX409" s="218"/>
      <c r="BY409" s="218"/>
      <c r="BZ409" s="218"/>
      <c r="CA409" s="218"/>
      <c r="CB409" s="218"/>
      <c r="CC409" s="218"/>
      <c r="CD409" s="218"/>
      <c r="CE409" s="218"/>
      <c r="CF409" s="218"/>
      <c r="CG409" s="218"/>
      <c r="CH409" s="218"/>
      <c r="CI409" s="218"/>
      <c r="CJ409" s="218"/>
      <c r="CK409" s="218"/>
      <c r="CL409" s="218"/>
      <c r="CM409" s="218"/>
      <c r="CN409" s="218"/>
      <c r="CO409" s="218"/>
      <c r="CP409" s="218"/>
      <c r="CQ409" s="218"/>
      <c r="CR409" s="218"/>
      <c r="CS409" s="218"/>
      <c r="CT409" s="218"/>
    </row>
    <row r="410" spans="20:98" s="10" customFormat="1" x14ac:dyDescent="0.35">
      <c r="T410" s="218"/>
      <c r="U410" s="218"/>
      <c r="V410" s="218"/>
      <c r="W410" s="218"/>
      <c r="X410" s="218"/>
      <c r="Y410" s="218"/>
      <c r="Z410" s="218"/>
      <c r="AA410" s="218"/>
      <c r="AB410" s="218"/>
      <c r="AC410" s="218"/>
      <c r="AD410" s="218"/>
      <c r="AE410" s="218"/>
      <c r="AF410" s="218"/>
      <c r="AG410" s="218"/>
      <c r="AH410" s="218"/>
      <c r="AI410" s="218"/>
      <c r="AJ410" s="218"/>
      <c r="AK410" s="218"/>
      <c r="AL410" s="218"/>
      <c r="AM410" s="218"/>
      <c r="AN410" s="218"/>
      <c r="AO410" s="218"/>
      <c r="AP410" s="218"/>
      <c r="AQ410" s="218"/>
      <c r="AR410" s="218"/>
      <c r="AS410" s="218"/>
      <c r="AT410" s="218"/>
      <c r="AU410" s="218"/>
      <c r="AV410" s="218"/>
      <c r="AW410" s="218"/>
      <c r="AX410" s="218"/>
      <c r="AY410" s="218"/>
      <c r="AZ410" s="218"/>
      <c r="BA410" s="218"/>
      <c r="BB410" s="218"/>
      <c r="BC410" s="218"/>
      <c r="BD410" s="218"/>
      <c r="BE410" s="218"/>
      <c r="BF410" s="218"/>
      <c r="BG410" s="218"/>
      <c r="BH410" s="218"/>
      <c r="BI410" s="218"/>
      <c r="BJ410" s="218"/>
      <c r="BK410" s="218"/>
      <c r="BL410" s="218"/>
      <c r="BM410" s="218"/>
      <c r="BN410" s="218"/>
      <c r="BO410" s="218"/>
      <c r="BP410" s="218"/>
      <c r="BQ410" s="218"/>
      <c r="BR410" s="218"/>
      <c r="BS410" s="218"/>
      <c r="BT410" s="218"/>
      <c r="BU410" s="218"/>
      <c r="BV410" s="218"/>
      <c r="BW410" s="218"/>
      <c r="BX410" s="218"/>
      <c r="BY410" s="218"/>
      <c r="BZ410" s="218"/>
      <c r="CA410" s="218"/>
      <c r="CB410" s="218"/>
      <c r="CC410" s="218"/>
      <c r="CD410" s="218"/>
      <c r="CE410" s="218"/>
      <c r="CF410" s="218"/>
      <c r="CG410" s="218"/>
      <c r="CH410" s="218"/>
      <c r="CI410" s="218"/>
      <c r="CJ410" s="218"/>
      <c r="CK410" s="218"/>
      <c r="CL410" s="218"/>
      <c r="CM410" s="218"/>
      <c r="CN410" s="218"/>
      <c r="CO410" s="218"/>
      <c r="CP410" s="218"/>
      <c r="CQ410" s="218"/>
      <c r="CR410" s="218"/>
      <c r="CS410" s="218"/>
      <c r="CT410" s="218"/>
    </row>
    <row r="411" spans="20:98" s="10" customFormat="1" x14ac:dyDescent="0.35">
      <c r="T411" s="218"/>
      <c r="U411" s="218"/>
      <c r="V411" s="218"/>
      <c r="W411" s="218"/>
      <c r="X411" s="218"/>
      <c r="Y411" s="218"/>
      <c r="Z411" s="218"/>
      <c r="AA411" s="218"/>
      <c r="AB411" s="218"/>
      <c r="AC411" s="218"/>
      <c r="AD411" s="218"/>
      <c r="AE411" s="218"/>
      <c r="AF411" s="218"/>
      <c r="AG411" s="218"/>
      <c r="AH411" s="218"/>
      <c r="AI411" s="218"/>
      <c r="AJ411" s="218"/>
      <c r="AK411" s="218"/>
      <c r="AL411" s="218"/>
      <c r="AM411" s="218"/>
      <c r="AN411" s="218"/>
      <c r="AO411" s="218"/>
      <c r="AP411" s="218"/>
      <c r="AQ411" s="218"/>
      <c r="AR411" s="218"/>
      <c r="AS411" s="218"/>
      <c r="AT411" s="218"/>
      <c r="AU411" s="218"/>
      <c r="AV411" s="218"/>
      <c r="AW411" s="218"/>
      <c r="AX411" s="218"/>
      <c r="AY411" s="218"/>
      <c r="AZ411" s="218"/>
      <c r="BA411" s="218"/>
      <c r="BB411" s="218"/>
      <c r="BC411" s="218"/>
      <c r="BD411" s="218"/>
      <c r="BE411" s="218"/>
      <c r="BF411" s="218"/>
      <c r="BG411" s="218"/>
      <c r="BH411" s="218"/>
      <c r="BI411" s="218"/>
      <c r="BJ411" s="218"/>
      <c r="BK411" s="218"/>
      <c r="BL411" s="218"/>
      <c r="BM411" s="218"/>
      <c r="BN411" s="218"/>
      <c r="BO411" s="218"/>
      <c r="BP411" s="218"/>
      <c r="BQ411" s="218"/>
      <c r="BR411" s="218"/>
      <c r="BS411" s="218"/>
      <c r="BT411" s="218"/>
      <c r="BU411" s="218"/>
      <c r="BV411" s="218"/>
      <c r="BW411" s="218"/>
      <c r="BX411" s="218"/>
      <c r="BY411" s="218"/>
      <c r="BZ411" s="218"/>
      <c r="CA411" s="218"/>
      <c r="CB411" s="218"/>
      <c r="CC411" s="218"/>
      <c r="CD411" s="218"/>
      <c r="CE411" s="218"/>
      <c r="CF411" s="218"/>
      <c r="CG411" s="218"/>
      <c r="CH411" s="218"/>
      <c r="CI411" s="218"/>
      <c r="CJ411" s="218"/>
      <c r="CK411" s="218"/>
      <c r="CL411" s="218"/>
      <c r="CM411" s="218"/>
      <c r="CN411" s="218"/>
      <c r="CO411" s="218"/>
      <c r="CP411" s="218"/>
      <c r="CQ411" s="218"/>
      <c r="CR411" s="218"/>
      <c r="CS411" s="218"/>
      <c r="CT411" s="218"/>
    </row>
    <row r="412" spans="20:98" s="10" customFormat="1" x14ac:dyDescent="0.35">
      <c r="T412" s="218"/>
      <c r="U412" s="218"/>
      <c r="V412" s="218"/>
      <c r="W412" s="218"/>
      <c r="X412" s="218"/>
      <c r="Y412" s="218"/>
      <c r="Z412" s="218"/>
      <c r="AA412" s="218"/>
      <c r="AB412" s="218"/>
      <c r="AC412" s="218"/>
      <c r="AD412" s="218"/>
      <c r="AE412" s="218"/>
      <c r="AF412" s="218"/>
      <c r="AG412" s="218"/>
      <c r="AH412" s="218"/>
      <c r="AI412" s="218"/>
      <c r="AJ412" s="218"/>
      <c r="AK412" s="218"/>
      <c r="AL412" s="218"/>
      <c r="AM412" s="218"/>
      <c r="AN412" s="218"/>
      <c r="AO412" s="218"/>
      <c r="AP412" s="218"/>
      <c r="AQ412" s="218"/>
      <c r="AR412" s="218"/>
      <c r="AS412" s="218"/>
      <c r="AT412" s="218"/>
      <c r="AU412" s="218"/>
      <c r="AV412" s="218"/>
      <c r="AW412" s="218"/>
      <c r="AX412" s="218"/>
      <c r="AY412" s="218"/>
      <c r="AZ412" s="218"/>
      <c r="BA412" s="218"/>
      <c r="BB412" s="218"/>
      <c r="BC412" s="218"/>
      <c r="BD412" s="218"/>
      <c r="BE412" s="218"/>
      <c r="BF412" s="218"/>
      <c r="BG412" s="218"/>
      <c r="BH412" s="218"/>
      <c r="BI412" s="218"/>
      <c r="BJ412" s="218"/>
      <c r="BK412" s="218"/>
      <c r="BL412" s="218"/>
      <c r="BM412" s="218"/>
      <c r="BN412" s="218"/>
      <c r="BO412" s="218"/>
      <c r="BP412" s="218"/>
      <c r="BQ412" s="218"/>
      <c r="BR412" s="218"/>
      <c r="BS412" s="218"/>
      <c r="BT412" s="218"/>
      <c r="BU412" s="218"/>
      <c r="BV412" s="218"/>
      <c r="BW412" s="218"/>
      <c r="BX412" s="218"/>
      <c r="BY412" s="218"/>
      <c r="BZ412" s="218"/>
      <c r="CA412" s="218"/>
      <c r="CB412" s="218"/>
      <c r="CC412" s="218"/>
      <c r="CD412" s="218"/>
      <c r="CE412" s="218"/>
      <c r="CF412" s="218"/>
      <c r="CG412" s="218"/>
      <c r="CH412" s="218"/>
      <c r="CI412" s="218"/>
      <c r="CJ412" s="218"/>
      <c r="CK412" s="218"/>
      <c r="CL412" s="218"/>
      <c r="CM412" s="218"/>
      <c r="CN412" s="218"/>
      <c r="CO412" s="218"/>
      <c r="CP412" s="218"/>
      <c r="CQ412" s="218"/>
      <c r="CR412" s="218"/>
      <c r="CS412" s="218"/>
      <c r="CT412" s="218"/>
    </row>
    <row r="413" spans="20:98" s="10" customFormat="1" x14ac:dyDescent="0.35">
      <c r="T413" s="218"/>
      <c r="U413" s="218"/>
      <c r="V413" s="218"/>
      <c r="W413" s="218"/>
      <c r="X413" s="218"/>
      <c r="Y413" s="218"/>
      <c r="Z413" s="218"/>
      <c r="AA413" s="218"/>
      <c r="AB413" s="218"/>
      <c r="AC413" s="218"/>
      <c r="AD413" s="218"/>
      <c r="AE413" s="218"/>
      <c r="AF413" s="218"/>
      <c r="AG413" s="218"/>
      <c r="AH413" s="218"/>
      <c r="AI413" s="218"/>
      <c r="AJ413" s="218"/>
      <c r="AK413" s="218"/>
      <c r="AL413" s="218"/>
      <c r="AM413" s="218"/>
      <c r="AN413" s="218"/>
      <c r="AO413" s="218"/>
      <c r="AP413" s="218"/>
      <c r="AQ413" s="218"/>
      <c r="AR413" s="218"/>
      <c r="AS413" s="218"/>
      <c r="AT413" s="218"/>
      <c r="AU413" s="218"/>
      <c r="AV413" s="218"/>
      <c r="AW413" s="218"/>
      <c r="AX413" s="218"/>
      <c r="AY413" s="218"/>
      <c r="AZ413" s="218"/>
      <c r="BA413" s="218"/>
      <c r="BB413" s="218"/>
      <c r="BC413" s="218"/>
      <c r="BD413" s="218"/>
      <c r="BE413" s="218"/>
      <c r="BF413" s="218"/>
      <c r="BG413" s="218"/>
      <c r="BH413" s="218"/>
      <c r="BI413" s="218"/>
      <c r="BJ413" s="218"/>
      <c r="BK413" s="218"/>
      <c r="BL413" s="218"/>
      <c r="BM413" s="218"/>
      <c r="BN413" s="218"/>
      <c r="BO413" s="218"/>
      <c r="BP413" s="218"/>
      <c r="BQ413" s="218"/>
      <c r="BR413" s="218"/>
      <c r="BS413" s="218"/>
      <c r="BT413" s="218"/>
      <c r="BU413" s="218"/>
      <c r="BV413" s="218"/>
      <c r="BW413" s="218"/>
      <c r="BX413" s="218"/>
      <c r="BY413" s="218"/>
      <c r="BZ413" s="218"/>
      <c r="CA413" s="218"/>
      <c r="CB413" s="218"/>
      <c r="CC413" s="218"/>
      <c r="CD413" s="218"/>
      <c r="CE413" s="218"/>
      <c r="CF413" s="218"/>
      <c r="CG413" s="218"/>
      <c r="CH413" s="218"/>
      <c r="CI413" s="218"/>
      <c r="CJ413" s="218"/>
      <c r="CK413" s="218"/>
      <c r="CL413" s="218"/>
      <c r="CM413" s="218"/>
      <c r="CN413" s="218"/>
      <c r="CO413" s="218"/>
      <c r="CP413" s="218"/>
      <c r="CQ413" s="218"/>
      <c r="CR413" s="218"/>
      <c r="CS413" s="218"/>
      <c r="CT413" s="218"/>
    </row>
    <row r="414" spans="20:98" s="10" customFormat="1" x14ac:dyDescent="0.35">
      <c r="T414" s="218"/>
      <c r="U414" s="218"/>
      <c r="V414" s="218"/>
      <c r="W414" s="218"/>
      <c r="X414" s="218"/>
      <c r="Y414" s="218"/>
      <c r="Z414" s="218"/>
      <c r="AA414" s="218"/>
      <c r="AB414" s="218"/>
      <c r="AC414" s="218"/>
      <c r="AD414" s="218"/>
      <c r="AE414" s="218"/>
      <c r="AF414" s="218"/>
      <c r="AG414" s="218"/>
      <c r="AH414" s="218"/>
      <c r="AI414" s="218"/>
      <c r="AJ414" s="218"/>
      <c r="AK414" s="218"/>
      <c r="AL414" s="218"/>
      <c r="AM414" s="218"/>
      <c r="AN414" s="218"/>
      <c r="AO414" s="218"/>
      <c r="AP414" s="218"/>
      <c r="AQ414" s="218"/>
      <c r="AR414" s="218"/>
      <c r="AS414" s="218"/>
      <c r="AT414" s="218"/>
      <c r="AU414" s="218"/>
      <c r="AV414" s="218"/>
      <c r="AW414" s="218"/>
      <c r="AX414" s="218"/>
      <c r="AY414" s="218"/>
      <c r="AZ414" s="218"/>
      <c r="BA414" s="218"/>
      <c r="BB414" s="218"/>
      <c r="BC414" s="218"/>
      <c r="BD414" s="218"/>
      <c r="BE414" s="218"/>
      <c r="BF414" s="218"/>
      <c r="BG414" s="218"/>
      <c r="BH414" s="218"/>
      <c r="BI414" s="218"/>
      <c r="BJ414" s="218"/>
      <c r="BK414" s="218"/>
      <c r="BL414" s="218"/>
      <c r="BM414" s="218"/>
      <c r="BN414" s="218"/>
      <c r="BO414" s="218"/>
      <c r="BP414" s="218"/>
      <c r="BQ414" s="218"/>
      <c r="BR414" s="218"/>
      <c r="BS414" s="218"/>
      <c r="BT414" s="218"/>
      <c r="BU414" s="218"/>
      <c r="BV414" s="218"/>
      <c r="BW414" s="218"/>
      <c r="BX414" s="218"/>
      <c r="BY414" s="218"/>
      <c r="BZ414" s="218"/>
      <c r="CA414" s="218"/>
      <c r="CB414" s="218"/>
      <c r="CC414" s="218"/>
      <c r="CD414" s="218"/>
      <c r="CE414" s="218"/>
      <c r="CF414" s="218"/>
      <c r="CG414" s="218"/>
      <c r="CH414" s="218"/>
      <c r="CI414" s="218"/>
      <c r="CJ414" s="218"/>
      <c r="CK414" s="218"/>
      <c r="CL414" s="218"/>
      <c r="CM414" s="218"/>
      <c r="CN414" s="218"/>
      <c r="CO414" s="218"/>
      <c r="CP414" s="218"/>
      <c r="CQ414" s="218"/>
      <c r="CR414" s="218"/>
      <c r="CS414" s="218"/>
      <c r="CT414" s="218"/>
    </row>
    <row r="415" spans="20:98" s="10" customFormat="1" x14ac:dyDescent="0.35">
      <c r="T415" s="218"/>
      <c r="U415" s="218"/>
      <c r="V415" s="218"/>
      <c r="W415" s="218"/>
      <c r="X415" s="218"/>
      <c r="Y415" s="218"/>
      <c r="Z415" s="218"/>
      <c r="AA415" s="218"/>
      <c r="AB415" s="218"/>
      <c r="AC415" s="218"/>
      <c r="AD415" s="218"/>
      <c r="AE415" s="218"/>
      <c r="AF415" s="218"/>
      <c r="AG415" s="218"/>
      <c r="AH415" s="218"/>
      <c r="AI415" s="218"/>
      <c r="AJ415" s="218"/>
      <c r="AK415" s="218"/>
      <c r="AL415" s="218"/>
      <c r="AM415" s="218"/>
      <c r="AN415" s="218"/>
      <c r="AO415" s="218"/>
      <c r="AP415" s="218"/>
      <c r="AQ415" s="218"/>
      <c r="AR415" s="218"/>
      <c r="AS415" s="218"/>
      <c r="AT415" s="218"/>
      <c r="AU415" s="218"/>
      <c r="AV415" s="218"/>
      <c r="AW415" s="218"/>
      <c r="AX415" s="218"/>
      <c r="AY415" s="218"/>
      <c r="AZ415" s="218"/>
      <c r="BA415" s="218"/>
      <c r="BB415" s="218"/>
      <c r="BC415" s="218"/>
      <c r="BD415" s="218"/>
      <c r="BE415" s="218"/>
      <c r="BF415" s="218"/>
      <c r="BG415" s="218"/>
      <c r="BH415" s="218"/>
      <c r="BI415" s="218"/>
      <c r="BJ415" s="218"/>
      <c r="BK415" s="218"/>
      <c r="BL415" s="218"/>
      <c r="BM415" s="218"/>
      <c r="BN415" s="218"/>
      <c r="BO415" s="218"/>
      <c r="BP415" s="218"/>
      <c r="BQ415" s="218"/>
      <c r="BR415" s="218"/>
      <c r="BS415" s="218"/>
      <c r="BT415" s="218"/>
      <c r="BU415" s="218"/>
      <c r="BV415" s="218"/>
      <c r="BW415" s="218"/>
      <c r="BX415" s="218"/>
      <c r="BY415" s="218"/>
      <c r="BZ415" s="218"/>
      <c r="CA415" s="218"/>
      <c r="CB415" s="218"/>
      <c r="CC415" s="218"/>
      <c r="CD415" s="218"/>
      <c r="CE415" s="218"/>
      <c r="CF415" s="218"/>
      <c r="CG415" s="218"/>
      <c r="CH415" s="218"/>
      <c r="CI415" s="218"/>
      <c r="CJ415" s="218"/>
      <c r="CK415" s="218"/>
      <c r="CL415" s="218"/>
      <c r="CM415" s="218"/>
      <c r="CN415" s="218"/>
      <c r="CO415" s="218"/>
      <c r="CP415" s="218"/>
      <c r="CQ415" s="218"/>
      <c r="CR415" s="218"/>
      <c r="CS415" s="218"/>
      <c r="CT415" s="218"/>
    </row>
    <row r="416" spans="20:98" s="10" customFormat="1" x14ac:dyDescent="0.35">
      <c r="T416" s="218"/>
      <c r="U416" s="218"/>
      <c r="V416" s="218"/>
      <c r="W416" s="218"/>
      <c r="X416" s="218"/>
      <c r="Y416" s="218"/>
      <c r="Z416" s="218"/>
      <c r="AA416" s="218"/>
      <c r="AB416" s="218"/>
      <c r="AC416" s="218"/>
      <c r="AD416" s="218"/>
      <c r="AE416" s="218"/>
      <c r="AF416" s="218"/>
      <c r="AG416" s="218"/>
      <c r="AH416" s="218"/>
      <c r="AI416" s="218"/>
      <c r="AJ416" s="218"/>
      <c r="AK416" s="218"/>
      <c r="AL416" s="218"/>
      <c r="AM416" s="218"/>
      <c r="AN416" s="218"/>
      <c r="AO416" s="218"/>
      <c r="AP416" s="218"/>
      <c r="AQ416" s="218"/>
      <c r="AR416" s="218"/>
      <c r="AS416" s="218"/>
      <c r="AT416" s="218"/>
      <c r="AU416" s="218"/>
      <c r="AV416" s="218"/>
      <c r="AW416" s="218"/>
      <c r="AX416" s="218"/>
      <c r="AY416" s="218"/>
      <c r="AZ416" s="218"/>
      <c r="BA416" s="218"/>
      <c r="BB416" s="218"/>
      <c r="BC416" s="218"/>
      <c r="BD416" s="218"/>
      <c r="BE416" s="218"/>
      <c r="BF416" s="218"/>
      <c r="BG416" s="218"/>
      <c r="BH416" s="218"/>
      <c r="BI416" s="218"/>
      <c r="BJ416" s="218"/>
      <c r="BK416" s="218"/>
      <c r="BL416" s="218"/>
      <c r="BM416" s="218"/>
      <c r="BN416" s="218"/>
      <c r="BO416" s="218"/>
      <c r="BP416" s="218"/>
      <c r="BQ416" s="218"/>
      <c r="BR416" s="218"/>
      <c r="BS416" s="218"/>
      <c r="BT416" s="218"/>
      <c r="BU416" s="218"/>
      <c r="BV416" s="218"/>
      <c r="BW416" s="218"/>
      <c r="BX416" s="218"/>
      <c r="BY416" s="218"/>
      <c r="BZ416" s="218"/>
      <c r="CA416" s="218"/>
      <c r="CB416" s="218"/>
      <c r="CC416" s="218"/>
      <c r="CD416" s="218"/>
      <c r="CE416" s="218"/>
      <c r="CF416" s="218"/>
      <c r="CG416" s="218"/>
      <c r="CH416" s="218"/>
      <c r="CI416" s="218"/>
      <c r="CJ416" s="218"/>
      <c r="CK416" s="218"/>
      <c r="CL416" s="218"/>
      <c r="CM416" s="218"/>
      <c r="CN416" s="218"/>
      <c r="CO416" s="218"/>
      <c r="CP416" s="218"/>
      <c r="CQ416" s="218"/>
      <c r="CR416" s="218"/>
      <c r="CS416" s="218"/>
      <c r="CT416" s="218"/>
    </row>
    <row r="417" spans="20:98" s="10" customFormat="1" x14ac:dyDescent="0.35">
      <c r="T417" s="218"/>
      <c r="U417" s="218"/>
      <c r="V417" s="218"/>
      <c r="W417" s="218"/>
      <c r="X417" s="218"/>
      <c r="Y417" s="218"/>
      <c r="Z417" s="218"/>
      <c r="AA417" s="218"/>
      <c r="AB417" s="218"/>
      <c r="AC417" s="218"/>
      <c r="AD417" s="218"/>
      <c r="AE417" s="218"/>
      <c r="AF417" s="218"/>
      <c r="AG417" s="218"/>
      <c r="AH417" s="218"/>
      <c r="AI417" s="218"/>
      <c r="AJ417" s="218"/>
      <c r="AK417" s="218"/>
      <c r="AL417" s="218"/>
      <c r="AM417" s="218"/>
      <c r="AN417" s="218"/>
      <c r="AO417" s="218"/>
      <c r="AP417" s="218"/>
      <c r="AQ417" s="218"/>
      <c r="AR417" s="218"/>
      <c r="AS417" s="218"/>
      <c r="AT417" s="218"/>
      <c r="AU417" s="218"/>
      <c r="AV417" s="218"/>
      <c r="AW417" s="218"/>
      <c r="AX417" s="218"/>
      <c r="AY417" s="218"/>
      <c r="AZ417" s="218"/>
      <c r="BA417" s="218"/>
      <c r="BB417" s="218"/>
      <c r="BC417" s="218"/>
      <c r="BD417" s="218"/>
      <c r="BE417" s="218"/>
      <c r="BF417" s="218"/>
      <c r="BG417" s="218"/>
      <c r="BH417" s="218"/>
      <c r="BI417" s="218"/>
      <c r="BJ417" s="218"/>
      <c r="BK417" s="218"/>
      <c r="BL417" s="218"/>
      <c r="BM417" s="218"/>
      <c r="BN417" s="218"/>
      <c r="BO417" s="218"/>
      <c r="BP417" s="218"/>
      <c r="BQ417" s="218"/>
      <c r="BR417" s="218"/>
      <c r="BS417" s="218"/>
      <c r="BT417" s="218"/>
      <c r="BU417" s="218"/>
      <c r="BV417" s="218"/>
      <c r="BW417" s="218"/>
      <c r="BX417" s="218"/>
      <c r="BY417" s="218"/>
      <c r="BZ417" s="218"/>
      <c r="CA417" s="218"/>
      <c r="CB417" s="218"/>
      <c r="CC417" s="218"/>
      <c r="CD417" s="218"/>
      <c r="CE417" s="218"/>
      <c r="CF417" s="218"/>
      <c r="CG417" s="218"/>
      <c r="CH417" s="218"/>
      <c r="CI417" s="218"/>
      <c r="CJ417" s="218"/>
      <c r="CK417" s="218"/>
      <c r="CL417" s="218"/>
      <c r="CM417" s="218"/>
      <c r="CN417" s="218"/>
      <c r="CO417" s="218"/>
      <c r="CP417" s="218"/>
      <c r="CQ417" s="218"/>
      <c r="CR417" s="218"/>
      <c r="CS417" s="218"/>
      <c r="CT417" s="218"/>
    </row>
    <row r="418" spans="20:98" s="10" customFormat="1" x14ac:dyDescent="0.35">
      <c r="T418" s="218"/>
      <c r="U418" s="218"/>
      <c r="V418" s="218"/>
      <c r="W418" s="218"/>
      <c r="X418" s="218"/>
      <c r="Y418" s="218"/>
      <c r="Z418" s="218"/>
      <c r="AA418" s="218"/>
      <c r="AB418" s="218"/>
      <c r="AC418" s="218"/>
      <c r="AD418" s="218"/>
      <c r="AE418" s="218"/>
      <c r="AF418" s="218"/>
      <c r="AG418" s="218"/>
      <c r="AH418" s="218"/>
      <c r="AI418" s="218"/>
      <c r="AJ418" s="218"/>
      <c r="AK418" s="218"/>
      <c r="AL418" s="218"/>
      <c r="AM418" s="218"/>
      <c r="AN418" s="218"/>
      <c r="AO418" s="218"/>
      <c r="AP418" s="218"/>
      <c r="AQ418" s="218"/>
      <c r="AR418" s="218"/>
      <c r="AS418" s="218"/>
      <c r="AT418" s="218"/>
      <c r="AU418" s="218"/>
      <c r="AV418" s="218"/>
      <c r="AW418" s="218"/>
      <c r="AX418" s="218"/>
      <c r="AY418" s="218"/>
      <c r="AZ418" s="218"/>
      <c r="BA418" s="218"/>
      <c r="BB418" s="218"/>
      <c r="BC418" s="218"/>
      <c r="BD418" s="218"/>
      <c r="BE418" s="218"/>
      <c r="BF418" s="218"/>
      <c r="BG418" s="218"/>
      <c r="BH418" s="218"/>
      <c r="BI418" s="218"/>
      <c r="BJ418" s="218"/>
      <c r="BK418" s="218"/>
      <c r="BL418" s="218"/>
      <c r="BM418" s="218"/>
      <c r="BN418" s="218"/>
      <c r="BO418" s="218"/>
      <c r="BP418" s="218"/>
      <c r="BQ418" s="218"/>
      <c r="BR418" s="218"/>
      <c r="BS418" s="218"/>
      <c r="BT418" s="218"/>
      <c r="BU418" s="218"/>
      <c r="BV418" s="218"/>
      <c r="BW418" s="218"/>
      <c r="BX418" s="218"/>
      <c r="BY418" s="218"/>
      <c r="BZ418" s="218"/>
      <c r="CA418" s="218"/>
      <c r="CB418" s="218"/>
      <c r="CC418" s="218"/>
      <c r="CD418" s="218"/>
      <c r="CE418" s="218"/>
      <c r="CF418" s="218"/>
      <c r="CG418" s="218"/>
      <c r="CH418" s="218"/>
      <c r="CI418" s="218"/>
      <c r="CJ418" s="218"/>
      <c r="CK418" s="218"/>
      <c r="CL418" s="218"/>
      <c r="CM418" s="218"/>
      <c r="CN418" s="218"/>
      <c r="CO418" s="218"/>
      <c r="CP418" s="218"/>
      <c r="CQ418" s="218"/>
      <c r="CR418" s="218"/>
      <c r="CS418" s="218"/>
      <c r="CT418" s="218"/>
    </row>
    <row r="419" spans="20:98" s="10" customFormat="1" x14ac:dyDescent="0.35">
      <c r="T419" s="218"/>
      <c r="U419" s="218"/>
      <c r="V419" s="218"/>
      <c r="W419" s="218"/>
      <c r="X419" s="218"/>
      <c r="Y419" s="218"/>
      <c r="Z419" s="218"/>
      <c r="AA419" s="218"/>
      <c r="AB419" s="218"/>
      <c r="AC419" s="218"/>
      <c r="AD419" s="218"/>
      <c r="AE419" s="218"/>
      <c r="AF419" s="218"/>
      <c r="AG419" s="218"/>
      <c r="AH419" s="218"/>
      <c r="AI419" s="218"/>
      <c r="AJ419" s="218"/>
      <c r="AK419" s="218"/>
      <c r="AL419" s="218"/>
      <c r="AM419" s="218"/>
      <c r="AN419" s="218"/>
      <c r="AO419" s="218"/>
      <c r="AP419" s="218"/>
      <c r="AQ419" s="218"/>
      <c r="AR419" s="218"/>
      <c r="AS419" s="218"/>
      <c r="AT419" s="218"/>
      <c r="AU419" s="218"/>
      <c r="AV419" s="218"/>
      <c r="AW419" s="218"/>
      <c r="AX419" s="218"/>
      <c r="AY419" s="218"/>
      <c r="AZ419" s="218"/>
      <c r="BA419" s="218"/>
      <c r="BB419" s="218"/>
      <c r="BC419" s="218"/>
      <c r="BD419" s="218"/>
      <c r="BE419" s="218"/>
      <c r="BF419" s="218"/>
      <c r="BG419" s="218"/>
      <c r="BH419" s="218"/>
      <c r="BI419" s="218"/>
      <c r="BJ419" s="218"/>
      <c r="BK419" s="218"/>
      <c r="BL419" s="218"/>
      <c r="BM419" s="218"/>
      <c r="BN419" s="218"/>
      <c r="BO419" s="218"/>
      <c r="BP419" s="218"/>
      <c r="BQ419" s="218"/>
      <c r="BR419" s="218"/>
      <c r="BS419" s="218"/>
      <c r="BT419" s="218"/>
      <c r="BU419" s="218"/>
      <c r="BV419" s="218"/>
      <c r="BW419" s="218"/>
      <c r="BX419" s="218"/>
      <c r="BY419" s="218"/>
      <c r="BZ419" s="218"/>
      <c r="CA419" s="218"/>
      <c r="CB419" s="218"/>
      <c r="CC419" s="218"/>
      <c r="CD419" s="218"/>
      <c r="CE419" s="218"/>
      <c r="CF419" s="218"/>
      <c r="CG419" s="218"/>
      <c r="CH419" s="218"/>
      <c r="CI419" s="218"/>
      <c r="CJ419" s="218"/>
      <c r="CK419" s="218"/>
      <c r="CL419" s="218"/>
      <c r="CM419" s="218"/>
      <c r="CN419" s="218"/>
      <c r="CO419" s="218"/>
      <c r="CP419" s="218"/>
      <c r="CQ419" s="218"/>
      <c r="CR419" s="218"/>
      <c r="CS419" s="218"/>
      <c r="CT419" s="218"/>
    </row>
    <row r="420" spans="20:98" s="10" customFormat="1" x14ac:dyDescent="0.35">
      <c r="T420" s="218"/>
      <c r="U420" s="218"/>
      <c r="V420" s="218"/>
      <c r="W420" s="218"/>
      <c r="X420" s="218"/>
      <c r="Y420" s="218"/>
      <c r="Z420" s="218"/>
      <c r="AA420" s="218"/>
      <c r="AB420" s="218"/>
      <c r="AC420" s="218"/>
      <c r="AD420" s="218"/>
      <c r="AE420" s="218"/>
      <c r="AF420" s="218"/>
      <c r="AG420" s="218"/>
      <c r="AH420" s="218"/>
      <c r="AI420" s="218"/>
      <c r="AJ420" s="218"/>
      <c r="AK420" s="218"/>
      <c r="AL420" s="218"/>
      <c r="AM420" s="218"/>
      <c r="AN420" s="218"/>
      <c r="AO420" s="218"/>
      <c r="AP420" s="218"/>
      <c r="AQ420" s="218"/>
      <c r="AR420" s="218"/>
      <c r="AS420" s="218"/>
      <c r="AT420" s="218"/>
      <c r="AU420" s="218"/>
      <c r="AV420" s="218"/>
      <c r="AW420" s="218"/>
      <c r="AX420" s="218"/>
      <c r="AY420" s="218"/>
      <c r="AZ420" s="218"/>
      <c r="BA420" s="218"/>
      <c r="BB420" s="218"/>
      <c r="BC420" s="218"/>
      <c r="BD420" s="218"/>
      <c r="BE420" s="218"/>
      <c r="BF420" s="218"/>
      <c r="BG420" s="218"/>
      <c r="BH420" s="218"/>
      <c r="BI420" s="218"/>
      <c r="BJ420" s="218"/>
      <c r="BK420" s="218"/>
      <c r="BL420" s="218"/>
      <c r="BM420" s="218"/>
      <c r="BN420" s="218"/>
      <c r="BO420" s="218"/>
      <c r="BP420" s="218"/>
      <c r="BQ420" s="218"/>
      <c r="BR420" s="218"/>
      <c r="BS420" s="218"/>
      <c r="BT420" s="218"/>
      <c r="BU420" s="218"/>
      <c r="BV420" s="218"/>
      <c r="BW420" s="218"/>
      <c r="BX420" s="218"/>
      <c r="BY420" s="218"/>
      <c r="BZ420" s="218"/>
      <c r="CA420" s="218"/>
      <c r="CB420" s="218"/>
      <c r="CC420" s="218"/>
      <c r="CD420" s="218"/>
      <c r="CE420" s="218"/>
      <c r="CF420" s="218"/>
      <c r="CG420" s="218"/>
      <c r="CH420" s="218"/>
      <c r="CI420" s="218"/>
      <c r="CJ420" s="218"/>
      <c r="CK420" s="218"/>
      <c r="CL420" s="218"/>
      <c r="CM420" s="218"/>
      <c r="CN420" s="218"/>
      <c r="CO420" s="218"/>
      <c r="CP420" s="218"/>
      <c r="CQ420" s="218"/>
      <c r="CR420" s="218"/>
      <c r="CS420" s="218"/>
      <c r="CT420" s="218"/>
    </row>
    <row r="421" spans="20:98" s="10" customFormat="1" x14ac:dyDescent="0.35">
      <c r="T421" s="218"/>
      <c r="U421" s="218"/>
      <c r="V421" s="218"/>
      <c r="W421" s="218"/>
      <c r="X421" s="218"/>
      <c r="Y421" s="218"/>
      <c r="Z421" s="218"/>
      <c r="AA421" s="218"/>
      <c r="AB421" s="218"/>
      <c r="AC421" s="218"/>
      <c r="AD421" s="218"/>
      <c r="AE421" s="218"/>
      <c r="AF421" s="218"/>
      <c r="AG421" s="218"/>
      <c r="AH421" s="218"/>
      <c r="AI421" s="218"/>
      <c r="AJ421" s="218"/>
      <c r="AK421" s="218"/>
      <c r="AL421" s="218"/>
      <c r="AM421" s="218"/>
      <c r="AN421" s="218"/>
      <c r="AO421" s="218"/>
      <c r="AP421" s="218"/>
      <c r="AQ421" s="218"/>
      <c r="AR421" s="218"/>
      <c r="AS421" s="218"/>
      <c r="AT421" s="218"/>
      <c r="AU421" s="218"/>
      <c r="AV421" s="218"/>
      <c r="AW421" s="218"/>
      <c r="AX421" s="218"/>
      <c r="AY421" s="218"/>
      <c r="AZ421" s="218"/>
      <c r="BA421" s="218"/>
      <c r="BB421" s="218"/>
      <c r="BC421" s="218"/>
      <c r="BD421" s="218"/>
      <c r="BE421" s="218"/>
      <c r="BF421" s="218"/>
      <c r="BG421" s="218"/>
      <c r="BH421" s="218"/>
      <c r="BI421" s="218"/>
      <c r="BJ421" s="218"/>
      <c r="BK421" s="218"/>
      <c r="BL421" s="218"/>
      <c r="BM421" s="218"/>
      <c r="BN421" s="218"/>
      <c r="BO421" s="218"/>
      <c r="BP421" s="218"/>
      <c r="BQ421" s="218"/>
      <c r="BR421" s="218"/>
      <c r="BS421" s="218"/>
      <c r="BT421" s="218"/>
      <c r="BU421" s="218"/>
      <c r="BV421" s="218"/>
      <c r="BW421" s="218"/>
      <c r="BX421" s="218"/>
      <c r="BY421" s="218"/>
      <c r="BZ421" s="218"/>
      <c r="CA421" s="218"/>
      <c r="CB421" s="218"/>
      <c r="CC421" s="218"/>
      <c r="CD421" s="218"/>
      <c r="CE421" s="218"/>
      <c r="CF421" s="218"/>
      <c r="CG421" s="218"/>
      <c r="CH421" s="218"/>
      <c r="CI421" s="218"/>
      <c r="CJ421" s="218"/>
      <c r="CK421" s="218"/>
      <c r="CL421" s="218"/>
      <c r="CM421" s="218"/>
      <c r="CN421" s="218"/>
      <c r="CO421" s="218"/>
      <c r="CP421" s="218"/>
      <c r="CQ421" s="218"/>
      <c r="CR421" s="218"/>
      <c r="CS421" s="218"/>
      <c r="CT421" s="218"/>
    </row>
    <row r="422" spans="20:98" s="10" customFormat="1" x14ac:dyDescent="0.35">
      <c r="T422" s="218"/>
      <c r="U422" s="218"/>
      <c r="V422" s="218"/>
      <c r="W422" s="218"/>
      <c r="X422" s="218"/>
      <c r="Y422" s="218"/>
      <c r="Z422" s="218"/>
      <c r="AA422" s="218"/>
      <c r="AB422" s="218"/>
      <c r="AC422" s="218"/>
      <c r="AD422" s="218"/>
      <c r="AE422" s="218"/>
      <c r="AF422" s="218"/>
      <c r="AG422" s="218"/>
      <c r="AH422" s="218"/>
      <c r="AI422" s="218"/>
      <c r="AJ422" s="218"/>
      <c r="AK422" s="218"/>
      <c r="AL422" s="218"/>
      <c r="AM422" s="218"/>
      <c r="AN422" s="218"/>
      <c r="AO422" s="218"/>
      <c r="AP422" s="218"/>
      <c r="AQ422" s="218"/>
      <c r="AR422" s="218"/>
      <c r="AS422" s="218"/>
      <c r="AT422" s="218"/>
      <c r="AU422" s="218"/>
      <c r="AV422" s="218"/>
      <c r="AW422" s="218"/>
      <c r="AX422" s="218"/>
      <c r="AY422" s="218"/>
      <c r="AZ422" s="218"/>
      <c r="BA422" s="218"/>
      <c r="BB422" s="218"/>
      <c r="BC422" s="218"/>
      <c r="BD422" s="218"/>
      <c r="BE422" s="218"/>
      <c r="BF422" s="218"/>
      <c r="BG422" s="218"/>
      <c r="BH422" s="218"/>
      <c r="BI422" s="218"/>
      <c r="BJ422" s="218"/>
      <c r="BK422" s="218"/>
      <c r="BL422" s="218"/>
      <c r="BM422" s="218"/>
      <c r="BN422" s="218"/>
      <c r="BO422" s="218"/>
      <c r="BP422" s="218"/>
      <c r="BQ422" s="218"/>
      <c r="BR422" s="218"/>
      <c r="BS422" s="218"/>
      <c r="BT422" s="218"/>
      <c r="BU422" s="218"/>
      <c r="BV422" s="218"/>
      <c r="BW422" s="218"/>
      <c r="BX422" s="218"/>
      <c r="BY422" s="218"/>
      <c r="BZ422" s="218"/>
      <c r="CA422" s="218"/>
      <c r="CB422" s="218"/>
      <c r="CC422" s="218"/>
      <c r="CD422" s="218"/>
      <c r="CE422" s="218"/>
      <c r="CF422" s="218"/>
      <c r="CG422" s="218"/>
      <c r="CH422" s="218"/>
      <c r="CI422" s="218"/>
      <c r="CJ422" s="218"/>
      <c r="CK422" s="218"/>
      <c r="CL422" s="218"/>
      <c r="CM422" s="218"/>
      <c r="CN422" s="218"/>
      <c r="CO422" s="218"/>
      <c r="CP422" s="218"/>
      <c r="CQ422" s="218"/>
      <c r="CR422" s="218"/>
      <c r="CS422" s="218"/>
      <c r="CT422" s="218"/>
    </row>
    <row r="423" spans="20:98" s="10" customFormat="1" x14ac:dyDescent="0.35">
      <c r="T423" s="218"/>
      <c r="U423" s="218"/>
      <c r="V423" s="218"/>
      <c r="W423" s="218"/>
      <c r="X423" s="218"/>
      <c r="Y423" s="218"/>
      <c r="Z423" s="218"/>
      <c r="AA423" s="218"/>
      <c r="AB423" s="218"/>
      <c r="AC423" s="218"/>
      <c r="AD423" s="218"/>
      <c r="AE423" s="218"/>
      <c r="AF423" s="218"/>
      <c r="AG423" s="218"/>
      <c r="AH423" s="218"/>
      <c r="AI423" s="218"/>
      <c r="AJ423" s="218"/>
      <c r="AK423" s="218"/>
      <c r="AL423" s="218"/>
      <c r="AM423" s="218"/>
      <c r="AN423" s="218"/>
      <c r="AO423" s="218"/>
      <c r="AP423" s="218"/>
      <c r="AQ423" s="218"/>
      <c r="AR423" s="218"/>
      <c r="AS423" s="218"/>
      <c r="AT423" s="218"/>
      <c r="AU423" s="218"/>
      <c r="AV423" s="218"/>
      <c r="AW423" s="218"/>
      <c r="AX423" s="218"/>
      <c r="AY423" s="218"/>
      <c r="AZ423" s="218"/>
      <c r="BA423" s="218"/>
      <c r="BB423" s="218"/>
      <c r="BC423" s="218"/>
      <c r="BD423" s="218"/>
      <c r="BE423" s="218"/>
      <c r="BF423" s="218"/>
      <c r="BG423" s="218"/>
      <c r="BH423" s="218"/>
      <c r="BI423" s="218"/>
      <c r="BJ423" s="218"/>
      <c r="BK423" s="218"/>
      <c r="BL423" s="218"/>
      <c r="BM423" s="218"/>
      <c r="BN423" s="218"/>
      <c r="BO423" s="218"/>
      <c r="BP423" s="218"/>
      <c r="BQ423" s="218"/>
      <c r="BR423" s="218"/>
      <c r="BS423" s="218"/>
      <c r="BT423" s="218"/>
      <c r="BU423" s="218"/>
      <c r="BV423" s="218"/>
      <c r="BW423" s="218"/>
      <c r="BX423" s="218"/>
      <c r="BY423" s="218"/>
      <c r="BZ423" s="218"/>
      <c r="CA423" s="218"/>
      <c r="CB423" s="218"/>
      <c r="CC423" s="218"/>
      <c r="CD423" s="218"/>
      <c r="CE423" s="218"/>
      <c r="CF423" s="218"/>
      <c r="CG423" s="218"/>
      <c r="CH423" s="218"/>
      <c r="CI423" s="218"/>
      <c r="CJ423" s="218"/>
      <c r="CK423" s="218"/>
      <c r="CL423" s="218"/>
      <c r="CM423" s="218"/>
      <c r="CN423" s="218"/>
      <c r="CO423" s="218"/>
      <c r="CP423" s="218"/>
      <c r="CQ423" s="218"/>
      <c r="CR423" s="218"/>
      <c r="CS423" s="218"/>
      <c r="CT423" s="218"/>
    </row>
    <row r="424" spans="20:98" s="10" customFormat="1" x14ac:dyDescent="0.35">
      <c r="T424" s="218"/>
      <c r="U424" s="218"/>
      <c r="V424" s="218"/>
      <c r="W424" s="218"/>
      <c r="X424" s="218"/>
      <c r="Y424" s="218"/>
      <c r="Z424" s="218"/>
      <c r="AA424" s="218"/>
      <c r="AB424" s="218"/>
      <c r="AC424" s="218"/>
      <c r="AD424" s="218"/>
      <c r="AE424" s="218"/>
      <c r="AF424" s="218"/>
      <c r="AG424" s="218"/>
      <c r="AH424" s="218"/>
      <c r="AI424" s="218"/>
      <c r="AJ424" s="218"/>
      <c r="AK424" s="218"/>
      <c r="AL424" s="218"/>
      <c r="AM424" s="218"/>
      <c r="AN424" s="218"/>
      <c r="AO424" s="218"/>
      <c r="AP424" s="218"/>
      <c r="AQ424" s="218"/>
      <c r="AR424" s="218"/>
      <c r="AS424" s="218"/>
      <c r="AT424" s="218"/>
      <c r="AU424" s="218"/>
      <c r="AV424" s="218"/>
      <c r="AW424" s="218"/>
      <c r="AX424" s="218"/>
      <c r="AY424" s="218"/>
      <c r="AZ424" s="218"/>
      <c r="BA424" s="218"/>
      <c r="BB424" s="218"/>
      <c r="BC424" s="218"/>
      <c r="BD424" s="218"/>
      <c r="BE424" s="218"/>
      <c r="BF424" s="218"/>
      <c r="BG424" s="218"/>
      <c r="BH424" s="218"/>
      <c r="BI424" s="218"/>
      <c r="BJ424" s="218"/>
      <c r="BK424" s="218"/>
      <c r="BL424" s="218"/>
      <c r="BM424" s="218"/>
      <c r="BN424" s="218"/>
      <c r="BO424" s="218"/>
      <c r="BP424" s="218"/>
      <c r="BQ424" s="218"/>
      <c r="BR424" s="218"/>
      <c r="BS424" s="218"/>
      <c r="BT424" s="218"/>
      <c r="BU424" s="218"/>
      <c r="BV424" s="218"/>
      <c r="BW424" s="218"/>
      <c r="BX424" s="218"/>
      <c r="BY424" s="218"/>
      <c r="BZ424" s="218"/>
      <c r="CA424" s="218"/>
      <c r="CB424" s="218"/>
      <c r="CC424" s="218"/>
      <c r="CD424" s="218"/>
      <c r="CE424" s="218"/>
      <c r="CF424" s="218"/>
      <c r="CG424" s="218"/>
      <c r="CH424" s="218"/>
      <c r="CI424" s="218"/>
      <c r="CJ424" s="218"/>
      <c r="CK424" s="218"/>
      <c r="CL424" s="218"/>
      <c r="CM424" s="218"/>
      <c r="CN424" s="218"/>
      <c r="CO424" s="218"/>
      <c r="CP424" s="218"/>
      <c r="CQ424" s="218"/>
      <c r="CR424" s="218"/>
      <c r="CS424" s="218"/>
      <c r="CT424" s="218"/>
    </row>
    <row r="425" spans="20:98" s="10" customFormat="1" x14ac:dyDescent="0.35">
      <c r="T425" s="218"/>
      <c r="U425" s="218"/>
      <c r="V425" s="218"/>
      <c r="W425" s="218"/>
      <c r="X425" s="218"/>
      <c r="Y425" s="218"/>
      <c r="Z425" s="218"/>
      <c r="AA425" s="218"/>
      <c r="AB425" s="218"/>
      <c r="AC425" s="218"/>
      <c r="AD425" s="218"/>
      <c r="AE425" s="218"/>
      <c r="AF425" s="218"/>
      <c r="AG425" s="218"/>
      <c r="AH425" s="218"/>
      <c r="AI425" s="218"/>
      <c r="AJ425" s="218"/>
      <c r="AK425" s="218"/>
      <c r="AL425" s="218"/>
      <c r="AM425" s="218"/>
      <c r="AN425" s="218"/>
      <c r="AO425" s="218"/>
      <c r="AP425" s="218"/>
      <c r="AQ425" s="218"/>
      <c r="AR425" s="218"/>
      <c r="AS425" s="218"/>
      <c r="AT425" s="218"/>
      <c r="AU425" s="218"/>
      <c r="AV425" s="218"/>
      <c r="AW425" s="218"/>
      <c r="AX425" s="218"/>
      <c r="AY425" s="218"/>
      <c r="AZ425" s="218"/>
      <c r="BA425" s="218"/>
      <c r="BB425" s="218"/>
      <c r="BC425" s="218"/>
      <c r="BD425" s="218"/>
      <c r="BE425" s="218"/>
      <c r="BF425" s="218"/>
      <c r="BG425" s="218"/>
      <c r="BH425" s="218"/>
      <c r="BI425" s="218"/>
      <c r="BJ425" s="218"/>
      <c r="BK425" s="218"/>
      <c r="BL425" s="218"/>
      <c r="BM425" s="218"/>
      <c r="BN425" s="218"/>
      <c r="BO425" s="218"/>
      <c r="BP425" s="218"/>
      <c r="BQ425" s="218"/>
      <c r="BR425" s="218"/>
      <c r="BS425" s="218"/>
      <c r="BT425" s="218"/>
      <c r="BU425" s="218"/>
      <c r="BV425" s="218"/>
      <c r="BW425" s="218"/>
      <c r="BX425" s="218"/>
      <c r="BY425" s="218"/>
      <c r="BZ425" s="218"/>
      <c r="CA425" s="218"/>
      <c r="CB425" s="218"/>
      <c r="CC425" s="218"/>
      <c r="CD425" s="218"/>
      <c r="CE425" s="218"/>
      <c r="CF425" s="218"/>
      <c r="CG425" s="218"/>
      <c r="CH425" s="218"/>
      <c r="CI425" s="218"/>
      <c r="CJ425" s="218"/>
      <c r="CK425" s="218"/>
      <c r="CL425" s="218"/>
      <c r="CM425" s="218"/>
      <c r="CN425" s="218"/>
      <c r="CO425" s="218"/>
      <c r="CP425" s="218"/>
      <c r="CQ425" s="218"/>
      <c r="CR425" s="218"/>
      <c r="CS425" s="218"/>
      <c r="CT425" s="218"/>
    </row>
    <row r="426" spans="20:98" s="10" customFormat="1" x14ac:dyDescent="0.35">
      <c r="T426" s="218"/>
      <c r="U426" s="218"/>
      <c r="V426" s="218"/>
      <c r="W426" s="218"/>
      <c r="X426" s="218"/>
      <c r="Y426" s="218"/>
      <c r="Z426" s="218"/>
      <c r="AA426" s="218"/>
      <c r="AB426" s="218"/>
      <c r="AC426" s="218"/>
      <c r="AD426" s="218"/>
      <c r="AE426" s="218"/>
      <c r="AF426" s="218"/>
      <c r="AG426" s="218"/>
      <c r="AH426" s="218"/>
      <c r="AI426" s="218"/>
      <c r="AJ426" s="218"/>
      <c r="AK426" s="218"/>
      <c r="AL426" s="218"/>
      <c r="AM426" s="218"/>
      <c r="AN426" s="218"/>
      <c r="AO426" s="218"/>
      <c r="AP426" s="218"/>
      <c r="AQ426" s="218"/>
      <c r="AR426" s="218"/>
      <c r="AS426" s="218"/>
      <c r="AT426" s="218"/>
      <c r="AU426" s="218"/>
      <c r="AV426" s="218"/>
      <c r="AW426" s="218"/>
      <c r="AX426" s="218"/>
      <c r="AY426" s="218"/>
      <c r="AZ426" s="218"/>
      <c r="BA426" s="218"/>
      <c r="BB426" s="218"/>
      <c r="BC426" s="218"/>
      <c r="BD426" s="218"/>
      <c r="BE426" s="218"/>
      <c r="BF426" s="218"/>
      <c r="BG426" s="218"/>
      <c r="BH426" s="218"/>
      <c r="BI426" s="218"/>
      <c r="BJ426" s="218"/>
      <c r="BK426" s="218"/>
      <c r="BL426" s="218"/>
      <c r="BM426" s="218"/>
      <c r="BN426" s="218"/>
      <c r="BO426" s="218"/>
      <c r="BP426" s="218"/>
      <c r="BQ426" s="218"/>
      <c r="BR426" s="218"/>
      <c r="BS426" s="218"/>
      <c r="BT426" s="218"/>
      <c r="BU426" s="218"/>
      <c r="BV426" s="218"/>
      <c r="BW426" s="218"/>
      <c r="BX426" s="218"/>
      <c r="BY426" s="218"/>
      <c r="BZ426" s="218"/>
      <c r="CA426" s="218"/>
      <c r="CB426" s="218"/>
      <c r="CC426" s="218"/>
      <c r="CD426" s="218"/>
      <c r="CE426" s="218"/>
      <c r="CF426" s="218"/>
      <c r="CG426" s="218"/>
      <c r="CH426" s="218"/>
      <c r="CI426" s="218"/>
      <c r="CJ426" s="218"/>
      <c r="CK426" s="218"/>
      <c r="CL426" s="218"/>
      <c r="CM426" s="218"/>
      <c r="CN426" s="218"/>
      <c r="CO426" s="218"/>
      <c r="CP426" s="218"/>
      <c r="CQ426" s="218"/>
      <c r="CR426" s="218"/>
      <c r="CS426" s="218"/>
      <c r="CT426" s="218"/>
    </row>
    <row r="427" spans="20:98" s="10" customFormat="1" x14ac:dyDescent="0.35">
      <c r="T427" s="218"/>
      <c r="U427" s="218"/>
      <c r="V427" s="218"/>
      <c r="W427" s="218"/>
      <c r="X427" s="218"/>
      <c r="Y427" s="218"/>
      <c r="Z427" s="218"/>
      <c r="AA427" s="218"/>
      <c r="AB427" s="218"/>
      <c r="AC427" s="218"/>
      <c r="AD427" s="218"/>
      <c r="AE427" s="218"/>
      <c r="AF427" s="218"/>
      <c r="AG427" s="218"/>
      <c r="AH427" s="218"/>
      <c r="AI427" s="218"/>
      <c r="AJ427" s="218"/>
      <c r="AK427" s="218"/>
      <c r="AL427" s="218"/>
      <c r="AM427" s="218"/>
      <c r="AN427" s="218"/>
      <c r="AO427" s="218"/>
      <c r="AP427" s="218"/>
      <c r="AQ427" s="218"/>
      <c r="AR427" s="218"/>
      <c r="AS427" s="218"/>
      <c r="AT427" s="218"/>
      <c r="AU427" s="218"/>
      <c r="AV427" s="218"/>
      <c r="AW427" s="218"/>
      <c r="AX427" s="218"/>
      <c r="AY427" s="218"/>
      <c r="AZ427" s="218"/>
      <c r="BA427" s="218"/>
      <c r="BB427" s="218"/>
      <c r="BC427" s="218"/>
      <c r="BD427" s="218"/>
      <c r="BE427" s="218"/>
      <c r="BF427" s="218"/>
      <c r="BG427" s="218"/>
      <c r="BH427" s="218"/>
      <c r="BI427" s="218"/>
      <c r="BJ427" s="218"/>
      <c r="BK427" s="218"/>
      <c r="BL427" s="218"/>
      <c r="BM427" s="218"/>
      <c r="BN427" s="218"/>
      <c r="BO427" s="218"/>
      <c r="BP427" s="218"/>
      <c r="BQ427" s="218"/>
      <c r="BR427" s="218"/>
      <c r="BS427" s="218"/>
      <c r="BT427" s="218"/>
      <c r="BU427" s="218"/>
      <c r="BV427" s="218"/>
      <c r="BW427" s="218"/>
      <c r="BX427" s="218"/>
      <c r="BY427" s="218"/>
      <c r="BZ427" s="218"/>
      <c r="CA427" s="218"/>
      <c r="CB427" s="218"/>
      <c r="CC427" s="218"/>
      <c r="CD427" s="218"/>
      <c r="CE427" s="218"/>
      <c r="CF427" s="218"/>
      <c r="CG427" s="218"/>
      <c r="CH427" s="218"/>
      <c r="CI427" s="218"/>
      <c r="CJ427" s="218"/>
      <c r="CK427" s="218"/>
      <c r="CL427" s="218"/>
      <c r="CM427" s="218"/>
      <c r="CN427" s="218"/>
      <c r="CO427" s="218"/>
      <c r="CP427" s="218"/>
      <c r="CQ427" s="218"/>
      <c r="CR427" s="218"/>
      <c r="CS427" s="218"/>
      <c r="CT427" s="218"/>
    </row>
    <row r="428" spans="20:98" s="10" customFormat="1" x14ac:dyDescent="0.35">
      <c r="T428" s="218"/>
      <c r="U428" s="218"/>
      <c r="V428" s="218"/>
      <c r="W428" s="218"/>
      <c r="X428" s="218"/>
      <c r="Y428" s="218"/>
      <c r="Z428" s="218"/>
      <c r="AA428" s="218"/>
      <c r="AB428" s="218"/>
      <c r="AC428" s="218"/>
      <c r="AD428" s="218"/>
      <c r="AE428" s="218"/>
      <c r="AF428" s="218"/>
      <c r="AG428" s="218"/>
      <c r="AH428" s="218"/>
      <c r="AI428" s="218"/>
      <c r="AJ428" s="218"/>
      <c r="AK428" s="218"/>
      <c r="AL428" s="218"/>
      <c r="AM428" s="218"/>
      <c r="AN428" s="218"/>
      <c r="AO428" s="218"/>
      <c r="AP428" s="218"/>
      <c r="AQ428" s="218"/>
      <c r="AR428" s="218"/>
      <c r="AS428" s="218"/>
      <c r="AT428" s="218"/>
      <c r="AU428" s="218"/>
      <c r="AV428" s="218"/>
      <c r="AW428" s="218"/>
      <c r="AX428" s="218"/>
      <c r="AY428" s="218"/>
      <c r="AZ428" s="218"/>
      <c r="BA428" s="218"/>
      <c r="BB428" s="218"/>
      <c r="BC428" s="218"/>
      <c r="BD428" s="218"/>
      <c r="BE428" s="218"/>
      <c r="BF428" s="218"/>
      <c r="BG428" s="218"/>
      <c r="BH428" s="218"/>
      <c r="BI428" s="218"/>
      <c r="BJ428" s="218"/>
      <c r="BK428" s="218"/>
      <c r="BL428" s="218"/>
      <c r="BM428" s="218"/>
      <c r="BN428" s="218"/>
      <c r="BO428" s="218"/>
      <c r="BP428" s="218"/>
      <c r="BQ428" s="218"/>
      <c r="BR428" s="218"/>
      <c r="BS428" s="218"/>
      <c r="BT428" s="218"/>
      <c r="BU428" s="218"/>
      <c r="BV428" s="218"/>
      <c r="BW428" s="218"/>
      <c r="BX428" s="218"/>
      <c r="BY428" s="218"/>
      <c r="BZ428" s="218"/>
      <c r="CA428" s="218"/>
      <c r="CB428" s="218"/>
      <c r="CC428" s="218"/>
      <c r="CD428" s="218"/>
      <c r="CE428" s="218"/>
      <c r="CF428" s="218"/>
      <c r="CG428" s="218"/>
      <c r="CH428" s="218"/>
      <c r="CI428" s="218"/>
      <c r="CJ428" s="218"/>
      <c r="CK428" s="218"/>
      <c r="CL428" s="218"/>
      <c r="CM428" s="218"/>
      <c r="CN428" s="218"/>
      <c r="CO428" s="218"/>
      <c r="CP428" s="218"/>
      <c r="CQ428" s="218"/>
      <c r="CR428" s="218"/>
      <c r="CS428" s="218"/>
      <c r="CT428" s="218"/>
    </row>
    <row r="429" spans="20:98" s="10" customFormat="1" x14ac:dyDescent="0.35">
      <c r="T429" s="218"/>
      <c r="U429" s="218"/>
      <c r="V429" s="218"/>
      <c r="W429" s="218"/>
      <c r="X429" s="218"/>
      <c r="Y429" s="218"/>
      <c r="Z429" s="218"/>
      <c r="AA429" s="218"/>
      <c r="AB429" s="218"/>
      <c r="AC429" s="218"/>
      <c r="AD429" s="218"/>
      <c r="AE429" s="218"/>
      <c r="AF429" s="218"/>
      <c r="AG429" s="218"/>
      <c r="AH429" s="218"/>
      <c r="AI429" s="218"/>
      <c r="AJ429" s="218"/>
      <c r="AK429" s="218"/>
      <c r="AL429" s="218"/>
      <c r="AM429" s="218"/>
      <c r="AN429" s="218"/>
      <c r="AO429" s="218"/>
      <c r="AP429" s="218"/>
      <c r="AQ429" s="218"/>
      <c r="AR429" s="218"/>
      <c r="AS429" s="218"/>
      <c r="AT429" s="218"/>
      <c r="AU429" s="218"/>
      <c r="AV429" s="218"/>
      <c r="AW429" s="218"/>
      <c r="AX429" s="218"/>
      <c r="AY429" s="218"/>
      <c r="AZ429" s="218"/>
      <c r="BA429" s="218"/>
      <c r="BB429" s="218"/>
      <c r="BC429" s="218"/>
      <c r="BD429" s="218"/>
      <c r="BE429" s="218"/>
      <c r="BF429" s="218"/>
      <c r="BG429" s="218"/>
      <c r="BH429" s="218"/>
      <c r="BI429" s="218"/>
      <c r="BJ429" s="218"/>
      <c r="BK429" s="218"/>
      <c r="BL429" s="218"/>
      <c r="BM429" s="218"/>
      <c r="BN429" s="218"/>
      <c r="BO429" s="218"/>
      <c r="BP429" s="218"/>
      <c r="BQ429" s="218"/>
      <c r="BR429" s="218"/>
      <c r="BS429" s="218"/>
      <c r="BT429" s="218"/>
      <c r="BU429" s="218"/>
      <c r="BV429" s="218"/>
      <c r="BW429" s="218"/>
      <c r="BX429" s="218"/>
      <c r="BY429" s="218"/>
      <c r="BZ429" s="218"/>
      <c r="CA429" s="218"/>
      <c r="CB429" s="218"/>
      <c r="CC429" s="218"/>
      <c r="CD429" s="218"/>
      <c r="CE429" s="218"/>
      <c r="CF429" s="218"/>
      <c r="CG429" s="218"/>
      <c r="CH429" s="218"/>
      <c r="CI429" s="218"/>
      <c r="CJ429" s="218"/>
      <c r="CK429" s="218"/>
      <c r="CL429" s="218"/>
      <c r="CM429" s="218"/>
      <c r="CN429" s="218"/>
      <c r="CO429" s="218"/>
      <c r="CP429" s="218"/>
      <c r="CQ429" s="218"/>
      <c r="CR429" s="218"/>
      <c r="CS429" s="218"/>
      <c r="CT429" s="218"/>
    </row>
    <row r="430" spans="20:98" s="10" customFormat="1" x14ac:dyDescent="0.35">
      <c r="T430" s="218"/>
      <c r="U430" s="218"/>
      <c r="V430" s="218"/>
      <c r="W430" s="218"/>
      <c r="X430" s="218"/>
      <c r="Y430" s="218"/>
      <c r="Z430" s="218"/>
      <c r="AA430" s="218"/>
      <c r="AB430" s="218"/>
      <c r="AC430" s="218"/>
      <c r="AD430" s="218"/>
      <c r="AE430" s="218"/>
      <c r="AF430" s="218"/>
      <c r="AG430" s="218"/>
      <c r="AH430" s="218"/>
      <c r="AI430" s="218"/>
      <c r="AJ430" s="218"/>
      <c r="AK430" s="218"/>
      <c r="AL430" s="218"/>
      <c r="AM430" s="218"/>
      <c r="AN430" s="218"/>
      <c r="AO430" s="218"/>
      <c r="AP430" s="218"/>
      <c r="AQ430" s="218"/>
      <c r="AR430" s="218"/>
      <c r="AS430" s="218"/>
      <c r="AT430" s="218"/>
      <c r="AU430" s="218"/>
      <c r="AV430" s="218"/>
      <c r="AW430" s="218"/>
      <c r="AX430" s="218"/>
      <c r="AY430" s="218"/>
      <c r="AZ430" s="218"/>
      <c r="BA430" s="218"/>
      <c r="BB430" s="218"/>
      <c r="BC430" s="218"/>
      <c r="BD430" s="218"/>
      <c r="BE430" s="218"/>
      <c r="BF430" s="218"/>
      <c r="BG430" s="218"/>
      <c r="BH430" s="218"/>
      <c r="BI430" s="218"/>
      <c r="BJ430" s="218"/>
      <c r="BK430" s="218"/>
      <c r="BL430" s="218"/>
      <c r="BM430" s="218"/>
      <c r="BN430" s="218"/>
      <c r="BO430" s="218"/>
      <c r="BP430" s="218"/>
      <c r="BQ430" s="218"/>
      <c r="BR430" s="218"/>
      <c r="BS430" s="218"/>
      <c r="BT430" s="218"/>
      <c r="BU430" s="218"/>
      <c r="BV430" s="218"/>
      <c r="BW430" s="218"/>
      <c r="BX430" s="218"/>
      <c r="BY430" s="218"/>
      <c r="BZ430" s="218"/>
      <c r="CA430" s="218"/>
      <c r="CB430" s="218"/>
      <c r="CC430" s="218"/>
      <c r="CD430" s="218"/>
      <c r="CE430" s="218"/>
      <c r="CF430" s="218"/>
      <c r="CG430" s="218"/>
      <c r="CH430" s="218"/>
      <c r="CI430" s="218"/>
      <c r="CJ430" s="218"/>
      <c r="CK430" s="218"/>
      <c r="CL430" s="218"/>
      <c r="CM430" s="218"/>
      <c r="CN430" s="218"/>
      <c r="CO430" s="218"/>
      <c r="CP430" s="218"/>
      <c r="CQ430" s="218"/>
      <c r="CR430" s="218"/>
      <c r="CS430" s="218"/>
      <c r="CT430" s="218"/>
    </row>
    <row r="431" spans="20:98" s="10" customFormat="1" x14ac:dyDescent="0.35">
      <c r="T431" s="218"/>
      <c r="U431" s="218"/>
      <c r="V431" s="218"/>
      <c r="W431" s="218"/>
      <c r="X431" s="218"/>
      <c r="Y431" s="218"/>
      <c r="Z431" s="218"/>
      <c r="AA431" s="218"/>
      <c r="AB431" s="218"/>
      <c r="AC431" s="218"/>
      <c r="AD431" s="218"/>
      <c r="AE431" s="218"/>
      <c r="AF431" s="218"/>
      <c r="AG431" s="218"/>
      <c r="AH431" s="218"/>
      <c r="AI431" s="218"/>
      <c r="AJ431" s="218"/>
      <c r="AK431" s="218"/>
      <c r="AL431" s="218"/>
      <c r="AM431" s="218"/>
      <c r="AN431" s="218"/>
      <c r="AO431" s="218"/>
      <c r="AP431" s="218"/>
      <c r="AQ431" s="218"/>
      <c r="AR431" s="218"/>
      <c r="AS431" s="218"/>
      <c r="AT431" s="218"/>
      <c r="AU431" s="218"/>
      <c r="AV431" s="218"/>
      <c r="AW431" s="218"/>
      <c r="AX431" s="218"/>
      <c r="AY431" s="218"/>
      <c r="AZ431" s="218"/>
      <c r="BA431" s="218"/>
      <c r="BB431" s="218"/>
      <c r="BC431" s="218"/>
      <c r="BD431" s="218"/>
      <c r="BE431" s="218"/>
      <c r="BF431" s="218"/>
      <c r="BG431" s="218"/>
      <c r="BH431" s="218"/>
      <c r="BI431" s="218"/>
      <c r="BJ431" s="218"/>
      <c r="BK431" s="218"/>
      <c r="BL431" s="218"/>
      <c r="BM431" s="218"/>
      <c r="BN431" s="218"/>
      <c r="BO431" s="218"/>
      <c r="BP431" s="218"/>
      <c r="BQ431" s="218"/>
      <c r="BR431" s="218"/>
      <c r="BS431" s="218"/>
      <c r="BT431" s="218"/>
      <c r="BU431" s="218"/>
      <c r="BV431" s="218"/>
      <c r="BW431" s="218"/>
      <c r="BX431" s="218"/>
      <c r="BY431" s="218"/>
      <c r="BZ431" s="218"/>
      <c r="CA431" s="218"/>
      <c r="CB431" s="218"/>
      <c r="CC431" s="218"/>
      <c r="CD431" s="218"/>
      <c r="CE431" s="218"/>
      <c r="CF431" s="218"/>
      <c r="CG431" s="218"/>
      <c r="CH431" s="218"/>
      <c r="CI431" s="218"/>
      <c r="CJ431" s="218"/>
      <c r="CK431" s="218"/>
      <c r="CL431" s="218"/>
      <c r="CM431" s="218"/>
      <c r="CN431" s="218"/>
      <c r="CO431" s="218"/>
      <c r="CP431" s="218"/>
      <c r="CQ431" s="218"/>
      <c r="CR431" s="218"/>
      <c r="CS431" s="218"/>
      <c r="CT431" s="218"/>
    </row>
    <row r="432" spans="20:98" s="10" customFormat="1" x14ac:dyDescent="0.35">
      <c r="T432" s="218"/>
      <c r="U432" s="218"/>
      <c r="V432" s="218"/>
      <c r="W432" s="218"/>
      <c r="X432" s="218"/>
      <c r="Y432" s="218"/>
      <c r="Z432" s="218"/>
      <c r="AA432" s="218"/>
      <c r="AB432" s="218"/>
      <c r="AC432" s="218"/>
      <c r="AD432" s="218"/>
      <c r="AE432" s="218"/>
      <c r="AF432" s="218"/>
      <c r="AG432" s="218"/>
      <c r="AH432" s="218"/>
      <c r="AI432" s="218"/>
      <c r="AJ432" s="218"/>
      <c r="AK432" s="218"/>
      <c r="AL432" s="218"/>
      <c r="AM432" s="218"/>
      <c r="AN432" s="218"/>
      <c r="AO432" s="218"/>
      <c r="AP432" s="218"/>
      <c r="AQ432" s="218"/>
      <c r="AR432" s="218"/>
      <c r="AS432" s="218"/>
      <c r="AT432" s="218"/>
      <c r="AU432" s="218"/>
      <c r="AV432" s="218"/>
      <c r="AW432" s="218"/>
      <c r="AX432" s="218"/>
      <c r="AY432" s="218"/>
      <c r="AZ432" s="218"/>
      <c r="BA432" s="218"/>
      <c r="BB432" s="218"/>
      <c r="BC432" s="218"/>
      <c r="BD432" s="218"/>
      <c r="BE432" s="218"/>
      <c r="BF432" s="218"/>
      <c r="BG432" s="218"/>
      <c r="BH432" s="218"/>
      <c r="BI432" s="218"/>
      <c r="BJ432" s="218"/>
      <c r="BK432" s="218"/>
      <c r="BL432" s="218"/>
      <c r="BM432" s="218"/>
      <c r="BN432" s="218"/>
      <c r="BO432" s="218"/>
      <c r="BP432" s="218"/>
      <c r="BQ432" s="218"/>
      <c r="BR432" s="218"/>
      <c r="BS432" s="218"/>
      <c r="BT432" s="218"/>
      <c r="BU432" s="218"/>
      <c r="BV432" s="218"/>
      <c r="BW432" s="218"/>
      <c r="BX432" s="218"/>
      <c r="BY432" s="218"/>
      <c r="BZ432" s="218"/>
      <c r="CA432" s="218"/>
      <c r="CB432" s="218"/>
      <c r="CC432" s="218"/>
      <c r="CD432" s="218"/>
      <c r="CE432" s="218"/>
      <c r="CF432" s="218"/>
      <c r="CG432" s="218"/>
      <c r="CH432" s="218"/>
      <c r="CI432" s="218"/>
      <c r="CJ432" s="218"/>
      <c r="CK432" s="218"/>
      <c r="CL432" s="218"/>
      <c r="CM432" s="218"/>
      <c r="CN432" s="218"/>
      <c r="CO432" s="218"/>
      <c r="CP432" s="218"/>
      <c r="CQ432" s="218"/>
      <c r="CR432" s="218"/>
      <c r="CS432" s="218"/>
      <c r="CT432" s="218"/>
    </row>
    <row r="433" spans="20:98" s="10" customFormat="1" x14ac:dyDescent="0.35">
      <c r="T433" s="218"/>
      <c r="U433" s="218"/>
      <c r="V433" s="218"/>
      <c r="W433" s="218"/>
      <c r="X433" s="218"/>
      <c r="Y433" s="218"/>
      <c r="Z433" s="218"/>
      <c r="AA433" s="218"/>
      <c r="AB433" s="218"/>
      <c r="AC433" s="218"/>
      <c r="AD433" s="218"/>
      <c r="AE433" s="218"/>
      <c r="AF433" s="218"/>
      <c r="AG433" s="218"/>
      <c r="AH433" s="218"/>
      <c r="AI433" s="218"/>
      <c r="AJ433" s="218"/>
      <c r="AK433" s="218"/>
      <c r="AL433" s="218"/>
      <c r="AM433" s="218"/>
      <c r="AN433" s="218"/>
      <c r="AO433" s="218"/>
      <c r="AP433" s="218"/>
      <c r="AQ433" s="218"/>
      <c r="AR433" s="218"/>
      <c r="AS433" s="218"/>
      <c r="AT433" s="218"/>
      <c r="AU433" s="218"/>
      <c r="AV433" s="218"/>
      <c r="AW433" s="218"/>
      <c r="AX433" s="218"/>
      <c r="AY433" s="218"/>
      <c r="AZ433" s="218"/>
      <c r="BA433" s="218"/>
      <c r="BB433" s="218"/>
      <c r="BC433" s="218"/>
      <c r="BD433" s="218"/>
      <c r="BE433" s="218"/>
      <c r="BF433" s="218"/>
      <c r="BG433" s="218"/>
      <c r="BH433" s="218"/>
      <c r="BI433" s="218"/>
      <c r="BJ433" s="218"/>
      <c r="BK433" s="218"/>
      <c r="BL433" s="218"/>
      <c r="BM433" s="218"/>
      <c r="BN433" s="218"/>
      <c r="BO433" s="218"/>
      <c r="BP433" s="218"/>
      <c r="BQ433" s="218"/>
      <c r="BR433" s="218"/>
      <c r="BS433" s="218"/>
      <c r="BT433" s="218"/>
      <c r="BU433" s="218"/>
      <c r="BV433" s="218"/>
      <c r="BW433" s="218"/>
      <c r="BX433" s="218"/>
      <c r="BY433" s="218"/>
      <c r="BZ433" s="218"/>
      <c r="CA433" s="218"/>
      <c r="CB433" s="218"/>
      <c r="CC433" s="218"/>
      <c r="CD433" s="218"/>
      <c r="CE433" s="218"/>
      <c r="CF433" s="218"/>
      <c r="CG433" s="218"/>
      <c r="CH433" s="218"/>
      <c r="CI433" s="218"/>
      <c r="CJ433" s="218"/>
      <c r="CK433" s="218"/>
      <c r="CL433" s="218"/>
      <c r="CM433" s="218"/>
      <c r="CN433" s="218"/>
      <c r="CO433" s="218"/>
      <c r="CP433" s="218"/>
      <c r="CQ433" s="218"/>
      <c r="CR433" s="218"/>
      <c r="CS433" s="218"/>
      <c r="CT433" s="218"/>
    </row>
    <row r="434" spans="20:98" s="10" customFormat="1" x14ac:dyDescent="0.35">
      <c r="T434" s="218"/>
      <c r="U434" s="218"/>
      <c r="V434" s="218"/>
      <c r="W434" s="218"/>
      <c r="X434" s="218"/>
      <c r="Y434" s="218"/>
      <c r="Z434" s="218"/>
      <c r="AA434" s="218"/>
      <c r="AB434" s="218"/>
      <c r="AC434" s="218"/>
      <c r="AD434" s="218"/>
      <c r="AE434" s="218"/>
      <c r="AF434" s="218"/>
      <c r="AG434" s="218"/>
      <c r="AH434" s="218"/>
      <c r="AI434" s="218"/>
      <c r="AJ434" s="218"/>
      <c r="AK434" s="218"/>
      <c r="AL434" s="218"/>
      <c r="AM434" s="218"/>
      <c r="AN434" s="218"/>
      <c r="AO434" s="218"/>
      <c r="AP434" s="218"/>
      <c r="AQ434" s="218"/>
      <c r="AR434" s="218"/>
      <c r="AS434" s="218"/>
      <c r="AT434" s="218"/>
      <c r="AU434" s="218"/>
      <c r="AV434" s="218"/>
      <c r="AW434" s="218"/>
      <c r="AX434" s="218"/>
      <c r="AY434" s="218"/>
      <c r="AZ434" s="218"/>
      <c r="BA434" s="218"/>
      <c r="BB434" s="218"/>
      <c r="BC434" s="218"/>
      <c r="BD434" s="218"/>
      <c r="BE434" s="218"/>
      <c r="BF434" s="218"/>
      <c r="BG434" s="218"/>
      <c r="BH434" s="218"/>
      <c r="BI434" s="218"/>
      <c r="BJ434" s="218"/>
      <c r="BK434" s="218"/>
      <c r="BL434" s="218"/>
      <c r="BM434" s="218"/>
      <c r="BN434" s="218"/>
      <c r="BO434" s="218"/>
      <c r="BP434" s="218"/>
      <c r="BQ434" s="218"/>
      <c r="BR434" s="218"/>
      <c r="BS434" s="218"/>
      <c r="BT434" s="218"/>
      <c r="BU434" s="218"/>
      <c r="BV434" s="218"/>
      <c r="BW434" s="218"/>
      <c r="BX434" s="218"/>
      <c r="BY434" s="218"/>
      <c r="BZ434" s="218"/>
      <c r="CA434" s="218"/>
      <c r="CB434" s="218"/>
      <c r="CC434" s="218"/>
      <c r="CD434" s="218"/>
      <c r="CE434" s="218"/>
      <c r="CF434" s="218"/>
      <c r="CG434" s="218"/>
      <c r="CH434" s="218"/>
      <c r="CI434" s="218"/>
      <c r="CJ434" s="218"/>
      <c r="CK434" s="218"/>
      <c r="CL434" s="218"/>
      <c r="CM434" s="218"/>
      <c r="CN434" s="218"/>
      <c r="CO434" s="218"/>
      <c r="CP434" s="218"/>
      <c r="CQ434" s="218"/>
      <c r="CR434" s="218"/>
      <c r="CS434" s="218"/>
      <c r="CT434" s="218"/>
    </row>
    <row r="435" spans="20:98" s="10" customFormat="1" x14ac:dyDescent="0.35">
      <c r="T435" s="218"/>
      <c r="U435" s="218"/>
      <c r="V435" s="218"/>
      <c r="W435" s="218"/>
      <c r="X435" s="218"/>
      <c r="Y435" s="218"/>
      <c r="Z435" s="218"/>
      <c r="AA435" s="218"/>
      <c r="AB435" s="218"/>
      <c r="AC435" s="218"/>
      <c r="AD435" s="218"/>
      <c r="AE435" s="218"/>
      <c r="AF435" s="218"/>
      <c r="AG435" s="218"/>
      <c r="AH435" s="218"/>
      <c r="AI435" s="218"/>
      <c r="AJ435" s="218"/>
      <c r="AK435" s="218"/>
      <c r="AL435" s="218"/>
      <c r="AM435" s="218"/>
      <c r="AN435" s="218"/>
      <c r="AO435" s="218"/>
      <c r="AP435" s="218"/>
      <c r="AQ435" s="218"/>
      <c r="AR435" s="218"/>
      <c r="AS435" s="218"/>
      <c r="AT435" s="218"/>
      <c r="AU435" s="218"/>
      <c r="AV435" s="218"/>
      <c r="AW435" s="218"/>
      <c r="AX435" s="218"/>
      <c r="AY435" s="218"/>
      <c r="AZ435" s="218"/>
      <c r="BA435" s="218"/>
      <c r="BB435" s="218"/>
      <c r="BC435" s="218"/>
      <c r="BD435" s="218"/>
      <c r="BE435" s="218"/>
      <c r="BF435" s="218"/>
      <c r="BG435" s="218"/>
      <c r="BH435" s="218"/>
      <c r="BI435" s="218"/>
      <c r="BJ435" s="218"/>
      <c r="BK435" s="218"/>
      <c r="BL435" s="218"/>
      <c r="BM435" s="218"/>
      <c r="BN435" s="218"/>
      <c r="BO435" s="218"/>
      <c r="BP435" s="218"/>
      <c r="BQ435" s="218"/>
      <c r="BR435" s="218"/>
      <c r="BS435" s="218"/>
      <c r="BT435" s="218"/>
      <c r="BU435" s="218"/>
      <c r="BV435" s="218"/>
      <c r="BW435" s="218"/>
      <c r="BX435" s="218"/>
      <c r="BY435" s="218"/>
      <c r="BZ435" s="218"/>
      <c r="CA435" s="218"/>
      <c r="CB435" s="218"/>
      <c r="CC435" s="218"/>
      <c r="CD435" s="218"/>
      <c r="CE435" s="218"/>
      <c r="CF435" s="218"/>
      <c r="CG435" s="218"/>
      <c r="CH435" s="218"/>
      <c r="CI435" s="218"/>
      <c r="CJ435" s="218"/>
      <c r="CK435" s="218"/>
      <c r="CL435" s="218"/>
      <c r="CM435" s="218"/>
      <c r="CN435" s="218"/>
      <c r="CO435" s="218"/>
      <c r="CP435" s="218"/>
      <c r="CQ435" s="218"/>
      <c r="CR435" s="218"/>
      <c r="CS435" s="218"/>
      <c r="CT435" s="218"/>
    </row>
    <row r="436" spans="20:98" s="10" customFormat="1" x14ac:dyDescent="0.35">
      <c r="T436" s="218"/>
      <c r="U436" s="218"/>
      <c r="V436" s="218"/>
      <c r="W436" s="218"/>
      <c r="X436" s="218"/>
      <c r="Y436" s="218"/>
      <c r="Z436" s="218"/>
      <c r="AA436" s="218"/>
      <c r="AB436" s="218"/>
      <c r="AC436" s="218"/>
      <c r="AD436" s="218"/>
      <c r="AE436" s="218"/>
      <c r="AF436" s="218"/>
      <c r="AG436" s="218"/>
      <c r="AH436" s="218"/>
      <c r="AI436" s="218"/>
      <c r="AJ436" s="218"/>
      <c r="AK436" s="218"/>
      <c r="AL436" s="218"/>
      <c r="AM436" s="218"/>
      <c r="AN436" s="218"/>
      <c r="AO436" s="218"/>
      <c r="AP436" s="218"/>
      <c r="AQ436" s="218"/>
      <c r="AR436" s="218"/>
      <c r="AS436" s="218"/>
      <c r="AT436" s="218"/>
      <c r="AU436" s="218"/>
      <c r="AV436" s="218"/>
      <c r="AW436" s="218"/>
      <c r="AX436" s="218"/>
      <c r="AY436" s="218"/>
      <c r="AZ436" s="218"/>
      <c r="BA436" s="218"/>
      <c r="BB436" s="218"/>
      <c r="BC436" s="218"/>
      <c r="BD436" s="218"/>
      <c r="BE436" s="218"/>
      <c r="BF436" s="218"/>
      <c r="BG436" s="218"/>
      <c r="BH436" s="218"/>
      <c r="BI436" s="218"/>
      <c r="BJ436" s="218"/>
      <c r="BK436" s="218"/>
      <c r="BL436" s="218"/>
      <c r="BM436" s="218"/>
      <c r="BN436" s="218"/>
      <c r="BO436" s="218"/>
      <c r="BP436" s="218"/>
      <c r="BQ436" s="218"/>
      <c r="BR436" s="218"/>
      <c r="BS436" s="218"/>
      <c r="BT436" s="218"/>
      <c r="BU436" s="218"/>
      <c r="BV436" s="218"/>
      <c r="BW436" s="218"/>
      <c r="BX436" s="218"/>
      <c r="BY436" s="218"/>
      <c r="BZ436" s="218"/>
      <c r="CA436" s="218"/>
      <c r="CB436" s="218"/>
      <c r="CC436" s="218"/>
      <c r="CD436" s="218"/>
      <c r="CE436" s="218"/>
      <c r="CF436" s="218"/>
      <c r="CG436" s="218"/>
      <c r="CH436" s="218"/>
      <c r="CI436" s="218"/>
      <c r="CJ436" s="218"/>
      <c r="CK436" s="218"/>
      <c r="CL436" s="218"/>
      <c r="CM436" s="218"/>
      <c r="CN436" s="218"/>
      <c r="CO436" s="218"/>
      <c r="CP436" s="218"/>
      <c r="CQ436" s="218"/>
      <c r="CR436" s="218"/>
      <c r="CS436" s="218"/>
      <c r="CT436" s="218"/>
    </row>
    <row r="437" spans="20:98" s="10" customFormat="1" x14ac:dyDescent="0.35">
      <c r="T437" s="218"/>
      <c r="U437" s="218"/>
      <c r="V437" s="218"/>
      <c r="W437" s="218"/>
      <c r="X437" s="218"/>
      <c r="Y437" s="218"/>
      <c r="Z437" s="218"/>
      <c r="AA437" s="218"/>
      <c r="AB437" s="218"/>
      <c r="AC437" s="218"/>
      <c r="AD437" s="218"/>
      <c r="AE437" s="218"/>
      <c r="AF437" s="218"/>
      <c r="AG437" s="218"/>
      <c r="AH437" s="218"/>
      <c r="AI437" s="218"/>
      <c r="AJ437" s="218"/>
      <c r="AK437" s="218"/>
      <c r="AL437" s="218"/>
      <c r="AM437" s="218"/>
      <c r="AN437" s="218"/>
      <c r="AO437" s="218"/>
      <c r="AP437" s="218"/>
      <c r="AQ437" s="218"/>
      <c r="AR437" s="218"/>
      <c r="AS437" s="218"/>
      <c r="AT437" s="218"/>
      <c r="AU437" s="218"/>
      <c r="AV437" s="218"/>
      <c r="AW437" s="218"/>
      <c r="AX437" s="218"/>
      <c r="AY437" s="218"/>
      <c r="AZ437" s="218"/>
      <c r="BA437" s="218"/>
      <c r="BB437" s="218"/>
      <c r="BC437" s="218"/>
      <c r="BD437" s="218"/>
      <c r="BE437" s="218"/>
      <c r="BF437" s="218"/>
      <c r="BG437" s="218"/>
      <c r="BH437" s="218"/>
      <c r="BI437" s="218"/>
      <c r="BJ437" s="218"/>
      <c r="BK437" s="218"/>
      <c r="BL437" s="218"/>
      <c r="BM437" s="218"/>
      <c r="BN437" s="218"/>
      <c r="BO437" s="218"/>
      <c r="BP437" s="218"/>
      <c r="BQ437" s="218"/>
      <c r="BR437" s="218"/>
      <c r="BS437" s="218"/>
      <c r="BT437" s="218"/>
      <c r="BU437" s="218"/>
      <c r="BV437" s="218"/>
      <c r="BW437" s="218"/>
      <c r="BX437" s="218"/>
      <c r="BY437" s="218"/>
      <c r="BZ437" s="218"/>
      <c r="CA437" s="218"/>
      <c r="CB437" s="218"/>
      <c r="CC437" s="218"/>
      <c r="CD437" s="218"/>
      <c r="CE437" s="218"/>
      <c r="CF437" s="218"/>
      <c r="CG437" s="218"/>
      <c r="CH437" s="218"/>
      <c r="CI437" s="218"/>
      <c r="CJ437" s="218"/>
      <c r="CK437" s="218"/>
      <c r="CL437" s="218"/>
      <c r="CM437" s="218"/>
      <c r="CN437" s="218"/>
      <c r="CO437" s="218"/>
      <c r="CP437" s="218"/>
      <c r="CQ437" s="218"/>
      <c r="CR437" s="218"/>
      <c r="CS437" s="218"/>
      <c r="CT437" s="218"/>
    </row>
    <row r="438" spans="20:98" s="10" customFormat="1" x14ac:dyDescent="0.35">
      <c r="T438" s="218"/>
      <c r="U438" s="218"/>
      <c r="V438" s="218"/>
      <c r="W438" s="218"/>
      <c r="X438" s="218"/>
      <c r="Y438" s="218"/>
      <c r="Z438" s="218"/>
      <c r="AA438" s="218"/>
      <c r="AB438" s="218"/>
      <c r="AC438" s="218"/>
      <c r="AD438" s="218"/>
      <c r="AE438" s="218"/>
      <c r="AF438" s="218"/>
      <c r="AG438" s="218"/>
      <c r="AH438" s="218"/>
      <c r="AI438" s="218"/>
      <c r="AJ438" s="218"/>
      <c r="AK438" s="218"/>
      <c r="AL438" s="218"/>
      <c r="AM438" s="218"/>
      <c r="AN438" s="218"/>
      <c r="AO438" s="218"/>
      <c r="AP438" s="218"/>
      <c r="AQ438" s="218"/>
      <c r="AR438" s="218"/>
      <c r="AS438" s="218"/>
      <c r="AT438" s="218"/>
      <c r="AU438" s="218"/>
      <c r="AV438" s="218"/>
      <c r="AW438" s="218"/>
      <c r="AX438" s="218"/>
      <c r="AY438" s="218"/>
      <c r="AZ438" s="218"/>
      <c r="BA438" s="218"/>
      <c r="BB438" s="218"/>
      <c r="BC438" s="218"/>
      <c r="BD438" s="218"/>
      <c r="BE438" s="218"/>
      <c r="BF438" s="218"/>
      <c r="BG438" s="218"/>
      <c r="BH438" s="218"/>
      <c r="BI438" s="218"/>
      <c r="BJ438" s="218"/>
      <c r="BK438" s="218"/>
      <c r="BL438" s="218"/>
      <c r="BM438" s="218"/>
      <c r="BN438" s="218"/>
      <c r="BO438" s="218"/>
      <c r="BP438" s="218"/>
      <c r="BQ438" s="218"/>
      <c r="BR438" s="218"/>
      <c r="BS438" s="218"/>
      <c r="BT438" s="218"/>
      <c r="BU438" s="218"/>
      <c r="BV438" s="218"/>
      <c r="BW438" s="218"/>
      <c r="BX438" s="218"/>
      <c r="BY438" s="218"/>
      <c r="BZ438" s="218"/>
      <c r="CA438" s="218"/>
      <c r="CB438" s="218"/>
      <c r="CC438" s="218"/>
      <c r="CD438" s="218"/>
      <c r="CE438" s="218"/>
      <c r="CF438" s="218"/>
      <c r="CG438" s="218"/>
      <c r="CH438" s="218"/>
      <c r="CI438" s="218"/>
      <c r="CJ438" s="218"/>
      <c r="CK438" s="218"/>
      <c r="CL438" s="218"/>
      <c r="CM438" s="218"/>
      <c r="CN438" s="218"/>
      <c r="CO438" s="218"/>
      <c r="CP438" s="218"/>
      <c r="CQ438" s="218"/>
      <c r="CR438" s="218"/>
      <c r="CS438" s="218"/>
      <c r="CT438" s="218"/>
    </row>
    <row r="439" spans="20:98" s="10" customFormat="1" x14ac:dyDescent="0.35">
      <c r="T439" s="218"/>
      <c r="U439" s="218"/>
      <c r="V439" s="218"/>
      <c r="W439" s="218"/>
      <c r="X439" s="218"/>
      <c r="Y439" s="218"/>
      <c r="Z439" s="218"/>
      <c r="AA439" s="218"/>
      <c r="AB439" s="218"/>
      <c r="AC439" s="218"/>
      <c r="AD439" s="218"/>
      <c r="AE439" s="218"/>
      <c r="AF439" s="218"/>
      <c r="AG439" s="218"/>
      <c r="AH439" s="218"/>
      <c r="AI439" s="218"/>
      <c r="AJ439" s="218"/>
      <c r="AK439" s="218"/>
      <c r="AL439" s="218"/>
      <c r="AM439" s="218"/>
      <c r="AN439" s="218"/>
      <c r="AO439" s="218"/>
      <c r="AP439" s="218"/>
      <c r="AQ439" s="218"/>
      <c r="AR439" s="218"/>
      <c r="AS439" s="218"/>
      <c r="AT439" s="218"/>
      <c r="AU439" s="218"/>
      <c r="AV439" s="218"/>
      <c r="AW439" s="218"/>
      <c r="AX439" s="218"/>
      <c r="AY439" s="218"/>
      <c r="AZ439" s="218"/>
      <c r="BA439" s="218"/>
      <c r="BB439" s="218"/>
      <c r="BC439" s="218"/>
      <c r="BD439" s="218"/>
      <c r="BE439" s="218"/>
      <c r="BF439" s="218"/>
      <c r="BG439" s="218"/>
      <c r="BH439" s="218"/>
      <c r="BI439" s="218"/>
      <c r="BJ439" s="218"/>
      <c r="BK439" s="218"/>
      <c r="BL439" s="218"/>
      <c r="BM439" s="218"/>
      <c r="BN439" s="218"/>
      <c r="BO439" s="218"/>
      <c r="BP439" s="218"/>
      <c r="BQ439" s="218"/>
      <c r="BR439" s="218"/>
      <c r="BS439" s="218"/>
      <c r="BT439" s="218"/>
      <c r="BU439" s="218"/>
      <c r="BV439" s="218"/>
      <c r="BW439" s="218"/>
      <c r="BX439" s="218"/>
      <c r="BY439" s="218"/>
      <c r="BZ439" s="218"/>
      <c r="CA439" s="218"/>
      <c r="CB439" s="218"/>
      <c r="CC439" s="218"/>
      <c r="CD439" s="218"/>
      <c r="CE439" s="218"/>
      <c r="CF439" s="218"/>
      <c r="CG439" s="218"/>
      <c r="CH439" s="218"/>
      <c r="CI439" s="218"/>
      <c r="CJ439" s="218"/>
      <c r="CK439" s="218"/>
      <c r="CL439" s="218"/>
      <c r="CM439" s="218"/>
      <c r="CN439" s="218"/>
      <c r="CO439" s="218"/>
      <c r="CP439" s="218"/>
      <c r="CQ439" s="218"/>
      <c r="CR439" s="218"/>
      <c r="CS439" s="218"/>
      <c r="CT439" s="218"/>
    </row>
    <row r="440" spans="20:98" s="10" customFormat="1" x14ac:dyDescent="0.35">
      <c r="T440" s="218"/>
      <c r="U440" s="218"/>
      <c r="V440" s="218"/>
      <c r="W440" s="218"/>
      <c r="X440" s="218"/>
      <c r="Y440" s="218"/>
      <c r="Z440" s="218"/>
      <c r="AA440" s="218"/>
      <c r="AB440" s="218"/>
      <c r="AC440" s="218"/>
      <c r="AD440" s="218"/>
      <c r="AE440" s="218"/>
      <c r="AF440" s="218"/>
      <c r="AG440" s="218"/>
      <c r="AH440" s="218"/>
      <c r="AI440" s="218"/>
      <c r="AJ440" s="218"/>
      <c r="AK440" s="218"/>
      <c r="AL440" s="218"/>
      <c r="AM440" s="218"/>
      <c r="AN440" s="218"/>
      <c r="AO440" s="218"/>
      <c r="AP440" s="218"/>
      <c r="AQ440" s="218"/>
      <c r="AR440" s="218"/>
      <c r="AS440" s="218"/>
      <c r="AT440" s="218"/>
      <c r="AU440" s="218"/>
      <c r="AV440" s="218"/>
      <c r="AW440" s="218"/>
      <c r="AX440" s="218"/>
      <c r="AY440" s="218"/>
      <c r="AZ440" s="218"/>
      <c r="BA440" s="218"/>
      <c r="BB440" s="218"/>
      <c r="BC440" s="218"/>
      <c r="BD440" s="218"/>
      <c r="BE440" s="218"/>
      <c r="BF440" s="218"/>
      <c r="BG440" s="218"/>
      <c r="BH440" s="218"/>
      <c r="BI440" s="218"/>
      <c r="BJ440" s="218"/>
      <c r="BK440" s="218"/>
      <c r="BL440" s="218"/>
      <c r="BM440" s="218"/>
      <c r="BN440" s="218"/>
      <c r="BO440" s="218"/>
      <c r="BP440" s="218"/>
      <c r="BQ440" s="218"/>
      <c r="BR440" s="218"/>
      <c r="BS440" s="218"/>
      <c r="BT440" s="218"/>
      <c r="BU440" s="218"/>
      <c r="BV440" s="218"/>
      <c r="BW440" s="218"/>
      <c r="BX440" s="218"/>
      <c r="BY440" s="218"/>
      <c r="BZ440" s="218"/>
      <c r="CA440" s="218"/>
      <c r="CB440" s="218"/>
      <c r="CC440" s="218"/>
      <c r="CD440" s="218"/>
      <c r="CE440" s="218"/>
      <c r="CF440" s="218"/>
      <c r="CG440" s="218"/>
      <c r="CH440" s="218"/>
      <c r="CI440" s="218"/>
      <c r="CJ440" s="218"/>
      <c r="CK440" s="218"/>
      <c r="CL440" s="218"/>
      <c r="CM440" s="218"/>
      <c r="CN440" s="218"/>
      <c r="CO440" s="218"/>
      <c r="CP440" s="218"/>
      <c r="CQ440" s="218"/>
      <c r="CR440" s="218"/>
      <c r="CS440" s="218"/>
      <c r="CT440" s="218"/>
    </row>
    <row r="441" spans="20:98" s="10" customFormat="1" x14ac:dyDescent="0.35">
      <c r="T441" s="218"/>
      <c r="U441" s="218"/>
      <c r="V441" s="218"/>
      <c r="W441" s="218"/>
      <c r="X441" s="218"/>
      <c r="Y441" s="218"/>
      <c r="Z441" s="218"/>
      <c r="AA441" s="218"/>
      <c r="AB441" s="218"/>
      <c r="AC441" s="218"/>
      <c r="AD441" s="218"/>
      <c r="AE441" s="218"/>
      <c r="AF441" s="218"/>
      <c r="AG441" s="218"/>
      <c r="AH441" s="218"/>
      <c r="AI441" s="218"/>
      <c r="AJ441" s="218"/>
      <c r="AK441" s="218"/>
      <c r="AL441" s="218"/>
      <c r="AM441" s="218"/>
      <c r="AN441" s="218"/>
      <c r="AO441" s="218"/>
      <c r="AP441" s="218"/>
      <c r="AQ441" s="218"/>
      <c r="AR441" s="218"/>
      <c r="AS441" s="218"/>
      <c r="AT441" s="218"/>
      <c r="AU441" s="218"/>
      <c r="AV441" s="218"/>
      <c r="AW441" s="218"/>
      <c r="AX441" s="218"/>
      <c r="AY441" s="218"/>
      <c r="AZ441" s="218"/>
      <c r="BA441" s="218"/>
      <c r="BB441" s="218"/>
      <c r="BC441" s="218"/>
      <c r="BD441" s="218"/>
      <c r="BE441" s="218"/>
      <c r="BF441" s="218"/>
      <c r="BG441" s="218"/>
      <c r="BH441" s="218"/>
      <c r="BI441" s="218"/>
      <c r="BJ441" s="218"/>
      <c r="BK441" s="218"/>
      <c r="BL441" s="218"/>
      <c r="BM441" s="218"/>
      <c r="BN441" s="218"/>
      <c r="BO441" s="218"/>
      <c r="BP441" s="218"/>
      <c r="BQ441" s="218"/>
      <c r="BR441" s="218"/>
      <c r="BS441" s="218"/>
      <c r="BT441" s="218"/>
      <c r="BU441" s="218"/>
      <c r="BV441" s="218"/>
      <c r="BW441" s="218"/>
      <c r="BX441" s="218"/>
      <c r="BY441" s="218"/>
      <c r="BZ441" s="218"/>
      <c r="CA441" s="218"/>
      <c r="CB441" s="218"/>
      <c r="CC441" s="218"/>
      <c r="CD441" s="218"/>
      <c r="CE441" s="218"/>
      <c r="CF441" s="218"/>
      <c r="CG441" s="218"/>
      <c r="CH441" s="218"/>
      <c r="CI441" s="218"/>
      <c r="CJ441" s="218"/>
      <c r="CK441" s="218"/>
      <c r="CL441" s="218"/>
      <c r="CM441" s="218"/>
      <c r="CN441" s="218"/>
      <c r="CO441" s="218"/>
      <c r="CP441" s="218"/>
      <c r="CQ441" s="218"/>
      <c r="CR441" s="218"/>
      <c r="CS441" s="218"/>
      <c r="CT441" s="218"/>
    </row>
    <row r="442" spans="20:98" s="10" customFormat="1" x14ac:dyDescent="0.35">
      <c r="T442" s="218"/>
      <c r="U442" s="218"/>
      <c r="V442" s="218"/>
      <c r="W442" s="218"/>
      <c r="X442" s="218"/>
      <c r="Y442" s="218"/>
      <c r="Z442" s="218"/>
      <c r="AA442" s="218"/>
      <c r="AB442" s="218"/>
      <c r="AC442" s="218"/>
      <c r="AD442" s="218"/>
      <c r="AE442" s="218"/>
      <c r="AF442" s="218"/>
      <c r="AG442" s="218"/>
      <c r="AH442" s="218"/>
      <c r="AI442" s="218"/>
      <c r="AJ442" s="218"/>
      <c r="AK442" s="218"/>
      <c r="AL442" s="218"/>
      <c r="AM442" s="218"/>
      <c r="AN442" s="218"/>
      <c r="AO442" s="218"/>
      <c r="AP442" s="218"/>
      <c r="AQ442" s="218"/>
      <c r="AR442" s="218"/>
      <c r="AS442" s="218"/>
      <c r="AT442" s="218"/>
      <c r="AU442" s="218"/>
      <c r="AV442" s="218"/>
      <c r="AW442" s="218"/>
      <c r="AX442" s="218"/>
      <c r="AY442" s="218"/>
      <c r="AZ442" s="218"/>
      <c r="BA442" s="218"/>
      <c r="BB442" s="218"/>
      <c r="BC442" s="218"/>
      <c r="BD442" s="218"/>
      <c r="BE442" s="218"/>
      <c r="BF442" s="218"/>
      <c r="BG442" s="218"/>
      <c r="BH442" s="218"/>
      <c r="BI442" s="218"/>
      <c r="BJ442" s="218"/>
      <c r="BK442" s="218"/>
      <c r="BL442" s="218"/>
      <c r="BM442" s="218"/>
      <c r="BN442" s="218"/>
      <c r="BO442" s="218"/>
      <c r="BP442" s="218"/>
      <c r="BQ442" s="218"/>
      <c r="BR442" s="218"/>
      <c r="BS442" s="218"/>
      <c r="BT442" s="218"/>
      <c r="BU442" s="218"/>
      <c r="BV442" s="218"/>
      <c r="BW442" s="218"/>
      <c r="BX442" s="218"/>
      <c r="BY442" s="218"/>
      <c r="BZ442" s="218"/>
      <c r="CA442" s="218"/>
      <c r="CB442" s="218"/>
      <c r="CC442" s="218"/>
      <c r="CD442" s="218"/>
      <c r="CE442" s="218"/>
      <c r="CF442" s="218"/>
      <c r="CG442" s="218"/>
      <c r="CH442" s="218"/>
      <c r="CI442" s="218"/>
      <c r="CJ442" s="218"/>
      <c r="CK442" s="218"/>
      <c r="CL442" s="218"/>
      <c r="CM442" s="218"/>
      <c r="CN442" s="218"/>
      <c r="CO442" s="218"/>
      <c r="CP442" s="218"/>
      <c r="CQ442" s="218"/>
      <c r="CR442" s="218"/>
      <c r="CS442" s="218"/>
      <c r="CT442" s="218"/>
    </row>
    <row r="443" spans="20:98" s="10" customFormat="1" x14ac:dyDescent="0.35">
      <c r="T443" s="218"/>
      <c r="U443" s="218"/>
      <c r="V443" s="218"/>
      <c r="W443" s="218"/>
      <c r="X443" s="218"/>
      <c r="Y443" s="218"/>
      <c r="Z443" s="218"/>
      <c r="AA443" s="218"/>
      <c r="AB443" s="218"/>
      <c r="AC443" s="218"/>
      <c r="AD443" s="218"/>
      <c r="AE443" s="218"/>
      <c r="AF443" s="218"/>
      <c r="AG443" s="218"/>
      <c r="AH443" s="218"/>
      <c r="AI443" s="218"/>
      <c r="AJ443" s="218"/>
      <c r="AK443" s="218"/>
      <c r="AL443" s="218"/>
      <c r="AM443" s="218"/>
      <c r="AN443" s="218"/>
      <c r="AO443" s="218"/>
      <c r="AP443" s="218"/>
      <c r="AQ443" s="218"/>
      <c r="AR443" s="218"/>
      <c r="AS443" s="218"/>
      <c r="AT443" s="218"/>
      <c r="AU443" s="218"/>
      <c r="AV443" s="218"/>
      <c r="AW443" s="218"/>
      <c r="AX443" s="218"/>
      <c r="AY443" s="218"/>
      <c r="AZ443" s="218"/>
      <c r="BA443" s="218"/>
      <c r="BB443" s="218"/>
      <c r="BC443" s="218"/>
      <c r="BD443" s="218"/>
      <c r="BE443" s="218"/>
      <c r="BF443" s="218"/>
      <c r="BG443" s="218"/>
      <c r="BH443" s="218"/>
      <c r="BI443" s="218"/>
      <c r="BJ443" s="218"/>
      <c r="BK443" s="218"/>
      <c r="BL443" s="218"/>
      <c r="BM443" s="218"/>
      <c r="BN443" s="218"/>
      <c r="BO443" s="218"/>
      <c r="BP443" s="218"/>
      <c r="BQ443" s="218"/>
      <c r="BR443" s="218"/>
      <c r="BS443" s="218"/>
      <c r="BT443" s="218"/>
      <c r="BU443" s="218"/>
      <c r="BV443" s="218"/>
      <c r="BW443" s="218"/>
      <c r="BX443" s="218"/>
      <c r="BY443" s="218"/>
      <c r="BZ443" s="218"/>
      <c r="CA443" s="218"/>
      <c r="CB443" s="218"/>
      <c r="CC443" s="218"/>
      <c r="CD443" s="218"/>
      <c r="CE443" s="218"/>
      <c r="CF443" s="218"/>
      <c r="CG443" s="218"/>
      <c r="CH443" s="218"/>
      <c r="CI443" s="218"/>
      <c r="CJ443" s="218"/>
      <c r="CK443" s="218"/>
      <c r="CL443" s="218"/>
      <c r="CM443" s="218"/>
      <c r="CN443" s="218"/>
      <c r="CO443" s="218"/>
      <c r="CP443" s="218"/>
      <c r="CQ443" s="218"/>
      <c r="CR443" s="218"/>
      <c r="CS443" s="218"/>
      <c r="CT443" s="218"/>
    </row>
    <row r="444" spans="20:98" s="10" customFormat="1" x14ac:dyDescent="0.35">
      <c r="T444" s="218"/>
      <c r="U444" s="218"/>
      <c r="V444" s="218"/>
      <c r="W444" s="218"/>
      <c r="X444" s="218"/>
      <c r="Y444" s="218"/>
      <c r="Z444" s="218"/>
      <c r="AA444" s="218"/>
      <c r="AB444" s="218"/>
      <c r="AC444" s="218"/>
      <c r="AD444" s="218"/>
      <c r="AE444" s="218"/>
      <c r="AF444" s="218"/>
      <c r="AG444" s="218"/>
      <c r="AH444" s="218"/>
      <c r="AI444" s="218"/>
      <c r="AJ444" s="218"/>
      <c r="AK444" s="218"/>
      <c r="AL444" s="218"/>
      <c r="AM444" s="218"/>
      <c r="AN444" s="218"/>
      <c r="AO444" s="218"/>
      <c r="AP444" s="218"/>
      <c r="AQ444" s="218"/>
      <c r="AR444" s="218"/>
      <c r="AS444" s="218"/>
      <c r="AT444" s="218"/>
      <c r="AU444" s="218"/>
      <c r="AV444" s="218"/>
      <c r="AW444" s="218"/>
      <c r="AX444" s="218"/>
      <c r="AY444" s="218"/>
      <c r="AZ444" s="218"/>
      <c r="BA444" s="218"/>
      <c r="BB444" s="218"/>
      <c r="BC444" s="218"/>
      <c r="BD444" s="218"/>
      <c r="BE444" s="218"/>
      <c r="BF444" s="218"/>
      <c r="BG444" s="218"/>
      <c r="BH444" s="218"/>
      <c r="BI444" s="218"/>
      <c r="BJ444" s="218"/>
      <c r="BK444" s="218"/>
      <c r="BL444" s="218"/>
      <c r="BM444" s="218"/>
      <c r="BN444" s="218"/>
      <c r="BO444" s="218"/>
      <c r="BP444" s="218"/>
      <c r="BQ444" s="218"/>
      <c r="BR444" s="218"/>
      <c r="BS444" s="218"/>
      <c r="BT444" s="218"/>
      <c r="BU444" s="218"/>
      <c r="BV444" s="218"/>
      <c r="BW444" s="218"/>
      <c r="BX444" s="218"/>
      <c r="BY444" s="218"/>
      <c r="BZ444" s="218"/>
      <c r="CA444" s="218"/>
      <c r="CB444" s="218"/>
      <c r="CC444" s="218"/>
      <c r="CD444" s="218"/>
      <c r="CE444" s="218"/>
      <c r="CF444" s="218"/>
      <c r="CG444" s="218"/>
      <c r="CH444" s="218"/>
      <c r="CI444" s="218"/>
      <c r="CJ444" s="218"/>
      <c r="CK444" s="218"/>
      <c r="CL444" s="218"/>
      <c r="CM444" s="218"/>
      <c r="CN444" s="218"/>
      <c r="CO444" s="218"/>
      <c r="CP444" s="218"/>
      <c r="CQ444" s="218"/>
      <c r="CR444" s="218"/>
      <c r="CS444" s="218"/>
      <c r="CT444" s="218"/>
    </row>
    <row r="445" spans="20:98" s="10" customFormat="1" x14ac:dyDescent="0.35">
      <c r="T445" s="218"/>
      <c r="U445" s="218"/>
      <c r="V445" s="218"/>
      <c r="W445" s="218"/>
      <c r="X445" s="218"/>
      <c r="Y445" s="218"/>
      <c r="Z445" s="218"/>
      <c r="AA445" s="218"/>
      <c r="AB445" s="218"/>
      <c r="AC445" s="218"/>
      <c r="AD445" s="218"/>
      <c r="AE445" s="218"/>
      <c r="AF445" s="218"/>
      <c r="AG445" s="218"/>
      <c r="AH445" s="218"/>
      <c r="AI445" s="218"/>
      <c r="AJ445" s="218"/>
      <c r="AK445" s="218"/>
      <c r="AL445" s="218"/>
      <c r="AM445" s="218"/>
      <c r="AN445" s="218"/>
      <c r="AO445" s="218"/>
      <c r="AP445" s="218"/>
      <c r="AQ445" s="218"/>
      <c r="AR445" s="218"/>
      <c r="AS445" s="218"/>
      <c r="AT445" s="218"/>
      <c r="AU445" s="218"/>
      <c r="AV445" s="218"/>
      <c r="AW445" s="218"/>
      <c r="AX445" s="218"/>
      <c r="AY445" s="218"/>
      <c r="AZ445" s="218"/>
      <c r="BA445" s="218"/>
      <c r="BB445" s="218"/>
      <c r="BC445" s="218"/>
      <c r="BD445" s="218"/>
      <c r="BE445" s="218"/>
      <c r="BF445" s="218"/>
      <c r="BG445" s="218"/>
      <c r="BH445" s="218"/>
      <c r="BI445" s="218"/>
      <c r="BJ445" s="218"/>
      <c r="BK445" s="218"/>
      <c r="BL445" s="218"/>
      <c r="BM445" s="218"/>
      <c r="BN445" s="218"/>
      <c r="BO445" s="218"/>
      <c r="BP445" s="218"/>
      <c r="BQ445" s="218"/>
      <c r="BR445" s="218"/>
      <c r="BS445" s="218"/>
      <c r="BT445" s="218"/>
      <c r="BU445" s="218"/>
      <c r="BV445" s="218"/>
      <c r="BW445" s="218"/>
      <c r="BX445" s="218"/>
      <c r="BY445" s="218"/>
      <c r="BZ445" s="218"/>
      <c r="CA445" s="218"/>
      <c r="CB445" s="218"/>
      <c r="CC445" s="218"/>
      <c r="CD445" s="218"/>
      <c r="CE445" s="218"/>
      <c r="CF445" s="218"/>
      <c r="CG445" s="218"/>
      <c r="CH445" s="218"/>
      <c r="CI445" s="218"/>
      <c r="CJ445" s="218"/>
      <c r="CK445" s="218"/>
      <c r="CL445" s="218"/>
      <c r="CM445" s="218"/>
      <c r="CN445" s="218"/>
      <c r="CO445" s="218"/>
      <c r="CP445" s="218"/>
      <c r="CQ445" s="218"/>
      <c r="CR445" s="218"/>
      <c r="CS445" s="218"/>
      <c r="CT445" s="218"/>
    </row>
    <row r="446" spans="20:98" s="10" customFormat="1" x14ac:dyDescent="0.35">
      <c r="T446" s="218"/>
      <c r="U446" s="218"/>
      <c r="V446" s="218"/>
      <c r="W446" s="218"/>
      <c r="X446" s="218"/>
      <c r="Y446" s="218"/>
      <c r="Z446" s="218"/>
      <c r="AA446" s="218"/>
      <c r="AB446" s="218"/>
      <c r="AC446" s="218"/>
      <c r="AD446" s="218"/>
      <c r="AE446" s="218"/>
      <c r="AF446" s="218"/>
      <c r="AG446" s="218"/>
      <c r="AH446" s="218"/>
      <c r="AI446" s="218"/>
      <c r="AJ446" s="218"/>
      <c r="AK446" s="218"/>
      <c r="AL446" s="218"/>
      <c r="AM446" s="218"/>
      <c r="AN446" s="218"/>
      <c r="AO446" s="218"/>
      <c r="AP446" s="218"/>
      <c r="AQ446" s="218"/>
      <c r="AR446" s="218"/>
      <c r="AS446" s="218"/>
      <c r="AT446" s="218"/>
      <c r="AU446" s="218"/>
      <c r="AV446" s="218"/>
      <c r="AW446" s="218"/>
      <c r="AX446" s="218"/>
      <c r="AY446" s="218"/>
      <c r="AZ446" s="218"/>
      <c r="BA446" s="218"/>
      <c r="BB446" s="218"/>
      <c r="BC446" s="218"/>
      <c r="BD446" s="218"/>
      <c r="BE446" s="218"/>
      <c r="BF446" s="218"/>
      <c r="BG446" s="218"/>
      <c r="BH446" s="218"/>
      <c r="BI446" s="218"/>
      <c r="BJ446" s="218"/>
      <c r="BK446" s="218"/>
      <c r="BL446" s="218"/>
      <c r="BM446" s="218"/>
      <c r="BN446" s="218"/>
      <c r="BO446" s="218"/>
      <c r="BP446" s="218"/>
      <c r="BQ446" s="218"/>
      <c r="BR446" s="218"/>
      <c r="BS446" s="218"/>
      <c r="BT446" s="218"/>
      <c r="BU446" s="218"/>
      <c r="BV446" s="218"/>
      <c r="BW446" s="218"/>
      <c r="BX446" s="218"/>
      <c r="BY446" s="218"/>
      <c r="BZ446" s="218"/>
      <c r="CA446" s="218"/>
      <c r="CB446" s="218"/>
      <c r="CC446" s="218"/>
      <c r="CD446" s="218"/>
      <c r="CE446" s="218"/>
      <c r="CF446" s="218"/>
      <c r="CG446" s="218"/>
      <c r="CH446" s="218"/>
      <c r="CI446" s="218"/>
      <c r="CJ446" s="218"/>
      <c r="CK446" s="218"/>
      <c r="CL446" s="218"/>
      <c r="CM446" s="218"/>
      <c r="CN446" s="218"/>
      <c r="CO446" s="218"/>
      <c r="CP446" s="218"/>
      <c r="CQ446" s="218"/>
      <c r="CR446" s="218"/>
      <c r="CS446" s="218"/>
      <c r="CT446" s="218"/>
    </row>
    <row r="447" spans="20:98" s="10" customFormat="1" x14ac:dyDescent="0.35">
      <c r="T447" s="218"/>
      <c r="U447" s="218"/>
      <c r="V447" s="218"/>
      <c r="W447" s="218"/>
      <c r="X447" s="218"/>
      <c r="Y447" s="218"/>
      <c r="Z447" s="218"/>
      <c r="AA447" s="218"/>
      <c r="AB447" s="218"/>
      <c r="AC447" s="218"/>
      <c r="AD447" s="218"/>
      <c r="AE447" s="218"/>
      <c r="AF447" s="218"/>
      <c r="AG447" s="218"/>
      <c r="AH447" s="218"/>
      <c r="AI447" s="218"/>
      <c r="AJ447" s="218"/>
      <c r="AK447" s="218"/>
      <c r="AL447" s="218"/>
      <c r="AM447" s="218"/>
      <c r="AN447" s="218"/>
      <c r="AO447" s="218"/>
      <c r="AP447" s="218"/>
      <c r="AQ447" s="218"/>
      <c r="AR447" s="218"/>
      <c r="AS447" s="218"/>
      <c r="AT447" s="218"/>
      <c r="AU447" s="218"/>
      <c r="AV447" s="218"/>
      <c r="AW447" s="218"/>
      <c r="AX447" s="218"/>
      <c r="AY447" s="218"/>
      <c r="AZ447" s="218"/>
      <c r="BA447" s="218"/>
      <c r="BB447" s="218"/>
      <c r="BC447" s="218"/>
      <c r="BD447" s="218"/>
      <c r="BE447" s="218"/>
      <c r="BF447" s="218"/>
      <c r="BG447" s="218"/>
      <c r="BH447" s="218"/>
      <c r="BI447" s="218"/>
      <c r="BJ447" s="218"/>
      <c r="BK447" s="218"/>
      <c r="BL447" s="218"/>
      <c r="BM447" s="218"/>
      <c r="BN447" s="218"/>
      <c r="BO447" s="218"/>
      <c r="BP447" s="218"/>
      <c r="BQ447" s="218"/>
      <c r="BR447" s="218"/>
      <c r="BS447" s="218"/>
      <c r="BT447" s="218"/>
      <c r="BU447" s="218"/>
      <c r="BV447" s="218"/>
      <c r="BW447" s="218"/>
      <c r="BX447" s="218"/>
      <c r="BY447" s="218"/>
      <c r="BZ447" s="218"/>
      <c r="CA447" s="218"/>
      <c r="CB447" s="218"/>
      <c r="CC447" s="218"/>
      <c r="CD447" s="218"/>
      <c r="CE447" s="218"/>
      <c r="CF447" s="218"/>
      <c r="CG447" s="218"/>
      <c r="CH447" s="218"/>
      <c r="CI447" s="218"/>
      <c r="CJ447" s="218"/>
      <c r="CK447" s="218"/>
      <c r="CL447" s="218"/>
      <c r="CM447" s="218"/>
      <c r="CN447" s="218"/>
      <c r="CO447" s="218"/>
      <c r="CP447" s="218"/>
      <c r="CQ447" s="218"/>
      <c r="CR447" s="218"/>
      <c r="CS447" s="218"/>
      <c r="CT447" s="218"/>
    </row>
    <row r="448" spans="20:98" s="10" customFormat="1" x14ac:dyDescent="0.35">
      <c r="T448" s="218"/>
      <c r="U448" s="218"/>
      <c r="V448" s="218"/>
      <c r="W448" s="218"/>
      <c r="X448" s="218"/>
      <c r="Y448" s="218"/>
      <c r="Z448" s="218"/>
      <c r="AA448" s="218"/>
      <c r="AB448" s="218"/>
      <c r="AC448" s="218"/>
      <c r="AD448" s="218"/>
      <c r="AE448" s="218"/>
      <c r="AF448" s="218"/>
      <c r="AG448" s="218"/>
      <c r="AH448" s="218"/>
      <c r="AI448" s="218"/>
      <c r="AJ448" s="218"/>
      <c r="AK448" s="218"/>
      <c r="AL448" s="218"/>
      <c r="AM448" s="218"/>
      <c r="AN448" s="218"/>
      <c r="AO448" s="218"/>
      <c r="AP448" s="218"/>
      <c r="AQ448" s="218"/>
      <c r="AR448" s="218"/>
      <c r="AS448" s="218"/>
      <c r="AT448" s="218"/>
      <c r="AU448" s="218"/>
      <c r="AV448" s="218"/>
      <c r="AW448" s="218"/>
      <c r="AX448" s="218"/>
      <c r="AY448" s="218"/>
      <c r="AZ448" s="218"/>
      <c r="BA448" s="218"/>
      <c r="BB448" s="218"/>
      <c r="BC448" s="218"/>
      <c r="BD448" s="218"/>
      <c r="BE448" s="218"/>
      <c r="BF448" s="218"/>
      <c r="BG448" s="218"/>
      <c r="BH448" s="218"/>
      <c r="BI448" s="218"/>
      <c r="BJ448" s="218"/>
      <c r="BK448" s="218"/>
      <c r="BL448" s="218"/>
      <c r="BM448" s="218"/>
      <c r="BN448" s="218"/>
      <c r="BO448" s="218"/>
      <c r="BP448" s="218"/>
      <c r="BQ448" s="218"/>
      <c r="BR448" s="218"/>
      <c r="BS448" s="218"/>
      <c r="BT448" s="218"/>
      <c r="BU448" s="218"/>
      <c r="BV448" s="218"/>
      <c r="BW448" s="218"/>
      <c r="BX448" s="218"/>
      <c r="BY448" s="218"/>
      <c r="BZ448" s="218"/>
      <c r="CA448" s="218"/>
      <c r="CB448" s="218"/>
      <c r="CC448" s="218"/>
      <c r="CD448" s="218"/>
      <c r="CE448" s="218"/>
      <c r="CF448" s="218"/>
      <c r="CG448" s="218"/>
      <c r="CH448" s="218"/>
      <c r="CI448" s="218"/>
      <c r="CJ448" s="218"/>
      <c r="CK448" s="218"/>
      <c r="CL448" s="218"/>
      <c r="CM448" s="218"/>
      <c r="CN448" s="218"/>
      <c r="CO448" s="218"/>
      <c r="CP448" s="218"/>
      <c r="CQ448" s="218"/>
      <c r="CR448" s="218"/>
      <c r="CS448" s="218"/>
      <c r="CT448" s="218"/>
    </row>
    <row r="449" spans="20:98" s="10" customFormat="1" x14ac:dyDescent="0.35">
      <c r="T449" s="218"/>
      <c r="U449" s="218"/>
      <c r="V449" s="218"/>
      <c r="W449" s="218"/>
      <c r="X449" s="218"/>
      <c r="Y449" s="218"/>
      <c r="Z449" s="218"/>
      <c r="AA449" s="218"/>
      <c r="AB449" s="218"/>
      <c r="AC449" s="218"/>
      <c r="AD449" s="218"/>
      <c r="AE449" s="218"/>
      <c r="AF449" s="218"/>
      <c r="AG449" s="218"/>
      <c r="AH449" s="218"/>
      <c r="AI449" s="218"/>
      <c r="AJ449" s="218"/>
      <c r="AK449" s="218"/>
      <c r="AL449" s="218"/>
      <c r="AM449" s="218"/>
      <c r="AN449" s="218"/>
      <c r="AO449" s="218"/>
      <c r="AP449" s="218"/>
      <c r="AQ449" s="218"/>
      <c r="AR449" s="218"/>
      <c r="AS449" s="218"/>
      <c r="AT449" s="218"/>
      <c r="AU449" s="218"/>
      <c r="AV449" s="218"/>
      <c r="AW449" s="218"/>
      <c r="AX449" s="218"/>
      <c r="AY449" s="218"/>
      <c r="AZ449" s="218"/>
      <c r="BA449" s="218"/>
      <c r="BB449" s="218"/>
      <c r="BC449" s="218"/>
      <c r="BD449" s="218"/>
      <c r="BE449" s="218"/>
      <c r="BF449" s="218"/>
      <c r="BG449" s="218"/>
      <c r="BH449" s="218"/>
      <c r="BI449" s="218"/>
      <c r="BJ449" s="218"/>
      <c r="BK449" s="218"/>
      <c r="BL449" s="218"/>
      <c r="BM449" s="218"/>
      <c r="BN449" s="218"/>
      <c r="BO449" s="218"/>
      <c r="BP449" s="218"/>
      <c r="BQ449" s="218"/>
      <c r="BR449" s="218"/>
      <c r="BS449" s="218"/>
      <c r="BT449" s="218"/>
      <c r="BU449" s="218"/>
      <c r="BV449" s="218"/>
      <c r="BW449" s="218"/>
      <c r="BX449" s="218"/>
      <c r="BY449" s="218"/>
      <c r="BZ449" s="218"/>
      <c r="CA449" s="218"/>
      <c r="CB449" s="218"/>
      <c r="CC449" s="218"/>
      <c r="CD449" s="218"/>
      <c r="CE449" s="218"/>
      <c r="CF449" s="218"/>
      <c r="CG449" s="218"/>
      <c r="CH449" s="218"/>
      <c r="CI449" s="218"/>
      <c r="CJ449" s="218"/>
      <c r="CK449" s="218"/>
      <c r="CL449" s="218"/>
      <c r="CM449" s="218"/>
      <c r="CN449" s="218"/>
      <c r="CO449" s="218"/>
      <c r="CP449" s="218"/>
      <c r="CQ449" s="218"/>
      <c r="CR449" s="218"/>
      <c r="CS449" s="218"/>
      <c r="CT449" s="218"/>
    </row>
    <row r="450" spans="20:98" s="10" customFormat="1" x14ac:dyDescent="0.35">
      <c r="T450" s="218"/>
      <c r="U450" s="218"/>
      <c r="V450" s="218"/>
      <c r="W450" s="218"/>
      <c r="X450" s="218"/>
      <c r="Y450" s="218"/>
      <c r="Z450" s="218"/>
      <c r="AA450" s="218"/>
      <c r="AB450" s="218"/>
      <c r="AC450" s="218"/>
      <c r="AD450" s="218"/>
      <c r="AE450" s="218"/>
      <c r="AF450" s="218"/>
      <c r="AG450" s="218"/>
      <c r="AH450" s="218"/>
      <c r="AI450" s="218"/>
      <c r="AJ450" s="218"/>
      <c r="AK450" s="218"/>
      <c r="AL450" s="218"/>
      <c r="AM450" s="218"/>
      <c r="AN450" s="218"/>
      <c r="AO450" s="218"/>
      <c r="AP450" s="218"/>
      <c r="AQ450" s="218"/>
      <c r="AR450" s="218"/>
      <c r="AS450" s="218"/>
      <c r="AT450" s="218"/>
      <c r="AU450" s="218"/>
      <c r="AV450" s="218"/>
      <c r="AW450" s="218"/>
      <c r="AX450" s="218"/>
      <c r="AY450" s="218"/>
      <c r="AZ450" s="218"/>
      <c r="BA450" s="218"/>
      <c r="BB450" s="218"/>
      <c r="BC450" s="218"/>
      <c r="BD450" s="218"/>
      <c r="BE450" s="218"/>
      <c r="BF450" s="218"/>
      <c r="BG450" s="218"/>
      <c r="BH450" s="218"/>
      <c r="BI450" s="218"/>
      <c r="BJ450" s="218"/>
      <c r="BK450" s="218"/>
      <c r="BL450" s="218"/>
      <c r="BM450" s="218"/>
      <c r="BN450" s="218"/>
      <c r="BO450" s="218"/>
      <c r="BP450" s="218"/>
      <c r="BQ450" s="218"/>
      <c r="BR450" s="218"/>
      <c r="BS450" s="218"/>
      <c r="BT450" s="218"/>
      <c r="BU450" s="218"/>
      <c r="BV450" s="218"/>
      <c r="BW450" s="218"/>
      <c r="BX450" s="218"/>
      <c r="BY450" s="218"/>
      <c r="BZ450" s="218"/>
      <c r="CA450" s="218"/>
      <c r="CB450" s="218"/>
      <c r="CC450" s="218"/>
      <c r="CD450" s="218"/>
      <c r="CE450" s="218"/>
      <c r="CF450" s="218"/>
      <c r="CG450" s="218"/>
      <c r="CH450" s="218"/>
      <c r="CI450" s="218"/>
      <c r="CJ450" s="218"/>
      <c r="CK450" s="218"/>
      <c r="CL450" s="218"/>
      <c r="CM450" s="218"/>
      <c r="CN450" s="218"/>
      <c r="CO450" s="218"/>
      <c r="CP450" s="218"/>
      <c r="CQ450" s="218"/>
      <c r="CR450" s="218"/>
      <c r="CS450" s="218"/>
      <c r="CT450" s="218"/>
    </row>
    <row r="451" spans="20:98" s="10" customFormat="1" x14ac:dyDescent="0.35">
      <c r="T451" s="218"/>
      <c r="U451" s="218"/>
      <c r="V451" s="218"/>
      <c r="W451" s="218"/>
      <c r="X451" s="218"/>
      <c r="Y451" s="218"/>
      <c r="Z451" s="218"/>
      <c r="AA451" s="218"/>
      <c r="AB451" s="218"/>
      <c r="AC451" s="218"/>
      <c r="AD451" s="218"/>
      <c r="AE451" s="218"/>
      <c r="AF451" s="218"/>
      <c r="AG451" s="218"/>
      <c r="AH451" s="218"/>
      <c r="AI451" s="218"/>
      <c r="AJ451" s="218"/>
      <c r="AK451" s="218"/>
      <c r="AL451" s="218"/>
      <c r="AM451" s="218"/>
      <c r="AN451" s="218"/>
      <c r="AO451" s="218"/>
      <c r="AP451" s="218"/>
      <c r="AQ451" s="218"/>
      <c r="AR451" s="218"/>
      <c r="AS451" s="218"/>
      <c r="AT451" s="218"/>
      <c r="AU451" s="218"/>
      <c r="AV451" s="218"/>
      <c r="AW451" s="218"/>
      <c r="AX451" s="218"/>
      <c r="AY451" s="218"/>
      <c r="AZ451" s="218"/>
      <c r="BA451" s="218"/>
      <c r="BB451" s="218"/>
      <c r="BC451" s="218"/>
      <c r="BD451" s="218"/>
      <c r="BE451" s="218"/>
      <c r="BF451" s="218"/>
      <c r="BG451" s="218"/>
      <c r="BH451" s="218"/>
      <c r="BI451" s="218"/>
      <c r="BJ451" s="218"/>
      <c r="BK451" s="218"/>
      <c r="BL451" s="218"/>
      <c r="BM451" s="218"/>
      <c r="BN451" s="218"/>
      <c r="BO451" s="218"/>
      <c r="BP451" s="218"/>
      <c r="BQ451" s="218"/>
      <c r="BR451" s="218"/>
      <c r="BS451" s="218"/>
      <c r="BT451" s="218"/>
      <c r="BU451" s="218"/>
      <c r="BV451" s="218"/>
      <c r="BW451" s="218"/>
      <c r="BX451" s="218"/>
      <c r="BY451" s="218"/>
      <c r="BZ451" s="218"/>
      <c r="CA451" s="218"/>
      <c r="CB451" s="218"/>
      <c r="CC451" s="218"/>
      <c r="CD451" s="218"/>
      <c r="CE451" s="218"/>
      <c r="CF451" s="218"/>
      <c r="CG451" s="218"/>
      <c r="CH451" s="218"/>
      <c r="CI451" s="218"/>
      <c r="CJ451" s="218"/>
      <c r="CK451" s="218"/>
      <c r="CL451" s="218"/>
      <c r="CM451" s="218"/>
      <c r="CN451" s="218"/>
      <c r="CO451" s="218"/>
      <c r="CP451" s="218"/>
      <c r="CQ451" s="218"/>
      <c r="CR451" s="218"/>
      <c r="CS451" s="218"/>
      <c r="CT451" s="218"/>
    </row>
    <row r="452" spans="20:98" s="10" customFormat="1" x14ac:dyDescent="0.35">
      <c r="T452" s="218"/>
      <c r="U452" s="218"/>
      <c r="V452" s="218"/>
      <c r="W452" s="218"/>
      <c r="X452" s="218"/>
      <c r="Y452" s="218"/>
      <c r="Z452" s="218"/>
      <c r="AA452" s="218"/>
      <c r="AB452" s="218"/>
      <c r="AC452" s="218"/>
      <c r="AD452" s="218"/>
      <c r="AE452" s="218"/>
      <c r="AF452" s="218"/>
      <c r="AG452" s="218"/>
      <c r="AH452" s="218"/>
      <c r="AI452" s="218"/>
      <c r="AJ452" s="218"/>
      <c r="AK452" s="218"/>
      <c r="AL452" s="218"/>
      <c r="AM452" s="218"/>
      <c r="AN452" s="218"/>
      <c r="AO452" s="218"/>
      <c r="AP452" s="218"/>
      <c r="AQ452" s="218"/>
      <c r="AR452" s="218"/>
      <c r="AS452" s="218"/>
      <c r="AT452" s="218"/>
      <c r="AU452" s="218"/>
      <c r="AV452" s="218"/>
      <c r="AW452" s="218"/>
      <c r="AX452" s="218"/>
      <c r="AY452" s="218"/>
      <c r="AZ452" s="218"/>
      <c r="BA452" s="218"/>
      <c r="BB452" s="218"/>
      <c r="BC452" s="218"/>
      <c r="BD452" s="218"/>
      <c r="BE452" s="218"/>
      <c r="BF452" s="218"/>
      <c r="BG452" s="218"/>
      <c r="BH452" s="218"/>
      <c r="BI452" s="218"/>
      <c r="BJ452" s="218"/>
      <c r="BK452" s="218"/>
      <c r="BL452" s="218"/>
      <c r="BM452" s="218"/>
      <c r="BN452" s="218"/>
      <c r="BO452" s="218"/>
      <c r="BP452" s="218"/>
      <c r="BQ452" s="218"/>
      <c r="BR452" s="218"/>
      <c r="BS452" s="218"/>
      <c r="BT452" s="218"/>
      <c r="BU452" s="218"/>
      <c r="BV452" s="218"/>
      <c r="BW452" s="218"/>
      <c r="BX452" s="218"/>
      <c r="BY452" s="218"/>
      <c r="BZ452" s="218"/>
      <c r="CA452" s="218"/>
      <c r="CB452" s="218"/>
      <c r="CC452" s="218"/>
      <c r="CD452" s="218"/>
      <c r="CE452" s="218"/>
      <c r="CF452" s="218"/>
      <c r="CG452" s="218"/>
      <c r="CH452" s="218"/>
      <c r="CI452" s="218"/>
      <c r="CJ452" s="218"/>
      <c r="CK452" s="218"/>
      <c r="CL452" s="218"/>
      <c r="CM452" s="218"/>
      <c r="CN452" s="218"/>
      <c r="CO452" s="218"/>
      <c r="CP452" s="218"/>
      <c r="CQ452" s="218"/>
      <c r="CR452" s="218"/>
      <c r="CS452" s="218"/>
      <c r="CT452" s="218"/>
    </row>
    <row r="453" spans="20:98" s="10" customFormat="1" x14ac:dyDescent="0.35">
      <c r="T453" s="218"/>
      <c r="U453" s="218"/>
      <c r="V453" s="218"/>
      <c r="W453" s="218"/>
      <c r="X453" s="218"/>
      <c r="Y453" s="218"/>
      <c r="Z453" s="218"/>
      <c r="AA453" s="218"/>
      <c r="AB453" s="218"/>
      <c r="AC453" s="218"/>
      <c r="AD453" s="218"/>
      <c r="AE453" s="218"/>
      <c r="AF453" s="218"/>
      <c r="AG453" s="218"/>
      <c r="AH453" s="218"/>
      <c r="AI453" s="218"/>
      <c r="AJ453" s="218"/>
      <c r="AK453" s="218"/>
      <c r="AL453" s="218"/>
      <c r="AM453" s="218"/>
      <c r="AN453" s="218"/>
      <c r="AO453" s="218"/>
      <c r="AP453" s="218"/>
      <c r="AQ453" s="218"/>
      <c r="AR453" s="218"/>
      <c r="AS453" s="218"/>
      <c r="AT453" s="218"/>
      <c r="AU453" s="218"/>
      <c r="AV453" s="218"/>
      <c r="AW453" s="218"/>
      <c r="AX453" s="218"/>
      <c r="AY453" s="218"/>
      <c r="AZ453" s="218"/>
      <c r="BA453" s="218"/>
      <c r="BB453" s="218"/>
      <c r="BC453" s="218"/>
      <c r="BD453" s="218"/>
      <c r="BE453" s="218"/>
      <c r="BF453" s="218"/>
      <c r="BG453" s="218"/>
      <c r="BH453" s="218"/>
      <c r="BI453" s="218"/>
      <c r="BJ453" s="218"/>
      <c r="BK453" s="218"/>
      <c r="BL453" s="218"/>
      <c r="BM453" s="218"/>
      <c r="BN453" s="218"/>
      <c r="BO453" s="218"/>
      <c r="BP453" s="218"/>
      <c r="BQ453" s="218"/>
      <c r="BR453" s="218"/>
      <c r="BS453" s="218"/>
      <c r="BT453" s="218"/>
      <c r="BU453" s="218"/>
      <c r="BV453" s="218"/>
      <c r="BW453" s="218"/>
      <c r="BX453" s="218"/>
      <c r="BY453" s="218"/>
      <c r="BZ453" s="218"/>
      <c r="CA453" s="218"/>
      <c r="CB453" s="218"/>
      <c r="CC453" s="218"/>
      <c r="CD453" s="218"/>
      <c r="CE453" s="218"/>
      <c r="CF453" s="218"/>
      <c r="CG453" s="218"/>
      <c r="CH453" s="218"/>
      <c r="CI453" s="218"/>
      <c r="CJ453" s="218"/>
      <c r="CK453" s="218"/>
      <c r="CL453" s="218"/>
      <c r="CM453" s="218"/>
      <c r="CN453" s="218"/>
      <c r="CO453" s="218"/>
      <c r="CP453" s="218"/>
      <c r="CQ453" s="218"/>
      <c r="CR453" s="218"/>
      <c r="CS453" s="218"/>
      <c r="CT453" s="218"/>
    </row>
    <row r="454" spans="20:98" s="10" customFormat="1" x14ac:dyDescent="0.35">
      <c r="T454" s="218"/>
      <c r="U454" s="218"/>
      <c r="V454" s="218"/>
      <c r="W454" s="218"/>
      <c r="X454" s="218"/>
      <c r="Y454" s="218"/>
      <c r="Z454" s="218"/>
      <c r="AA454" s="218"/>
      <c r="AB454" s="218"/>
      <c r="AC454" s="218"/>
      <c r="AD454" s="218"/>
      <c r="AE454" s="218"/>
      <c r="AF454" s="218"/>
      <c r="AG454" s="218"/>
      <c r="AH454" s="218"/>
      <c r="AI454" s="218"/>
      <c r="AJ454" s="218"/>
      <c r="AK454" s="218"/>
      <c r="AL454" s="218"/>
      <c r="AM454" s="218"/>
      <c r="AN454" s="218"/>
      <c r="AO454" s="218"/>
      <c r="AP454" s="218"/>
      <c r="AQ454" s="218"/>
      <c r="AR454" s="218"/>
      <c r="AS454" s="218"/>
      <c r="AT454" s="218"/>
      <c r="AU454" s="218"/>
      <c r="AV454" s="218"/>
      <c r="AW454" s="218"/>
      <c r="AX454" s="218"/>
      <c r="AY454" s="218"/>
      <c r="AZ454" s="218"/>
      <c r="BA454" s="218"/>
      <c r="BB454" s="218"/>
      <c r="BC454" s="218"/>
      <c r="BD454" s="218"/>
      <c r="BE454" s="218"/>
      <c r="BF454" s="218"/>
      <c r="BG454" s="218"/>
      <c r="BH454" s="218"/>
      <c r="BI454" s="218"/>
      <c r="BJ454" s="218"/>
      <c r="BK454" s="218"/>
      <c r="BL454" s="218"/>
      <c r="BM454" s="218"/>
      <c r="BN454" s="218"/>
      <c r="BO454" s="218"/>
      <c r="BP454" s="218"/>
      <c r="BQ454" s="218"/>
      <c r="BR454" s="218"/>
      <c r="BS454" s="218"/>
      <c r="BT454" s="218"/>
      <c r="BU454" s="218"/>
      <c r="BV454" s="218"/>
      <c r="BW454" s="218"/>
      <c r="BX454" s="218"/>
      <c r="BY454" s="218"/>
      <c r="BZ454" s="218"/>
      <c r="CA454" s="218"/>
      <c r="CB454" s="218"/>
      <c r="CC454" s="218"/>
      <c r="CD454" s="218"/>
      <c r="CE454" s="218"/>
      <c r="CF454" s="218"/>
      <c r="CG454" s="218"/>
      <c r="CH454" s="218"/>
      <c r="CI454" s="218"/>
      <c r="CJ454" s="218"/>
      <c r="CK454" s="218"/>
      <c r="CL454" s="218"/>
      <c r="CM454" s="218"/>
      <c r="CN454" s="218"/>
      <c r="CO454" s="218"/>
      <c r="CP454" s="218"/>
      <c r="CQ454" s="218"/>
      <c r="CR454" s="218"/>
      <c r="CS454" s="218"/>
      <c r="CT454" s="218"/>
    </row>
    <row r="455" spans="20:98" s="10" customFormat="1" x14ac:dyDescent="0.35">
      <c r="T455" s="218"/>
      <c r="U455" s="218"/>
      <c r="V455" s="218"/>
      <c r="W455" s="218"/>
      <c r="X455" s="218"/>
      <c r="Y455" s="218"/>
      <c r="Z455" s="218"/>
      <c r="AA455" s="218"/>
      <c r="AB455" s="218"/>
      <c r="AC455" s="218"/>
      <c r="AD455" s="218"/>
      <c r="AE455" s="218"/>
      <c r="AF455" s="218"/>
      <c r="AG455" s="218"/>
      <c r="AH455" s="218"/>
      <c r="AI455" s="218"/>
      <c r="AJ455" s="218"/>
      <c r="AK455" s="218"/>
      <c r="AL455" s="218"/>
      <c r="AM455" s="218"/>
      <c r="AN455" s="218"/>
      <c r="AO455" s="218"/>
      <c r="AP455" s="218"/>
      <c r="AQ455" s="218"/>
      <c r="AR455" s="218"/>
      <c r="AS455" s="218"/>
      <c r="AT455" s="218"/>
      <c r="AU455" s="218"/>
      <c r="AV455" s="218"/>
      <c r="AW455" s="218"/>
      <c r="AX455" s="218"/>
      <c r="AY455" s="218"/>
      <c r="AZ455" s="218"/>
      <c r="BA455" s="218"/>
      <c r="BB455" s="218"/>
      <c r="BC455" s="218"/>
      <c r="BD455" s="218"/>
      <c r="BE455" s="218"/>
      <c r="BF455" s="218"/>
      <c r="BG455" s="218"/>
      <c r="BH455" s="218"/>
      <c r="BI455" s="218"/>
      <c r="BJ455" s="218"/>
      <c r="BK455" s="218"/>
      <c r="BL455" s="218"/>
      <c r="BM455" s="218"/>
      <c r="BN455" s="218"/>
      <c r="BO455" s="218"/>
      <c r="BP455" s="218"/>
      <c r="BQ455" s="218"/>
      <c r="BR455" s="218"/>
      <c r="BS455" s="218"/>
      <c r="BT455" s="218"/>
      <c r="BU455" s="218"/>
      <c r="BV455" s="218"/>
      <c r="BW455" s="218"/>
      <c r="BX455" s="218"/>
      <c r="BY455" s="218"/>
      <c r="BZ455" s="218"/>
      <c r="CA455" s="218"/>
      <c r="CB455" s="218"/>
      <c r="CC455" s="218"/>
      <c r="CD455" s="218"/>
      <c r="CE455" s="218"/>
      <c r="CF455" s="218"/>
      <c r="CG455" s="218"/>
      <c r="CH455" s="218"/>
      <c r="CI455" s="218"/>
      <c r="CJ455" s="218"/>
      <c r="CK455" s="218"/>
      <c r="CL455" s="218"/>
      <c r="CM455" s="218"/>
      <c r="CN455" s="218"/>
      <c r="CO455" s="218"/>
      <c r="CP455" s="218"/>
      <c r="CQ455" s="218"/>
      <c r="CR455" s="218"/>
      <c r="CS455" s="218"/>
      <c r="CT455" s="218"/>
    </row>
    <row r="456" spans="20:98" s="10" customFormat="1" x14ac:dyDescent="0.35">
      <c r="T456" s="218"/>
      <c r="U456" s="218"/>
      <c r="V456" s="218"/>
      <c r="W456" s="218"/>
      <c r="X456" s="218"/>
      <c r="Y456" s="218"/>
      <c r="Z456" s="218"/>
      <c r="AA456" s="218"/>
      <c r="AB456" s="218"/>
      <c r="AC456" s="218"/>
      <c r="AD456" s="218"/>
      <c r="AE456" s="218"/>
      <c r="AF456" s="218"/>
      <c r="AG456" s="218"/>
      <c r="AH456" s="218"/>
      <c r="AI456" s="218"/>
      <c r="AJ456" s="218"/>
      <c r="AK456" s="218"/>
      <c r="AL456" s="218"/>
      <c r="AM456" s="218"/>
      <c r="AN456" s="218"/>
      <c r="AO456" s="218"/>
      <c r="AP456" s="218"/>
      <c r="AQ456" s="218"/>
      <c r="AR456" s="218"/>
      <c r="AS456" s="218"/>
      <c r="AT456" s="218"/>
      <c r="AU456" s="218"/>
      <c r="AV456" s="218"/>
      <c r="AW456" s="218"/>
      <c r="AX456" s="218"/>
      <c r="AY456" s="218"/>
      <c r="AZ456" s="218"/>
      <c r="BA456" s="218"/>
      <c r="BB456" s="218"/>
      <c r="BC456" s="218"/>
      <c r="BD456" s="218"/>
      <c r="BE456" s="218"/>
      <c r="BF456" s="218"/>
      <c r="BG456" s="218"/>
      <c r="BH456" s="218"/>
      <c r="BI456" s="218"/>
      <c r="BJ456" s="218"/>
      <c r="BK456" s="218"/>
      <c r="BL456" s="218"/>
      <c r="BM456" s="218"/>
      <c r="BN456" s="218"/>
      <c r="BO456" s="218"/>
      <c r="BP456" s="218"/>
      <c r="BQ456" s="218"/>
      <c r="BR456" s="218"/>
      <c r="BS456" s="218"/>
      <c r="BT456" s="218"/>
      <c r="BU456" s="218"/>
      <c r="BV456" s="218"/>
      <c r="BW456" s="218"/>
      <c r="BX456" s="218"/>
      <c r="BY456" s="218"/>
      <c r="BZ456" s="218"/>
      <c r="CA456" s="218"/>
      <c r="CB456" s="218"/>
      <c r="CC456" s="218"/>
      <c r="CD456" s="218"/>
      <c r="CE456" s="218"/>
      <c r="CF456" s="218"/>
      <c r="CG456" s="218"/>
      <c r="CH456" s="218"/>
      <c r="CI456" s="218"/>
      <c r="CJ456" s="218"/>
      <c r="CK456" s="218"/>
      <c r="CL456" s="218"/>
      <c r="CM456" s="218"/>
      <c r="CN456" s="218"/>
      <c r="CO456" s="218"/>
      <c r="CP456" s="218"/>
      <c r="CQ456" s="218"/>
      <c r="CR456" s="218"/>
      <c r="CS456" s="218"/>
      <c r="CT456" s="218"/>
    </row>
    <row r="457" spans="20:98" s="10" customFormat="1" x14ac:dyDescent="0.35">
      <c r="T457" s="218"/>
      <c r="U457" s="218"/>
      <c r="V457" s="218"/>
      <c r="W457" s="218"/>
      <c r="X457" s="218"/>
      <c r="Y457" s="218"/>
      <c r="Z457" s="218"/>
      <c r="AA457" s="218"/>
      <c r="AB457" s="218"/>
      <c r="AC457" s="218"/>
      <c r="AD457" s="218"/>
      <c r="AE457" s="218"/>
      <c r="AF457" s="218"/>
      <c r="AG457" s="218"/>
      <c r="AH457" s="218"/>
      <c r="AI457" s="218"/>
      <c r="AJ457" s="218"/>
      <c r="AK457" s="218"/>
      <c r="AL457" s="218"/>
      <c r="AM457" s="218"/>
      <c r="AN457" s="218"/>
      <c r="AO457" s="218"/>
      <c r="AP457" s="218"/>
      <c r="AQ457" s="218"/>
      <c r="AR457" s="218"/>
      <c r="AS457" s="218"/>
      <c r="AT457" s="218"/>
      <c r="AU457" s="218"/>
      <c r="AV457" s="218"/>
      <c r="AW457" s="218"/>
      <c r="AX457" s="218"/>
      <c r="AY457" s="218"/>
      <c r="AZ457" s="218"/>
      <c r="BA457" s="218"/>
      <c r="BB457" s="218"/>
      <c r="BC457" s="218"/>
      <c r="BD457" s="218"/>
      <c r="BE457" s="218"/>
      <c r="BF457" s="218"/>
      <c r="BG457" s="218"/>
      <c r="BH457" s="218"/>
      <c r="BI457" s="218"/>
      <c r="BJ457" s="218"/>
      <c r="BK457" s="218"/>
      <c r="BL457" s="218"/>
      <c r="BM457" s="218"/>
      <c r="BN457" s="218"/>
      <c r="BO457" s="218"/>
      <c r="BP457" s="218"/>
      <c r="BQ457" s="218"/>
      <c r="BR457" s="218"/>
      <c r="BS457" s="218"/>
      <c r="BT457" s="218"/>
      <c r="BU457" s="218"/>
      <c r="BV457" s="218"/>
      <c r="BW457" s="218"/>
      <c r="BX457" s="218"/>
      <c r="BY457" s="218"/>
      <c r="BZ457" s="218"/>
      <c r="CA457" s="218"/>
      <c r="CB457" s="218"/>
      <c r="CC457" s="218"/>
      <c r="CD457" s="218"/>
      <c r="CE457" s="218"/>
      <c r="CF457" s="218"/>
      <c r="CG457" s="218"/>
      <c r="CH457" s="218"/>
      <c r="CI457" s="218"/>
      <c r="CJ457" s="218"/>
      <c r="CK457" s="218"/>
      <c r="CL457" s="218"/>
      <c r="CM457" s="218"/>
      <c r="CN457" s="218"/>
      <c r="CO457" s="218"/>
      <c r="CP457" s="218"/>
      <c r="CQ457" s="218"/>
      <c r="CR457" s="218"/>
      <c r="CS457" s="218"/>
      <c r="CT457" s="218"/>
    </row>
    <row r="458" spans="20:98" s="10" customFormat="1" x14ac:dyDescent="0.35">
      <c r="T458" s="218"/>
      <c r="U458" s="218"/>
      <c r="V458" s="218"/>
      <c r="W458" s="218"/>
      <c r="X458" s="218"/>
      <c r="Y458" s="218"/>
      <c r="Z458" s="218"/>
      <c r="AA458" s="218"/>
      <c r="AB458" s="218"/>
      <c r="AC458" s="218"/>
      <c r="AD458" s="218"/>
      <c r="AE458" s="218"/>
      <c r="AF458" s="218"/>
      <c r="AG458" s="218"/>
      <c r="AH458" s="218"/>
      <c r="AI458" s="218"/>
      <c r="AJ458" s="218"/>
      <c r="AK458" s="218"/>
      <c r="AL458" s="218"/>
      <c r="AM458" s="218"/>
      <c r="AN458" s="218"/>
      <c r="AO458" s="218"/>
      <c r="AP458" s="218"/>
      <c r="AQ458" s="218"/>
      <c r="AR458" s="218"/>
      <c r="AS458" s="218"/>
      <c r="AT458" s="218"/>
      <c r="AU458" s="218"/>
      <c r="AV458" s="218"/>
      <c r="AW458" s="218"/>
      <c r="AX458" s="218"/>
      <c r="AY458" s="218"/>
      <c r="AZ458" s="218"/>
      <c r="BA458" s="218"/>
      <c r="BB458" s="218"/>
      <c r="BC458" s="218"/>
      <c r="BD458" s="218"/>
      <c r="BE458" s="218"/>
      <c r="BF458" s="218"/>
      <c r="BG458" s="218"/>
      <c r="BH458" s="218"/>
      <c r="BI458" s="218"/>
      <c r="BJ458" s="218"/>
      <c r="BK458" s="218"/>
      <c r="BL458" s="218"/>
      <c r="BM458" s="218"/>
      <c r="BN458" s="218"/>
      <c r="BO458" s="218"/>
      <c r="BP458" s="218"/>
      <c r="BQ458" s="218"/>
      <c r="BR458" s="218"/>
      <c r="BS458" s="218"/>
      <c r="BT458" s="218"/>
      <c r="BU458" s="218"/>
      <c r="BV458" s="218"/>
      <c r="BW458" s="218"/>
      <c r="BX458" s="218"/>
      <c r="BY458" s="218"/>
      <c r="BZ458" s="218"/>
      <c r="CA458" s="218"/>
      <c r="CB458" s="218"/>
      <c r="CC458" s="218"/>
      <c r="CD458" s="218"/>
      <c r="CE458" s="218"/>
      <c r="CF458" s="218"/>
      <c r="CG458" s="218"/>
      <c r="CH458" s="218"/>
      <c r="CI458" s="218"/>
      <c r="CJ458" s="218"/>
      <c r="CK458" s="218"/>
      <c r="CL458" s="218"/>
      <c r="CM458" s="218"/>
      <c r="CN458" s="218"/>
      <c r="CO458" s="218"/>
      <c r="CP458" s="218"/>
      <c r="CQ458" s="218"/>
      <c r="CR458" s="218"/>
      <c r="CS458" s="218"/>
      <c r="CT458" s="218"/>
    </row>
    <row r="459" spans="20:98" s="10" customFormat="1" x14ac:dyDescent="0.35">
      <c r="T459" s="218"/>
      <c r="U459" s="218"/>
      <c r="V459" s="218"/>
      <c r="W459" s="218"/>
      <c r="X459" s="218"/>
      <c r="Y459" s="218"/>
      <c r="Z459" s="218"/>
      <c r="AA459" s="218"/>
      <c r="AB459" s="218"/>
      <c r="AC459" s="218"/>
      <c r="AD459" s="218"/>
      <c r="AE459" s="218"/>
      <c r="AF459" s="218"/>
      <c r="AG459" s="218"/>
      <c r="AH459" s="218"/>
      <c r="AI459" s="218"/>
      <c r="AJ459" s="218"/>
      <c r="AK459" s="218"/>
      <c r="AL459" s="218"/>
      <c r="AM459" s="218"/>
      <c r="AN459" s="218"/>
      <c r="AO459" s="218"/>
      <c r="AP459" s="218"/>
      <c r="AQ459" s="218"/>
      <c r="AR459" s="218"/>
      <c r="AS459" s="218"/>
      <c r="AT459" s="218"/>
      <c r="AU459" s="218"/>
      <c r="AV459" s="218"/>
      <c r="AW459" s="218"/>
      <c r="AX459" s="218"/>
      <c r="AY459" s="218"/>
      <c r="AZ459" s="218"/>
      <c r="BA459" s="218"/>
      <c r="BB459" s="218"/>
      <c r="BC459" s="218"/>
      <c r="BD459" s="218"/>
      <c r="BE459" s="218"/>
      <c r="BF459" s="218"/>
      <c r="BG459" s="218"/>
      <c r="BH459" s="218"/>
      <c r="BI459" s="218"/>
      <c r="BJ459" s="218"/>
      <c r="BK459" s="218"/>
      <c r="BL459" s="218"/>
      <c r="BM459" s="218"/>
      <c r="BN459" s="218"/>
      <c r="BO459" s="218"/>
      <c r="BP459" s="218"/>
      <c r="BQ459" s="218"/>
      <c r="BR459" s="218"/>
      <c r="BS459" s="218"/>
      <c r="BT459" s="218"/>
      <c r="BU459" s="218"/>
      <c r="BV459" s="218"/>
      <c r="BW459" s="218"/>
      <c r="BX459" s="218"/>
      <c r="BY459" s="218"/>
      <c r="BZ459" s="218"/>
      <c r="CA459" s="218"/>
      <c r="CB459" s="218"/>
      <c r="CC459" s="218"/>
      <c r="CD459" s="218"/>
      <c r="CE459" s="218"/>
      <c r="CF459" s="218"/>
      <c r="CG459" s="218"/>
      <c r="CH459" s="218"/>
      <c r="CI459" s="218"/>
      <c r="CJ459" s="218"/>
      <c r="CK459" s="218"/>
      <c r="CL459" s="218"/>
      <c r="CM459" s="218"/>
      <c r="CN459" s="218"/>
      <c r="CO459" s="218"/>
      <c r="CP459" s="218"/>
      <c r="CQ459" s="218"/>
      <c r="CR459" s="218"/>
      <c r="CS459" s="218"/>
      <c r="CT459" s="218"/>
    </row>
    <row r="460" spans="20:98" s="10" customFormat="1" x14ac:dyDescent="0.35">
      <c r="T460" s="218"/>
      <c r="U460" s="218"/>
      <c r="V460" s="218"/>
      <c r="W460" s="218"/>
      <c r="X460" s="218"/>
      <c r="Y460" s="218"/>
      <c r="Z460" s="218"/>
      <c r="AA460" s="218"/>
      <c r="AB460" s="218"/>
      <c r="AC460" s="218"/>
      <c r="AD460" s="218"/>
      <c r="AE460" s="218"/>
      <c r="AF460" s="218"/>
      <c r="AG460" s="218"/>
      <c r="AH460" s="218"/>
      <c r="AI460" s="218"/>
      <c r="AJ460" s="218"/>
      <c r="AK460" s="218"/>
      <c r="AL460" s="218"/>
      <c r="AM460" s="218"/>
      <c r="AN460" s="218"/>
      <c r="AO460" s="218"/>
      <c r="AP460" s="218"/>
      <c r="AQ460" s="218"/>
      <c r="AR460" s="218"/>
      <c r="AS460" s="218"/>
      <c r="AT460" s="218"/>
      <c r="AU460" s="218"/>
      <c r="AV460" s="218"/>
      <c r="AW460" s="218"/>
      <c r="AX460" s="218"/>
      <c r="AY460" s="218"/>
      <c r="AZ460" s="218"/>
      <c r="BA460" s="218"/>
      <c r="BB460" s="218"/>
      <c r="BC460" s="218"/>
      <c r="BD460" s="218"/>
      <c r="BE460" s="218"/>
      <c r="BF460" s="218"/>
      <c r="BG460" s="218"/>
      <c r="BH460" s="218"/>
      <c r="BI460" s="218"/>
      <c r="BJ460" s="218"/>
      <c r="BK460" s="218"/>
      <c r="BL460" s="218"/>
      <c r="BM460" s="218"/>
      <c r="BN460" s="218"/>
      <c r="BO460" s="218"/>
      <c r="BP460" s="218"/>
      <c r="BQ460" s="218"/>
      <c r="BR460" s="218"/>
      <c r="BS460" s="218"/>
      <c r="BT460" s="218"/>
      <c r="BU460" s="218"/>
      <c r="BV460" s="218"/>
      <c r="BW460" s="218"/>
      <c r="BX460" s="218"/>
      <c r="BY460" s="218"/>
      <c r="BZ460" s="218"/>
      <c r="CA460" s="218"/>
      <c r="CB460" s="218"/>
      <c r="CC460" s="218"/>
      <c r="CD460" s="218"/>
      <c r="CE460" s="218"/>
      <c r="CF460" s="218"/>
      <c r="CG460" s="218"/>
      <c r="CH460" s="218"/>
      <c r="CI460" s="218"/>
      <c r="CJ460" s="218"/>
      <c r="CK460" s="218"/>
      <c r="CL460" s="218"/>
      <c r="CM460" s="218"/>
      <c r="CN460" s="218"/>
      <c r="CO460" s="218"/>
      <c r="CP460" s="218"/>
      <c r="CQ460" s="218"/>
      <c r="CR460" s="218"/>
      <c r="CS460" s="218"/>
      <c r="CT460" s="218"/>
    </row>
    <row r="461" spans="20:98" s="10" customFormat="1" x14ac:dyDescent="0.35">
      <c r="T461" s="218"/>
      <c r="U461" s="218"/>
      <c r="V461" s="218"/>
      <c r="W461" s="218"/>
      <c r="X461" s="218"/>
      <c r="Y461" s="218"/>
      <c r="Z461" s="218"/>
      <c r="AA461" s="218"/>
      <c r="AB461" s="218"/>
      <c r="AC461" s="218"/>
      <c r="AD461" s="218"/>
      <c r="AE461" s="218"/>
      <c r="AF461" s="218"/>
      <c r="AG461" s="218"/>
      <c r="AH461" s="218"/>
      <c r="AI461" s="218"/>
      <c r="AJ461" s="218"/>
      <c r="AK461" s="218"/>
      <c r="AL461" s="218"/>
      <c r="AM461" s="218"/>
      <c r="AN461" s="218"/>
      <c r="AO461" s="218"/>
      <c r="AP461" s="218"/>
      <c r="AQ461" s="218"/>
      <c r="AR461" s="218"/>
      <c r="AS461" s="218"/>
      <c r="AT461" s="218"/>
      <c r="AU461" s="218"/>
      <c r="AV461" s="218"/>
      <c r="AW461" s="218"/>
      <c r="AX461" s="218"/>
      <c r="AY461" s="218"/>
      <c r="AZ461" s="218"/>
      <c r="BA461" s="218"/>
      <c r="BB461" s="218"/>
      <c r="BC461" s="218"/>
      <c r="BD461" s="218"/>
      <c r="BE461" s="218"/>
      <c r="BF461" s="218"/>
      <c r="BG461" s="218"/>
      <c r="BH461" s="218"/>
      <c r="BI461" s="218"/>
      <c r="BJ461" s="218"/>
      <c r="BK461" s="218"/>
      <c r="BL461" s="218"/>
      <c r="BM461" s="218"/>
      <c r="BN461" s="218"/>
      <c r="BO461" s="218"/>
      <c r="BP461" s="218"/>
      <c r="BQ461" s="218"/>
      <c r="BR461" s="218"/>
      <c r="BS461" s="218"/>
      <c r="BT461" s="218"/>
      <c r="BU461" s="218"/>
      <c r="BV461" s="218"/>
      <c r="BW461" s="218"/>
      <c r="BX461" s="218"/>
      <c r="BY461" s="218"/>
      <c r="BZ461" s="218"/>
      <c r="CA461" s="218"/>
      <c r="CB461" s="218"/>
      <c r="CC461" s="218"/>
      <c r="CD461" s="218"/>
      <c r="CE461" s="218"/>
      <c r="CF461" s="218"/>
      <c r="CG461" s="218"/>
      <c r="CH461" s="218"/>
      <c r="CI461" s="218"/>
      <c r="CJ461" s="218"/>
      <c r="CK461" s="218"/>
      <c r="CL461" s="218"/>
      <c r="CM461" s="218"/>
      <c r="CN461" s="218"/>
      <c r="CO461" s="218"/>
      <c r="CP461" s="218"/>
      <c r="CQ461" s="218"/>
      <c r="CR461" s="218"/>
      <c r="CS461" s="218"/>
      <c r="CT461" s="218"/>
    </row>
    <row r="462" spans="20:98" s="10" customFormat="1" x14ac:dyDescent="0.35">
      <c r="T462" s="218"/>
      <c r="U462" s="218"/>
      <c r="V462" s="218"/>
      <c r="W462" s="218"/>
      <c r="X462" s="218"/>
      <c r="Y462" s="218"/>
      <c r="Z462" s="218"/>
      <c r="AA462" s="218"/>
      <c r="AB462" s="218"/>
      <c r="AC462" s="218"/>
      <c r="AD462" s="218"/>
      <c r="AE462" s="218"/>
      <c r="AF462" s="218"/>
      <c r="AG462" s="218"/>
      <c r="AH462" s="218"/>
      <c r="AI462" s="218"/>
      <c r="AJ462" s="218"/>
      <c r="AK462" s="218"/>
      <c r="AL462" s="218"/>
      <c r="AM462" s="218"/>
      <c r="AN462" s="218"/>
      <c r="AO462" s="218"/>
      <c r="AP462" s="218"/>
      <c r="AQ462" s="218"/>
      <c r="AR462" s="218"/>
      <c r="AS462" s="218"/>
      <c r="AT462" s="218"/>
      <c r="AU462" s="218"/>
      <c r="AV462" s="218"/>
      <c r="AW462" s="218"/>
      <c r="AX462" s="218"/>
      <c r="AY462" s="218"/>
      <c r="AZ462" s="218"/>
      <c r="BA462" s="218"/>
      <c r="BB462" s="218"/>
      <c r="BC462" s="218"/>
      <c r="BD462" s="218"/>
      <c r="BE462" s="218"/>
      <c r="BF462" s="218"/>
      <c r="BG462" s="218"/>
      <c r="BH462" s="218"/>
      <c r="BI462" s="218"/>
      <c r="BJ462" s="218"/>
      <c r="BK462" s="218"/>
      <c r="BL462" s="218"/>
      <c r="BM462" s="218"/>
      <c r="BN462" s="218"/>
      <c r="BO462" s="218"/>
      <c r="BP462" s="218"/>
      <c r="BQ462" s="218"/>
      <c r="BR462" s="218"/>
      <c r="BS462" s="218"/>
      <c r="BT462" s="218"/>
      <c r="BU462" s="218"/>
      <c r="BV462" s="218"/>
      <c r="BW462" s="218"/>
      <c r="BX462" s="218"/>
      <c r="BY462" s="218"/>
      <c r="BZ462" s="218"/>
      <c r="CA462" s="218"/>
      <c r="CB462" s="218"/>
      <c r="CC462" s="218"/>
      <c r="CD462" s="218"/>
      <c r="CE462" s="218"/>
      <c r="CF462" s="218"/>
      <c r="CG462" s="218"/>
      <c r="CH462" s="218"/>
      <c r="CI462" s="218"/>
      <c r="CJ462" s="218"/>
      <c r="CK462" s="218"/>
      <c r="CL462" s="218"/>
      <c r="CM462" s="218"/>
      <c r="CN462" s="218"/>
      <c r="CO462" s="218"/>
      <c r="CP462" s="218"/>
      <c r="CQ462" s="218"/>
      <c r="CR462" s="218"/>
      <c r="CS462" s="218"/>
      <c r="CT462" s="218"/>
    </row>
    <row r="463" spans="20:98" s="10" customFormat="1" x14ac:dyDescent="0.35">
      <c r="T463" s="218"/>
      <c r="U463" s="218"/>
      <c r="V463" s="218"/>
      <c r="W463" s="218"/>
      <c r="X463" s="218"/>
      <c r="Y463" s="218"/>
      <c r="Z463" s="218"/>
      <c r="AA463" s="218"/>
      <c r="AB463" s="218"/>
      <c r="AC463" s="218"/>
      <c r="AD463" s="218"/>
      <c r="AE463" s="218"/>
      <c r="AF463" s="218"/>
      <c r="AG463" s="218"/>
      <c r="AH463" s="218"/>
      <c r="AI463" s="218"/>
      <c r="AJ463" s="218"/>
      <c r="AK463" s="218"/>
      <c r="AL463" s="218"/>
      <c r="AM463" s="218"/>
      <c r="AN463" s="218"/>
      <c r="AO463" s="218"/>
      <c r="AP463" s="218"/>
      <c r="AQ463" s="218"/>
      <c r="AR463" s="218"/>
      <c r="AS463" s="218"/>
      <c r="AT463" s="218"/>
      <c r="AU463" s="218"/>
      <c r="AV463" s="218"/>
      <c r="AW463" s="218"/>
      <c r="AX463" s="218"/>
      <c r="AY463" s="218"/>
      <c r="AZ463" s="218"/>
      <c r="BA463" s="218"/>
      <c r="BB463" s="218"/>
      <c r="BC463" s="218"/>
      <c r="BD463" s="218"/>
      <c r="BE463" s="218"/>
      <c r="BF463" s="218"/>
      <c r="BG463" s="218"/>
      <c r="BH463" s="218"/>
      <c r="BI463" s="218"/>
      <c r="BJ463" s="218"/>
      <c r="BK463" s="218"/>
      <c r="BL463" s="218"/>
      <c r="BM463" s="218"/>
      <c r="BN463" s="218"/>
      <c r="BO463" s="218"/>
      <c r="BP463" s="218"/>
      <c r="BQ463" s="218"/>
      <c r="BR463" s="218"/>
      <c r="BS463" s="218"/>
      <c r="BT463" s="218"/>
      <c r="BU463" s="218"/>
      <c r="BV463" s="218"/>
      <c r="BW463" s="218"/>
      <c r="BX463" s="218"/>
      <c r="BY463" s="218"/>
      <c r="BZ463" s="218"/>
      <c r="CA463" s="218"/>
      <c r="CB463" s="218"/>
      <c r="CC463" s="218"/>
      <c r="CD463" s="218"/>
      <c r="CE463" s="218"/>
      <c r="CF463" s="218"/>
      <c r="CG463" s="218"/>
      <c r="CH463" s="218"/>
      <c r="CI463" s="218"/>
      <c r="CJ463" s="218"/>
      <c r="CK463" s="218"/>
      <c r="CL463" s="218"/>
      <c r="CM463" s="218"/>
      <c r="CN463" s="218"/>
      <c r="CO463" s="218"/>
      <c r="CP463" s="218"/>
      <c r="CQ463" s="218"/>
      <c r="CR463" s="218"/>
      <c r="CS463" s="218"/>
      <c r="CT463" s="218"/>
    </row>
    <row r="464" spans="20:98" s="10" customFormat="1" x14ac:dyDescent="0.35">
      <c r="T464" s="218"/>
      <c r="U464" s="218"/>
      <c r="V464" s="218"/>
      <c r="W464" s="218"/>
      <c r="X464" s="218"/>
      <c r="Y464" s="218"/>
      <c r="Z464" s="218"/>
      <c r="AA464" s="218"/>
      <c r="AB464" s="218"/>
      <c r="AC464" s="218"/>
      <c r="AD464" s="218"/>
      <c r="AE464" s="218"/>
      <c r="AF464" s="218"/>
      <c r="AG464" s="218"/>
      <c r="AH464" s="218"/>
      <c r="AI464" s="218"/>
      <c r="AJ464" s="218"/>
      <c r="AK464" s="218"/>
      <c r="AL464" s="218"/>
      <c r="AM464" s="218"/>
      <c r="AN464" s="218"/>
      <c r="AO464" s="218"/>
      <c r="AP464" s="218"/>
      <c r="AQ464" s="218"/>
      <c r="AR464" s="218"/>
      <c r="AS464" s="218"/>
      <c r="AT464" s="218"/>
      <c r="AU464" s="218"/>
      <c r="AV464" s="218"/>
      <c r="AW464" s="218"/>
      <c r="AX464" s="218"/>
      <c r="AY464" s="218"/>
      <c r="AZ464" s="218"/>
      <c r="BA464" s="218"/>
      <c r="BB464" s="218"/>
      <c r="BC464" s="218"/>
      <c r="BD464" s="218"/>
      <c r="BE464" s="218"/>
      <c r="BF464" s="218"/>
      <c r="BG464" s="218"/>
      <c r="BH464" s="218"/>
      <c r="BI464" s="218"/>
      <c r="BJ464" s="218"/>
      <c r="BK464" s="218"/>
      <c r="BL464" s="218"/>
      <c r="BM464" s="218"/>
      <c r="BN464" s="218"/>
      <c r="BO464" s="218"/>
      <c r="BP464" s="218"/>
      <c r="BQ464" s="218"/>
      <c r="BR464" s="218"/>
      <c r="BS464" s="218"/>
      <c r="BT464" s="218"/>
      <c r="BU464" s="218"/>
      <c r="BV464" s="218"/>
      <c r="BW464" s="218"/>
      <c r="BX464" s="218"/>
      <c r="BY464" s="218"/>
      <c r="BZ464" s="218"/>
      <c r="CA464" s="218"/>
      <c r="CB464" s="218"/>
      <c r="CC464" s="218"/>
      <c r="CD464" s="218"/>
      <c r="CE464" s="218"/>
      <c r="CF464" s="218"/>
      <c r="CG464" s="218"/>
      <c r="CH464" s="218"/>
      <c r="CI464" s="218"/>
      <c r="CJ464" s="218"/>
      <c r="CK464" s="218"/>
      <c r="CL464" s="218"/>
      <c r="CM464" s="218"/>
      <c r="CN464" s="218"/>
      <c r="CO464" s="218"/>
      <c r="CP464" s="218"/>
      <c r="CQ464" s="218"/>
      <c r="CR464" s="218"/>
      <c r="CS464" s="218"/>
      <c r="CT464" s="218"/>
    </row>
    <row r="465" spans="20:98" s="10" customFormat="1" x14ac:dyDescent="0.35">
      <c r="T465" s="218"/>
      <c r="U465" s="218"/>
      <c r="V465" s="218"/>
      <c r="W465" s="218"/>
      <c r="X465" s="218"/>
      <c r="Y465" s="218"/>
      <c r="Z465" s="218"/>
      <c r="AA465" s="218"/>
      <c r="AB465" s="218"/>
      <c r="AC465" s="218"/>
      <c r="AD465" s="218"/>
      <c r="AE465" s="218"/>
      <c r="AF465" s="218"/>
      <c r="AG465" s="218"/>
      <c r="AH465" s="218"/>
      <c r="AI465" s="218"/>
      <c r="AJ465" s="218"/>
      <c r="AK465" s="218"/>
      <c r="AL465" s="218"/>
      <c r="AM465" s="218"/>
      <c r="AN465" s="218"/>
      <c r="AO465" s="218"/>
      <c r="AP465" s="218"/>
      <c r="AQ465" s="218"/>
      <c r="AR465" s="218"/>
      <c r="AS465" s="218"/>
      <c r="AT465" s="218"/>
      <c r="AU465" s="218"/>
      <c r="AV465" s="218"/>
      <c r="AW465" s="218"/>
      <c r="AX465" s="218"/>
      <c r="AY465" s="218"/>
      <c r="AZ465" s="218"/>
      <c r="BA465" s="218"/>
      <c r="BB465" s="218"/>
      <c r="BC465" s="218"/>
      <c r="BD465" s="218"/>
      <c r="BE465" s="218"/>
      <c r="BF465" s="218"/>
      <c r="BG465" s="218"/>
      <c r="BH465" s="218"/>
      <c r="BI465" s="218"/>
      <c r="BJ465" s="218"/>
      <c r="BK465" s="218"/>
      <c r="BL465" s="218"/>
      <c r="BM465" s="218"/>
      <c r="BN465" s="218"/>
      <c r="BO465" s="218"/>
      <c r="BP465" s="218"/>
      <c r="BQ465" s="218"/>
      <c r="BR465" s="218"/>
      <c r="BS465" s="218"/>
      <c r="BT465" s="218"/>
      <c r="BU465" s="218"/>
      <c r="BV465" s="218"/>
      <c r="BW465" s="218"/>
      <c r="BX465" s="218"/>
      <c r="BY465" s="218"/>
      <c r="BZ465" s="218"/>
      <c r="CA465" s="218"/>
      <c r="CB465" s="218"/>
      <c r="CC465" s="218"/>
      <c r="CD465" s="218"/>
      <c r="CE465" s="218"/>
      <c r="CF465" s="218"/>
      <c r="CG465" s="218"/>
      <c r="CH465" s="218"/>
      <c r="CI465" s="218"/>
      <c r="CJ465" s="218"/>
      <c r="CK465" s="218"/>
      <c r="CL465" s="218"/>
      <c r="CM465" s="218"/>
      <c r="CN465" s="218"/>
      <c r="CO465" s="218"/>
      <c r="CP465" s="218"/>
      <c r="CQ465" s="218"/>
      <c r="CR465" s="218"/>
      <c r="CS465" s="218"/>
      <c r="CT465" s="218"/>
    </row>
    <row r="466" spans="20:98" s="10" customFormat="1" x14ac:dyDescent="0.35">
      <c r="T466" s="218"/>
      <c r="U466" s="218"/>
      <c r="V466" s="218"/>
      <c r="W466" s="218"/>
      <c r="X466" s="218"/>
      <c r="Y466" s="218"/>
      <c r="Z466" s="218"/>
      <c r="AA466" s="218"/>
      <c r="AB466" s="218"/>
      <c r="AC466" s="218"/>
      <c r="AD466" s="218"/>
      <c r="AE466" s="218"/>
      <c r="AF466" s="218"/>
      <c r="AG466" s="218"/>
      <c r="AH466" s="218"/>
      <c r="AI466" s="218"/>
      <c r="AJ466" s="218"/>
      <c r="AK466" s="218"/>
      <c r="AL466" s="218"/>
      <c r="AM466" s="218"/>
      <c r="AN466" s="218"/>
      <c r="AO466" s="218"/>
      <c r="AP466" s="218"/>
      <c r="AQ466" s="218"/>
      <c r="AR466" s="218"/>
      <c r="AS466" s="218"/>
      <c r="AT466" s="218"/>
      <c r="AU466" s="218"/>
      <c r="AV466" s="218"/>
      <c r="AW466" s="218"/>
      <c r="AX466" s="218"/>
      <c r="AY466" s="218"/>
      <c r="AZ466" s="218"/>
      <c r="BA466" s="218"/>
      <c r="BB466" s="218"/>
      <c r="BC466" s="218"/>
      <c r="BD466" s="218"/>
      <c r="BE466" s="218"/>
      <c r="BF466" s="218"/>
      <c r="BG466" s="218"/>
      <c r="BH466" s="218"/>
      <c r="BI466" s="218"/>
      <c r="BJ466" s="218"/>
      <c r="BK466" s="218"/>
      <c r="BL466" s="218"/>
      <c r="BM466" s="218"/>
      <c r="BN466" s="218"/>
      <c r="BO466" s="218"/>
      <c r="BP466" s="218"/>
      <c r="BQ466" s="218"/>
      <c r="BR466" s="218"/>
      <c r="BS466" s="218"/>
      <c r="BT466" s="218"/>
      <c r="BU466" s="218"/>
      <c r="BV466" s="218"/>
      <c r="BW466" s="218"/>
      <c r="BX466" s="218"/>
      <c r="BY466" s="218"/>
      <c r="BZ466" s="218"/>
      <c r="CA466" s="218"/>
      <c r="CB466" s="218"/>
      <c r="CC466" s="218"/>
      <c r="CD466" s="218"/>
      <c r="CE466" s="218"/>
      <c r="CF466" s="218"/>
      <c r="CG466" s="218"/>
      <c r="CH466" s="218"/>
      <c r="CI466" s="218"/>
      <c r="CJ466" s="218"/>
      <c r="CK466" s="218"/>
      <c r="CL466" s="218"/>
      <c r="CM466" s="218"/>
      <c r="CN466" s="218"/>
      <c r="CO466" s="218"/>
      <c r="CP466" s="218"/>
      <c r="CQ466" s="218"/>
      <c r="CR466" s="218"/>
      <c r="CS466" s="218"/>
      <c r="CT466" s="218"/>
    </row>
    <row r="467" spans="20:98" s="10" customFormat="1" x14ac:dyDescent="0.35">
      <c r="T467" s="218"/>
      <c r="U467" s="218"/>
      <c r="V467" s="218"/>
      <c r="W467" s="218"/>
      <c r="X467" s="218"/>
      <c r="Y467" s="218"/>
      <c r="Z467" s="218"/>
      <c r="AA467" s="218"/>
      <c r="AB467" s="218"/>
      <c r="AC467" s="218"/>
      <c r="AD467" s="218"/>
      <c r="AE467" s="218"/>
      <c r="AF467" s="218"/>
      <c r="AG467" s="218"/>
      <c r="AH467" s="218"/>
      <c r="AI467" s="218"/>
      <c r="AJ467" s="218"/>
      <c r="AK467" s="218"/>
      <c r="AL467" s="218"/>
      <c r="AM467" s="218"/>
      <c r="AN467" s="218"/>
      <c r="AO467" s="218"/>
      <c r="AP467" s="218"/>
      <c r="AQ467" s="218"/>
      <c r="AR467" s="218"/>
      <c r="AS467" s="218"/>
      <c r="AT467" s="218"/>
      <c r="AU467" s="218"/>
      <c r="AV467" s="218"/>
      <c r="AW467" s="218"/>
      <c r="AX467" s="218"/>
      <c r="AY467" s="218"/>
      <c r="AZ467" s="218"/>
      <c r="BA467" s="218"/>
      <c r="BB467" s="218"/>
      <c r="BC467" s="218"/>
      <c r="BD467" s="218"/>
      <c r="BE467" s="218"/>
      <c r="BF467" s="218"/>
      <c r="BG467" s="218"/>
      <c r="BH467" s="218"/>
      <c r="BI467" s="218"/>
      <c r="BJ467" s="218"/>
      <c r="BK467" s="218"/>
      <c r="BL467" s="218"/>
      <c r="BM467" s="218"/>
      <c r="BN467" s="218"/>
      <c r="BO467" s="218"/>
      <c r="BP467" s="218"/>
      <c r="BQ467" s="218"/>
      <c r="BR467" s="218"/>
      <c r="BS467" s="218"/>
      <c r="BT467" s="218"/>
      <c r="BU467" s="218"/>
      <c r="BV467" s="218"/>
      <c r="BW467" s="218"/>
      <c r="BX467" s="218"/>
      <c r="BY467" s="218"/>
      <c r="BZ467" s="218"/>
      <c r="CA467" s="218"/>
      <c r="CB467" s="218"/>
      <c r="CC467" s="218"/>
      <c r="CD467" s="218"/>
      <c r="CE467" s="218"/>
      <c r="CF467" s="218"/>
      <c r="CG467" s="218"/>
      <c r="CH467" s="218"/>
      <c r="CI467" s="218"/>
      <c r="CJ467" s="218"/>
      <c r="CK467" s="218"/>
      <c r="CL467" s="218"/>
      <c r="CM467" s="218"/>
      <c r="CN467" s="218"/>
      <c r="CO467" s="218"/>
      <c r="CP467" s="218"/>
      <c r="CQ467" s="218"/>
      <c r="CR467" s="218"/>
      <c r="CS467" s="218"/>
      <c r="CT467" s="218"/>
    </row>
    <row r="468" spans="20:98" s="10" customFormat="1" x14ac:dyDescent="0.35">
      <c r="T468" s="218"/>
      <c r="U468" s="218"/>
      <c r="V468" s="218"/>
      <c r="W468" s="218"/>
      <c r="X468" s="218"/>
      <c r="Y468" s="218"/>
      <c r="Z468" s="218"/>
      <c r="AA468" s="218"/>
      <c r="AB468" s="218"/>
      <c r="AC468" s="218"/>
      <c r="AD468" s="218"/>
      <c r="AE468" s="218"/>
      <c r="AF468" s="218"/>
      <c r="AG468" s="218"/>
      <c r="AH468" s="218"/>
      <c r="AI468" s="218"/>
      <c r="AJ468" s="218"/>
      <c r="AK468" s="218"/>
      <c r="AL468" s="218"/>
      <c r="AM468" s="218"/>
      <c r="AN468" s="218"/>
      <c r="AO468" s="218"/>
      <c r="AP468" s="218"/>
      <c r="AQ468" s="218"/>
      <c r="AR468" s="218"/>
      <c r="AS468" s="218"/>
      <c r="AT468" s="218"/>
      <c r="AU468" s="218"/>
      <c r="AV468" s="218"/>
      <c r="AW468" s="218"/>
      <c r="AX468" s="218"/>
      <c r="AY468" s="218"/>
      <c r="AZ468" s="218"/>
      <c r="BA468" s="218"/>
      <c r="BB468" s="218"/>
      <c r="BC468" s="218"/>
      <c r="BD468" s="218"/>
      <c r="BE468" s="218"/>
      <c r="BF468" s="218"/>
      <c r="BG468" s="218"/>
      <c r="BH468" s="218"/>
      <c r="BI468" s="218"/>
      <c r="BJ468" s="218"/>
      <c r="BK468" s="218"/>
      <c r="BL468" s="218"/>
      <c r="BM468" s="218"/>
      <c r="BN468" s="218"/>
      <c r="BO468" s="218"/>
      <c r="BP468" s="218"/>
      <c r="BQ468" s="218"/>
      <c r="BR468" s="218"/>
      <c r="BS468" s="218"/>
      <c r="BT468" s="218"/>
      <c r="BU468" s="218"/>
      <c r="BV468" s="218"/>
      <c r="BW468" s="218"/>
      <c r="BX468" s="218"/>
      <c r="BY468" s="218"/>
      <c r="BZ468" s="218"/>
      <c r="CA468" s="218"/>
      <c r="CB468" s="218"/>
      <c r="CC468" s="218"/>
      <c r="CD468" s="218"/>
      <c r="CE468" s="218"/>
      <c r="CF468" s="218"/>
      <c r="CG468" s="218"/>
      <c r="CH468" s="218"/>
      <c r="CI468" s="218"/>
      <c r="CJ468" s="218"/>
      <c r="CK468" s="218"/>
      <c r="CL468" s="218"/>
      <c r="CM468" s="218"/>
      <c r="CN468" s="218"/>
      <c r="CO468" s="218"/>
      <c r="CP468" s="218"/>
      <c r="CQ468" s="218"/>
      <c r="CR468" s="218"/>
      <c r="CS468" s="218"/>
      <c r="CT468" s="218"/>
    </row>
    <row r="469" spans="20:98" s="10" customFormat="1" x14ac:dyDescent="0.35">
      <c r="T469" s="218"/>
      <c r="U469" s="218"/>
      <c r="V469" s="218"/>
      <c r="W469" s="218"/>
      <c r="X469" s="218"/>
      <c r="Y469" s="218"/>
      <c r="Z469" s="218"/>
      <c r="AA469" s="218"/>
      <c r="AB469" s="218"/>
      <c r="AC469" s="218"/>
      <c r="AD469" s="218"/>
      <c r="AE469" s="218"/>
      <c r="AF469" s="218"/>
      <c r="AG469" s="218"/>
      <c r="AH469" s="218"/>
      <c r="AI469" s="218"/>
      <c r="AJ469" s="218"/>
      <c r="AK469" s="218"/>
      <c r="AL469" s="218"/>
      <c r="AM469" s="218"/>
      <c r="AN469" s="218"/>
      <c r="AO469" s="218"/>
      <c r="AP469" s="218"/>
      <c r="AQ469" s="218"/>
      <c r="AR469" s="218"/>
      <c r="AS469" s="218"/>
      <c r="AT469" s="218"/>
      <c r="AU469" s="218"/>
      <c r="AV469" s="218"/>
      <c r="AW469" s="218"/>
      <c r="AX469" s="218"/>
      <c r="AY469" s="218"/>
      <c r="AZ469" s="218"/>
      <c r="BA469" s="218"/>
      <c r="BB469" s="218"/>
      <c r="BC469" s="218"/>
      <c r="BD469" s="218"/>
      <c r="BE469" s="218"/>
      <c r="BF469" s="218"/>
      <c r="BG469" s="218"/>
      <c r="BH469" s="218"/>
      <c r="BI469" s="218"/>
      <c r="BJ469" s="218"/>
      <c r="BK469" s="218"/>
      <c r="BL469" s="218"/>
      <c r="BM469" s="218"/>
      <c r="BN469" s="218"/>
      <c r="BO469" s="218"/>
      <c r="BP469" s="218"/>
      <c r="BQ469" s="218"/>
      <c r="BR469" s="218"/>
      <c r="BS469" s="218"/>
      <c r="BT469" s="218"/>
      <c r="BU469" s="218"/>
      <c r="BV469" s="218"/>
      <c r="BW469" s="218"/>
      <c r="BX469" s="218"/>
      <c r="BY469" s="218"/>
      <c r="BZ469" s="218"/>
      <c r="CA469" s="218"/>
      <c r="CB469" s="218"/>
      <c r="CC469" s="218"/>
      <c r="CD469" s="218"/>
      <c r="CE469" s="218"/>
      <c r="CF469" s="218"/>
      <c r="CG469" s="218"/>
      <c r="CH469" s="218"/>
      <c r="CI469" s="218"/>
      <c r="CJ469" s="218"/>
      <c r="CK469" s="218"/>
      <c r="CL469" s="218"/>
      <c r="CM469" s="218"/>
      <c r="CN469" s="218"/>
      <c r="CO469" s="218"/>
      <c r="CP469" s="218"/>
      <c r="CQ469" s="218"/>
      <c r="CR469" s="218"/>
      <c r="CS469" s="218"/>
      <c r="CT469" s="218"/>
    </row>
    <row r="470" spans="20:98" s="10" customFormat="1" x14ac:dyDescent="0.35">
      <c r="T470" s="218"/>
      <c r="U470" s="218"/>
      <c r="V470" s="218"/>
      <c r="W470" s="218"/>
      <c r="X470" s="218"/>
      <c r="Y470" s="218"/>
      <c r="Z470" s="218"/>
      <c r="AA470" s="218"/>
      <c r="AB470" s="218"/>
      <c r="AC470" s="218"/>
      <c r="AD470" s="218"/>
      <c r="AE470" s="218"/>
      <c r="AF470" s="218"/>
      <c r="AG470" s="218"/>
      <c r="AH470" s="218"/>
      <c r="AI470" s="218"/>
      <c r="AJ470" s="218"/>
      <c r="AK470" s="218"/>
      <c r="AL470" s="218"/>
      <c r="AM470" s="218"/>
      <c r="AN470" s="218"/>
      <c r="AO470" s="218"/>
      <c r="AP470" s="218"/>
      <c r="AQ470" s="218"/>
      <c r="AR470" s="218"/>
      <c r="AS470" s="218"/>
      <c r="AT470" s="218"/>
      <c r="AU470" s="218"/>
      <c r="AV470" s="218"/>
      <c r="AW470" s="218"/>
      <c r="AX470" s="218"/>
      <c r="AY470" s="218"/>
      <c r="AZ470" s="218"/>
      <c r="BA470" s="218"/>
      <c r="BB470" s="218"/>
      <c r="BC470" s="218"/>
      <c r="BD470" s="218"/>
      <c r="BE470" s="218"/>
      <c r="BF470" s="218"/>
      <c r="BG470" s="218"/>
      <c r="BH470" s="218"/>
      <c r="BI470" s="218"/>
      <c r="BJ470" s="218"/>
      <c r="BK470" s="218"/>
      <c r="BL470" s="218"/>
      <c r="BM470" s="218"/>
      <c r="BN470" s="218"/>
      <c r="BO470" s="218"/>
      <c r="BP470" s="218"/>
      <c r="BQ470" s="218"/>
      <c r="BR470" s="218"/>
      <c r="BS470" s="218"/>
      <c r="BT470" s="218"/>
      <c r="BU470" s="218"/>
      <c r="BV470" s="218"/>
      <c r="BW470" s="218"/>
      <c r="BX470" s="218"/>
      <c r="BY470" s="218"/>
      <c r="BZ470" s="218"/>
      <c r="CA470" s="218"/>
      <c r="CB470" s="218"/>
      <c r="CC470" s="218"/>
      <c r="CD470" s="218"/>
      <c r="CE470" s="218"/>
      <c r="CF470" s="218"/>
      <c r="CG470" s="218"/>
      <c r="CH470" s="218"/>
      <c r="CI470" s="218"/>
      <c r="CJ470" s="218"/>
      <c r="CK470" s="218"/>
      <c r="CL470" s="218"/>
      <c r="CM470" s="218"/>
      <c r="CN470" s="218"/>
      <c r="CO470" s="218"/>
      <c r="CP470" s="218"/>
      <c r="CQ470" s="218"/>
      <c r="CR470" s="218"/>
      <c r="CS470" s="218"/>
      <c r="CT470" s="218"/>
    </row>
    <row r="471" spans="20:98" s="10" customFormat="1" x14ac:dyDescent="0.35">
      <c r="T471" s="218"/>
      <c r="U471" s="218"/>
      <c r="V471" s="218"/>
      <c r="W471" s="218"/>
      <c r="X471" s="218"/>
      <c r="Y471" s="218"/>
      <c r="Z471" s="218"/>
      <c r="AA471" s="218"/>
      <c r="AB471" s="218"/>
      <c r="AC471" s="218"/>
      <c r="AD471" s="218"/>
      <c r="AE471" s="218"/>
      <c r="AF471" s="218"/>
      <c r="AG471" s="218"/>
      <c r="AH471" s="218"/>
      <c r="AI471" s="218"/>
      <c r="AJ471" s="218"/>
      <c r="AK471" s="218"/>
      <c r="AL471" s="218"/>
      <c r="AM471" s="218"/>
      <c r="AN471" s="218"/>
      <c r="AO471" s="218"/>
      <c r="AP471" s="218"/>
      <c r="AQ471" s="218"/>
      <c r="AR471" s="218"/>
      <c r="AS471" s="218"/>
      <c r="AT471" s="218"/>
      <c r="AU471" s="218"/>
      <c r="AV471" s="218"/>
      <c r="AW471" s="218"/>
      <c r="AX471" s="218"/>
      <c r="AY471" s="218"/>
      <c r="AZ471" s="218"/>
      <c r="BA471" s="218"/>
      <c r="BB471" s="218"/>
      <c r="BC471" s="218"/>
      <c r="BD471" s="218"/>
      <c r="BE471" s="218"/>
      <c r="BF471" s="218"/>
      <c r="BG471" s="218"/>
      <c r="BH471" s="218"/>
      <c r="BI471" s="218"/>
      <c r="BJ471" s="218"/>
      <c r="BK471" s="218"/>
      <c r="BL471" s="218"/>
      <c r="BM471" s="218"/>
      <c r="BN471" s="218"/>
      <c r="BO471" s="218"/>
      <c r="BP471" s="218"/>
      <c r="BQ471" s="218"/>
      <c r="BR471" s="218"/>
      <c r="BS471" s="218"/>
      <c r="BT471" s="218"/>
      <c r="BU471" s="218"/>
      <c r="BV471" s="218"/>
      <c r="BW471" s="218"/>
      <c r="BX471" s="218"/>
      <c r="BY471" s="218"/>
      <c r="BZ471" s="218"/>
      <c r="CA471" s="218"/>
      <c r="CB471" s="218"/>
      <c r="CC471" s="218"/>
      <c r="CD471" s="218"/>
      <c r="CE471" s="218"/>
      <c r="CF471" s="218"/>
      <c r="CG471" s="218"/>
      <c r="CH471" s="218"/>
      <c r="CI471" s="218"/>
      <c r="CJ471" s="218"/>
      <c r="CK471" s="218"/>
      <c r="CL471" s="218"/>
      <c r="CM471" s="218"/>
      <c r="CN471" s="218"/>
      <c r="CO471" s="218"/>
      <c r="CP471" s="218"/>
      <c r="CQ471" s="218"/>
      <c r="CR471" s="218"/>
      <c r="CS471" s="218"/>
      <c r="CT471" s="218"/>
    </row>
    <row r="472" spans="20:98" s="10" customFormat="1" x14ac:dyDescent="0.35">
      <c r="T472" s="218"/>
      <c r="U472" s="218"/>
      <c r="V472" s="218"/>
      <c r="W472" s="218"/>
      <c r="X472" s="218"/>
      <c r="Y472" s="218"/>
      <c r="Z472" s="218"/>
      <c r="AA472" s="218"/>
      <c r="AB472" s="218"/>
      <c r="AC472" s="218"/>
      <c r="AD472" s="218"/>
      <c r="AE472" s="218"/>
      <c r="AF472" s="218"/>
      <c r="AG472" s="218"/>
      <c r="AH472" s="218"/>
      <c r="AI472" s="218"/>
      <c r="AJ472" s="218"/>
      <c r="AK472" s="218"/>
      <c r="AL472" s="218"/>
      <c r="AM472" s="218"/>
      <c r="AN472" s="218"/>
      <c r="AO472" s="218"/>
      <c r="AP472" s="218"/>
      <c r="AQ472" s="218"/>
      <c r="AR472" s="218"/>
      <c r="AS472" s="218"/>
      <c r="AT472" s="218"/>
      <c r="AU472" s="218"/>
      <c r="AV472" s="218"/>
      <c r="AW472" s="218"/>
      <c r="AX472" s="218"/>
      <c r="AY472" s="218"/>
      <c r="AZ472" s="218"/>
      <c r="BA472" s="218"/>
      <c r="BB472" s="218"/>
      <c r="BC472" s="218"/>
      <c r="BD472" s="218"/>
      <c r="BE472" s="218"/>
      <c r="BF472" s="218"/>
      <c r="BG472" s="218"/>
      <c r="BH472" s="218"/>
      <c r="BI472" s="218"/>
      <c r="BJ472" s="218"/>
      <c r="BK472" s="218"/>
      <c r="BL472" s="218"/>
      <c r="BM472" s="218"/>
      <c r="BN472" s="218"/>
      <c r="BO472" s="218"/>
      <c r="BP472" s="218"/>
      <c r="BQ472" s="218"/>
      <c r="BR472" s="218"/>
      <c r="BS472" s="218"/>
      <c r="BT472" s="218"/>
      <c r="BU472" s="218"/>
      <c r="BV472" s="218"/>
      <c r="BW472" s="218"/>
      <c r="BX472" s="218"/>
      <c r="BY472" s="218"/>
      <c r="BZ472" s="218"/>
      <c r="CA472" s="218"/>
      <c r="CB472" s="218"/>
      <c r="CC472" s="218"/>
      <c r="CD472" s="218"/>
      <c r="CE472" s="218"/>
      <c r="CF472" s="218"/>
      <c r="CG472" s="218"/>
      <c r="CH472" s="218"/>
      <c r="CI472" s="218"/>
      <c r="CJ472" s="218"/>
      <c r="CK472" s="218"/>
      <c r="CL472" s="218"/>
      <c r="CM472" s="218"/>
      <c r="CN472" s="218"/>
      <c r="CO472" s="218"/>
      <c r="CP472" s="218"/>
      <c r="CQ472" s="218"/>
      <c r="CR472" s="218"/>
      <c r="CS472" s="218"/>
      <c r="CT472" s="218"/>
    </row>
    <row r="473" spans="20:98" s="10" customFormat="1" x14ac:dyDescent="0.35">
      <c r="T473" s="218"/>
      <c r="U473" s="218"/>
      <c r="V473" s="218"/>
      <c r="W473" s="218"/>
      <c r="X473" s="218"/>
      <c r="Y473" s="218"/>
      <c r="Z473" s="218"/>
      <c r="AA473" s="218"/>
      <c r="AB473" s="218"/>
      <c r="AC473" s="218"/>
      <c r="AD473" s="218"/>
      <c r="AE473" s="218"/>
      <c r="AF473" s="218"/>
      <c r="AG473" s="218"/>
      <c r="AH473" s="218"/>
      <c r="AI473" s="218"/>
      <c r="AJ473" s="218"/>
      <c r="AK473" s="218"/>
      <c r="AL473" s="218"/>
      <c r="AM473" s="218"/>
      <c r="AN473" s="218"/>
      <c r="AO473" s="218"/>
      <c r="AP473" s="218"/>
      <c r="AQ473" s="218"/>
      <c r="AR473" s="218"/>
      <c r="AS473" s="218"/>
      <c r="AT473" s="218"/>
      <c r="AU473" s="218"/>
      <c r="AV473" s="218"/>
      <c r="AW473" s="218"/>
      <c r="AX473" s="218"/>
      <c r="AY473" s="218"/>
      <c r="AZ473" s="218"/>
      <c r="BA473" s="218"/>
      <c r="BB473" s="218"/>
      <c r="BC473" s="218"/>
      <c r="BD473" s="218"/>
      <c r="BE473" s="218"/>
      <c r="BF473" s="218"/>
      <c r="BG473" s="218"/>
      <c r="BH473" s="218"/>
      <c r="BI473" s="218"/>
      <c r="BJ473" s="218"/>
      <c r="BK473" s="218"/>
      <c r="BL473" s="218"/>
      <c r="BM473" s="218"/>
      <c r="BN473" s="218"/>
      <c r="BO473" s="218"/>
      <c r="BP473" s="218"/>
      <c r="BQ473" s="218"/>
      <c r="BR473" s="218"/>
      <c r="BS473" s="218"/>
      <c r="BT473" s="218"/>
      <c r="BU473" s="218"/>
      <c r="BV473" s="218"/>
      <c r="BW473" s="218"/>
      <c r="BX473" s="218"/>
      <c r="BY473" s="218"/>
      <c r="BZ473" s="218"/>
      <c r="CA473" s="218"/>
      <c r="CB473" s="218"/>
      <c r="CC473" s="218"/>
      <c r="CD473" s="218"/>
      <c r="CE473" s="218"/>
      <c r="CF473" s="218"/>
      <c r="CG473" s="218"/>
      <c r="CH473" s="218"/>
      <c r="CI473" s="218"/>
      <c r="CJ473" s="218"/>
      <c r="CK473" s="218"/>
      <c r="CL473" s="218"/>
      <c r="CM473" s="218"/>
      <c r="CN473" s="218"/>
      <c r="CO473" s="218"/>
      <c r="CP473" s="218"/>
      <c r="CQ473" s="218"/>
      <c r="CR473" s="218"/>
      <c r="CS473" s="218"/>
      <c r="CT473" s="218"/>
    </row>
    <row r="474" spans="20:98" s="10" customFormat="1" x14ac:dyDescent="0.35">
      <c r="T474" s="218"/>
      <c r="U474" s="218"/>
      <c r="V474" s="218"/>
      <c r="W474" s="218"/>
      <c r="X474" s="218"/>
      <c r="Y474" s="218"/>
      <c r="Z474" s="218"/>
      <c r="AA474" s="218"/>
      <c r="AB474" s="218"/>
      <c r="AC474" s="218"/>
      <c r="AD474" s="218"/>
      <c r="AE474" s="218"/>
      <c r="AF474" s="218"/>
      <c r="AG474" s="218"/>
      <c r="AH474" s="218"/>
      <c r="AI474" s="218"/>
      <c r="AJ474" s="218"/>
      <c r="AK474" s="218"/>
      <c r="AL474" s="218"/>
      <c r="AM474" s="218"/>
      <c r="AN474" s="218"/>
      <c r="AO474" s="218"/>
      <c r="AP474" s="218"/>
      <c r="AQ474" s="218"/>
      <c r="AR474" s="218"/>
      <c r="AS474" s="218"/>
      <c r="AT474" s="218"/>
      <c r="AU474" s="218"/>
      <c r="AV474" s="218"/>
      <c r="AW474" s="218"/>
      <c r="AX474" s="218"/>
      <c r="AY474" s="218"/>
      <c r="AZ474" s="218"/>
      <c r="BA474" s="218"/>
      <c r="BB474" s="218"/>
      <c r="BC474" s="218"/>
      <c r="BD474" s="218"/>
      <c r="BE474" s="218"/>
      <c r="BF474" s="218"/>
      <c r="BG474" s="218"/>
      <c r="BH474" s="218"/>
      <c r="BI474" s="218"/>
      <c r="BJ474" s="218"/>
      <c r="BK474" s="218"/>
      <c r="BL474" s="218"/>
      <c r="BM474" s="218"/>
      <c r="BN474" s="218"/>
      <c r="BO474" s="218"/>
      <c r="BP474" s="218"/>
      <c r="BQ474" s="218"/>
      <c r="BR474" s="218"/>
      <c r="BS474" s="218"/>
      <c r="BT474" s="218"/>
      <c r="BU474" s="218"/>
      <c r="BV474" s="218"/>
      <c r="BW474" s="218"/>
      <c r="BX474" s="218"/>
      <c r="BY474" s="218"/>
      <c r="BZ474" s="218"/>
      <c r="CA474" s="218"/>
      <c r="CB474" s="218"/>
      <c r="CC474" s="218"/>
      <c r="CD474" s="218"/>
      <c r="CE474" s="218"/>
      <c r="CF474" s="218"/>
      <c r="CG474" s="218"/>
      <c r="CH474" s="218"/>
      <c r="CI474" s="218"/>
      <c r="CJ474" s="218"/>
      <c r="CK474" s="218"/>
      <c r="CL474" s="218"/>
      <c r="CM474" s="218"/>
      <c r="CN474" s="218"/>
      <c r="CO474" s="218"/>
      <c r="CP474" s="218"/>
      <c r="CQ474" s="218"/>
      <c r="CR474" s="218"/>
      <c r="CS474" s="218"/>
      <c r="CT474" s="218"/>
    </row>
    <row r="475" spans="20:98" s="10" customFormat="1" x14ac:dyDescent="0.35">
      <c r="T475" s="218"/>
      <c r="U475" s="218"/>
      <c r="V475" s="218"/>
      <c r="W475" s="218"/>
      <c r="X475" s="218"/>
      <c r="Y475" s="218"/>
      <c r="Z475" s="218"/>
      <c r="AA475" s="218"/>
      <c r="AB475" s="218"/>
      <c r="AC475" s="218"/>
      <c r="AD475" s="218"/>
      <c r="AE475" s="218"/>
      <c r="AF475" s="218"/>
      <c r="AG475" s="218"/>
      <c r="AH475" s="218"/>
      <c r="AI475" s="218"/>
      <c r="AJ475" s="218"/>
      <c r="AK475" s="218"/>
      <c r="AL475" s="218"/>
      <c r="AM475" s="218"/>
      <c r="AN475" s="218"/>
      <c r="AO475" s="218"/>
      <c r="AP475" s="218"/>
      <c r="AQ475" s="218"/>
      <c r="AR475" s="218"/>
      <c r="AS475" s="218"/>
      <c r="AT475" s="218"/>
      <c r="AU475" s="218"/>
      <c r="AV475" s="218"/>
      <c r="AW475" s="218"/>
      <c r="AX475" s="218"/>
      <c r="AY475" s="218"/>
      <c r="AZ475" s="218"/>
      <c r="BA475" s="218"/>
      <c r="BB475" s="218"/>
      <c r="BC475" s="218"/>
      <c r="BD475" s="218"/>
      <c r="BE475" s="218"/>
      <c r="BF475" s="218"/>
      <c r="BG475" s="218"/>
      <c r="BH475" s="218"/>
      <c r="BI475" s="218"/>
      <c r="BJ475" s="218"/>
      <c r="BK475" s="218"/>
      <c r="BL475" s="218"/>
      <c r="BM475" s="218"/>
      <c r="BN475" s="218"/>
      <c r="BO475" s="218"/>
      <c r="BP475" s="218"/>
      <c r="BQ475" s="218"/>
      <c r="BR475" s="218"/>
      <c r="BS475" s="218"/>
      <c r="BT475" s="218"/>
      <c r="BU475" s="218"/>
      <c r="BV475" s="218"/>
      <c r="BW475" s="218"/>
      <c r="BX475" s="218"/>
      <c r="BY475" s="218"/>
      <c r="BZ475" s="218"/>
      <c r="CA475" s="218"/>
      <c r="CB475" s="218"/>
      <c r="CC475" s="218"/>
      <c r="CD475" s="218"/>
      <c r="CE475" s="218"/>
      <c r="CF475" s="218"/>
      <c r="CG475" s="218"/>
      <c r="CH475" s="218"/>
      <c r="CI475" s="218"/>
      <c r="CJ475" s="218"/>
      <c r="CK475" s="218"/>
      <c r="CL475" s="218"/>
      <c r="CM475" s="218"/>
      <c r="CN475" s="218"/>
      <c r="CO475" s="218"/>
      <c r="CP475" s="218"/>
      <c r="CQ475" s="218"/>
      <c r="CR475" s="218"/>
      <c r="CS475" s="218"/>
      <c r="CT475" s="218"/>
    </row>
    <row r="476" spans="20:98" s="10" customFormat="1" x14ac:dyDescent="0.35">
      <c r="T476" s="218"/>
      <c r="U476" s="218"/>
      <c r="V476" s="218"/>
      <c r="W476" s="218"/>
      <c r="X476" s="218"/>
      <c r="Y476" s="218"/>
      <c r="Z476" s="218"/>
      <c r="AA476" s="218"/>
      <c r="AB476" s="218"/>
      <c r="AC476" s="218"/>
      <c r="AD476" s="218"/>
      <c r="AE476" s="218"/>
      <c r="AF476" s="218"/>
      <c r="AG476" s="218"/>
      <c r="AH476" s="218"/>
      <c r="AI476" s="218"/>
      <c r="AJ476" s="218"/>
      <c r="AK476" s="218"/>
      <c r="AL476" s="218"/>
      <c r="AM476" s="218"/>
      <c r="AN476" s="218"/>
      <c r="AO476" s="218"/>
      <c r="AP476" s="218"/>
      <c r="AQ476" s="218"/>
      <c r="AR476" s="218"/>
      <c r="AS476" s="218"/>
      <c r="AT476" s="218"/>
      <c r="AU476" s="218"/>
      <c r="AV476" s="218"/>
      <c r="AW476" s="218"/>
      <c r="AX476" s="218"/>
      <c r="AY476" s="218"/>
      <c r="AZ476" s="218"/>
      <c r="BA476" s="218"/>
      <c r="BB476" s="218"/>
      <c r="BC476" s="218"/>
      <c r="BD476" s="218"/>
      <c r="BE476" s="218"/>
      <c r="BF476" s="218"/>
      <c r="BG476" s="218"/>
      <c r="BH476" s="218"/>
      <c r="BI476" s="218"/>
      <c r="BJ476" s="218"/>
      <c r="BK476" s="218"/>
      <c r="BL476" s="218"/>
      <c r="BM476" s="218"/>
      <c r="BN476" s="218"/>
      <c r="BO476" s="218"/>
      <c r="BP476" s="218"/>
      <c r="BQ476" s="218"/>
      <c r="BR476" s="218"/>
      <c r="BS476" s="218"/>
      <c r="BT476" s="218"/>
      <c r="BU476" s="218"/>
      <c r="BV476" s="218"/>
      <c r="BW476" s="218"/>
      <c r="BX476" s="218"/>
      <c r="BY476" s="218"/>
      <c r="BZ476" s="218"/>
      <c r="CA476" s="218"/>
      <c r="CB476" s="218"/>
      <c r="CC476" s="218"/>
      <c r="CD476" s="218"/>
      <c r="CE476" s="218"/>
      <c r="CF476" s="218"/>
      <c r="CG476" s="218"/>
      <c r="CH476" s="218"/>
      <c r="CI476" s="218"/>
      <c r="CJ476" s="218"/>
      <c r="CK476" s="218"/>
      <c r="CL476" s="218"/>
      <c r="CM476" s="218"/>
      <c r="CN476" s="218"/>
      <c r="CO476" s="218"/>
      <c r="CP476" s="218"/>
      <c r="CQ476" s="218"/>
      <c r="CR476" s="218"/>
      <c r="CS476" s="218"/>
      <c r="CT476" s="218"/>
    </row>
    <row r="477" spans="20:98" s="10" customFormat="1" x14ac:dyDescent="0.35">
      <c r="T477" s="218"/>
      <c r="U477" s="218"/>
      <c r="V477" s="218"/>
      <c r="W477" s="218"/>
      <c r="X477" s="218"/>
      <c r="Y477" s="218"/>
      <c r="Z477" s="218"/>
      <c r="AA477" s="218"/>
      <c r="AB477" s="218"/>
      <c r="AC477" s="218"/>
      <c r="AD477" s="218"/>
      <c r="AE477" s="218"/>
      <c r="AF477" s="218"/>
      <c r="AG477" s="218"/>
      <c r="AH477" s="218"/>
      <c r="AI477" s="218"/>
      <c r="AJ477" s="218"/>
      <c r="AK477" s="218"/>
      <c r="AL477" s="218"/>
      <c r="AM477" s="218"/>
      <c r="AN477" s="218"/>
      <c r="AO477" s="218"/>
      <c r="AP477" s="218"/>
      <c r="AQ477" s="218"/>
      <c r="AR477" s="218"/>
      <c r="AS477" s="218"/>
      <c r="AT477" s="218"/>
      <c r="AU477" s="218"/>
      <c r="AV477" s="218"/>
      <c r="AW477" s="218"/>
      <c r="AX477" s="218"/>
      <c r="AY477" s="218"/>
      <c r="AZ477" s="218"/>
      <c r="BA477" s="218"/>
      <c r="BB477" s="218"/>
      <c r="BC477" s="218"/>
      <c r="BD477" s="218"/>
      <c r="BE477" s="218"/>
      <c r="BF477" s="218"/>
      <c r="BG477" s="218"/>
      <c r="BH477" s="218"/>
      <c r="BI477" s="218"/>
      <c r="BJ477" s="218"/>
      <c r="BK477" s="218"/>
      <c r="BL477" s="218"/>
      <c r="BM477" s="218"/>
      <c r="BN477" s="218"/>
      <c r="BO477" s="218"/>
      <c r="BP477" s="218"/>
      <c r="BQ477" s="218"/>
      <c r="BR477" s="218"/>
      <c r="BS477" s="218"/>
      <c r="BT477" s="218"/>
      <c r="BU477" s="218"/>
      <c r="BV477" s="218"/>
      <c r="BW477" s="218"/>
      <c r="BX477" s="218"/>
      <c r="BY477" s="218"/>
      <c r="BZ477" s="218"/>
      <c r="CA477" s="218"/>
      <c r="CB477" s="218"/>
      <c r="CC477" s="218"/>
      <c r="CD477" s="218"/>
      <c r="CE477" s="218"/>
      <c r="CF477" s="218"/>
      <c r="CG477" s="218"/>
      <c r="CH477" s="218"/>
      <c r="CI477" s="218"/>
      <c r="CJ477" s="218"/>
      <c r="CK477" s="218"/>
      <c r="CL477" s="218"/>
      <c r="CM477" s="218"/>
      <c r="CN477" s="218"/>
      <c r="CO477" s="218"/>
      <c r="CP477" s="218"/>
      <c r="CQ477" s="218"/>
      <c r="CR477" s="218"/>
      <c r="CS477" s="218"/>
      <c r="CT477" s="218"/>
    </row>
    <row r="478" spans="20:98" s="10" customFormat="1" x14ac:dyDescent="0.35">
      <c r="T478" s="218"/>
      <c r="U478" s="218"/>
      <c r="V478" s="218"/>
      <c r="W478" s="218"/>
      <c r="X478" s="218"/>
      <c r="Y478" s="218"/>
      <c r="Z478" s="218"/>
      <c r="AA478" s="218"/>
      <c r="AB478" s="218"/>
      <c r="AC478" s="218"/>
      <c r="AD478" s="218"/>
      <c r="AE478" s="218"/>
      <c r="AF478" s="218"/>
      <c r="AG478" s="218"/>
      <c r="AH478" s="218"/>
      <c r="AI478" s="218"/>
      <c r="AJ478" s="218"/>
      <c r="AK478" s="218"/>
      <c r="AL478" s="218"/>
      <c r="AM478" s="218"/>
      <c r="AN478" s="218"/>
      <c r="AO478" s="218"/>
      <c r="AP478" s="218"/>
      <c r="AQ478" s="218"/>
      <c r="AR478" s="218"/>
      <c r="AS478" s="218"/>
      <c r="AT478" s="218"/>
      <c r="AU478" s="218"/>
      <c r="AV478" s="218"/>
      <c r="AW478" s="218"/>
      <c r="AX478" s="218"/>
      <c r="AY478" s="218"/>
      <c r="AZ478" s="218"/>
      <c r="BA478" s="218"/>
      <c r="BB478" s="218"/>
      <c r="BC478" s="218"/>
      <c r="BD478" s="218"/>
      <c r="BE478" s="218"/>
      <c r="BF478" s="218"/>
      <c r="BG478" s="218"/>
      <c r="BH478" s="218"/>
      <c r="BI478" s="218"/>
      <c r="BJ478" s="218"/>
      <c r="BK478" s="218"/>
      <c r="BL478" s="218"/>
      <c r="BM478" s="218"/>
      <c r="BN478" s="218"/>
      <c r="BO478" s="218"/>
      <c r="BP478" s="218"/>
      <c r="BQ478" s="218"/>
      <c r="BR478" s="218"/>
      <c r="BS478" s="218"/>
      <c r="BT478" s="218"/>
      <c r="BU478" s="218"/>
      <c r="BV478" s="218"/>
      <c r="BW478" s="218"/>
      <c r="BX478" s="218"/>
      <c r="BY478" s="218"/>
      <c r="BZ478" s="218"/>
      <c r="CA478" s="218"/>
      <c r="CB478" s="218"/>
      <c r="CC478" s="218"/>
      <c r="CD478" s="218"/>
      <c r="CE478" s="218"/>
      <c r="CF478" s="218"/>
      <c r="CG478" s="218"/>
      <c r="CH478" s="218"/>
      <c r="CI478" s="218"/>
      <c r="CJ478" s="218"/>
      <c r="CK478" s="218"/>
      <c r="CL478" s="218"/>
      <c r="CM478" s="218"/>
      <c r="CN478" s="218"/>
      <c r="CO478" s="218"/>
      <c r="CP478" s="218"/>
      <c r="CQ478" s="218"/>
      <c r="CR478" s="218"/>
      <c r="CS478" s="218"/>
      <c r="CT478" s="218"/>
    </row>
    <row r="479" spans="20:98" s="10" customFormat="1" x14ac:dyDescent="0.35">
      <c r="T479" s="218"/>
      <c r="U479" s="218"/>
      <c r="V479" s="218"/>
      <c r="W479" s="218"/>
      <c r="X479" s="218"/>
      <c r="Y479" s="218"/>
      <c r="Z479" s="218"/>
      <c r="AA479" s="218"/>
      <c r="AB479" s="218"/>
      <c r="AC479" s="218"/>
      <c r="AD479" s="218"/>
      <c r="AE479" s="218"/>
      <c r="AF479" s="218"/>
      <c r="AG479" s="218"/>
      <c r="AH479" s="218"/>
      <c r="AI479" s="218"/>
      <c r="AJ479" s="218"/>
      <c r="AK479" s="218"/>
      <c r="AL479" s="218"/>
      <c r="AM479" s="218"/>
      <c r="AN479" s="218"/>
      <c r="AO479" s="218"/>
      <c r="AP479" s="218"/>
      <c r="AQ479" s="218"/>
      <c r="AR479" s="218"/>
      <c r="AS479" s="218"/>
      <c r="AT479" s="218"/>
      <c r="AU479" s="218"/>
      <c r="AV479" s="218"/>
      <c r="AW479" s="218"/>
      <c r="AX479" s="218"/>
      <c r="AY479" s="218"/>
      <c r="AZ479" s="218"/>
      <c r="BA479" s="218"/>
      <c r="BB479" s="218"/>
      <c r="BC479" s="218"/>
      <c r="BD479" s="218"/>
      <c r="BE479" s="218"/>
      <c r="BF479" s="218"/>
      <c r="BG479" s="218"/>
      <c r="BH479" s="218"/>
      <c r="BI479" s="218"/>
      <c r="BJ479" s="218"/>
      <c r="BK479" s="218"/>
      <c r="BL479" s="218"/>
      <c r="BM479" s="218"/>
      <c r="BN479" s="218"/>
      <c r="BO479" s="218"/>
      <c r="BP479" s="218"/>
      <c r="BQ479" s="218"/>
      <c r="BR479" s="218"/>
      <c r="BS479" s="218"/>
      <c r="BT479" s="218"/>
      <c r="BU479" s="218"/>
      <c r="BV479" s="218"/>
      <c r="BW479" s="218"/>
      <c r="BX479" s="218"/>
      <c r="BY479" s="218"/>
      <c r="BZ479" s="218"/>
      <c r="CA479" s="218"/>
      <c r="CB479" s="218"/>
      <c r="CC479" s="218"/>
      <c r="CD479" s="218"/>
      <c r="CE479" s="218"/>
      <c r="CF479" s="218"/>
      <c r="CG479" s="218"/>
      <c r="CH479" s="218"/>
      <c r="CI479" s="218"/>
      <c r="CJ479" s="218"/>
      <c r="CK479" s="218"/>
      <c r="CL479" s="218"/>
      <c r="CM479" s="218"/>
      <c r="CN479" s="218"/>
      <c r="CO479" s="218"/>
      <c r="CP479" s="218"/>
      <c r="CQ479" s="218"/>
      <c r="CR479" s="218"/>
      <c r="CS479" s="218"/>
      <c r="CT479" s="218"/>
    </row>
    <row r="480" spans="20:98" s="10" customFormat="1" x14ac:dyDescent="0.35">
      <c r="T480" s="218"/>
      <c r="U480" s="218"/>
      <c r="V480" s="218"/>
      <c r="W480" s="218"/>
      <c r="X480" s="218"/>
      <c r="Y480" s="218"/>
      <c r="Z480" s="218"/>
      <c r="AA480" s="218"/>
      <c r="AB480" s="218"/>
      <c r="AC480" s="218"/>
      <c r="AD480" s="218"/>
      <c r="AE480" s="218"/>
      <c r="AF480" s="218"/>
      <c r="AG480" s="218"/>
      <c r="AH480" s="218"/>
      <c r="AI480" s="218"/>
      <c r="AJ480" s="218"/>
      <c r="AK480" s="218"/>
      <c r="AL480" s="218"/>
      <c r="AM480" s="218"/>
      <c r="AN480" s="218"/>
      <c r="AO480" s="218"/>
      <c r="AP480" s="218"/>
      <c r="AQ480" s="218"/>
      <c r="AR480" s="218"/>
      <c r="AS480" s="218"/>
      <c r="AT480" s="218"/>
      <c r="AU480" s="218"/>
      <c r="AV480" s="218"/>
      <c r="AW480" s="218"/>
      <c r="AX480" s="218"/>
      <c r="AY480" s="218"/>
      <c r="AZ480" s="218"/>
      <c r="BA480" s="218"/>
      <c r="BB480" s="218"/>
      <c r="BC480" s="218"/>
      <c r="BD480" s="218"/>
      <c r="BE480" s="218"/>
      <c r="BF480" s="218"/>
      <c r="BG480" s="218"/>
      <c r="BH480" s="218"/>
      <c r="BI480" s="218"/>
      <c r="BJ480" s="218"/>
      <c r="BK480" s="218"/>
      <c r="BL480" s="218"/>
      <c r="BM480" s="218"/>
      <c r="BN480" s="218"/>
      <c r="BO480" s="218"/>
      <c r="BP480" s="218"/>
      <c r="BQ480" s="218"/>
      <c r="BR480" s="218"/>
      <c r="BS480" s="218"/>
      <c r="BT480" s="218"/>
      <c r="BU480" s="218"/>
      <c r="BV480" s="218"/>
      <c r="BW480" s="218"/>
      <c r="BX480" s="218"/>
      <c r="BY480" s="218"/>
      <c r="BZ480" s="218"/>
      <c r="CA480" s="218"/>
      <c r="CB480" s="218"/>
      <c r="CC480" s="218"/>
      <c r="CD480" s="218"/>
      <c r="CE480" s="218"/>
      <c r="CF480" s="218"/>
      <c r="CG480" s="218"/>
      <c r="CH480" s="218"/>
      <c r="CI480" s="218"/>
      <c r="CJ480" s="218"/>
      <c r="CK480" s="218"/>
      <c r="CL480" s="218"/>
      <c r="CM480" s="218"/>
      <c r="CN480" s="218"/>
      <c r="CO480" s="218"/>
      <c r="CP480" s="218"/>
      <c r="CQ480" s="218"/>
      <c r="CR480" s="218"/>
      <c r="CS480" s="218"/>
      <c r="CT480" s="218"/>
    </row>
    <row r="481" spans="20:98" s="10" customFormat="1" x14ac:dyDescent="0.35">
      <c r="T481" s="218"/>
      <c r="U481" s="218"/>
      <c r="V481" s="218"/>
      <c r="W481" s="218"/>
      <c r="X481" s="218"/>
      <c r="Y481" s="218"/>
      <c r="Z481" s="218"/>
      <c r="AA481" s="218"/>
      <c r="AB481" s="218"/>
      <c r="AC481" s="218"/>
      <c r="AD481" s="218"/>
      <c r="AE481" s="218"/>
      <c r="AF481" s="218"/>
      <c r="AG481" s="218"/>
      <c r="AH481" s="218"/>
      <c r="AI481" s="218"/>
      <c r="AJ481" s="218"/>
      <c r="AK481" s="218"/>
      <c r="AL481" s="218"/>
      <c r="AM481" s="218"/>
      <c r="AN481" s="218"/>
      <c r="AO481" s="218"/>
      <c r="AP481" s="218"/>
      <c r="AQ481" s="218"/>
      <c r="AR481" s="218"/>
      <c r="AS481" s="218"/>
      <c r="AT481" s="218"/>
      <c r="AU481" s="218"/>
      <c r="AV481" s="218"/>
      <c r="AW481" s="218"/>
      <c r="AX481" s="218"/>
      <c r="AY481" s="218"/>
      <c r="AZ481" s="218"/>
      <c r="BA481" s="218"/>
      <c r="BB481" s="218"/>
      <c r="BC481" s="218"/>
      <c r="BD481" s="218"/>
      <c r="BE481" s="218"/>
      <c r="BF481" s="218"/>
      <c r="BG481" s="218"/>
      <c r="BH481" s="218"/>
      <c r="BI481" s="218"/>
      <c r="BJ481" s="218"/>
      <c r="BK481" s="218"/>
      <c r="BL481" s="218"/>
      <c r="BM481" s="218"/>
      <c r="BN481" s="218"/>
      <c r="BO481" s="218"/>
      <c r="BP481" s="218"/>
      <c r="BQ481" s="218"/>
      <c r="BR481" s="218"/>
      <c r="BS481" s="218"/>
      <c r="BT481" s="218"/>
      <c r="BU481" s="218"/>
      <c r="BV481" s="218"/>
      <c r="BW481" s="218"/>
      <c r="BX481" s="218"/>
      <c r="BY481" s="218"/>
      <c r="BZ481" s="218"/>
      <c r="CA481" s="218"/>
      <c r="CB481" s="218"/>
      <c r="CC481" s="218"/>
      <c r="CD481" s="218"/>
      <c r="CE481" s="218"/>
      <c r="CF481" s="218"/>
      <c r="CG481" s="218"/>
      <c r="CH481" s="218"/>
      <c r="CI481" s="218"/>
      <c r="CJ481" s="218"/>
      <c r="CK481" s="218"/>
      <c r="CL481" s="218"/>
      <c r="CM481" s="218"/>
      <c r="CN481" s="218"/>
      <c r="CO481" s="218"/>
      <c r="CP481" s="218"/>
      <c r="CQ481" s="218"/>
      <c r="CR481" s="218"/>
      <c r="CS481" s="218"/>
      <c r="CT481" s="218"/>
    </row>
    <row r="482" spans="20:98" s="10" customFormat="1" x14ac:dyDescent="0.35">
      <c r="T482" s="218"/>
      <c r="U482" s="218"/>
      <c r="V482" s="218"/>
      <c r="W482" s="218"/>
      <c r="X482" s="218"/>
      <c r="Y482" s="218"/>
      <c r="Z482" s="218"/>
      <c r="AA482" s="218"/>
      <c r="AB482" s="218"/>
      <c r="AC482" s="218"/>
      <c r="AD482" s="218"/>
      <c r="AE482" s="218"/>
      <c r="AF482" s="218"/>
      <c r="AG482" s="218"/>
      <c r="AH482" s="218"/>
      <c r="AI482" s="218"/>
      <c r="AJ482" s="218"/>
      <c r="AK482" s="218"/>
      <c r="AL482" s="218"/>
      <c r="AM482" s="218"/>
      <c r="AN482" s="218"/>
      <c r="AO482" s="218"/>
      <c r="AP482" s="218"/>
      <c r="AQ482" s="218"/>
      <c r="AR482" s="218"/>
      <c r="AS482" s="218"/>
      <c r="AT482" s="218"/>
      <c r="AU482" s="218"/>
      <c r="AV482" s="218"/>
      <c r="AW482" s="218"/>
      <c r="AX482" s="218"/>
      <c r="AY482" s="218"/>
      <c r="AZ482" s="218"/>
      <c r="BA482" s="218"/>
      <c r="BB482" s="218"/>
      <c r="BC482" s="218"/>
      <c r="BD482" s="218"/>
      <c r="BE482" s="218"/>
      <c r="BF482" s="218"/>
      <c r="BG482" s="218"/>
      <c r="BH482" s="218"/>
      <c r="BI482" s="218"/>
      <c r="BJ482" s="218"/>
      <c r="BK482" s="218"/>
      <c r="BL482" s="218"/>
      <c r="BM482" s="218"/>
      <c r="BN482" s="218"/>
      <c r="BO482" s="218"/>
      <c r="BP482" s="218"/>
      <c r="BQ482" s="218"/>
      <c r="BR482" s="218"/>
      <c r="BS482" s="218"/>
      <c r="BT482" s="218"/>
      <c r="BU482" s="218"/>
      <c r="BV482" s="218"/>
      <c r="BW482" s="218"/>
      <c r="BX482" s="218"/>
      <c r="BY482" s="218"/>
      <c r="BZ482" s="218"/>
      <c r="CA482" s="218"/>
      <c r="CB482" s="218"/>
      <c r="CC482" s="218"/>
      <c r="CD482" s="218"/>
      <c r="CE482" s="218"/>
      <c r="CF482" s="218"/>
      <c r="CG482" s="218"/>
      <c r="CH482" s="218"/>
      <c r="CI482" s="218"/>
      <c r="CJ482" s="218"/>
      <c r="CK482" s="218"/>
      <c r="CL482" s="218"/>
      <c r="CM482" s="218"/>
      <c r="CN482" s="218"/>
      <c r="CO482" s="218"/>
      <c r="CP482" s="218"/>
      <c r="CQ482" s="218"/>
      <c r="CR482" s="218"/>
      <c r="CS482" s="218"/>
      <c r="CT482" s="218"/>
    </row>
    <row r="483" spans="20:98" s="10" customFormat="1" x14ac:dyDescent="0.35">
      <c r="T483" s="218"/>
      <c r="U483" s="218"/>
      <c r="V483" s="218"/>
      <c r="W483" s="218"/>
      <c r="X483" s="218"/>
      <c r="Y483" s="218"/>
      <c r="Z483" s="218"/>
      <c r="AA483" s="218"/>
      <c r="AB483" s="218"/>
      <c r="AC483" s="218"/>
      <c r="AD483" s="218"/>
      <c r="AE483" s="218"/>
      <c r="AF483" s="218"/>
      <c r="AG483" s="218"/>
      <c r="AH483" s="218"/>
      <c r="AI483" s="218"/>
      <c r="AJ483" s="218"/>
      <c r="AK483" s="218"/>
      <c r="AL483" s="218"/>
      <c r="AM483" s="218"/>
      <c r="AN483" s="218"/>
      <c r="AO483" s="218"/>
      <c r="AP483" s="218"/>
      <c r="AQ483" s="218"/>
      <c r="AR483" s="218"/>
      <c r="AS483" s="218"/>
      <c r="AT483" s="218"/>
      <c r="AU483" s="218"/>
      <c r="AV483" s="218"/>
      <c r="AW483" s="218"/>
      <c r="AX483" s="218"/>
      <c r="AY483" s="218"/>
      <c r="AZ483" s="218"/>
      <c r="BA483" s="218"/>
      <c r="BB483" s="218"/>
      <c r="BC483" s="218"/>
      <c r="BD483" s="218"/>
      <c r="BE483" s="218"/>
      <c r="BF483" s="218"/>
      <c r="BG483" s="218"/>
      <c r="BH483" s="218"/>
      <c r="BI483" s="218"/>
      <c r="BJ483" s="218"/>
      <c r="BK483" s="218"/>
      <c r="BL483" s="218"/>
      <c r="BM483" s="218"/>
      <c r="BN483" s="218"/>
      <c r="BO483" s="218"/>
      <c r="BP483" s="218"/>
      <c r="BQ483" s="218"/>
      <c r="BR483" s="218"/>
      <c r="BS483" s="218"/>
      <c r="BT483" s="218"/>
      <c r="BU483" s="218"/>
      <c r="BV483" s="218"/>
      <c r="BW483" s="218"/>
      <c r="BX483" s="218"/>
      <c r="BY483" s="218"/>
      <c r="BZ483" s="218"/>
      <c r="CA483" s="218"/>
      <c r="CB483" s="218"/>
      <c r="CC483" s="218"/>
      <c r="CD483" s="218"/>
      <c r="CE483" s="218"/>
      <c r="CF483" s="218"/>
      <c r="CG483" s="218"/>
      <c r="CH483" s="218"/>
      <c r="CI483" s="218"/>
      <c r="CJ483" s="218"/>
      <c r="CK483" s="218"/>
      <c r="CL483" s="218"/>
      <c r="CM483" s="218"/>
      <c r="CN483" s="218"/>
      <c r="CO483" s="218"/>
      <c r="CP483" s="218"/>
      <c r="CQ483" s="218"/>
      <c r="CR483" s="218"/>
      <c r="CS483" s="218"/>
      <c r="CT483" s="218"/>
    </row>
    <row r="484" spans="20:98" s="10" customFormat="1" x14ac:dyDescent="0.35">
      <c r="T484" s="218"/>
      <c r="U484" s="218"/>
      <c r="V484" s="218"/>
      <c r="W484" s="218"/>
      <c r="X484" s="218"/>
      <c r="Y484" s="218"/>
      <c r="Z484" s="218"/>
      <c r="AA484" s="218"/>
      <c r="AB484" s="218"/>
      <c r="AC484" s="218"/>
      <c r="AD484" s="218"/>
      <c r="AE484" s="218"/>
      <c r="AF484" s="218"/>
      <c r="AG484" s="218"/>
      <c r="AH484" s="218"/>
      <c r="AI484" s="218"/>
      <c r="AJ484" s="218"/>
      <c r="AK484" s="218"/>
      <c r="AL484" s="218"/>
      <c r="AM484" s="218"/>
      <c r="AN484" s="218"/>
      <c r="AO484" s="218"/>
      <c r="AP484" s="218"/>
      <c r="AQ484" s="218"/>
      <c r="AR484" s="218"/>
      <c r="AS484" s="218"/>
      <c r="AT484" s="218"/>
      <c r="AU484" s="218"/>
      <c r="AV484" s="218"/>
      <c r="AW484" s="218"/>
      <c r="AX484" s="218"/>
      <c r="AY484" s="218"/>
      <c r="AZ484" s="218"/>
      <c r="BA484" s="218"/>
      <c r="BB484" s="218"/>
      <c r="BC484" s="218"/>
      <c r="BD484" s="218"/>
      <c r="BE484" s="218"/>
      <c r="BF484" s="218"/>
      <c r="BG484" s="218"/>
      <c r="BH484" s="218"/>
      <c r="BI484" s="218"/>
      <c r="BJ484" s="218"/>
      <c r="BK484" s="218"/>
      <c r="BL484" s="218"/>
      <c r="BM484" s="218"/>
      <c r="BN484" s="218"/>
      <c r="BO484" s="218"/>
      <c r="BP484" s="218"/>
      <c r="BQ484" s="218"/>
      <c r="BR484" s="218"/>
      <c r="BS484" s="218"/>
      <c r="BT484" s="218"/>
      <c r="BU484" s="218"/>
      <c r="BV484" s="218"/>
      <c r="BW484" s="218"/>
      <c r="BX484" s="218"/>
      <c r="BY484" s="218"/>
      <c r="BZ484" s="218"/>
      <c r="CA484" s="218"/>
      <c r="CB484" s="218"/>
      <c r="CC484" s="218"/>
      <c r="CD484" s="218"/>
      <c r="CE484" s="218"/>
      <c r="CF484" s="218"/>
      <c r="CG484" s="218"/>
      <c r="CH484" s="218"/>
      <c r="CI484" s="218"/>
      <c r="CJ484" s="218"/>
      <c r="CK484" s="218"/>
      <c r="CL484" s="218"/>
      <c r="CM484" s="218"/>
      <c r="CN484" s="218"/>
      <c r="CO484" s="218"/>
      <c r="CP484" s="218"/>
      <c r="CQ484" s="218"/>
      <c r="CR484" s="218"/>
      <c r="CS484" s="218"/>
      <c r="CT484" s="218"/>
    </row>
    <row r="485" spans="20:98" s="10" customFormat="1" x14ac:dyDescent="0.35">
      <c r="T485" s="218"/>
      <c r="U485" s="218"/>
      <c r="V485" s="218"/>
      <c r="W485" s="218"/>
      <c r="X485" s="218"/>
      <c r="Y485" s="218"/>
      <c r="Z485" s="218"/>
      <c r="AA485" s="218"/>
      <c r="AB485" s="218"/>
      <c r="AC485" s="218"/>
      <c r="AD485" s="218"/>
      <c r="AE485" s="218"/>
      <c r="AF485" s="218"/>
      <c r="AG485" s="218"/>
      <c r="AH485" s="218"/>
      <c r="AI485" s="218"/>
      <c r="AJ485" s="218"/>
      <c r="AK485" s="218"/>
      <c r="AL485" s="218"/>
      <c r="AM485" s="218"/>
      <c r="AN485" s="218"/>
      <c r="AO485" s="218"/>
      <c r="AP485" s="218"/>
      <c r="AQ485" s="218"/>
      <c r="AR485" s="218"/>
      <c r="AS485" s="218"/>
      <c r="AT485" s="218"/>
      <c r="AU485" s="218"/>
      <c r="AV485" s="218"/>
      <c r="AW485" s="218"/>
      <c r="AX485" s="218"/>
      <c r="AY485" s="218"/>
      <c r="AZ485" s="218"/>
      <c r="BA485" s="218"/>
      <c r="BB485" s="218"/>
      <c r="BC485" s="218"/>
      <c r="BD485" s="218"/>
      <c r="BE485" s="218"/>
      <c r="BF485" s="218"/>
      <c r="BG485" s="218"/>
      <c r="BH485" s="218"/>
      <c r="BI485" s="218"/>
      <c r="BJ485" s="218"/>
      <c r="BK485" s="218"/>
      <c r="BL485" s="218"/>
      <c r="BM485" s="218"/>
      <c r="BN485" s="218"/>
      <c r="BO485" s="218"/>
      <c r="BP485" s="218"/>
      <c r="BQ485" s="218"/>
      <c r="BR485" s="218"/>
      <c r="BS485" s="218"/>
      <c r="BT485" s="218"/>
      <c r="BU485" s="218"/>
      <c r="BV485" s="218"/>
      <c r="BW485" s="218"/>
      <c r="BX485" s="218"/>
      <c r="BY485" s="218"/>
      <c r="BZ485" s="218"/>
      <c r="CA485" s="218"/>
      <c r="CB485" s="218"/>
      <c r="CC485" s="218"/>
      <c r="CD485" s="218"/>
      <c r="CE485" s="218"/>
      <c r="CF485" s="218"/>
      <c r="CG485" s="218"/>
      <c r="CH485" s="218"/>
      <c r="CI485" s="218"/>
      <c r="CJ485" s="218"/>
      <c r="CK485" s="218"/>
      <c r="CL485" s="218"/>
      <c r="CM485" s="218"/>
      <c r="CN485" s="218"/>
      <c r="CO485" s="218"/>
      <c r="CP485" s="218"/>
      <c r="CQ485" s="218"/>
      <c r="CR485" s="218"/>
      <c r="CS485" s="218"/>
      <c r="CT485" s="218"/>
    </row>
    <row r="486" spans="20:98" s="10" customFormat="1" x14ac:dyDescent="0.35">
      <c r="T486" s="218"/>
      <c r="U486" s="218"/>
      <c r="V486" s="218"/>
      <c r="W486" s="218"/>
      <c r="X486" s="218"/>
      <c r="Y486" s="218"/>
      <c r="Z486" s="218"/>
      <c r="AA486" s="218"/>
      <c r="AB486" s="218"/>
      <c r="AC486" s="218"/>
      <c r="AD486" s="218"/>
      <c r="AE486" s="218"/>
      <c r="AF486" s="218"/>
      <c r="AG486" s="218"/>
      <c r="AH486" s="218"/>
      <c r="AI486" s="218"/>
      <c r="AJ486" s="218"/>
      <c r="AK486" s="218"/>
      <c r="AL486" s="218"/>
      <c r="AM486" s="218"/>
      <c r="AN486" s="218"/>
      <c r="AO486" s="218"/>
      <c r="AP486" s="218"/>
      <c r="AQ486" s="218"/>
      <c r="AR486" s="218"/>
      <c r="AS486" s="218"/>
      <c r="AT486" s="218"/>
      <c r="AU486" s="218"/>
      <c r="AV486" s="218"/>
      <c r="AW486" s="218"/>
      <c r="AX486" s="218"/>
      <c r="AY486" s="218"/>
      <c r="AZ486" s="218"/>
      <c r="BA486" s="218"/>
      <c r="BB486" s="218"/>
      <c r="BC486" s="218"/>
      <c r="BD486" s="218"/>
      <c r="BE486" s="218"/>
      <c r="BF486" s="218"/>
      <c r="BG486" s="218"/>
      <c r="BH486" s="218"/>
      <c r="BI486" s="218"/>
      <c r="BJ486" s="218"/>
      <c r="BK486" s="218"/>
      <c r="BL486" s="218"/>
      <c r="BM486" s="218"/>
      <c r="BN486" s="218"/>
      <c r="BO486" s="218"/>
      <c r="BP486" s="218"/>
      <c r="BQ486" s="218"/>
      <c r="BR486" s="218"/>
      <c r="BS486" s="218"/>
      <c r="BT486" s="218"/>
      <c r="BU486" s="218"/>
      <c r="BV486" s="218"/>
      <c r="BW486" s="218"/>
      <c r="BX486" s="218"/>
      <c r="BY486" s="218"/>
      <c r="BZ486" s="218"/>
      <c r="CA486" s="218"/>
      <c r="CB486" s="218"/>
      <c r="CC486" s="218"/>
      <c r="CD486" s="218"/>
      <c r="CE486" s="218"/>
      <c r="CF486" s="218"/>
      <c r="CG486" s="218"/>
      <c r="CH486" s="218"/>
      <c r="CI486" s="218"/>
      <c r="CJ486" s="218"/>
      <c r="CK486" s="218"/>
      <c r="CL486" s="218"/>
      <c r="CM486" s="218"/>
      <c r="CN486" s="218"/>
      <c r="CO486" s="218"/>
      <c r="CP486" s="218"/>
      <c r="CQ486" s="218"/>
      <c r="CR486" s="218"/>
      <c r="CS486" s="218"/>
      <c r="CT486" s="218"/>
    </row>
    <row r="487" spans="20:98" s="10" customFormat="1" x14ac:dyDescent="0.35">
      <c r="T487" s="218"/>
      <c r="U487" s="218"/>
      <c r="V487" s="218"/>
      <c r="W487" s="218"/>
      <c r="X487" s="218"/>
      <c r="Y487" s="218"/>
      <c r="Z487" s="218"/>
      <c r="AA487" s="218"/>
      <c r="AB487" s="218"/>
      <c r="AC487" s="218"/>
      <c r="AD487" s="218"/>
      <c r="AE487" s="218"/>
      <c r="AF487" s="218"/>
      <c r="AG487" s="218"/>
      <c r="AH487" s="218"/>
      <c r="AI487" s="218"/>
      <c r="AJ487" s="218"/>
      <c r="AK487" s="218"/>
      <c r="AL487" s="218"/>
      <c r="AM487" s="218"/>
      <c r="AN487" s="218"/>
      <c r="AO487" s="218"/>
      <c r="AP487" s="218"/>
      <c r="AQ487" s="218"/>
      <c r="AR487" s="218"/>
      <c r="AS487" s="218"/>
      <c r="AT487" s="218"/>
      <c r="AU487" s="218"/>
      <c r="AV487" s="218"/>
      <c r="AW487" s="218"/>
      <c r="AX487" s="218"/>
      <c r="AY487" s="218"/>
      <c r="AZ487" s="218"/>
      <c r="BA487" s="218"/>
      <c r="BB487" s="218"/>
      <c r="BC487" s="218"/>
      <c r="BD487" s="218"/>
      <c r="BE487" s="218"/>
      <c r="BF487" s="218"/>
      <c r="BG487" s="218"/>
      <c r="BH487" s="218"/>
      <c r="BI487" s="218"/>
      <c r="BJ487" s="218"/>
      <c r="BK487" s="218"/>
      <c r="BL487" s="218"/>
      <c r="BM487" s="218"/>
      <c r="BN487" s="218"/>
      <c r="BO487" s="218"/>
      <c r="BP487" s="218"/>
      <c r="BQ487" s="218"/>
      <c r="BR487" s="218"/>
      <c r="BS487" s="218"/>
      <c r="BT487" s="218"/>
      <c r="BU487" s="218"/>
      <c r="BV487" s="218"/>
      <c r="BW487" s="218"/>
      <c r="BX487" s="218"/>
      <c r="BY487" s="218"/>
      <c r="BZ487" s="218"/>
      <c r="CA487" s="218"/>
      <c r="CB487" s="218"/>
      <c r="CC487" s="218"/>
      <c r="CD487" s="218"/>
      <c r="CE487" s="218"/>
      <c r="CF487" s="218"/>
      <c r="CG487" s="218"/>
      <c r="CH487" s="218"/>
      <c r="CI487" s="218"/>
      <c r="CJ487" s="218"/>
      <c r="CK487" s="218"/>
      <c r="CL487" s="218"/>
      <c r="CM487" s="218"/>
      <c r="CN487" s="218"/>
      <c r="CO487" s="218"/>
      <c r="CP487" s="218"/>
      <c r="CQ487" s="218"/>
      <c r="CR487" s="218"/>
      <c r="CS487" s="218"/>
      <c r="CT487" s="218"/>
    </row>
    <row r="488" spans="20:98" s="10" customFormat="1" x14ac:dyDescent="0.35">
      <c r="T488" s="218"/>
      <c r="U488" s="218"/>
      <c r="V488" s="218"/>
      <c r="W488" s="218"/>
      <c r="X488" s="218"/>
      <c r="Y488" s="218"/>
      <c r="Z488" s="218"/>
      <c r="AA488" s="218"/>
      <c r="AB488" s="218"/>
      <c r="AC488" s="218"/>
      <c r="AD488" s="218"/>
      <c r="AE488" s="218"/>
      <c r="AF488" s="218"/>
      <c r="AG488" s="218"/>
      <c r="AH488" s="218"/>
      <c r="AI488" s="218"/>
      <c r="AJ488" s="218"/>
      <c r="AK488" s="218"/>
      <c r="AL488" s="218"/>
      <c r="AM488" s="218"/>
      <c r="AN488" s="218"/>
      <c r="AO488" s="218"/>
      <c r="AP488" s="218"/>
      <c r="AQ488" s="218"/>
      <c r="AR488" s="218"/>
      <c r="AS488" s="218"/>
      <c r="AT488" s="218"/>
      <c r="AU488" s="218"/>
      <c r="AV488" s="218"/>
      <c r="AW488" s="218"/>
      <c r="AX488" s="218"/>
      <c r="AY488" s="218"/>
      <c r="AZ488" s="218"/>
      <c r="BA488" s="218"/>
      <c r="BB488" s="218"/>
      <c r="BC488" s="218"/>
      <c r="BD488" s="218"/>
      <c r="BE488" s="218"/>
      <c r="BF488" s="218"/>
      <c r="BG488" s="218"/>
      <c r="BH488" s="218"/>
      <c r="BI488" s="218"/>
      <c r="BJ488" s="218"/>
      <c r="BK488" s="218"/>
      <c r="BL488" s="218"/>
      <c r="BM488" s="218"/>
      <c r="BN488" s="218"/>
      <c r="BO488" s="218"/>
      <c r="BP488" s="218"/>
      <c r="BQ488" s="218"/>
      <c r="BR488" s="218"/>
      <c r="BS488" s="218"/>
      <c r="BT488" s="218"/>
      <c r="BU488" s="218"/>
      <c r="BV488" s="218"/>
      <c r="BW488" s="218"/>
      <c r="BX488" s="218"/>
      <c r="BY488" s="218"/>
      <c r="BZ488" s="218"/>
      <c r="CA488" s="218"/>
      <c r="CB488" s="218"/>
      <c r="CC488" s="218"/>
      <c r="CD488" s="218"/>
      <c r="CE488" s="218"/>
      <c r="CF488" s="218"/>
      <c r="CG488" s="218"/>
      <c r="CH488" s="218"/>
      <c r="CI488" s="218"/>
      <c r="CJ488" s="218"/>
      <c r="CK488" s="218"/>
      <c r="CL488" s="218"/>
      <c r="CM488" s="218"/>
      <c r="CN488" s="218"/>
      <c r="CO488" s="218"/>
      <c r="CP488" s="218"/>
      <c r="CQ488" s="218"/>
      <c r="CR488" s="218"/>
      <c r="CS488" s="218"/>
      <c r="CT488" s="218"/>
    </row>
    <row r="489" spans="20:98" s="10" customFormat="1" x14ac:dyDescent="0.35">
      <c r="T489" s="218"/>
      <c r="U489" s="218"/>
      <c r="V489" s="218"/>
      <c r="W489" s="218"/>
      <c r="X489" s="218"/>
      <c r="Y489" s="218"/>
      <c r="Z489" s="218"/>
      <c r="AA489" s="218"/>
      <c r="AB489" s="218"/>
      <c r="AC489" s="218"/>
      <c r="AD489" s="218"/>
      <c r="AE489" s="218"/>
      <c r="AF489" s="218"/>
      <c r="AG489" s="218"/>
      <c r="AH489" s="218"/>
      <c r="AI489" s="218"/>
      <c r="AJ489" s="218"/>
      <c r="AK489" s="218"/>
      <c r="AL489" s="218"/>
      <c r="AM489" s="218"/>
      <c r="AN489" s="218"/>
      <c r="AO489" s="218"/>
      <c r="AP489" s="218"/>
      <c r="AQ489" s="218"/>
      <c r="AR489" s="218"/>
      <c r="AS489" s="218"/>
      <c r="AT489" s="218"/>
      <c r="AU489" s="218"/>
      <c r="AV489" s="218"/>
      <c r="AW489" s="218"/>
      <c r="AX489" s="218"/>
      <c r="AY489" s="218"/>
      <c r="AZ489" s="218"/>
      <c r="BA489" s="218"/>
      <c r="BB489" s="218"/>
      <c r="BC489" s="218"/>
      <c r="BD489" s="218"/>
      <c r="BE489" s="218"/>
      <c r="BF489" s="218"/>
      <c r="BG489" s="218"/>
      <c r="BH489" s="218"/>
      <c r="BI489" s="218"/>
      <c r="BJ489" s="218"/>
      <c r="BK489" s="218"/>
      <c r="BL489" s="218"/>
      <c r="BM489" s="218"/>
      <c r="BN489" s="218"/>
      <c r="BO489" s="218"/>
      <c r="BP489" s="218"/>
      <c r="BQ489" s="218"/>
      <c r="BR489" s="218"/>
      <c r="BS489" s="218"/>
      <c r="BT489" s="218"/>
      <c r="BU489" s="218"/>
      <c r="BV489" s="218"/>
      <c r="BW489" s="218"/>
      <c r="BX489" s="218"/>
      <c r="BY489" s="218"/>
      <c r="BZ489" s="218"/>
      <c r="CA489" s="218"/>
      <c r="CB489" s="218"/>
      <c r="CC489" s="218"/>
      <c r="CD489" s="218"/>
      <c r="CE489" s="218"/>
      <c r="CF489" s="218"/>
      <c r="CG489" s="218"/>
      <c r="CH489" s="218"/>
      <c r="CI489" s="218"/>
      <c r="CJ489" s="218"/>
      <c r="CK489" s="218"/>
      <c r="CL489" s="218"/>
      <c r="CM489" s="218"/>
      <c r="CN489" s="218"/>
      <c r="CO489" s="218"/>
      <c r="CP489" s="218"/>
      <c r="CQ489" s="218"/>
      <c r="CR489" s="218"/>
      <c r="CS489" s="218"/>
      <c r="CT489" s="218"/>
    </row>
    <row r="490" spans="20:98" s="10" customFormat="1" x14ac:dyDescent="0.35">
      <c r="T490" s="218"/>
      <c r="U490" s="218"/>
      <c r="V490" s="218"/>
      <c r="W490" s="218"/>
      <c r="X490" s="218"/>
      <c r="Y490" s="218"/>
      <c r="Z490" s="218"/>
      <c r="AA490" s="218"/>
      <c r="AB490" s="218"/>
      <c r="AC490" s="218"/>
      <c r="AD490" s="218"/>
      <c r="AE490" s="218"/>
      <c r="AF490" s="218"/>
      <c r="AG490" s="218"/>
      <c r="AH490" s="218"/>
      <c r="AI490" s="218"/>
      <c r="AJ490" s="218"/>
      <c r="AK490" s="218"/>
      <c r="AL490" s="218"/>
      <c r="AM490" s="218"/>
      <c r="AN490" s="218"/>
      <c r="AO490" s="218"/>
      <c r="AP490" s="218"/>
      <c r="AQ490" s="218"/>
      <c r="AR490" s="218"/>
      <c r="AS490" s="218"/>
      <c r="AT490" s="218"/>
      <c r="AU490" s="218"/>
      <c r="AV490" s="218"/>
      <c r="AW490" s="218"/>
      <c r="AX490" s="218"/>
      <c r="AY490" s="218"/>
      <c r="AZ490" s="218"/>
      <c r="BA490" s="218"/>
      <c r="BB490" s="218"/>
      <c r="BC490" s="218"/>
      <c r="BD490" s="218"/>
      <c r="BE490" s="218"/>
      <c r="BF490" s="218"/>
      <c r="BG490" s="218"/>
      <c r="BH490" s="218"/>
      <c r="BI490" s="218"/>
      <c r="BJ490" s="218"/>
      <c r="BK490" s="218"/>
      <c r="BL490" s="218"/>
      <c r="BM490" s="218"/>
      <c r="BN490" s="218"/>
      <c r="BO490" s="218"/>
      <c r="BP490" s="218"/>
      <c r="BQ490" s="218"/>
      <c r="BR490" s="218"/>
      <c r="BS490" s="218"/>
      <c r="BT490" s="218"/>
      <c r="BU490" s="218"/>
      <c r="BV490" s="218"/>
      <c r="BW490" s="218"/>
      <c r="BX490" s="218"/>
      <c r="BY490" s="218"/>
      <c r="BZ490" s="218"/>
      <c r="CA490" s="218"/>
      <c r="CB490" s="218"/>
      <c r="CC490" s="218"/>
      <c r="CD490" s="218"/>
      <c r="CE490" s="218"/>
      <c r="CF490" s="218"/>
      <c r="CG490" s="218"/>
      <c r="CH490" s="218"/>
      <c r="CI490" s="218"/>
      <c r="CJ490" s="218"/>
      <c r="CK490" s="218"/>
      <c r="CL490" s="218"/>
      <c r="CM490" s="218"/>
      <c r="CN490" s="218"/>
      <c r="CO490" s="218"/>
      <c r="CP490" s="218"/>
      <c r="CQ490" s="218"/>
      <c r="CR490" s="218"/>
      <c r="CS490" s="218"/>
      <c r="CT490" s="218"/>
    </row>
    <row r="491" spans="20:98" s="10" customFormat="1" x14ac:dyDescent="0.35">
      <c r="T491" s="218"/>
      <c r="U491" s="218"/>
      <c r="V491" s="218"/>
      <c r="W491" s="218"/>
      <c r="X491" s="218"/>
      <c r="Y491" s="218"/>
      <c r="Z491" s="218"/>
      <c r="AA491" s="218"/>
      <c r="AB491" s="218"/>
      <c r="AC491" s="218"/>
      <c r="AD491" s="218"/>
      <c r="AE491" s="218"/>
      <c r="AF491" s="218"/>
      <c r="AG491" s="218"/>
      <c r="AH491" s="218"/>
      <c r="AI491" s="218"/>
      <c r="AJ491" s="218"/>
      <c r="AK491" s="218"/>
      <c r="AL491" s="218"/>
      <c r="AM491" s="218"/>
      <c r="AN491" s="218"/>
      <c r="AO491" s="218"/>
      <c r="AP491" s="218"/>
      <c r="AQ491" s="218"/>
      <c r="AR491" s="218"/>
      <c r="AS491" s="218"/>
      <c r="AT491" s="218"/>
      <c r="AU491" s="218"/>
      <c r="AV491" s="218"/>
      <c r="AW491" s="218"/>
      <c r="AX491" s="218"/>
      <c r="AY491" s="218"/>
      <c r="AZ491" s="218"/>
      <c r="BA491" s="218"/>
      <c r="BB491" s="218"/>
      <c r="BC491" s="218"/>
      <c r="BD491" s="218"/>
      <c r="BE491" s="218"/>
      <c r="BF491" s="218"/>
      <c r="BG491" s="218"/>
      <c r="BH491" s="218"/>
      <c r="BI491" s="218"/>
      <c r="BJ491" s="218"/>
      <c r="BK491" s="218"/>
      <c r="BL491" s="218"/>
      <c r="BM491" s="218"/>
      <c r="BN491" s="218"/>
      <c r="BO491" s="218"/>
      <c r="BP491" s="218"/>
      <c r="BQ491" s="218"/>
      <c r="BR491" s="218"/>
      <c r="BS491" s="218"/>
      <c r="BT491" s="218"/>
      <c r="BU491" s="218"/>
      <c r="BV491" s="218"/>
      <c r="BW491" s="218"/>
      <c r="BX491" s="218"/>
      <c r="BY491" s="218"/>
      <c r="BZ491" s="218"/>
      <c r="CA491" s="218"/>
      <c r="CB491" s="218"/>
      <c r="CC491" s="218"/>
      <c r="CD491" s="218"/>
      <c r="CE491" s="218"/>
      <c r="CF491" s="218"/>
      <c r="CG491" s="218"/>
      <c r="CH491" s="218"/>
      <c r="CI491" s="218"/>
      <c r="CJ491" s="218"/>
      <c r="CK491" s="218"/>
      <c r="CL491" s="218"/>
      <c r="CM491" s="218"/>
      <c r="CN491" s="218"/>
      <c r="CO491" s="218"/>
      <c r="CP491" s="218"/>
      <c r="CQ491" s="218"/>
      <c r="CR491" s="218"/>
      <c r="CS491" s="218"/>
      <c r="CT491" s="218"/>
    </row>
    <row r="492" spans="20:98" s="10" customFormat="1" x14ac:dyDescent="0.35">
      <c r="T492" s="218"/>
      <c r="U492" s="218"/>
      <c r="V492" s="218"/>
      <c r="W492" s="218"/>
      <c r="X492" s="218"/>
      <c r="Y492" s="218"/>
      <c r="Z492" s="218"/>
      <c r="AA492" s="218"/>
      <c r="AB492" s="218"/>
      <c r="AC492" s="218"/>
      <c r="AD492" s="218"/>
      <c r="AE492" s="218"/>
      <c r="AF492" s="218"/>
      <c r="AG492" s="218"/>
      <c r="AH492" s="218"/>
      <c r="AI492" s="218"/>
      <c r="AJ492" s="218"/>
      <c r="AK492" s="218"/>
      <c r="AL492" s="218"/>
      <c r="AM492" s="218"/>
      <c r="AN492" s="218"/>
      <c r="AO492" s="218"/>
      <c r="AP492" s="218"/>
      <c r="AQ492" s="218"/>
      <c r="AR492" s="218"/>
      <c r="AS492" s="218"/>
      <c r="AT492" s="218"/>
      <c r="AU492" s="218"/>
      <c r="AV492" s="218"/>
      <c r="AW492" s="218"/>
      <c r="AX492" s="218"/>
      <c r="AY492" s="218"/>
      <c r="AZ492" s="218"/>
      <c r="BA492" s="218"/>
      <c r="BB492" s="218"/>
      <c r="BC492" s="218"/>
      <c r="BD492" s="218"/>
      <c r="BE492" s="218"/>
      <c r="BF492" s="218"/>
      <c r="BG492" s="218"/>
      <c r="BH492" s="218"/>
      <c r="BI492" s="218"/>
      <c r="BJ492" s="218"/>
      <c r="BK492" s="218"/>
      <c r="BL492" s="218"/>
      <c r="BM492" s="218"/>
      <c r="BN492" s="218"/>
      <c r="BO492" s="218"/>
      <c r="BP492" s="218"/>
      <c r="BQ492" s="218"/>
      <c r="BR492" s="218"/>
      <c r="BS492" s="218"/>
      <c r="BT492" s="218"/>
      <c r="BU492" s="218"/>
      <c r="BV492" s="218"/>
      <c r="BW492" s="218"/>
      <c r="BX492" s="218"/>
      <c r="BY492" s="218"/>
      <c r="BZ492" s="218"/>
      <c r="CA492" s="218"/>
      <c r="CB492" s="218"/>
      <c r="CC492" s="218"/>
      <c r="CD492" s="218"/>
      <c r="CE492" s="218"/>
      <c r="CF492" s="218"/>
      <c r="CG492" s="218"/>
      <c r="CH492" s="218"/>
      <c r="CI492" s="218"/>
      <c r="CJ492" s="218"/>
      <c r="CK492" s="218"/>
      <c r="CL492" s="218"/>
      <c r="CM492" s="218"/>
      <c r="CN492" s="218"/>
      <c r="CO492" s="218"/>
      <c r="CP492" s="218"/>
      <c r="CQ492" s="218"/>
      <c r="CR492" s="218"/>
      <c r="CS492" s="218"/>
      <c r="CT492" s="218"/>
    </row>
    <row r="493" spans="20:98" s="10" customFormat="1" x14ac:dyDescent="0.35">
      <c r="T493" s="218"/>
      <c r="U493" s="218"/>
      <c r="V493" s="218"/>
      <c r="W493" s="218"/>
      <c r="X493" s="218"/>
      <c r="Y493" s="218"/>
      <c r="Z493" s="218"/>
      <c r="AA493" s="218"/>
      <c r="AB493" s="218"/>
      <c r="AC493" s="218"/>
      <c r="AD493" s="218"/>
      <c r="AE493" s="218"/>
      <c r="AF493" s="218"/>
      <c r="AG493" s="218"/>
      <c r="AH493" s="218"/>
      <c r="AI493" s="218"/>
      <c r="AJ493" s="218"/>
      <c r="AK493" s="218"/>
      <c r="AL493" s="218"/>
      <c r="AM493" s="218"/>
      <c r="AN493" s="218"/>
      <c r="AO493" s="218"/>
      <c r="AP493" s="218"/>
      <c r="AQ493" s="218"/>
      <c r="AR493" s="218"/>
      <c r="AS493" s="218"/>
      <c r="AT493" s="218"/>
      <c r="AU493" s="218"/>
      <c r="AV493" s="218"/>
      <c r="AW493" s="218"/>
      <c r="AX493" s="218"/>
      <c r="AY493" s="218"/>
      <c r="AZ493" s="218"/>
      <c r="BA493" s="218"/>
      <c r="BB493" s="218"/>
      <c r="BC493" s="218"/>
      <c r="BD493" s="218"/>
      <c r="BE493" s="218"/>
      <c r="BF493" s="218"/>
      <c r="BG493" s="218"/>
      <c r="BH493" s="218"/>
      <c r="BI493" s="218"/>
      <c r="BJ493" s="218"/>
      <c r="BK493" s="218"/>
      <c r="BL493" s="218"/>
      <c r="BM493" s="218"/>
      <c r="BN493" s="218"/>
      <c r="BO493" s="218"/>
      <c r="BP493" s="218"/>
      <c r="BQ493" s="218"/>
      <c r="BR493" s="218"/>
      <c r="BS493" s="218"/>
      <c r="BT493" s="218"/>
      <c r="BU493" s="218"/>
      <c r="BV493" s="218"/>
      <c r="BW493" s="218"/>
      <c r="BX493" s="218"/>
      <c r="BY493" s="218"/>
      <c r="BZ493" s="218"/>
      <c r="CA493" s="218"/>
      <c r="CB493" s="218"/>
      <c r="CC493" s="218"/>
      <c r="CD493" s="218"/>
      <c r="CE493" s="218"/>
      <c r="CF493" s="218"/>
      <c r="CG493" s="218"/>
      <c r="CH493" s="218"/>
      <c r="CI493" s="218"/>
      <c r="CJ493" s="218"/>
      <c r="CK493" s="218"/>
      <c r="CL493" s="218"/>
      <c r="CM493" s="218"/>
      <c r="CN493" s="218"/>
      <c r="CO493" s="218"/>
      <c r="CP493" s="218"/>
      <c r="CQ493" s="218"/>
      <c r="CR493" s="218"/>
      <c r="CS493" s="218"/>
      <c r="CT493" s="218"/>
    </row>
    <row r="494" spans="20:98" s="10" customFormat="1" x14ac:dyDescent="0.35">
      <c r="T494" s="218"/>
      <c r="U494" s="218"/>
      <c r="V494" s="218"/>
      <c r="W494" s="218"/>
      <c r="X494" s="218"/>
      <c r="Y494" s="218"/>
      <c r="Z494" s="218"/>
      <c r="AA494" s="218"/>
      <c r="AB494" s="218"/>
      <c r="AC494" s="218"/>
      <c r="AD494" s="218"/>
      <c r="AE494" s="218"/>
      <c r="AF494" s="218"/>
      <c r="AG494" s="218"/>
      <c r="AH494" s="218"/>
      <c r="AI494" s="218"/>
      <c r="AJ494" s="218"/>
      <c r="AK494" s="218"/>
      <c r="AL494" s="218"/>
      <c r="AM494" s="218"/>
      <c r="AN494" s="218"/>
      <c r="AO494" s="218"/>
      <c r="AP494" s="218"/>
      <c r="AQ494" s="218"/>
      <c r="AR494" s="218"/>
      <c r="AS494" s="218"/>
      <c r="AT494" s="218"/>
      <c r="AU494" s="218"/>
      <c r="AV494" s="218"/>
      <c r="AW494" s="218"/>
      <c r="AX494" s="218"/>
      <c r="AY494" s="218"/>
      <c r="AZ494" s="218"/>
      <c r="BA494" s="218"/>
      <c r="BB494" s="218"/>
      <c r="BC494" s="218"/>
      <c r="BD494" s="218"/>
      <c r="BE494" s="218"/>
      <c r="BF494" s="218"/>
      <c r="BG494" s="218"/>
      <c r="BH494" s="218"/>
      <c r="BI494" s="218"/>
      <c r="BJ494" s="218"/>
      <c r="BK494" s="218"/>
      <c r="BL494" s="218"/>
      <c r="BM494" s="218"/>
      <c r="BN494" s="218"/>
      <c r="BO494" s="218"/>
      <c r="BP494" s="218"/>
      <c r="BQ494" s="218"/>
      <c r="BR494" s="218"/>
      <c r="BS494" s="218"/>
      <c r="BT494" s="218"/>
      <c r="BU494" s="218"/>
      <c r="BV494" s="218"/>
      <c r="BW494" s="218"/>
      <c r="BX494" s="218"/>
      <c r="BY494" s="218"/>
      <c r="BZ494" s="218"/>
      <c r="CA494" s="218"/>
      <c r="CB494" s="218"/>
      <c r="CC494" s="218"/>
      <c r="CD494" s="218"/>
      <c r="CE494" s="218"/>
      <c r="CF494" s="218"/>
      <c r="CG494" s="218"/>
      <c r="CH494" s="218"/>
      <c r="CI494" s="218"/>
      <c r="CJ494" s="218"/>
      <c r="CK494" s="218"/>
      <c r="CL494" s="218"/>
      <c r="CM494" s="218"/>
      <c r="CN494" s="218"/>
      <c r="CO494" s="218"/>
      <c r="CP494" s="218"/>
      <c r="CQ494" s="218"/>
      <c r="CR494" s="218"/>
      <c r="CS494" s="218"/>
      <c r="CT494" s="218"/>
    </row>
    <row r="495" spans="20:98" s="10" customFormat="1" x14ac:dyDescent="0.35">
      <c r="T495" s="218"/>
      <c r="U495" s="218"/>
      <c r="V495" s="218"/>
      <c r="W495" s="218"/>
      <c r="X495" s="218"/>
      <c r="Y495" s="218"/>
      <c r="Z495" s="218"/>
      <c r="AA495" s="218"/>
      <c r="AB495" s="218"/>
      <c r="AC495" s="218"/>
      <c r="AD495" s="218"/>
      <c r="AE495" s="218"/>
      <c r="AF495" s="218"/>
      <c r="AG495" s="218"/>
      <c r="AH495" s="218"/>
      <c r="AI495" s="218"/>
      <c r="AJ495" s="218"/>
      <c r="AK495" s="218"/>
      <c r="AL495" s="218"/>
      <c r="AM495" s="218"/>
      <c r="AN495" s="218"/>
      <c r="AO495" s="218"/>
      <c r="AP495" s="218"/>
      <c r="AQ495" s="218"/>
      <c r="AR495" s="218"/>
      <c r="AS495" s="218"/>
      <c r="AT495" s="218"/>
      <c r="AU495" s="218"/>
      <c r="AV495" s="218"/>
      <c r="AW495" s="218"/>
      <c r="AX495" s="218"/>
      <c r="AY495" s="218"/>
      <c r="AZ495" s="218"/>
      <c r="BA495" s="218"/>
      <c r="BB495" s="218"/>
      <c r="BC495" s="218"/>
      <c r="BD495" s="218"/>
      <c r="BE495" s="218"/>
      <c r="BF495" s="218"/>
      <c r="BG495" s="218"/>
      <c r="BH495" s="218"/>
      <c r="BI495" s="218"/>
      <c r="BJ495" s="218"/>
      <c r="BK495" s="218"/>
      <c r="BL495" s="218"/>
      <c r="BM495" s="218"/>
      <c r="BN495" s="218"/>
      <c r="BO495" s="218"/>
      <c r="BP495" s="218"/>
      <c r="BQ495" s="218"/>
      <c r="BR495" s="218"/>
      <c r="BS495" s="218"/>
      <c r="BT495" s="218"/>
      <c r="BU495" s="218"/>
      <c r="BV495" s="218"/>
      <c r="BW495" s="218"/>
      <c r="BX495" s="218"/>
      <c r="BY495" s="218"/>
      <c r="BZ495" s="218"/>
      <c r="CA495" s="218"/>
      <c r="CB495" s="218"/>
      <c r="CC495" s="218"/>
      <c r="CD495" s="218"/>
      <c r="CE495" s="218"/>
      <c r="CF495" s="218"/>
      <c r="CG495" s="218"/>
      <c r="CH495" s="218"/>
      <c r="CI495" s="218"/>
      <c r="CJ495" s="218"/>
      <c r="CK495" s="218"/>
      <c r="CL495" s="218"/>
      <c r="CM495" s="218"/>
      <c r="CN495" s="218"/>
      <c r="CO495" s="218"/>
      <c r="CP495" s="218"/>
      <c r="CQ495" s="218"/>
      <c r="CR495" s="218"/>
      <c r="CS495" s="218"/>
      <c r="CT495" s="218"/>
    </row>
    <row r="496" spans="20:98" s="10" customFormat="1" x14ac:dyDescent="0.35">
      <c r="T496" s="218"/>
      <c r="U496" s="218"/>
      <c r="V496" s="218"/>
      <c r="W496" s="218"/>
      <c r="X496" s="218"/>
      <c r="Y496" s="218"/>
      <c r="Z496" s="218"/>
      <c r="AA496" s="218"/>
      <c r="AB496" s="218"/>
      <c r="AC496" s="218"/>
      <c r="AD496" s="218"/>
      <c r="AE496" s="218"/>
      <c r="AF496" s="218"/>
      <c r="AG496" s="218"/>
      <c r="AH496" s="218"/>
      <c r="AI496" s="218"/>
      <c r="AJ496" s="218"/>
      <c r="AK496" s="218"/>
      <c r="AL496" s="218"/>
      <c r="AM496" s="218"/>
      <c r="AN496" s="218"/>
      <c r="AO496" s="218"/>
      <c r="AP496" s="218"/>
      <c r="AQ496" s="218"/>
      <c r="AR496" s="218"/>
      <c r="AS496" s="218"/>
      <c r="AT496" s="218"/>
      <c r="AU496" s="218"/>
      <c r="AV496" s="218"/>
      <c r="AW496" s="218"/>
      <c r="AX496" s="218"/>
      <c r="AY496" s="218"/>
      <c r="AZ496" s="218"/>
      <c r="BA496" s="218"/>
      <c r="BB496" s="218"/>
      <c r="BC496" s="218"/>
      <c r="BD496" s="218"/>
      <c r="BE496" s="218"/>
      <c r="BF496" s="218"/>
      <c r="BG496" s="218"/>
      <c r="BH496" s="218"/>
      <c r="BI496" s="218"/>
      <c r="BJ496" s="218"/>
      <c r="BK496" s="218"/>
      <c r="BL496" s="218"/>
      <c r="BM496" s="218"/>
      <c r="BN496" s="218"/>
      <c r="BO496" s="218"/>
      <c r="BP496" s="218"/>
      <c r="BQ496" s="218"/>
      <c r="BR496" s="218"/>
      <c r="BS496" s="218"/>
      <c r="BT496" s="218"/>
      <c r="BU496" s="218"/>
      <c r="BV496" s="218"/>
      <c r="BW496" s="218"/>
      <c r="BX496" s="218"/>
      <c r="BY496" s="218"/>
      <c r="BZ496" s="218"/>
      <c r="CA496" s="218"/>
      <c r="CB496" s="218"/>
      <c r="CC496" s="218"/>
      <c r="CD496" s="218"/>
      <c r="CE496" s="218"/>
      <c r="CF496" s="218"/>
      <c r="CG496" s="218"/>
      <c r="CH496" s="218"/>
      <c r="CI496" s="218"/>
      <c r="CJ496" s="218"/>
      <c r="CK496" s="218"/>
      <c r="CL496" s="218"/>
      <c r="CM496" s="218"/>
      <c r="CN496" s="218"/>
      <c r="CO496" s="218"/>
      <c r="CP496" s="218"/>
      <c r="CQ496" s="218"/>
      <c r="CR496" s="218"/>
      <c r="CS496" s="218"/>
      <c r="CT496" s="218"/>
    </row>
    <row r="497" spans="20:98" s="10" customFormat="1" x14ac:dyDescent="0.35">
      <c r="T497" s="218"/>
      <c r="U497" s="218"/>
      <c r="V497" s="218"/>
      <c r="W497" s="218"/>
      <c r="X497" s="218"/>
      <c r="Y497" s="218"/>
      <c r="Z497" s="218"/>
      <c r="AA497" s="218"/>
      <c r="AB497" s="218"/>
      <c r="AC497" s="218"/>
      <c r="AD497" s="218"/>
      <c r="AE497" s="218"/>
      <c r="AF497" s="218"/>
      <c r="AG497" s="218"/>
      <c r="AH497" s="218"/>
      <c r="AI497" s="218"/>
      <c r="AJ497" s="218"/>
      <c r="AK497" s="218"/>
      <c r="AL497" s="218"/>
      <c r="AM497" s="218"/>
      <c r="AN497" s="218"/>
      <c r="AO497" s="218"/>
      <c r="AP497" s="218"/>
      <c r="AQ497" s="218"/>
      <c r="AR497" s="218"/>
      <c r="AS497" s="218"/>
      <c r="AT497" s="218"/>
      <c r="AU497" s="218"/>
      <c r="AV497" s="218"/>
      <c r="AW497" s="218"/>
      <c r="AX497" s="218"/>
      <c r="AY497" s="218"/>
      <c r="AZ497" s="218"/>
      <c r="BA497" s="218"/>
      <c r="BB497" s="218"/>
      <c r="BC497" s="218"/>
      <c r="BD497" s="218"/>
      <c r="BE497" s="218"/>
      <c r="BF497" s="218"/>
      <c r="BG497" s="218"/>
      <c r="BH497" s="218"/>
      <c r="BI497" s="218"/>
      <c r="BJ497" s="218"/>
      <c r="BK497" s="218"/>
      <c r="BL497" s="218"/>
      <c r="BM497" s="218"/>
      <c r="BN497" s="218"/>
      <c r="BO497" s="218"/>
      <c r="BP497" s="218"/>
      <c r="BQ497" s="218"/>
      <c r="BR497" s="218"/>
      <c r="BS497" s="218"/>
      <c r="BT497" s="218"/>
      <c r="BU497" s="218"/>
      <c r="BV497" s="218"/>
      <c r="BW497" s="218"/>
      <c r="BX497" s="218"/>
      <c r="BY497" s="218"/>
      <c r="BZ497" s="218"/>
      <c r="CA497" s="218"/>
      <c r="CB497" s="218"/>
      <c r="CC497" s="218"/>
      <c r="CD497" s="218"/>
      <c r="CE497" s="218"/>
      <c r="CF497" s="218"/>
      <c r="CG497" s="218"/>
      <c r="CH497" s="218"/>
      <c r="CI497" s="218"/>
      <c r="CJ497" s="218"/>
      <c r="CK497" s="218"/>
      <c r="CL497" s="218"/>
      <c r="CM497" s="218"/>
      <c r="CN497" s="218"/>
      <c r="CO497" s="218"/>
      <c r="CP497" s="218"/>
      <c r="CQ497" s="218"/>
      <c r="CR497" s="218"/>
      <c r="CS497" s="218"/>
      <c r="CT497" s="218"/>
    </row>
    <row r="498" spans="20:98" s="10" customFormat="1" x14ac:dyDescent="0.35">
      <c r="T498" s="218"/>
      <c r="U498" s="218"/>
      <c r="V498" s="218"/>
      <c r="W498" s="218"/>
      <c r="X498" s="218"/>
      <c r="Y498" s="218"/>
      <c r="Z498" s="218"/>
      <c r="AA498" s="218"/>
      <c r="AB498" s="218"/>
      <c r="AC498" s="218"/>
      <c r="AD498" s="218"/>
      <c r="AE498" s="218"/>
      <c r="AF498" s="218"/>
      <c r="AG498" s="218"/>
      <c r="AH498" s="218"/>
      <c r="AI498" s="218"/>
      <c r="AJ498" s="218"/>
      <c r="AK498" s="218"/>
      <c r="AL498" s="218"/>
      <c r="AM498" s="218"/>
      <c r="AN498" s="218"/>
      <c r="AO498" s="218"/>
      <c r="AP498" s="218"/>
      <c r="AQ498" s="218"/>
      <c r="AR498" s="218"/>
      <c r="AS498" s="218"/>
      <c r="AT498" s="218"/>
      <c r="AU498" s="218"/>
      <c r="AV498" s="218"/>
      <c r="AW498" s="218"/>
      <c r="AX498" s="218"/>
      <c r="AY498" s="218"/>
      <c r="AZ498" s="218"/>
      <c r="BA498" s="218"/>
      <c r="BB498" s="218"/>
      <c r="BC498" s="218"/>
      <c r="BD498" s="218"/>
      <c r="BE498" s="218"/>
      <c r="BF498" s="218"/>
      <c r="BG498" s="218"/>
      <c r="BH498" s="218"/>
      <c r="BI498" s="218"/>
      <c r="BJ498" s="218"/>
      <c r="BK498" s="218"/>
      <c r="BL498" s="218"/>
      <c r="BM498" s="218"/>
      <c r="BN498" s="218"/>
      <c r="BO498" s="218"/>
      <c r="BP498" s="218"/>
      <c r="BQ498" s="218"/>
      <c r="BR498" s="218"/>
      <c r="BS498" s="218"/>
      <c r="BT498" s="218"/>
      <c r="BU498" s="218"/>
      <c r="BV498" s="218"/>
      <c r="BW498" s="218"/>
      <c r="BX498" s="218"/>
      <c r="BY498" s="218"/>
      <c r="BZ498" s="218"/>
      <c r="CA498" s="218"/>
      <c r="CB498" s="218"/>
      <c r="CC498" s="218"/>
      <c r="CD498" s="218"/>
      <c r="CE498" s="218"/>
      <c r="CF498" s="218"/>
      <c r="CG498" s="218"/>
      <c r="CH498" s="218"/>
      <c r="CI498" s="218"/>
      <c r="CJ498" s="218"/>
      <c r="CK498" s="218"/>
      <c r="CL498" s="218"/>
      <c r="CM498" s="218"/>
      <c r="CN498" s="218"/>
      <c r="CO498" s="218"/>
      <c r="CP498" s="218"/>
      <c r="CQ498" s="218"/>
      <c r="CR498" s="218"/>
      <c r="CS498" s="218"/>
      <c r="CT498" s="218"/>
    </row>
    <row r="499" spans="20:98" s="10" customFormat="1" x14ac:dyDescent="0.35">
      <c r="T499" s="218"/>
      <c r="U499" s="218"/>
      <c r="V499" s="218"/>
      <c r="W499" s="218"/>
      <c r="X499" s="218"/>
      <c r="Y499" s="218"/>
      <c r="Z499" s="218"/>
      <c r="AA499" s="218"/>
      <c r="AB499" s="218"/>
      <c r="AC499" s="218"/>
      <c r="AD499" s="218"/>
      <c r="AE499" s="218"/>
      <c r="AF499" s="218"/>
      <c r="AG499" s="218"/>
      <c r="AH499" s="218"/>
      <c r="AI499" s="218"/>
      <c r="AJ499" s="218"/>
      <c r="AK499" s="218"/>
      <c r="AL499" s="218"/>
      <c r="AM499" s="218"/>
      <c r="AN499" s="218"/>
      <c r="AO499" s="218"/>
      <c r="AP499" s="218"/>
      <c r="AQ499" s="218"/>
      <c r="AR499" s="218"/>
      <c r="AS499" s="218"/>
      <c r="AT499" s="218"/>
      <c r="AU499" s="218"/>
      <c r="AV499" s="218"/>
      <c r="AW499" s="218"/>
      <c r="AX499" s="218"/>
      <c r="AY499" s="218"/>
      <c r="AZ499" s="218"/>
      <c r="BA499" s="218"/>
      <c r="BB499" s="218"/>
      <c r="BC499" s="218"/>
      <c r="BD499" s="218"/>
      <c r="BE499" s="218"/>
      <c r="BF499" s="218"/>
      <c r="BG499" s="218"/>
      <c r="BH499" s="218"/>
      <c r="BI499" s="218"/>
      <c r="BJ499" s="218"/>
      <c r="BK499" s="218"/>
      <c r="BL499" s="218"/>
      <c r="BM499" s="218"/>
      <c r="BN499" s="218"/>
      <c r="BO499" s="218"/>
      <c r="BP499" s="218"/>
      <c r="BQ499" s="218"/>
      <c r="BR499" s="218"/>
      <c r="BS499" s="218"/>
      <c r="BT499" s="218"/>
      <c r="BU499" s="218"/>
      <c r="BV499" s="218"/>
      <c r="BW499" s="218"/>
      <c r="BX499" s="218"/>
      <c r="BY499" s="218"/>
      <c r="BZ499" s="218"/>
      <c r="CA499" s="218"/>
      <c r="CB499" s="218"/>
      <c r="CC499" s="218"/>
      <c r="CD499" s="218"/>
      <c r="CE499" s="218"/>
      <c r="CF499" s="218"/>
      <c r="CG499" s="218"/>
      <c r="CH499" s="218"/>
      <c r="CI499" s="218"/>
      <c r="CJ499" s="218"/>
      <c r="CK499" s="218"/>
      <c r="CL499" s="218"/>
      <c r="CM499" s="218"/>
      <c r="CN499" s="218"/>
      <c r="CO499" s="218"/>
      <c r="CP499" s="218"/>
      <c r="CQ499" s="218"/>
      <c r="CR499" s="218"/>
      <c r="CS499" s="218"/>
      <c r="CT499" s="218"/>
    </row>
    <row r="500" spans="20:98" s="10" customFormat="1" x14ac:dyDescent="0.35">
      <c r="T500" s="218"/>
      <c r="U500" s="218"/>
      <c r="V500" s="218"/>
      <c r="W500" s="218"/>
      <c r="X500" s="218"/>
      <c r="Y500" s="218"/>
      <c r="Z500" s="218"/>
      <c r="AA500" s="218"/>
      <c r="AB500" s="218"/>
      <c r="AC500" s="218"/>
      <c r="AD500" s="218"/>
      <c r="AE500" s="218"/>
      <c r="AF500" s="218"/>
      <c r="AG500" s="218"/>
      <c r="AH500" s="218"/>
      <c r="AI500" s="218"/>
      <c r="AJ500" s="218"/>
      <c r="AK500" s="218"/>
      <c r="AL500" s="218"/>
      <c r="AM500" s="218"/>
      <c r="AN500" s="218"/>
      <c r="AO500" s="218"/>
      <c r="AP500" s="218"/>
      <c r="AQ500" s="218"/>
      <c r="AR500" s="218"/>
      <c r="AS500" s="218"/>
      <c r="AT500" s="218"/>
      <c r="AU500" s="218"/>
      <c r="AV500" s="218"/>
      <c r="AW500" s="218"/>
      <c r="AX500" s="218"/>
      <c r="AY500" s="218"/>
      <c r="AZ500" s="218"/>
      <c r="BA500" s="218"/>
      <c r="BB500" s="218"/>
      <c r="BC500" s="218"/>
      <c r="BD500" s="218"/>
      <c r="BE500" s="218"/>
      <c r="BF500" s="218"/>
      <c r="BG500" s="218"/>
      <c r="BH500" s="218"/>
      <c r="BI500" s="218"/>
      <c r="BJ500" s="218"/>
      <c r="BK500" s="218"/>
      <c r="BL500" s="218"/>
      <c r="BM500" s="218"/>
      <c r="BN500" s="218"/>
      <c r="BO500" s="218"/>
      <c r="BP500" s="218"/>
      <c r="BQ500" s="218"/>
      <c r="BR500" s="218"/>
      <c r="BS500" s="218"/>
      <c r="BT500" s="218"/>
      <c r="BU500" s="218"/>
      <c r="BV500" s="218"/>
      <c r="BW500" s="218"/>
      <c r="BX500" s="218"/>
      <c r="BY500" s="218"/>
      <c r="BZ500" s="218"/>
      <c r="CA500" s="218"/>
      <c r="CB500" s="218"/>
      <c r="CC500" s="218"/>
      <c r="CD500" s="218"/>
      <c r="CE500" s="218"/>
      <c r="CF500" s="218"/>
      <c r="CG500" s="218"/>
      <c r="CH500" s="218"/>
      <c r="CI500" s="218"/>
      <c r="CJ500" s="218"/>
      <c r="CK500" s="218"/>
      <c r="CL500" s="218"/>
      <c r="CM500" s="218"/>
      <c r="CN500" s="218"/>
      <c r="CO500" s="218"/>
      <c r="CP500" s="218"/>
      <c r="CQ500" s="218"/>
      <c r="CR500" s="218"/>
      <c r="CS500" s="218"/>
      <c r="CT500" s="218"/>
    </row>
    <row r="501" spans="20:98" s="10" customFormat="1" x14ac:dyDescent="0.35">
      <c r="T501" s="218"/>
      <c r="U501" s="218"/>
      <c r="V501" s="218"/>
      <c r="W501" s="218"/>
      <c r="X501" s="218"/>
      <c r="Y501" s="218"/>
      <c r="Z501" s="218"/>
      <c r="AA501" s="218"/>
      <c r="AB501" s="218"/>
      <c r="AC501" s="218"/>
      <c r="AD501" s="218"/>
      <c r="AE501" s="218"/>
      <c r="AF501" s="218"/>
      <c r="AG501" s="218"/>
      <c r="AH501" s="218"/>
      <c r="AI501" s="218"/>
      <c r="AJ501" s="218"/>
      <c r="AK501" s="218"/>
      <c r="AL501" s="218"/>
      <c r="AM501" s="218"/>
      <c r="AN501" s="218"/>
      <c r="AO501" s="218"/>
      <c r="AP501" s="218"/>
      <c r="AQ501" s="218"/>
      <c r="AR501" s="218"/>
      <c r="AS501" s="218"/>
      <c r="AT501" s="218"/>
      <c r="AU501" s="218"/>
      <c r="AV501" s="218"/>
      <c r="AW501" s="218"/>
      <c r="AX501" s="218"/>
      <c r="AY501" s="218"/>
      <c r="AZ501" s="218"/>
      <c r="BA501" s="218"/>
      <c r="BB501" s="218"/>
      <c r="BC501" s="218"/>
      <c r="BD501" s="218"/>
      <c r="BE501" s="218"/>
      <c r="BF501" s="218"/>
      <c r="BG501" s="218"/>
      <c r="BH501" s="218"/>
      <c r="BI501" s="218"/>
      <c r="BJ501" s="218"/>
      <c r="BK501" s="218"/>
      <c r="BL501" s="218"/>
      <c r="BM501" s="218"/>
      <c r="BN501" s="218"/>
      <c r="BO501" s="218"/>
      <c r="BP501" s="218"/>
      <c r="BQ501" s="218"/>
      <c r="BR501" s="218"/>
      <c r="BS501" s="218"/>
      <c r="BT501" s="218"/>
      <c r="BU501" s="218"/>
      <c r="BV501" s="218"/>
      <c r="BW501" s="218"/>
      <c r="BX501" s="218"/>
      <c r="BY501" s="218"/>
      <c r="BZ501" s="218"/>
      <c r="CA501" s="218"/>
      <c r="CB501" s="218"/>
      <c r="CC501" s="218"/>
      <c r="CD501" s="218"/>
      <c r="CE501" s="218"/>
      <c r="CF501" s="218"/>
      <c r="CG501" s="218"/>
      <c r="CH501" s="218"/>
      <c r="CI501" s="218"/>
      <c r="CJ501" s="218"/>
      <c r="CK501" s="218"/>
      <c r="CL501" s="218"/>
      <c r="CM501" s="218"/>
      <c r="CN501" s="218"/>
      <c r="CO501" s="218"/>
      <c r="CP501" s="218"/>
      <c r="CQ501" s="218"/>
      <c r="CR501" s="218"/>
      <c r="CS501" s="218"/>
      <c r="CT501" s="218"/>
    </row>
    <row r="502" spans="20:98" s="10" customFormat="1" x14ac:dyDescent="0.35">
      <c r="T502" s="218"/>
      <c r="U502" s="218"/>
      <c r="V502" s="218"/>
      <c r="W502" s="218"/>
      <c r="X502" s="218"/>
      <c r="Y502" s="218"/>
      <c r="Z502" s="218"/>
      <c r="AA502" s="218"/>
      <c r="AB502" s="218"/>
      <c r="AC502" s="218"/>
      <c r="AD502" s="218"/>
      <c r="AE502" s="218"/>
      <c r="AF502" s="218"/>
      <c r="AG502" s="218"/>
      <c r="AH502" s="218"/>
      <c r="AI502" s="218"/>
      <c r="AJ502" s="218"/>
      <c r="AK502" s="218"/>
      <c r="AL502" s="218"/>
      <c r="AM502" s="218"/>
      <c r="AN502" s="218"/>
      <c r="AO502" s="218"/>
      <c r="AP502" s="218"/>
      <c r="AQ502" s="218"/>
      <c r="AR502" s="218"/>
      <c r="AS502" s="218"/>
      <c r="AT502" s="218"/>
      <c r="AU502" s="218"/>
      <c r="AV502" s="218"/>
      <c r="AW502" s="218"/>
      <c r="AX502" s="218"/>
      <c r="AY502" s="218"/>
      <c r="AZ502" s="218"/>
      <c r="BA502" s="218"/>
      <c r="BB502" s="218"/>
      <c r="BC502" s="218"/>
      <c r="BD502" s="218"/>
      <c r="BE502" s="218"/>
      <c r="BF502" s="218"/>
      <c r="BG502" s="218"/>
      <c r="BH502" s="218"/>
      <c r="BI502" s="218"/>
      <c r="BJ502" s="218"/>
      <c r="BK502" s="218"/>
      <c r="BL502" s="218"/>
      <c r="BM502" s="218"/>
      <c r="BN502" s="218"/>
      <c r="BO502" s="218"/>
      <c r="BP502" s="218"/>
      <c r="BQ502" s="218"/>
      <c r="BR502" s="218"/>
      <c r="BS502" s="218"/>
      <c r="BT502" s="218"/>
      <c r="BU502" s="218"/>
      <c r="BV502" s="218"/>
      <c r="BW502" s="218"/>
      <c r="BX502" s="218"/>
      <c r="BY502" s="218"/>
      <c r="BZ502" s="218"/>
      <c r="CA502" s="218"/>
      <c r="CB502" s="218"/>
      <c r="CC502" s="218"/>
      <c r="CD502" s="218"/>
      <c r="CE502" s="218"/>
      <c r="CF502" s="218"/>
      <c r="CG502" s="218"/>
      <c r="CH502" s="218"/>
      <c r="CI502" s="218"/>
      <c r="CJ502" s="218"/>
      <c r="CK502" s="218"/>
      <c r="CL502" s="218"/>
      <c r="CM502" s="218"/>
      <c r="CN502" s="218"/>
      <c r="CO502" s="218"/>
      <c r="CP502" s="218"/>
      <c r="CQ502" s="218"/>
      <c r="CR502" s="218"/>
      <c r="CS502" s="218"/>
      <c r="CT502" s="218"/>
    </row>
    <row r="503" spans="20:98" s="10" customFormat="1" x14ac:dyDescent="0.35">
      <c r="T503" s="218"/>
      <c r="U503" s="218"/>
      <c r="V503" s="218"/>
      <c r="W503" s="218"/>
      <c r="X503" s="218"/>
      <c r="Y503" s="218"/>
      <c r="Z503" s="218"/>
      <c r="AA503" s="218"/>
      <c r="AB503" s="218"/>
      <c r="AC503" s="218"/>
      <c r="AD503" s="218"/>
      <c r="AE503" s="218"/>
      <c r="AF503" s="218"/>
      <c r="AG503" s="218"/>
      <c r="AH503" s="218"/>
      <c r="AI503" s="218"/>
      <c r="AJ503" s="218"/>
      <c r="AK503" s="218"/>
      <c r="AL503" s="218"/>
      <c r="AM503" s="218"/>
      <c r="AN503" s="218"/>
      <c r="AO503" s="218"/>
      <c r="AP503" s="218"/>
      <c r="AQ503" s="218"/>
      <c r="AR503" s="218"/>
      <c r="AS503" s="218"/>
      <c r="AT503" s="218"/>
      <c r="AU503" s="218"/>
      <c r="AV503" s="218"/>
      <c r="AW503" s="218"/>
      <c r="AX503" s="218"/>
      <c r="AY503" s="218"/>
      <c r="AZ503" s="218"/>
      <c r="BA503" s="218"/>
      <c r="BB503" s="218"/>
      <c r="BC503" s="218"/>
      <c r="BD503" s="218"/>
      <c r="BE503" s="218"/>
      <c r="BF503" s="218"/>
      <c r="BG503" s="218"/>
      <c r="BH503" s="218"/>
      <c r="BI503" s="218"/>
      <c r="BJ503" s="218"/>
      <c r="BK503" s="218"/>
      <c r="BL503" s="218"/>
      <c r="BM503" s="218"/>
      <c r="BN503" s="218"/>
      <c r="BO503" s="218"/>
      <c r="BP503" s="218"/>
      <c r="BQ503" s="218"/>
      <c r="BR503" s="218"/>
      <c r="BS503" s="218"/>
      <c r="BT503" s="218"/>
      <c r="BU503" s="218"/>
      <c r="BV503" s="218"/>
      <c r="BW503" s="218"/>
      <c r="BX503" s="218"/>
      <c r="BY503" s="218"/>
      <c r="BZ503" s="218"/>
      <c r="CA503" s="218"/>
      <c r="CB503" s="218"/>
      <c r="CC503" s="218"/>
      <c r="CD503" s="218"/>
      <c r="CE503" s="218"/>
      <c r="CF503" s="218"/>
      <c r="CG503" s="218"/>
      <c r="CH503" s="218"/>
      <c r="CI503" s="218"/>
      <c r="CJ503" s="218"/>
      <c r="CK503" s="218"/>
      <c r="CL503" s="218"/>
      <c r="CM503" s="218"/>
      <c r="CN503" s="218"/>
      <c r="CO503" s="218"/>
      <c r="CP503" s="218"/>
      <c r="CQ503" s="218"/>
      <c r="CR503" s="218"/>
      <c r="CS503" s="218"/>
      <c r="CT503" s="218"/>
    </row>
    <row r="504" spans="20:98" s="10" customFormat="1" x14ac:dyDescent="0.35">
      <c r="T504" s="218"/>
      <c r="U504" s="218"/>
      <c r="V504" s="218"/>
      <c r="W504" s="218"/>
      <c r="X504" s="218"/>
      <c r="Y504" s="218"/>
      <c r="Z504" s="218"/>
      <c r="AA504" s="218"/>
      <c r="AB504" s="218"/>
      <c r="AC504" s="218"/>
      <c r="AD504" s="218"/>
      <c r="AE504" s="218"/>
      <c r="AF504" s="218"/>
      <c r="AG504" s="218"/>
      <c r="AH504" s="218"/>
      <c r="AI504" s="218"/>
      <c r="AJ504" s="218"/>
      <c r="AK504" s="218"/>
      <c r="AL504" s="218"/>
      <c r="AM504" s="218"/>
      <c r="AN504" s="218"/>
      <c r="AO504" s="218"/>
      <c r="AP504" s="218"/>
      <c r="AQ504" s="218"/>
      <c r="AR504" s="218"/>
      <c r="AS504" s="218"/>
      <c r="AT504" s="218"/>
      <c r="AU504" s="218"/>
      <c r="AV504" s="218"/>
      <c r="AW504" s="218"/>
      <c r="AX504" s="218"/>
      <c r="AY504" s="218"/>
      <c r="AZ504" s="218"/>
      <c r="BA504" s="218"/>
      <c r="BB504" s="218"/>
      <c r="BC504" s="218"/>
      <c r="BD504" s="218"/>
      <c r="BE504" s="218"/>
      <c r="BF504" s="218"/>
      <c r="BG504" s="218"/>
      <c r="BH504" s="218"/>
      <c r="BI504" s="218"/>
      <c r="BJ504" s="218"/>
      <c r="BK504" s="218"/>
      <c r="BL504" s="218"/>
      <c r="BM504" s="218"/>
      <c r="BN504" s="218"/>
      <c r="BO504" s="218"/>
      <c r="BP504" s="218"/>
      <c r="BQ504" s="218"/>
      <c r="BR504" s="218"/>
      <c r="BS504" s="218"/>
      <c r="BT504" s="218"/>
      <c r="BU504" s="218"/>
      <c r="BV504" s="218"/>
      <c r="BW504" s="218"/>
      <c r="BX504" s="218"/>
      <c r="BY504" s="218"/>
      <c r="BZ504" s="218"/>
      <c r="CA504" s="218"/>
      <c r="CB504" s="218"/>
      <c r="CC504" s="218"/>
      <c r="CD504" s="218"/>
      <c r="CE504" s="218"/>
      <c r="CF504" s="218"/>
      <c r="CG504" s="218"/>
      <c r="CH504" s="218"/>
      <c r="CI504" s="218"/>
      <c r="CJ504" s="218"/>
      <c r="CK504" s="218"/>
      <c r="CL504" s="218"/>
      <c r="CM504" s="218"/>
      <c r="CN504" s="218"/>
      <c r="CO504" s="218"/>
      <c r="CP504" s="218"/>
      <c r="CQ504" s="218"/>
      <c r="CR504" s="218"/>
      <c r="CS504" s="218"/>
      <c r="CT504" s="218"/>
    </row>
    <row r="505" spans="20:98" s="10" customFormat="1" x14ac:dyDescent="0.35">
      <c r="T505" s="218"/>
      <c r="U505" s="218"/>
      <c r="V505" s="218"/>
      <c r="W505" s="218"/>
      <c r="X505" s="218"/>
      <c r="Y505" s="218"/>
      <c r="Z505" s="218"/>
      <c r="AA505" s="218"/>
      <c r="AB505" s="218"/>
      <c r="AC505" s="218"/>
      <c r="AD505" s="218"/>
      <c r="AE505" s="218"/>
      <c r="AF505" s="218"/>
      <c r="AG505" s="218"/>
      <c r="AH505" s="218"/>
      <c r="AI505" s="218"/>
      <c r="AJ505" s="218"/>
      <c r="AK505" s="218"/>
      <c r="AL505" s="218"/>
      <c r="AM505" s="218"/>
      <c r="AN505" s="218"/>
      <c r="AO505" s="218"/>
      <c r="AP505" s="218"/>
      <c r="AQ505" s="218"/>
      <c r="AR505" s="218"/>
      <c r="AS505" s="218"/>
      <c r="AT505" s="218"/>
      <c r="AU505" s="218"/>
      <c r="AV505" s="218"/>
      <c r="AW505" s="218"/>
      <c r="AX505" s="218"/>
      <c r="AY505" s="218"/>
      <c r="AZ505" s="218"/>
      <c r="BA505" s="218"/>
      <c r="BB505" s="218"/>
      <c r="BC505" s="218"/>
      <c r="BD505" s="218"/>
      <c r="BE505" s="218"/>
      <c r="BF505" s="218"/>
      <c r="BG505" s="218"/>
      <c r="BH505" s="218"/>
      <c r="BI505" s="218"/>
      <c r="BJ505" s="218"/>
      <c r="BK505" s="218"/>
      <c r="BL505" s="218"/>
      <c r="BM505" s="218"/>
      <c r="BN505" s="218"/>
      <c r="BO505" s="218"/>
      <c r="BP505" s="218"/>
      <c r="BQ505" s="218"/>
      <c r="BR505" s="218"/>
      <c r="BS505" s="218"/>
      <c r="BT505" s="218"/>
      <c r="BU505" s="218"/>
      <c r="BV505" s="218"/>
      <c r="BW505" s="218"/>
      <c r="BX505" s="218"/>
      <c r="BY505" s="218"/>
      <c r="BZ505" s="218"/>
      <c r="CA505" s="218"/>
      <c r="CB505" s="218"/>
      <c r="CC505" s="218"/>
      <c r="CD505" s="218"/>
      <c r="CE505" s="218"/>
      <c r="CF505" s="218"/>
      <c r="CG505" s="218"/>
      <c r="CH505" s="218"/>
      <c r="CI505" s="218"/>
      <c r="CJ505" s="218"/>
      <c r="CK505" s="218"/>
      <c r="CL505" s="218"/>
      <c r="CM505" s="218"/>
      <c r="CN505" s="218"/>
      <c r="CO505" s="218"/>
      <c r="CP505" s="218"/>
      <c r="CQ505" s="218"/>
      <c r="CR505" s="218"/>
      <c r="CS505" s="218"/>
      <c r="CT505" s="218"/>
    </row>
    <row r="506" spans="20:98" s="10" customFormat="1" x14ac:dyDescent="0.35">
      <c r="T506" s="218"/>
      <c r="U506" s="218"/>
      <c r="V506" s="218"/>
      <c r="W506" s="218"/>
      <c r="X506" s="218"/>
      <c r="Y506" s="218"/>
      <c r="Z506" s="218"/>
      <c r="AA506" s="218"/>
      <c r="AB506" s="218"/>
      <c r="AC506" s="218"/>
      <c r="AD506" s="218"/>
      <c r="AE506" s="218"/>
      <c r="AF506" s="218"/>
      <c r="AG506" s="218"/>
      <c r="AH506" s="218"/>
      <c r="AI506" s="218"/>
      <c r="AJ506" s="218"/>
      <c r="AK506" s="218"/>
      <c r="AL506" s="218"/>
      <c r="AM506" s="218"/>
      <c r="AN506" s="218"/>
      <c r="AO506" s="218"/>
      <c r="AP506" s="218"/>
      <c r="AQ506" s="218"/>
      <c r="AR506" s="218"/>
      <c r="AS506" s="218"/>
      <c r="AT506" s="218"/>
      <c r="AU506" s="218"/>
      <c r="AV506" s="218"/>
      <c r="AW506" s="218"/>
      <c r="AX506" s="218"/>
      <c r="AY506" s="218"/>
      <c r="AZ506" s="218"/>
      <c r="BA506" s="218"/>
      <c r="BB506" s="218"/>
      <c r="BC506" s="218"/>
      <c r="BD506" s="218"/>
      <c r="BE506" s="218"/>
      <c r="BF506" s="218"/>
      <c r="BG506" s="218"/>
      <c r="BH506" s="218"/>
      <c r="BI506" s="218"/>
      <c r="BJ506" s="218"/>
      <c r="BK506" s="218"/>
      <c r="BL506" s="218"/>
      <c r="BM506" s="218"/>
      <c r="BN506" s="218"/>
      <c r="BO506" s="218"/>
      <c r="BP506" s="218"/>
      <c r="BQ506" s="218"/>
      <c r="BR506" s="218"/>
      <c r="BS506" s="218"/>
      <c r="BT506" s="218"/>
      <c r="BU506" s="218"/>
      <c r="BV506" s="218"/>
      <c r="BW506" s="218"/>
      <c r="BX506" s="218"/>
      <c r="BY506" s="218"/>
      <c r="BZ506" s="218"/>
      <c r="CA506" s="218"/>
      <c r="CB506" s="218"/>
      <c r="CC506" s="218"/>
      <c r="CD506" s="218"/>
      <c r="CE506" s="218"/>
      <c r="CF506" s="218"/>
      <c r="CG506" s="218"/>
      <c r="CH506" s="218"/>
      <c r="CI506" s="218"/>
      <c r="CJ506" s="218"/>
      <c r="CK506" s="218"/>
      <c r="CL506" s="218"/>
      <c r="CM506" s="218"/>
      <c r="CN506" s="218"/>
      <c r="CO506" s="218"/>
      <c r="CP506" s="218"/>
      <c r="CQ506" s="218"/>
      <c r="CR506" s="218"/>
      <c r="CS506" s="218"/>
      <c r="CT506" s="218"/>
    </row>
    <row r="507" spans="20:98" s="10" customFormat="1" x14ac:dyDescent="0.35">
      <c r="T507" s="218"/>
      <c r="U507" s="218"/>
      <c r="V507" s="218"/>
      <c r="W507" s="218"/>
      <c r="X507" s="218"/>
      <c r="Y507" s="218"/>
      <c r="Z507" s="218"/>
      <c r="AA507" s="218"/>
      <c r="AB507" s="218"/>
      <c r="AC507" s="218"/>
      <c r="AD507" s="218"/>
      <c r="AE507" s="218"/>
      <c r="AF507" s="218"/>
      <c r="AG507" s="218"/>
      <c r="AH507" s="218"/>
      <c r="AI507" s="218"/>
      <c r="AJ507" s="218"/>
      <c r="AK507" s="218"/>
      <c r="AL507" s="218"/>
      <c r="AM507" s="218"/>
      <c r="AN507" s="218"/>
      <c r="AO507" s="218"/>
      <c r="AP507" s="218"/>
      <c r="AQ507" s="218"/>
      <c r="AR507" s="218"/>
      <c r="AS507" s="218"/>
      <c r="AT507" s="218"/>
      <c r="AU507" s="218"/>
      <c r="AV507" s="218"/>
      <c r="AW507" s="218"/>
      <c r="AX507" s="218"/>
      <c r="AY507" s="218"/>
      <c r="AZ507" s="218"/>
      <c r="BA507" s="218"/>
      <c r="BB507" s="218"/>
      <c r="BC507" s="218"/>
      <c r="BD507" s="218"/>
      <c r="BE507" s="218"/>
      <c r="BF507" s="218"/>
      <c r="BG507" s="218"/>
      <c r="BH507" s="218"/>
      <c r="BI507" s="218"/>
      <c r="BJ507" s="218"/>
      <c r="BK507" s="218"/>
      <c r="BL507" s="218"/>
      <c r="BM507" s="218"/>
      <c r="BN507" s="218"/>
      <c r="BO507" s="218"/>
      <c r="BP507" s="218"/>
      <c r="BQ507" s="218"/>
      <c r="BR507" s="218"/>
      <c r="BS507" s="218"/>
      <c r="BT507" s="218"/>
      <c r="BU507" s="218"/>
      <c r="BV507" s="218"/>
      <c r="BW507" s="218"/>
      <c r="BX507" s="218"/>
      <c r="BY507" s="218"/>
      <c r="BZ507" s="218"/>
      <c r="CA507" s="218"/>
      <c r="CB507" s="218"/>
      <c r="CC507" s="218"/>
      <c r="CD507" s="218"/>
      <c r="CE507" s="218"/>
      <c r="CF507" s="218"/>
      <c r="CG507" s="218"/>
      <c r="CH507" s="218"/>
      <c r="CI507" s="218"/>
      <c r="CJ507" s="218"/>
      <c r="CK507" s="218"/>
      <c r="CL507" s="218"/>
      <c r="CM507" s="218"/>
      <c r="CN507" s="218"/>
      <c r="CO507" s="218"/>
      <c r="CP507" s="218"/>
      <c r="CQ507" s="218"/>
      <c r="CR507" s="218"/>
      <c r="CS507" s="218"/>
      <c r="CT507" s="218"/>
    </row>
    <row r="508" spans="20:98" s="10" customFormat="1" x14ac:dyDescent="0.35">
      <c r="T508" s="218"/>
      <c r="U508" s="218"/>
      <c r="V508" s="218"/>
      <c r="W508" s="218"/>
      <c r="X508" s="218"/>
      <c r="Y508" s="218"/>
      <c r="Z508" s="218"/>
      <c r="AA508" s="218"/>
      <c r="AB508" s="218"/>
      <c r="AC508" s="218"/>
      <c r="AD508" s="218"/>
      <c r="AE508" s="218"/>
      <c r="AF508" s="218"/>
      <c r="AG508" s="218"/>
      <c r="AH508" s="218"/>
      <c r="AI508" s="218"/>
      <c r="AJ508" s="218"/>
      <c r="AK508" s="218"/>
      <c r="AL508" s="218"/>
      <c r="AM508" s="218"/>
      <c r="AN508" s="218"/>
      <c r="AO508" s="218"/>
      <c r="AP508" s="218"/>
      <c r="AQ508" s="218"/>
      <c r="AR508" s="218"/>
      <c r="AS508" s="218"/>
      <c r="AT508" s="218"/>
      <c r="AU508" s="218"/>
      <c r="AV508" s="218"/>
      <c r="AW508" s="218"/>
      <c r="AX508" s="218"/>
      <c r="AY508" s="218"/>
      <c r="AZ508" s="218"/>
      <c r="BA508" s="218"/>
      <c r="BB508" s="218"/>
      <c r="BC508" s="218"/>
      <c r="BD508" s="218"/>
      <c r="BE508" s="218"/>
      <c r="BF508" s="218"/>
      <c r="BG508" s="218"/>
      <c r="BH508" s="218"/>
      <c r="BI508" s="218"/>
      <c r="BJ508" s="218"/>
      <c r="BK508" s="218"/>
      <c r="BL508" s="218"/>
      <c r="BM508" s="218"/>
      <c r="BN508" s="218"/>
      <c r="BO508" s="218"/>
      <c r="BP508" s="218"/>
      <c r="BQ508" s="218"/>
      <c r="BR508" s="218"/>
      <c r="BS508" s="218"/>
      <c r="BT508" s="218"/>
      <c r="BU508" s="218"/>
      <c r="BV508" s="218"/>
      <c r="BW508" s="218"/>
      <c r="BX508" s="218"/>
      <c r="BY508" s="218"/>
      <c r="BZ508" s="218"/>
      <c r="CA508" s="218"/>
      <c r="CB508" s="218"/>
      <c r="CC508" s="218"/>
      <c r="CD508" s="218"/>
      <c r="CE508" s="218"/>
      <c r="CF508" s="218"/>
      <c r="CG508" s="218"/>
      <c r="CH508" s="218"/>
      <c r="CI508" s="218"/>
      <c r="CJ508" s="218"/>
      <c r="CK508" s="218"/>
      <c r="CL508" s="218"/>
      <c r="CM508" s="218"/>
      <c r="CN508" s="218"/>
      <c r="CO508" s="218"/>
      <c r="CP508" s="218"/>
      <c r="CQ508" s="218"/>
      <c r="CR508" s="218"/>
      <c r="CS508" s="218"/>
      <c r="CT508" s="218"/>
    </row>
    <row r="509" spans="20:98" s="10" customFormat="1" x14ac:dyDescent="0.35">
      <c r="T509" s="218"/>
      <c r="U509" s="218"/>
      <c r="V509" s="218"/>
      <c r="W509" s="218"/>
      <c r="X509" s="218"/>
      <c r="Y509" s="218"/>
      <c r="Z509" s="218"/>
      <c r="AA509" s="218"/>
      <c r="AB509" s="218"/>
      <c r="AC509" s="218"/>
      <c r="AD509" s="218"/>
      <c r="AE509" s="218"/>
      <c r="AF509" s="218"/>
      <c r="AG509" s="218"/>
      <c r="AH509" s="218"/>
      <c r="AI509" s="218"/>
      <c r="AJ509" s="218"/>
      <c r="AK509" s="218"/>
      <c r="AL509" s="218"/>
      <c r="AM509" s="218"/>
      <c r="AN509" s="218"/>
      <c r="AO509" s="218"/>
      <c r="AP509" s="218"/>
      <c r="AQ509" s="218"/>
      <c r="AR509" s="218"/>
      <c r="AS509" s="218"/>
      <c r="AT509" s="218"/>
      <c r="AU509" s="218"/>
      <c r="AV509" s="218"/>
      <c r="AW509" s="218"/>
      <c r="AX509" s="218"/>
      <c r="AY509" s="218"/>
      <c r="AZ509" s="218"/>
      <c r="BA509" s="218"/>
      <c r="BB509" s="218"/>
      <c r="BC509" s="218"/>
      <c r="BD509" s="218"/>
      <c r="BE509" s="218"/>
      <c r="BF509" s="218"/>
      <c r="BG509" s="218"/>
      <c r="BH509" s="218"/>
      <c r="BI509" s="218"/>
      <c r="BJ509" s="218"/>
      <c r="BK509" s="218"/>
      <c r="BL509" s="218"/>
      <c r="BM509" s="218"/>
      <c r="BN509" s="218"/>
      <c r="BO509" s="218"/>
      <c r="BP509" s="218"/>
      <c r="BQ509" s="218"/>
      <c r="BR509" s="218"/>
      <c r="BS509" s="218"/>
      <c r="BT509" s="218"/>
      <c r="BU509" s="218"/>
      <c r="BV509" s="218"/>
      <c r="BW509" s="218"/>
      <c r="BX509" s="218"/>
      <c r="BY509" s="218"/>
      <c r="BZ509" s="218"/>
      <c r="CA509" s="218"/>
      <c r="CB509" s="218"/>
      <c r="CC509" s="218"/>
      <c r="CD509" s="218"/>
      <c r="CE509" s="218"/>
      <c r="CF509" s="218"/>
      <c r="CG509" s="218"/>
      <c r="CH509" s="218"/>
      <c r="CI509" s="218"/>
      <c r="CJ509" s="218"/>
      <c r="CK509" s="218"/>
      <c r="CL509" s="218"/>
      <c r="CM509" s="218"/>
      <c r="CN509" s="218"/>
      <c r="CO509" s="218"/>
      <c r="CP509" s="218"/>
      <c r="CQ509" s="218"/>
      <c r="CR509" s="218"/>
      <c r="CS509" s="218"/>
      <c r="CT509" s="218"/>
    </row>
    <row r="510" spans="20:98" s="10" customFormat="1" x14ac:dyDescent="0.35">
      <c r="T510" s="218"/>
      <c r="U510" s="218"/>
      <c r="V510" s="218"/>
      <c r="W510" s="218"/>
      <c r="X510" s="218"/>
      <c r="Y510" s="218"/>
      <c r="Z510" s="218"/>
      <c r="AA510" s="218"/>
      <c r="AB510" s="218"/>
      <c r="AC510" s="218"/>
      <c r="AD510" s="218"/>
      <c r="AE510" s="218"/>
      <c r="AF510" s="218"/>
      <c r="AG510" s="218"/>
      <c r="AH510" s="218"/>
      <c r="AI510" s="218"/>
      <c r="AJ510" s="218"/>
      <c r="AK510" s="218"/>
      <c r="AL510" s="218"/>
      <c r="AM510" s="218"/>
      <c r="AN510" s="218"/>
      <c r="AO510" s="218"/>
      <c r="AP510" s="218"/>
      <c r="AQ510" s="218"/>
      <c r="AR510" s="218"/>
      <c r="AS510" s="218"/>
      <c r="AT510" s="218"/>
      <c r="AU510" s="218"/>
      <c r="AV510" s="218"/>
      <c r="AW510" s="218"/>
      <c r="AX510" s="218"/>
      <c r="AY510" s="218"/>
      <c r="AZ510" s="218"/>
      <c r="BA510" s="218"/>
      <c r="BB510" s="218"/>
      <c r="BC510" s="218"/>
      <c r="BD510" s="218"/>
      <c r="BE510" s="218"/>
      <c r="BF510" s="218"/>
      <c r="BG510" s="218"/>
      <c r="BH510" s="218"/>
      <c r="BI510" s="218"/>
      <c r="BJ510" s="218"/>
      <c r="BK510" s="218"/>
      <c r="BL510" s="218"/>
      <c r="BM510" s="218"/>
      <c r="BN510" s="218"/>
      <c r="BO510" s="218"/>
      <c r="BP510" s="218"/>
      <c r="BQ510" s="218"/>
      <c r="BR510" s="218"/>
      <c r="BS510" s="218"/>
      <c r="BT510" s="218"/>
      <c r="BU510" s="218"/>
      <c r="BV510" s="218"/>
      <c r="BW510" s="218"/>
      <c r="BX510" s="218"/>
      <c r="BY510" s="218"/>
      <c r="BZ510" s="218"/>
      <c r="CA510" s="218"/>
      <c r="CB510" s="218"/>
      <c r="CC510" s="218"/>
      <c r="CD510" s="218"/>
      <c r="CE510" s="218"/>
      <c r="CF510" s="218"/>
      <c r="CG510" s="218"/>
      <c r="CH510" s="218"/>
      <c r="CI510" s="218"/>
      <c r="CJ510" s="218"/>
      <c r="CK510" s="218"/>
      <c r="CL510" s="218"/>
      <c r="CM510" s="218"/>
      <c r="CN510" s="218"/>
      <c r="CO510" s="218"/>
      <c r="CP510" s="218"/>
      <c r="CQ510" s="218"/>
      <c r="CR510" s="218"/>
      <c r="CS510" s="218"/>
      <c r="CT510" s="218"/>
    </row>
    <row r="511" spans="20:98" s="10" customFormat="1" x14ac:dyDescent="0.35">
      <c r="T511" s="218"/>
      <c r="U511" s="218"/>
      <c r="V511" s="218"/>
      <c r="W511" s="218"/>
      <c r="X511" s="218"/>
      <c r="Y511" s="218"/>
      <c r="Z511" s="218"/>
      <c r="AA511" s="218"/>
      <c r="AB511" s="218"/>
      <c r="AC511" s="218"/>
      <c r="AD511" s="218"/>
      <c r="AE511" s="218"/>
      <c r="AF511" s="218"/>
      <c r="AG511" s="218"/>
      <c r="AH511" s="218"/>
      <c r="AI511" s="218"/>
      <c r="AJ511" s="218"/>
      <c r="AK511" s="218"/>
      <c r="AL511" s="218"/>
      <c r="AM511" s="218"/>
      <c r="AN511" s="218"/>
      <c r="AO511" s="218"/>
      <c r="AP511" s="218"/>
      <c r="AQ511" s="218"/>
      <c r="AR511" s="218"/>
      <c r="AS511" s="218"/>
      <c r="AT511" s="218"/>
      <c r="AU511" s="218"/>
      <c r="AV511" s="218"/>
      <c r="AW511" s="218"/>
      <c r="AX511" s="218"/>
      <c r="AY511" s="218"/>
      <c r="AZ511" s="218"/>
      <c r="BA511" s="218"/>
      <c r="BB511" s="218"/>
      <c r="BC511" s="218"/>
      <c r="BD511" s="218"/>
      <c r="BE511" s="218"/>
      <c r="BF511" s="218"/>
      <c r="BG511" s="218"/>
      <c r="BH511" s="218"/>
      <c r="BI511" s="218"/>
      <c r="BJ511" s="218"/>
      <c r="BK511" s="218"/>
      <c r="BL511" s="218"/>
      <c r="BM511" s="218"/>
      <c r="BN511" s="218"/>
      <c r="BO511" s="218"/>
      <c r="BP511" s="218"/>
      <c r="BQ511" s="218"/>
      <c r="BR511" s="218"/>
      <c r="BS511" s="218"/>
      <c r="BT511" s="218"/>
      <c r="BU511" s="218"/>
      <c r="BV511" s="218"/>
      <c r="BW511" s="218"/>
      <c r="BX511" s="218"/>
      <c r="BY511" s="218"/>
      <c r="BZ511" s="218"/>
      <c r="CA511" s="218"/>
      <c r="CB511" s="218"/>
      <c r="CC511" s="218"/>
      <c r="CD511" s="218"/>
      <c r="CE511" s="218"/>
      <c r="CF511" s="218"/>
      <c r="CG511" s="218"/>
      <c r="CH511" s="218"/>
      <c r="CI511" s="218"/>
      <c r="CJ511" s="218"/>
      <c r="CK511" s="218"/>
      <c r="CL511" s="218"/>
      <c r="CM511" s="218"/>
      <c r="CN511" s="218"/>
      <c r="CO511" s="218"/>
      <c r="CP511" s="218"/>
      <c r="CQ511" s="218"/>
      <c r="CR511" s="218"/>
      <c r="CS511" s="218"/>
      <c r="CT511" s="218"/>
    </row>
    <row r="512" spans="20:98" s="10" customFormat="1" x14ac:dyDescent="0.35">
      <c r="T512" s="218"/>
      <c r="U512" s="218"/>
      <c r="V512" s="218"/>
      <c r="W512" s="218"/>
      <c r="X512" s="218"/>
      <c r="Y512" s="218"/>
      <c r="Z512" s="218"/>
      <c r="AA512" s="218"/>
      <c r="AB512" s="218"/>
      <c r="AC512" s="218"/>
      <c r="AD512" s="218"/>
      <c r="AE512" s="218"/>
      <c r="AF512" s="218"/>
      <c r="AG512" s="218"/>
      <c r="AH512" s="218"/>
      <c r="AI512" s="218"/>
      <c r="AJ512" s="218"/>
      <c r="AK512" s="218"/>
      <c r="AL512" s="218"/>
      <c r="AM512" s="218"/>
      <c r="AN512" s="218"/>
      <c r="AO512" s="218"/>
      <c r="AP512" s="218"/>
      <c r="AQ512" s="218"/>
      <c r="AR512" s="218"/>
      <c r="AS512" s="218"/>
      <c r="AT512" s="218"/>
      <c r="AU512" s="218"/>
      <c r="AV512" s="218"/>
      <c r="AW512" s="218"/>
      <c r="AX512" s="218"/>
      <c r="AY512" s="218"/>
      <c r="AZ512" s="218"/>
      <c r="BA512" s="218"/>
      <c r="BB512" s="218"/>
      <c r="BC512" s="218"/>
      <c r="BD512" s="218"/>
      <c r="BE512" s="218"/>
      <c r="BF512" s="218"/>
      <c r="BG512" s="218"/>
      <c r="BH512" s="218"/>
      <c r="BI512" s="218"/>
      <c r="BJ512" s="218"/>
      <c r="BK512" s="218"/>
      <c r="BL512" s="218"/>
      <c r="BM512" s="218"/>
      <c r="BN512" s="218"/>
      <c r="BO512" s="218"/>
      <c r="BP512" s="218"/>
      <c r="BQ512" s="218"/>
      <c r="BR512" s="218"/>
      <c r="BS512" s="218"/>
      <c r="BT512" s="218"/>
      <c r="BU512" s="218"/>
      <c r="BV512" s="218"/>
      <c r="BW512" s="218"/>
      <c r="BX512" s="218"/>
      <c r="BY512" s="218"/>
      <c r="BZ512" s="218"/>
      <c r="CA512" s="218"/>
      <c r="CB512" s="218"/>
      <c r="CC512" s="218"/>
      <c r="CD512" s="218"/>
      <c r="CE512" s="218"/>
      <c r="CF512" s="218"/>
      <c r="CG512" s="218"/>
      <c r="CH512" s="218"/>
      <c r="CI512" s="218"/>
      <c r="CJ512" s="218"/>
      <c r="CK512" s="218"/>
      <c r="CL512" s="218"/>
      <c r="CM512" s="218"/>
      <c r="CN512" s="218"/>
      <c r="CO512" s="218"/>
      <c r="CP512" s="218"/>
      <c r="CQ512" s="218"/>
      <c r="CR512" s="218"/>
      <c r="CS512" s="218"/>
      <c r="CT512" s="218"/>
    </row>
    <row r="513" spans="20:98" s="10" customFormat="1" x14ac:dyDescent="0.35">
      <c r="T513" s="218"/>
      <c r="U513" s="218"/>
      <c r="V513" s="218"/>
      <c r="W513" s="218"/>
      <c r="X513" s="218"/>
      <c r="Y513" s="218"/>
      <c r="Z513" s="218"/>
      <c r="AA513" s="218"/>
      <c r="AB513" s="218"/>
      <c r="AC513" s="218"/>
      <c r="AD513" s="218"/>
      <c r="AE513" s="218"/>
      <c r="AF513" s="218"/>
      <c r="AG513" s="218"/>
      <c r="AH513" s="218"/>
      <c r="AI513" s="218"/>
      <c r="AJ513" s="218"/>
      <c r="AK513" s="218"/>
      <c r="AL513" s="218"/>
      <c r="AM513" s="218"/>
      <c r="AN513" s="218"/>
      <c r="AO513" s="218"/>
      <c r="AP513" s="218"/>
      <c r="AQ513" s="218"/>
      <c r="AR513" s="218"/>
      <c r="AS513" s="218"/>
      <c r="AT513" s="218"/>
      <c r="AU513" s="218"/>
      <c r="AV513" s="218"/>
      <c r="AW513" s="218"/>
      <c r="AX513" s="218"/>
      <c r="AY513" s="218"/>
      <c r="AZ513" s="218"/>
      <c r="BA513" s="218"/>
      <c r="BB513" s="218"/>
      <c r="BC513" s="218"/>
      <c r="BD513" s="218"/>
      <c r="BE513" s="218"/>
      <c r="BF513" s="218"/>
      <c r="BG513" s="218"/>
      <c r="BH513" s="218"/>
      <c r="BI513" s="218"/>
      <c r="BJ513" s="218"/>
      <c r="BK513" s="218"/>
      <c r="BL513" s="218"/>
      <c r="BM513" s="218"/>
      <c r="BN513" s="218"/>
      <c r="BO513" s="218"/>
      <c r="BP513" s="218"/>
      <c r="BQ513" s="218"/>
      <c r="BR513" s="218"/>
      <c r="BS513" s="218"/>
      <c r="BT513" s="218"/>
      <c r="BU513" s="218"/>
      <c r="BV513" s="218"/>
      <c r="BW513" s="218"/>
      <c r="BX513" s="218"/>
      <c r="BY513" s="218"/>
      <c r="BZ513" s="218"/>
      <c r="CA513" s="218"/>
      <c r="CB513" s="218"/>
      <c r="CC513" s="218"/>
      <c r="CD513" s="218"/>
      <c r="CE513" s="218"/>
      <c r="CF513" s="218"/>
      <c r="CG513" s="218"/>
      <c r="CH513" s="218"/>
      <c r="CI513" s="218"/>
      <c r="CJ513" s="218"/>
      <c r="CK513" s="218"/>
      <c r="CL513" s="218"/>
      <c r="CM513" s="218"/>
      <c r="CN513" s="218"/>
      <c r="CO513" s="218"/>
      <c r="CP513" s="218"/>
      <c r="CQ513" s="218"/>
      <c r="CR513" s="218"/>
      <c r="CS513" s="218"/>
      <c r="CT513" s="218"/>
    </row>
    <row r="514" spans="20:98" s="10" customFormat="1" x14ac:dyDescent="0.35">
      <c r="T514" s="218"/>
      <c r="U514" s="218"/>
      <c r="V514" s="218"/>
      <c r="W514" s="218"/>
      <c r="X514" s="218"/>
      <c r="Y514" s="218"/>
      <c r="Z514" s="218"/>
      <c r="AA514" s="218"/>
      <c r="AB514" s="218"/>
      <c r="AC514" s="218"/>
      <c r="AD514" s="218"/>
      <c r="AE514" s="218"/>
      <c r="AF514" s="218"/>
      <c r="AG514" s="218"/>
      <c r="AH514" s="218"/>
      <c r="AI514" s="218"/>
      <c r="AJ514" s="218"/>
      <c r="AK514" s="218"/>
      <c r="AL514" s="218"/>
      <c r="AM514" s="218"/>
      <c r="AN514" s="218"/>
      <c r="AO514" s="218"/>
      <c r="AP514" s="218"/>
      <c r="AQ514" s="218"/>
      <c r="AR514" s="218"/>
      <c r="AS514" s="218"/>
      <c r="AT514" s="218"/>
      <c r="AU514" s="218"/>
      <c r="AV514" s="218"/>
      <c r="AW514" s="218"/>
      <c r="AX514" s="218"/>
      <c r="AY514" s="218"/>
      <c r="AZ514" s="218"/>
      <c r="BA514" s="218"/>
      <c r="BB514" s="218"/>
      <c r="BC514" s="218"/>
      <c r="BD514" s="218"/>
      <c r="BE514" s="218"/>
      <c r="BF514" s="218"/>
      <c r="BG514" s="218"/>
      <c r="BH514" s="218"/>
      <c r="BI514" s="218"/>
      <c r="BJ514" s="218"/>
      <c r="BK514" s="218"/>
      <c r="BL514" s="218"/>
      <c r="BM514" s="218"/>
      <c r="BN514" s="218"/>
      <c r="BO514" s="218"/>
      <c r="BP514" s="218"/>
      <c r="BQ514" s="218"/>
      <c r="BR514" s="218"/>
      <c r="BS514" s="218"/>
      <c r="BT514" s="218"/>
      <c r="BU514" s="218"/>
      <c r="BV514" s="218"/>
      <c r="BW514" s="218"/>
      <c r="BX514" s="218"/>
      <c r="BY514" s="218"/>
      <c r="BZ514" s="218"/>
      <c r="CA514" s="218"/>
      <c r="CB514" s="218"/>
      <c r="CC514" s="218"/>
      <c r="CD514" s="218"/>
      <c r="CE514" s="218"/>
      <c r="CF514" s="218"/>
      <c r="CG514" s="218"/>
      <c r="CH514" s="218"/>
      <c r="CI514" s="218"/>
      <c r="CJ514" s="218"/>
      <c r="CK514" s="218"/>
      <c r="CL514" s="218"/>
      <c r="CM514" s="218"/>
      <c r="CN514" s="218"/>
      <c r="CO514" s="218"/>
      <c r="CP514" s="218"/>
      <c r="CQ514" s="218"/>
      <c r="CR514" s="218"/>
      <c r="CS514" s="218"/>
      <c r="CT514" s="218"/>
    </row>
    <row r="515" spans="20:98" s="10" customFormat="1" x14ac:dyDescent="0.35">
      <c r="T515" s="218"/>
      <c r="U515" s="218"/>
      <c r="V515" s="218"/>
      <c r="W515" s="218"/>
      <c r="X515" s="218"/>
      <c r="Y515" s="218"/>
      <c r="Z515" s="218"/>
      <c r="AA515" s="218"/>
      <c r="AB515" s="218"/>
      <c r="AC515" s="218"/>
      <c r="AD515" s="218"/>
      <c r="AE515" s="218"/>
      <c r="AF515" s="218"/>
      <c r="AG515" s="218"/>
      <c r="AH515" s="218"/>
      <c r="AI515" s="218"/>
      <c r="AJ515" s="218"/>
      <c r="AK515" s="218"/>
      <c r="AL515" s="218"/>
      <c r="AM515" s="218"/>
      <c r="AN515" s="218"/>
      <c r="AO515" s="218"/>
      <c r="AP515" s="218"/>
      <c r="AQ515" s="218"/>
      <c r="AR515" s="218"/>
      <c r="AS515" s="218"/>
      <c r="AT515" s="218"/>
      <c r="AU515" s="218"/>
      <c r="AV515" s="218"/>
      <c r="AW515" s="218"/>
      <c r="AX515" s="218"/>
      <c r="AY515" s="218"/>
      <c r="AZ515" s="218"/>
      <c r="BA515" s="218"/>
      <c r="BB515" s="218"/>
      <c r="BC515" s="218"/>
      <c r="BD515" s="218"/>
      <c r="BE515" s="218"/>
      <c r="BF515" s="218"/>
      <c r="BG515" s="218"/>
      <c r="BH515" s="218"/>
      <c r="BI515" s="218"/>
      <c r="BJ515" s="218"/>
      <c r="BK515" s="218"/>
      <c r="BL515" s="218"/>
      <c r="BM515" s="218"/>
      <c r="BN515" s="218"/>
      <c r="BO515" s="218"/>
      <c r="BP515" s="218"/>
      <c r="BQ515" s="218"/>
      <c r="BR515" s="218"/>
      <c r="BS515" s="218"/>
      <c r="BT515" s="218"/>
      <c r="BU515" s="218"/>
      <c r="BV515" s="218"/>
      <c r="BW515" s="218"/>
      <c r="BX515" s="218"/>
      <c r="BY515" s="218"/>
      <c r="BZ515" s="218"/>
      <c r="CA515" s="218"/>
      <c r="CB515" s="218"/>
      <c r="CC515" s="218"/>
      <c r="CD515" s="218"/>
      <c r="CE515" s="218"/>
      <c r="CF515" s="218"/>
      <c r="CG515" s="218"/>
      <c r="CH515" s="218"/>
      <c r="CI515" s="218"/>
      <c r="CJ515" s="218"/>
      <c r="CK515" s="218"/>
      <c r="CL515" s="218"/>
      <c r="CM515" s="218"/>
      <c r="CN515" s="218"/>
      <c r="CO515" s="218"/>
      <c r="CP515" s="218"/>
      <c r="CQ515" s="218"/>
      <c r="CR515" s="218"/>
      <c r="CS515" s="218"/>
      <c r="CT515" s="218"/>
    </row>
    <row r="516" spans="20:98" s="10" customFormat="1" x14ac:dyDescent="0.35">
      <c r="T516" s="218"/>
      <c r="U516" s="218"/>
      <c r="V516" s="218"/>
      <c r="W516" s="218"/>
      <c r="X516" s="218"/>
      <c r="Y516" s="218"/>
      <c r="Z516" s="218"/>
      <c r="AA516" s="218"/>
      <c r="AB516" s="218"/>
      <c r="AC516" s="218"/>
      <c r="AD516" s="218"/>
      <c r="AE516" s="218"/>
      <c r="AF516" s="218"/>
      <c r="AG516" s="218"/>
      <c r="AH516" s="218"/>
      <c r="AI516" s="218"/>
      <c r="AJ516" s="218"/>
      <c r="AK516" s="218"/>
      <c r="AL516" s="218"/>
      <c r="AM516" s="218"/>
      <c r="AN516" s="218"/>
      <c r="AO516" s="218"/>
      <c r="AP516" s="218"/>
      <c r="AQ516" s="218"/>
      <c r="AR516" s="218"/>
      <c r="AS516" s="218"/>
      <c r="AT516" s="218"/>
      <c r="AU516" s="218"/>
      <c r="AV516" s="218"/>
      <c r="AW516" s="218"/>
      <c r="AX516" s="218"/>
      <c r="AY516" s="218"/>
      <c r="AZ516" s="218"/>
      <c r="BA516" s="218"/>
      <c r="BB516" s="218"/>
      <c r="BC516" s="218"/>
      <c r="BD516" s="218"/>
      <c r="BE516" s="218"/>
      <c r="BF516" s="218"/>
      <c r="BG516" s="218"/>
      <c r="BH516" s="218"/>
      <c r="BI516" s="218"/>
      <c r="BJ516" s="218"/>
      <c r="BK516" s="218"/>
      <c r="BL516" s="218"/>
      <c r="BM516" s="218"/>
      <c r="BN516" s="218"/>
      <c r="BO516" s="218"/>
      <c r="BP516" s="218"/>
      <c r="BQ516" s="218"/>
      <c r="BR516" s="218"/>
      <c r="BS516" s="218"/>
      <c r="BT516" s="218"/>
      <c r="BU516" s="218"/>
      <c r="BV516" s="218"/>
      <c r="BW516" s="218"/>
      <c r="BX516" s="218"/>
      <c r="BY516" s="218"/>
      <c r="BZ516" s="218"/>
      <c r="CA516" s="218"/>
      <c r="CB516" s="218"/>
      <c r="CC516" s="218"/>
      <c r="CD516" s="218"/>
      <c r="CE516" s="218"/>
      <c r="CF516" s="218"/>
      <c r="CG516" s="218"/>
      <c r="CH516" s="218"/>
      <c r="CI516" s="218"/>
      <c r="CJ516" s="218"/>
      <c r="CK516" s="218"/>
      <c r="CL516" s="218"/>
      <c r="CM516" s="218"/>
      <c r="CN516" s="218"/>
      <c r="CO516" s="218"/>
      <c r="CP516" s="218"/>
      <c r="CQ516" s="218"/>
      <c r="CR516" s="218"/>
      <c r="CS516" s="218"/>
      <c r="CT516" s="218"/>
    </row>
    <row r="517" spans="20:98" s="10" customFormat="1" x14ac:dyDescent="0.35">
      <c r="T517" s="218"/>
      <c r="U517" s="218"/>
      <c r="V517" s="218"/>
      <c r="W517" s="218"/>
      <c r="X517" s="218"/>
      <c r="Y517" s="218"/>
      <c r="Z517" s="218"/>
      <c r="AA517" s="218"/>
      <c r="AB517" s="218"/>
      <c r="AC517" s="218"/>
      <c r="AD517" s="218"/>
      <c r="AE517" s="218"/>
      <c r="AF517" s="218"/>
      <c r="AG517" s="218"/>
      <c r="AH517" s="218"/>
      <c r="AI517" s="218"/>
      <c r="AJ517" s="218"/>
      <c r="AK517" s="218"/>
      <c r="AL517" s="218"/>
      <c r="AM517" s="218"/>
      <c r="AN517" s="218"/>
      <c r="AO517" s="218"/>
      <c r="AP517" s="218"/>
      <c r="AQ517" s="218"/>
      <c r="AR517" s="218"/>
      <c r="AS517" s="218"/>
      <c r="AT517" s="218"/>
      <c r="AU517" s="218"/>
      <c r="AV517" s="218"/>
      <c r="AW517" s="218"/>
      <c r="AX517" s="218"/>
      <c r="AY517" s="218"/>
      <c r="AZ517" s="218"/>
      <c r="BA517" s="218"/>
      <c r="BB517" s="218"/>
      <c r="BC517" s="218"/>
      <c r="BD517" s="218"/>
      <c r="BE517" s="218"/>
      <c r="BF517" s="218"/>
      <c r="BG517" s="218"/>
      <c r="BH517" s="218"/>
      <c r="BI517" s="218"/>
      <c r="BJ517" s="218"/>
      <c r="BK517" s="218"/>
      <c r="BL517" s="218"/>
      <c r="BM517" s="218"/>
      <c r="BN517" s="218"/>
      <c r="BO517" s="218"/>
      <c r="BP517" s="218"/>
      <c r="BQ517" s="218"/>
      <c r="BR517" s="218"/>
      <c r="BS517" s="218"/>
      <c r="BT517" s="218"/>
      <c r="BU517" s="218"/>
      <c r="BV517" s="218"/>
      <c r="BW517" s="218"/>
      <c r="BX517" s="218"/>
      <c r="BY517" s="218"/>
      <c r="BZ517" s="218"/>
      <c r="CA517" s="218"/>
      <c r="CB517" s="218"/>
      <c r="CC517" s="218"/>
      <c r="CD517" s="218"/>
      <c r="CE517" s="218"/>
      <c r="CF517" s="218"/>
      <c r="CG517" s="218"/>
      <c r="CH517" s="218"/>
      <c r="CI517" s="218"/>
      <c r="CJ517" s="218"/>
      <c r="CK517" s="218"/>
      <c r="CL517" s="218"/>
      <c r="CM517" s="218"/>
      <c r="CN517" s="218"/>
      <c r="CO517" s="218"/>
      <c r="CP517" s="218"/>
      <c r="CQ517" s="218"/>
      <c r="CR517" s="218"/>
      <c r="CS517" s="218"/>
      <c r="CT517" s="218"/>
    </row>
    <row r="518" spans="20:98" s="10" customFormat="1" x14ac:dyDescent="0.35">
      <c r="T518" s="218"/>
      <c r="U518" s="218"/>
      <c r="V518" s="218"/>
      <c r="W518" s="218"/>
      <c r="X518" s="218"/>
      <c r="Y518" s="218"/>
      <c r="Z518" s="218"/>
      <c r="AA518" s="218"/>
      <c r="AB518" s="218"/>
      <c r="AC518" s="218"/>
      <c r="AD518" s="218"/>
      <c r="AE518" s="218"/>
      <c r="AF518" s="218"/>
      <c r="AG518" s="218"/>
      <c r="AH518" s="218"/>
      <c r="AI518" s="218"/>
      <c r="AJ518" s="218"/>
      <c r="AK518" s="218"/>
      <c r="AL518" s="218"/>
      <c r="AM518" s="218"/>
      <c r="AN518" s="218"/>
      <c r="AO518" s="218"/>
      <c r="AP518" s="218"/>
      <c r="AQ518" s="218"/>
      <c r="AR518" s="218"/>
      <c r="AS518" s="218"/>
      <c r="AT518" s="218"/>
      <c r="AU518" s="218"/>
      <c r="AV518" s="218"/>
      <c r="AW518" s="218"/>
      <c r="AX518" s="218"/>
      <c r="AY518" s="218"/>
      <c r="AZ518" s="218"/>
      <c r="BA518" s="218"/>
      <c r="BB518" s="218"/>
      <c r="BC518" s="218"/>
      <c r="BD518" s="218"/>
      <c r="BE518" s="218"/>
      <c r="BF518" s="218"/>
      <c r="BG518" s="218"/>
      <c r="BH518" s="218"/>
      <c r="BI518" s="218"/>
      <c r="BJ518" s="218"/>
      <c r="BK518" s="218"/>
      <c r="BL518" s="218"/>
      <c r="BM518" s="218"/>
      <c r="BN518" s="218"/>
      <c r="BO518" s="218"/>
      <c r="BP518" s="218"/>
      <c r="BQ518" s="218"/>
      <c r="BR518" s="218"/>
      <c r="BS518" s="218"/>
      <c r="BT518" s="218"/>
      <c r="BU518" s="218"/>
      <c r="BV518" s="218"/>
      <c r="BW518" s="218"/>
      <c r="BX518" s="218"/>
      <c r="BY518" s="218"/>
      <c r="BZ518" s="218"/>
      <c r="CA518" s="218"/>
      <c r="CB518" s="218"/>
      <c r="CC518" s="218"/>
      <c r="CD518" s="218"/>
      <c r="CE518" s="218"/>
      <c r="CF518" s="218"/>
      <c r="CG518" s="218"/>
      <c r="CH518" s="218"/>
      <c r="CI518" s="218"/>
      <c r="CJ518" s="218"/>
      <c r="CK518" s="218"/>
      <c r="CL518" s="218"/>
      <c r="CM518" s="218"/>
      <c r="CN518" s="218"/>
      <c r="CO518" s="218"/>
      <c r="CP518" s="218"/>
      <c r="CQ518" s="218"/>
      <c r="CR518" s="218"/>
      <c r="CS518" s="218"/>
      <c r="CT518" s="218"/>
    </row>
    <row r="519" spans="20:98" s="10" customFormat="1" x14ac:dyDescent="0.35">
      <c r="T519" s="218"/>
      <c r="U519" s="218"/>
      <c r="V519" s="218"/>
      <c r="W519" s="218"/>
      <c r="X519" s="218"/>
      <c r="Y519" s="218"/>
      <c r="Z519" s="218"/>
      <c r="AA519" s="218"/>
      <c r="AB519" s="218"/>
      <c r="AC519" s="218"/>
      <c r="AD519" s="218"/>
      <c r="AE519" s="218"/>
      <c r="AF519" s="218"/>
      <c r="AG519" s="218"/>
      <c r="AH519" s="218"/>
      <c r="AI519" s="218"/>
      <c r="AJ519" s="218"/>
      <c r="AK519" s="218"/>
      <c r="AL519" s="218"/>
      <c r="AM519" s="218"/>
      <c r="AN519" s="218"/>
      <c r="AO519" s="218"/>
      <c r="AP519" s="218"/>
      <c r="AQ519" s="218"/>
      <c r="AR519" s="218"/>
      <c r="AS519" s="218"/>
      <c r="AT519" s="218"/>
      <c r="AU519" s="218"/>
      <c r="AV519" s="218"/>
      <c r="AW519" s="218"/>
      <c r="AX519" s="218"/>
      <c r="AY519" s="218"/>
      <c r="AZ519" s="218"/>
      <c r="BA519" s="218"/>
      <c r="BB519" s="218"/>
      <c r="BC519" s="218"/>
      <c r="BD519" s="218"/>
      <c r="BE519" s="218"/>
      <c r="BF519" s="218"/>
      <c r="BG519" s="218"/>
      <c r="BH519" s="218"/>
      <c r="BI519" s="218"/>
      <c r="BJ519" s="218"/>
      <c r="BK519" s="218"/>
      <c r="BL519" s="218"/>
      <c r="BM519" s="218"/>
      <c r="BN519" s="218"/>
      <c r="BO519" s="218"/>
      <c r="BP519" s="218"/>
      <c r="BQ519" s="218"/>
      <c r="BR519" s="218"/>
      <c r="BS519" s="218"/>
      <c r="BT519" s="218"/>
      <c r="BU519" s="218"/>
      <c r="BV519" s="218"/>
      <c r="BW519" s="218"/>
      <c r="BX519" s="218"/>
      <c r="BY519" s="218"/>
      <c r="BZ519" s="218"/>
      <c r="CA519" s="218"/>
      <c r="CB519" s="218"/>
      <c r="CC519" s="218"/>
      <c r="CD519" s="218"/>
      <c r="CE519" s="218"/>
      <c r="CF519" s="218"/>
      <c r="CG519" s="218"/>
      <c r="CH519" s="218"/>
      <c r="CI519" s="218"/>
      <c r="CJ519" s="218"/>
      <c r="CK519" s="218"/>
      <c r="CL519" s="218"/>
      <c r="CM519" s="218"/>
      <c r="CN519" s="218"/>
      <c r="CO519" s="218"/>
      <c r="CP519" s="218"/>
      <c r="CQ519" s="218"/>
      <c r="CR519" s="218"/>
      <c r="CS519" s="218"/>
      <c r="CT519" s="218"/>
    </row>
    <row r="520" spans="20:98" s="10" customFormat="1" x14ac:dyDescent="0.35">
      <c r="T520" s="218"/>
      <c r="U520" s="218"/>
      <c r="V520" s="218"/>
      <c r="W520" s="218"/>
      <c r="X520" s="218"/>
      <c r="Y520" s="218"/>
      <c r="Z520" s="218"/>
      <c r="AA520" s="218"/>
      <c r="AB520" s="218"/>
      <c r="AC520" s="218"/>
      <c r="AD520" s="218"/>
      <c r="AE520" s="218"/>
      <c r="AF520" s="218"/>
      <c r="AG520" s="218"/>
      <c r="AH520" s="218"/>
      <c r="AI520" s="218"/>
      <c r="AJ520" s="218"/>
      <c r="AK520" s="218"/>
      <c r="AL520" s="218"/>
      <c r="AM520" s="218"/>
      <c r="AN520" s="218"/>
      <c r="AO520" s="218"/>
      <c r="AP520" s="218"/>
      <c r="AQ520" s="218"/>
      <c r="AR520" s="218"/>
      <c r="AS520" s="218"/>
      <c r="AT520" s="218"/>
      <c r="AU520" s="218"/>
      <c r="AV520" s="218"/>
      <c r="AW520" s="218"/>
      <c r="AX520" s="218"/>
      <c r="AY520" s="218"/>
      <c r="AZ520" s="218"/>
      <c r="BA520" s="218"/>
      <c r="BB520" s="218"/>
      <c r="BC520" s="218"/>
      <c r="BD520" s="218"/>
      <c r="BE520" s="218"/>
      <c r="BF520" s="218"/>
      <c r="BG520" s="218"/>
      <c r="BH520" s="218"/>
      <c r="BI520" s="218"/>
      <c r="BJ520" s="218"/>
      <c r="BK520" s="218"/>
      <c r="BL520" s="218"/>
      <c r="BM520" s="218"/>
      <c r="BN520" s="218"/>
      <c r="BO520" s="218"/>
      <c r="BP520" s="218"/>
      <c r="BQ520" s="218"/>
      <c r="BR520" s="218"/>
      <c r="BS520" s="218"/>
      <c r="BT520" s="218"/>
      <c r="BU520" s="218"/>
      <c r="BV520" s="218"/>
      <c r="BW520" s="218"/>
      <c r="BX520" s="218"/>
      <c r="BY520" s="218"/>
      <c r="BZ520" s="218"/>
      <c r="CA520" s="218"/>
      <c r="CB520" s="218"/>
      <c r="CC520" s="218"/>
      <c r="CD520" s="218"/>
      <c r="CE520" s="218"/>
      <c r="CF520" s="218"/>
      <c r="CG520" s="218"/>
      <c r="CH520" s="218"/>
      <c r="CI520" s="218"/>
      <c r="CJ520" s="218"/>
      <c r="CK520" s="218"/>
      <c r="CL520" s="218"/>
      <c r="CM520" s="218"/>
      <c r="CN520" s="218"/>
      <c r="CO520" s="218"/>
      <c r="CP520" s="218"/>
      <c r="CQ520" s="218"/>
      <c r="CR520" s="218"/>
      <c r="CS520" s="218"/>
      <c r="CT520" s="218"/>
    </row>
    <row r="521" spans="20:98" s="10" customFormat="1" x14ac:dyDescent="0.35">
      <c r="T521" s="218"/>
      <c r="U521" s="218"/>
      <c r="V521" s="218"/>
      <c r="W521" s="218"/>
      <c r="X521" s="218"/>
      <c r="Y521" s="218"/>
      <c r="Z521" s="218"/>
      <c r="AA521" s="218"/>
      <c r="AB521" s="218"/>
      <c r="AC521" s="218"/>
      <c r="AD521" s="218"/>
      <c r="AE521" s="218"/>
      <c r="AF521" s="218"/>
      <c r="AG521" s="218"/>
      <c r="AH521" s="218"/>
      <c r="AI521" s="218"/>
      <c r="AJ521" s="218"/>
      <c r="AK521" s="218"/>
      <c r="AL521" s="218"/>
      <c r="AM521" s="218"/>
      <c r="AN521" s="218"/>
      <c r="AO521" s="218"/>
      <c r="AP521" s="218"/>
      <c r="AQ521" s="218"/>
      <c r="AR521" s="218"/>
      <c r="AS521" s="218"/>
      <c r="AT521" s="218"/>
      <c r="AU521" s="218"/>
      <c r="AV521" s="218"/>
      <c r="AW521" s="218"/>
      <c r="AX521" s="218"/>
      <c r="AY521" s="218"/>
      <c r="AZ521" s="218"/>
      <c r="BA521" s="218"/>
      <c r="BB521" s="218"/>
      <c r="BC521" s="218"/>
      <c r="BD521" s="218"/>
      <c r="BE521" s="218"/>
      <c r="BF521" s="218"/>
      <c r="BG521" s="218"/>
      <c r="BH521" s="218"/>
      <c r="BI521" s="218"/>
      <c r="BJ521" s="218"/>
      <c r="BK521" s="218"/>
      <c r="BL521" s="218"/>
      <c r="BM521" s="218"/>
      <c r="BN521" s="218"/>
      <c r="BO521" s="218"/>
      <c r="BP521" s="218"/>
      <c r="BQ521" s="218"/>
      <c r="BR521" s="218"/>
      <c r="BS521" s="218"/>
      <c r="BT521" s="218"/>
      <c r="BU521" s="218"/>
      <c r="BV521" s="218"/>
      <c r="BW521" s="218"/>
      <c r="BX521" s="218"/>
      <c r="BY521" s="218"/>
      <c r="BZ521" s="218"/>
      <c r="CA521" s="218"/>
      <c r="CB521" s="218"/>
      <c r="CC521" s="218"/>
      <c r="CD521" s="218"/>
      <c r="CE521" s="218"/>
      <c r="CF521" s="218"/>
      <c r="CG521" s="218"/>
      <c r="CH521" s="218"/>
      <c r="CI521" s="218"/>
      <c r="CJ521" s="218"/>
      <c r="CK521" s="218"/>
      <c r="CL521" s="218"/>
      <c r="CM521" s="218"/>
      <c r="CN521" s="218"/>
      <c r="CO521" s="218"/>
      <c r="CP521" s="218"/>
      <c r="CQ521" s="218"/>
      <c r="CR521" s="218"/>
      <c r="CS521" s="218"/>
      <c r="CT521" s="218"/>
    </row>
    <row r="522" spans="20:98" s="10" customFormat="1" x14ac:dyDescent="0.35">
      <c r="T522" s="218"/>
      <c r="U522" s="218"/>
      <c r="V522" s="218"/>
      <c r="W522" s="218"/>
      <c r="X522" s="218"/>
      <c r="Y522" s="218"/>
      <c r="Z522" s="218"/>
      <c r="AA522" s="218"/>
      <c r="AB522" s="218"/>
      <c r="AC522" s="218"/>
      <c r="AD522" s="218"/>
      <c r="AE522" s="218"/>
      <c r="AF522" s="218"/>
      <c r="AG522" s="218"/>
      <c r="AH522" s="218"/>
      <c r="AI522" s="218"/>
      <c r="AJ522" s="218"/>
      <c r="AK522" s="218"/>
      <c r="AL522" s="218"/>
      <c r="AM522" s="218"/>
      <c r="AN522" s="218"/>
      <c r="AO522" s="218"/>
      <c r="AP522" s="218"/>
      <c r="AQ522" s="218"/>
      <c r="AR522" s="218"/>
      <c r="AS522" s="218"/>
      <c r="AT522" s="218"/>
      <c r="AU522" s="218"/>
      <c r="AV522" s="218"/>
      <c r="AW522" s="218"/>
      <c r="AX522" s="218"/>
      <c r="AY522" s="218"/>
      <c r="AZ522" s="218"/>
      <c r="BA522" s="218"/>
      <c r="BB522" s="218"/>
      <c r="BC522" s="218"/>
      <c r="BD522" s="218"/>
      <c r="BE522" s="218"/>
      <c r="BF522" s="218"/>
      <c r="BG522" s="218"/>
      <c r="BH522" s="218"/>
      <c r="BI522" s="218"/>
      <c r="BJ522" s="218"/>
      <c r="BK522" s="218"/>
      <c r="BL522" s="218"/>
      <c r="BM522" s="218"/>
      <c r="BN522" s="218"/>
      <c r="BO522" s="218"/>
      <c r="BP522" s="218"/>
      <c r="BQ522" s="218"/>
      <c r="BR522" s="218"/>
      <c r="BS522" s="218"/>
      <c r="BT522" s="218"/>
      <c r="BU522" s="218"/>
      <c r="BV522" s="218"/>
      <c r="BW522" s="218"/>
      <c r="BX522" s="218"/>
      <c r="BY522" s="218"/>
      <c r="BZ522" s="218"/>
      <c r="CA522" s="218"/>
      <c r="CB522" s="218"/>
      <c r="CC522" s="218"/>
      <c r="CD522" s="218"/>
      <c r="CE522" s="218"/>
      <c r="CF522" s="218"/>
      <c r="CG522" s="218"/>
      <c r="CH522" s="218"/>
      <c r="CI522" s="218"/>
      <c r="CJ522" s="218"/>
      <c r="CK522" s="218"/>
      <c r="CL522" s="218"/>
      <c r="CM522" s="218"/>
      <c r="CN522" s="218"/>
      <c r="CO522" s="218"/>
      <c r="CP522" s="218"/>
      <c r="CQ522" s="218"/>
      <c r="CR522" s="218"/>
      <c r="CS522" s="218"/>
      <c r="CT522" s="218"/>
    </row>
    <row r="523" spans="20:98" s="10" customFormat="1" x14ac:dyDescent="0.35">
      <c r="T523" s="218"/>
      <c r="U523" s="218"/>
      <c r="V523" s="218"/>
      <c r="W523" s="218"/>
      <c r="X523" s="218"/>
      <c r="Y523" s="218"/>
      <c r="Z523" s="218"/>
      <c r="AA523" s="218"/>
      <c r="AB523" s="218"/>
      <c r="AC523" s="218"/>
      <c r="AD523" s="218"/>
      <c r="AE523" s="218"/>
      <c r="AF523" s="218"/>
      <c r="AG523" s="218"/>
      <c r="AH523" s="218"/>
      <c r="AI523" s="218"/>
      <c r="AJ523" s="218"/>
      <c r="AK523" s="218"/>
      <c r="AL523" s="218"/>
      <c r="AM523" s="218"/>
      <c r="AN523" s="218"/>
      <c r="AO523" s="218"/>
      <c r="AP523" s="218"/>
      <c r="AQ523" s="218"/>
      <c r="AR523" s="218"/>
      <c r="AS523" s="218"/>
      <c r="AT523" s="218"/>
      <c r="AU523" s="218"/>
      <c r="AV523" s="218"/>
      <c r="AW523" s="218"/>
      <c r="AX523" s="218"/>
      <c r="AY523" s="218"/>
      <c r="AZ523" s="218"/>
      <c r="BA523" s="218"/>
      <c r="BB523" s="218"/>
      <c r="BC523" s="218"/>
      <c r="BD523" s="218"/>
      <c r="BE523" s="218"/>
      <c r="BF523" s="218"/>
      <c r="BG523" s="218"/>
      <c r="BH523" s="218"/>
      <c r="BI523" s="218"/>
      <c r="BJ523" s="218"/>
      <c r="BK523" s="218"/>
      <c r="BL523" s="218"/>
      <c r="BM523" s="218"/>
      <c r="BN523" s="218"/>
      <c r="BO523" s="218"/>
      <c r="BP523" s="218"/>
      <c r="BQ523" s="218"/>
      <c r="BR523" s="218"/>
      <c r="BS523" s="218"/>
      <c r="BT523" s="218"/>
      <c r="BU523" s="218"/>
      <c r="BV523" s="218"/>
      <c r="BW523" s="218"/>
      <c r="BX523" s="218"/>
      <c r="BY523" s="218"/>
      <c r="BZ523" s="218"/>
      <c r="CA523" s="218"/>
      <c r="CB523" s="218"/>
      <c r="CC523" s="218"/>
      <c r="CD523" s="218"/>
      <c r="CE523" s="218"/>
      <c r="CF523" s="218"/>
      <c r="CG523" s="218"/>
      <c r="CH523" s="218"/>
      <c r="CI523" s="218"/>
      <c r="CJ523" s="218"/>
      <c r="CK523" s="218"/>
      <c r="CL523" s="218"/>
      <c r="CM523" s="218"/>
      <c r="CN523" s="218"/>
      <c r="CO523" s="218"/>
      <c r="CP523" s="218"/>
      <c r="CQ523" s="218"/>
      <c r="CR523" s="218"/>
      <c r="CS523" s="218"/>
      <c r="CT523" s="218"/>
    </row>
    <row r="524" spans="20:98" s="10" customFormat="1" x14ac:dyDescent="0.35">
      <c r="T524" s="218"/>
      <c r="U524" s="218"/>
      <c r="V524" s="218"/>
      <c r="W524" s="218"/>
      <c r="X524" s="218"/>
      <c r="Y524" s="218"/>
      <c r="Z524" s="218"/>
      <c r="AA524" s="218"/>
      <c r="AB524" s="218"/>
      <c r="AC524" s="218"/>
      <c r="AD524" s="218"/>
      <c r="AE524" s="218"/>
      <c r="AF524" s="218"/>
      <c r="AG524" s="218"/>
      <c r="AH524" s="218"/>
      <c r="AI524" s="218"/>
      <c r="AJ524" s="218"/>
      <c r="AK524" s="218"/>
      <c r="AL524" s="218"/>
      <c r="AM524" s="218"/>
      <c r="AN524" s="218"/>
      <c r="AO524" s="218"/>
      <c r="AP524" s="218"/>
      <c r="AQ524" s="218"/>
      <c r="AR524" s="218"/>
      <c r="AS524" s="218"/>
      <c r="AT524" s="218"/>
      <c r="AU524" s="218"/>
      <c r="AV524" s="218"/>
      <c r="AW524" s="218"/>
      <c r="AX524" s="218"/>
      <c r="AY524" s="218"/>
      <c r="AZ524" s="218"/>
      <c r="BA524" s="218"/>
      <c r="BB524" s="218"/>
      <c r="BC524" s="218"/>
      <c r="BD524" s="218"/>
      <c r="BE524" s="218"/>
      <c r="BF524" s="218"/>
      <c r="BG524" s="218"/>
      <c r="BH524" s="218"/>
      <c r="BI524" s="218"/>
      <c r="BJ524" s="218"/>
      <c r="BK524" s="218"/>
      <c r="BL524" s="218"/>
      <c r="BM524" s="218"/>
      <c r="BN524" s="218"/>
      <c r="BO524" s="218"/>
      <c r="BP524" s="218"/>
      <c r="BQ524" s="218"/>
      <c r="BR524" s="218"/>
      <c r="BS524" s="218"/>
      <c r="BT524" s="218"/>
      <c r="BU524" s="218"/>
      <c r="BV524" s="218"/>
      <c r="BW524" s="218"/>
      <c r="BX524" s="218"/>
      <c r="BY524" s="218"/>
      <c r="BZ524" s="218"/>
      <c r="CA524" s="218"/>
      <c r="CB524" s="218"/>
      <c r="CC524" s="218"/>
      <c r="CD524" s="218"/>
      <c r="CE524" s="218"/>
      <c r="CF524" s="218"/>
      <c r="CG524" s="218"/>
      <c r="CH524" s="218"/>
      <c r="CI524" s="218"/>
      <c r="CJ524" s="218"/>
      <c r="CK524" s="218"/>
      <c r="CL524" s="218"/>
      <c r="CM524" s="218"/>
      <c r="CN524" s="218"/>
      <c r="CO524" s="218"/>
      <c r="CP524" s="218"/>
      <c r="CQ524" s="218"/>
      <c r="CR524" s="218"/>
      <c r="CS524" s="218"/>
      <c r="CT524" s="218"/>
    </row>
    <row r="525" spans="20:98" s="10" customFormat="1" x14ac:dyDescent="0.35">
      <c r="T525" s="218"/>
      <c r="U525" s="218"/>
      <c r="V525" s="218"/>
      <c r="W525" s="218"/>
      <c r="X525" s="218"/>
      <c r="Y525" s="218"/>
      <c r="Z525" s="218"/>
      <c r="AA525" s="218"/>
      <c r="AB525" s="218"/>
      <c r="AC525" s="218"/>
      <c r="AD525" s="218"/>
      <c r="AE525" s="218"/>
      <c r="AF525" s="218"/>
      <c r="AG525" s="218"/>
      <c r="AH525" s="218"/>
      <c r="AI525" s="218"/>
      <c r="AJ525" s="218"/>
      <c r="AK525" s="218"/>
      <c r="AL525" s="218"/>
      <c r="AM525" s="218"/>
      <c r="AN525" s="218"/>
      <c r="AO525" s="218"/>
      <c r="AP525" s="218"/>
      <c r="AQ525" s="218"/>
      <c r="AR525" s="218"/>
      <c r="AS525" s="218"/>
      <c r="AT525" s="218"/>
      <c r="AU525" s="218"/>
      <c r="AV525" s="218"/>
      <c r="AW525" s="218"/>
      <c r="AX525" s="218"/>
      <c r="AY525" s="218"/>
      <c r="AZ525" s="218"/>
      <c r="BA525" s="218"/>
      <c r="BB525" s="218"/>
      <c r="BC525" s="218"/>
      <c r="BD525" s="218"/>
      <c r="BE525" s="218"/>
      <c r="BF525" s="218"/>
      <c r="BG525" s="218"/>
      <c r="BH525" s="218"/>
      <c r="BI525" s="218"/>
      <c r="BJ525" s="218"/>
      <c r="BK525" s="218"/>
      <c r="BL525" s="218"/>
      <c r="BM525" s="218"/>
      <c r="BN525" s="218"/>
      <c r="BO525" s="218"/>
      <c r="BP525" s="218"/>
      <c r="BQ525" s="218"/>
      <c r="BR525" s="218"/>
      <c r="BS525" s="218"/>
      <c r="BT525" s="218"/>
      <c r="BU525" s="218"/>
      <c r="BV525" s="218"/>
      <c r="BW525" s="218"/>
      <c r="BX525" s="218"/>
      <c r="BY525" s="218"/>
      <c r="BZ525" s="218"/>
      <c r="CA525" s="218"/>
      <c r="CB525" s="218"/>
      <c r="CC525" s="218"/>
      <c r="CD525" s="218"/>
      <c r="CE525" s="218"/>
      <c r="CF525" s="218"/>
      <c r="CG525" s="218"/>
      <c r="CH525" s="218"/>
      <c r="CI525" s="218"/>
      <c r="CJ525" s="218"/>
      <c r="CK525" s="218"/>
      <c r="CL525" s="218"/>
      <c r="CM525" s="218"/>
      <c r="CN525" s="218"/>
      <c r="CO525" s="218"/>
      <c r="CP525" s="218"/>
      <c r="CQ525" s="218"/>
      <c r="CR525" s="218"/>
      <c r="CS525" s="218"/>
      <c r="CT525" s="218"/>
    </row>
    <row r="526" spans="20:98" s="10" customFormat="1" x14ac:dyDescent="0.35">
      <c r="T526" s="218"/>
      <c r="U526" s="218"/>
      <c r="V526" s="218"/>
      <c r="W526" s="218"/>
      <c r="X526" s="218"/>
      <c r="Y526" s="218"/>
      <c r="Z526" s="218"/>
      <c r="AA526" s="218"/>
      <c r="AB526" s="218"/>
      <c r="AC526" s="218"/>
      <c r="AD526" s="218"/>
      <c r="AE526" s="218"/>
      <c r="AF526" s="218"/>
      <c r="AG526" s="218"/>
      <c r="AH526" s="218"/>
      <c r="AI526" s="218"/>
      <c r="AJ526" s="218"/>
      <c r="AK526" s="218"/>
      <c r="AL526" s="218"/>
      <c r="AM526" s="218"/>
      <c r="AN526" s="218"/>
      <c r="AO526" s="218"/>
      <c r="AP526" s="218"/>
      <c r="AQ526" s="218"/>
      <c r="AR526" s="218"/>
      <c r="AS526" s="218"/>
      <c r="AT526" s="218"/>
      <c r="AU526" s="218"/>
      <c r="AV526" s="218"/>
      <c r="AW526" s="218"/>
      <c r="AX526" s="218"/>
      <c r="AY526" s="218"/>
      <c r="AZ526" s="218"/>
      <c r="BA526" s="218"/>
      <c r="BB526" s="218"/>
      <c r="BC526" s="218"/>
      <c r="BD526" s="218"/>
      <c r="BE526" s="218"/>
      <c r="BF526" s="218"/>
      <c r="BG526" s="218"/>
      <c r="BH526" s="218"/>
      <c r="BI526" s="218"/>
      <c r="BJ526" s="218"/>
      <c r="BK526" s="218"/>
      <c r="BL526" s="218"/>
      <c r="BM526" s="218"/>
      <c r="BN526" s="218"/>
      <c r="BO526" s="218"/>
      <c r="BP526" s="218"/>
      <c r="BQ526" s="218"/>
      <c r="BR526" s="218"/>
      <c r="BS526" s="218"/>
      <c r="BT526" s="218"/>
      <c r="BU526" s="218"/>
      <c r="BV526" s="218"/>
      <c r="BW526" s="218"/>
      <c r="BX526" s="218"/>
      <c r="BY526" s="218"/>
      <c r="BZ526" s="218"/>
      <c r="CA526" s="218"/>
      <c r="CB526" s="218"/>
      <c r="CC526" s="218"/>
      <c r="CD526" s="218"/>
      <c r="CE526" s="218"/>
      <c r="CF526" s="218"/>
      <c r="CG526" s="218"/>
      <c r="CH526" s="218"/>
      <c r="CI526" s="218"/>
      <c r="CJ526" s="218"/>
      <c r="CK526" s="218"/>
      <c r="CL526" s="218"/>
      <c r="CM526" s="218"/>
      <c r="CN526" s="218"/>
      <c r="CO526" s="218"/>
      <c r="CP526" s="218"/>
      <c r="CQ526" s="218"/>
      <c r="CR526" s="218"/>
      <c r="CS526" s="218"/>
      <c r="CT526" s="218"/>
    </row>
    <row r="527" spans="20:98" s="10" customFormat="1" x14ac:dyDescent="0.35">
      <c r="T527" s="218"/>
      <c r="U527" s="218"/>
      <c r="V527" s="218"/>
      <c r="W527" s="218"/>
      <c r="X527" s="218"/>
      <c r="Y527" s="218"/>
      <c r="Z527" s="218"/>
      <c r="AA527" s="218"/>
      <c r="AB527" s="218"/>
      <c r="AC527" s="218"/>
      <c r="AD527" s="218"/>
      <c r="AE527" s="218"/>
      <c r="AF527" s="218"/>
      <c r="AG527" s="218"/>
      <c r="AH527" s="218"/>
      <c r="AI527" s="218"/>
      <c r="AJ527" s="218"/>
      <c r="AK527" s="218"/>
      <c r="AL527" s="218"/>
      <c r="AM527" s="218"/>
      <c r="AN527" s="218"/>
      <c r="AO527" s="218"/>
      <c r="AP527" s="218"/>
      <c r="AQ527" s="218"/>
      <c r="AR527" s="218"/>
      <c r="AS527" s="218"/>
      <c r="AT527" s="218"/>
      <c r="AU527" s="218"/>
      <c r="AV527" s="218"/>
      <c r="AW527" s="218"/>
      <c r="AX527" s="218"/>
      <c r="AY527" s="218"/>
      <c r="AZ527" s="218"/>
      <c r="BA527" s="218"/>
      <c r="BB527" s="218"/>
      <c r="BC527" s="218"/>
      <c r="BD527" s="218"/>
      <c r="BE527" s="218"/>
      <c r="BF527" s="218"/>
      <c r="BG527" s="218"/>
      <c r="BH527" s="218"/>
      <c r="BI527" s="218"/>
      <c r="BJ527" s="218"/>
      <c r="BK527" s="218"/>
      <c r="BL527" s="218"/>
      <c r="BM527" s="218"/>
      <c r="BN527" s="218"/>
      <c r="BO527" s="218"/>
      <c r="BP527" s="218"/>
      <c r="BQ527" s="218"/>
      <c r="BR527" s="218"/>
      <c r="BS527" s="218"/>
      <c r="BT527" s="218"/>
      <c r="BU527" s="218"/>
      <c r="BV527" s="218"/>
      <c r="BW527" s="218"/>
      <c r="BX527" s="218"/>
      <c r="BY527" s="218"/>
      <c r="BZ527" s="218"/>
      <c r="CA527" s="218"/>
      <c r="CB527" s="218"/>
      <c r="CC527" s="218"/>
      <c r="CD527" s="218"/>
      <c r="CE527" s="218"/>
      <c r="CF527" s="218"/>
      <c r="CG527" s="218"/>
      <c r="CH527" s="218"/>
      <c r="CI527" s="218"/>
      <c r="CJ527" s="218"/>
      <c r="CK527" s="218"/>
      <c r="CL527" s="218"/>
      <c r="CM527" s="218"/>
      <c r="CN527" s="218"/>
      <c r="CO527" s="218"/>
      <c r="CP527" s="218"/>
      <c r="CQ527" s="218"/>
      <c r="CR527" s="218"/>
      <c r="CS527" s="218"/>
      <c r="CT527" s="218"/>
    </row>
    <row r="528" spans="20:98" s="10" customFormat="1" x14ac:dyDescent="0.35">
      <c r="T528" s="218"/>
      <c r="U528" s="218"/>
      <c r="V528" s="218"/>
      <c r="W528" s="218"/>
      <c r="X528" s="218"/>
      <c r="Y528" s="218"/>
      <c r="Z528" s="218"/>
      <c r="AA528" s="218"/>
      <c r="AB528" s="218"/>
      <c r="AC528" s="218"/>
      <c r="AD528" s="218"/>
      <c r="AE528" s="218"/>
      <c r="AF528" s="218"/>
      <c r="AG528" s="218"/>
      <c r="AH528" s="218"/>
      <c r="AI528" s="218"/>
      <c r="AJ528" s="218"/>
      <c r="AK528" s="218"/>
      <c r="AL528" s="218"/>
      <c r="AM528" s="218"/>
      <c r="AN528" s="218"/>
      <c r="AO528" s="218"/>
      <c r="AP528" s="218"/>
      <c r="AQ528" s="218"/>
      <c r="AR528" s="218"/>
      <c r="AS528" s="218"/>
      <c r="AT528" s="218"/>
      <c r="AU528" s="218"/>
      <c r="AV528" s="218"/>
      <c r="AW528" s="218"/>
      <c r="AX528" s="218"/>
      <c r="AY528" s="218"/>
      <c r="AZ528" s="218"/>
      <c r="BA528" s="218"/>
      <c r="BB528" s="218"/>
      <c r="BC528" s="218"/>
      <c r="BD528" s="218"/>
      <c r="BE528" s="218"/>
      <c r="BF528" s="218"/>
      <c r="BG528" s="218"/>
      <c r="BH528" s="218"/>
      <c r="BI528" s="218"/>
      <c r="BJ528" s="218"/>
      <c r="BK528" s="218"/>
      <c r="BL528" s="218"/>
      <c r="BM528" s="218"/>
      <c r="BN528" s="218"/>
      <c r="BO528" s="218"/>
      <c r="BP528" s="218"/>
      <c r="BQ528" s="218"/>
      <c r="BR528" s="218"/>
      <c r="BS528" s="218"/>
      <c r="BT528" s="218"/>
      <c r="BU528" s="218"/>
      <c r="BV528" s="218"/>
      <c r="BW528" s="218"/>
      <c r="BX528" s="218"/>
      <c r="BY528" s="218"/>
      <c r="BZ528" s="218"/>
      <c r="CA528" s="218"/>
      <c r="CB528" s="218"/>
      <c r="CC528" s="218"/>
      <c r="CD528" s="218"/>
      <c r="CE528" s="218"/>
      <c r="CF528" s="218"/>
      <c r="CG528" s="218"/>
      <c r="CH528" s="218"/>
      <c r="CI528" s="218"/>
      <c r="CJ528" s="218"/>
      <c r="CK528" s="218"/>
      <c r="CL528" s="218"/>
      <c r="CM528" s="218"/>
      <c r="CN528" s="218"/>
      <c r="CO528" s="218"/>
      <c r="CP528" s="218"/>
      <c r="CQ528" s="218"/>
      <c r="CR528" s="218"/>
      <c r="CS528" s="218"/>
      <c r="CT528" s="218"/>
    </row>
    <row r="529" spans="20:98" s="10" customFormat="1" x14ac:dyDescent="0.35">
      <c r="T529" s="218"/>
      <c r="U529" s="218"/>
      <c r="V529" s="218"/>
      <c r="W529" s="218"/>
      <c r="X529" s="218"/>
      <c r="Y529" s="218"/>
      <c r="Z529" s="218"/>
      <c r="AA529" s="218"/>
      <c r="AB529" s="218"/>
      <c r="AC529" s="218"/>
      <c r="AD529" s="218"/>
      <c r="AE529" s="218"/>
      <c r="AF529" s="218"/>
      <c r="AG529" s="218"/>
      <c r="AH529" s="218"/>
      <c r="AI529" s="218"/>
      <c r="AJ529" s="218"/>
      <c r="AK529" s="218"/>
      <c r="AL529" s="218"/>
      <c r="AM529" s="218"/>
      <c r="AN529" s="218"/>
      <c r="AO529" s="218"/>
      <c r="AP529" s="218"/>
      <c r="AQ529" s="218"/>
      <c r="AR529" s="218"/>
      <c r="AS529" s="218"/>
      <c r="AT529" s="218"/>
      <c r="AU529" s="218"/>
      <c r="AV529" s="218"/>
      <c r="AW529" s="218"/>
      <c r="AX529" s="218"/>
      <c r="AY529" s="218"/>
      <c r="AZ529" s="218"/>
      <c r="BA529" s="218"/>
      <c r="BB529" s="218"/>
      <c r="BC529" s="218"/>
      <c r="BD529" s="218"/>
      <c r="BE529" s="218"/>
      <c r="BF529" s="218"/>
      <c r="BG529" s="218"/>
      <c r="BH529" s="218"/>
      <c r="BI529" s="218"/>
      <c r="BJ529" s="218"/>
      <c r="BK529" s="218"/>
      <c r="BL529" s="218"/>
      <c r="BM529" s="218"/>
      <c r="BN529" s="218"/>
      <c r="BO529" s="218"/>
      <c r="BP529" s="218"/>
      <c r="BQ529" s="218"/>
      <c r="BR529" s="218"/>
      <c r="BS529" s="218"/>
      <c r="BT529" s="218"/>
      <c r="BU529" s="218"/>
      <c r="BV529" s="218"/>
      <c r="BW529" s="218"/>
      <c r="BX529" s="218"/>
      <c r="BY529" s="218"/>
      <c r="BZ529" s="218"/>
      <c r="CA529" s="218"/>
      <c r="CB529" s="218"/>
      <c r="CC529" s="218"/>
      <c r="CD529" s="218"/>
      <c r="CE529" s="218"/>
      <c r="CF529" s="218"/>
      <c r="CG529" s="218"/>
      <c r="CH529" s="218"/>
      <c r="CI529" s="218"/>
      <c r="CJ529" s="218"/>
      <c r="CK529" s="218"/>
      <c r="CL529" s="218"/>
      <c r="CM529" s="218"/>
      <c r="CN529" s="218"/>
      <c r="CO529" s="218"/>
      <c r="CP529" s="218"/>
      <c r="CQ529" s="218"/>
      <c r="CR529" s="218"/>
      <c r="CS529" s="218"/>
      <c r="CT529" s="218"/>
    </row>
    <row r="530" spans="20:98" s="10" customFormat="1" x14ac:dyDescent="0.35">
      <c r="T530" s="218"/>
      <c r="U530" s="218"/>
      <c r="V530" s="218"/>
      <c r="W530" s="218"/>
      <c r="X530" s="218"/>
      <c r="Y530" s="218"/>
      <c r="Z530" s="218"/>
      <c r="AA530" s="218"/>
      <c r="AB530" s="218"/>
      <c r="AC530" s="218"/>
      <c r="AD530" s="218"/>
      <c r="AE530" s="218"/>
      <c r="AF530" s="218"/>
      <c r="AG530" s="218"/>
      <c r="AH530" s="218"/>
      <c r="AI530" s="218"/>
      <c r="AJ530" s="218"/>
      <c r="AK530" s="218"/>
      <c r="AL530" s="218"/>
      <c r="AM530" s="218"/>
      <c r="AN530" s="218"/>
      <c r="AO530" s="218"/>
      <c r="AP530" s="218"/>
      <c r="AQ530" s="218"/>
      <c r="AR530" s="218"/>
      <c r="AS530" s="218"/>
      <c r="AT530" s="218"/>
      <c r="AU530" s="218"/>
      <c r="AV530" s="218"/>
      <c r="AW530" s="218"/>
      <c r="AX530" s="218"/>
      <c r="AY530" s="218"/>
      <c r="AZ530" s="218"/>
      <c r="BA530" s="218"/>
      <c r="BB530" s="218"/>
      <c r="BC530" s="218"/>
      <c r="BD530" s="218"/>
      <c r="BE530" s="218"/>
      <c r="BF530" s="218"/>
      <c r="BG530" s="218"/>
      <c r="BH530" s="218"/>
      <c r="BI530" s="218"/>
      <c r="BJ530" s="218"/>
      <c r="BK530" s="218"/>
      <c r="BL530" s="218"/>
      <c r="BM530" s="218"/>
      <c r="BN530" s="218"/>
      <c r="BO530" s="218"/>
      <c r="BP530" s="218"/>
      <c r="BQ530" s="218"/>
      <c r="BR530" s="218"/>
      <c r="BS530" s="218"/>
      <c r="BT530" s="218"/>
      <c r="BU530" s="218"/>
      <c r="BV530" s="218"/>
      <c r="BW530" s="218"/>
      <c r="BX530" s="218"/>
      <c r="BY530" s="218"/>
      <c r="BZ530" s="218"/>
      <c r="CA530" s="218"/>
      <c r="CB530" s="218"/>
      <c r="CC530" s="218"/>
      <c r="CD530" s="218"/>
      <c r="CE530" s="218"/>
      <c r="CF530" s="218"/>
      <c r="CG530" s="218"/>
      <c r="CH530" s="218"/>
      <c r="CI530" s="218"/>
      <c r="CJ530" s="218"/>
      <c r="CK530" s="218"/>
      <c r="CL530" s="218"/>
      <c r="CM530" s="218"/>
      <c r="CN530" s="218"/>
      <c r="CO530" s="218"/>
      <c r="CP530" s="218"/>
      <c r="CQ530" s="218"/>
      <c r="CR530" s="218"/>
      <c r="CS530" s="218"/>
      <c r="CT530" s="218"/>
    </row>
    <row r="531" spans="20:98" s="10" customFormat="1" x14ac:dyDescent="0.35">
      <c r="T531" s="218"/>
      <c r="U531" s="218"/>
      <c r="V531" s="218"/>
      <c r="W531" s="218"/>
      <c r="X531" s="218"/>
      <c r="Y531" s="218"/>
      <c r="Z531" s="218"/>
      <c r="AA531" s="218"/>
      <c r="AB531" s="218"/>
      <c r="AC531" s="218"/>
      <c r="AD531" s="218"/>
      <c r="AE531" s="218"/>
      <c r="AF531" s="218"/>
      <c r="AG531" s="218"/>
      <c r="AH531" s="218"/>
      <c r="AI531" s="218"/>
      <c r="AJ531" s="218"/>
      <c r="AK531" s="218"/>
      <c r="AL531" s="218"/>
      <c r="AM531" s="218"/>
      <c r="AN531" s="218"/>
      <c r="AO531" s="218"/>
      <c r="AP531" s="218"/>
      <c r="AQ531" s="218"/>
      <c r="AR531" s="218"/>
      <c r="AS531" s="218"/>
      <c r="AT531" s="218"/>
      <c r="AU531" s="218"/>
      <c r="AV531" s="218"/>
      <c r="AW531" s="218"/>
      <c r="AX531" s="218"/>
      <c r="AY531" s="218"/>
      <c r="AZ531" s="218"/>
      <c r="BA531" s="218"/>
      <c r="BB531" s="218"/>
      <c r="BC531" s="218"/>
      <c r="BD531" s="218"/>
      <c r="BE531" s="218"/>
      <c r="BF531" s="218"/>
      <c r="BG531" s="218"/>
      <c r="BH531" s="218"/>
      <c r="BI531" s="218"/>
      <c r="BJ531" s="218"/>
      <c r="BK531" s="218"/>
      <c r="BL531" s="218"/>
      <c r="BM531" s="218"/>
      <c r="BN531" s="218"/>
      <c r="BO531" s="218"/>
      <c r="BP531" s="218"/>
      <c r="BQ531" s="218"/>
      <c r="BR531" s="218"/>
      <c r="BS531" s="218"/>
      <c r="BT531" s="218"/>
      <c r="BU531" s="218"/>
      <c r="BV531" s="218"/>
      <c r="BW531" s="218"/>
      <c r="BX531" s="218"/>
      <c r="BY531" s="218"/>
      <c r="BZ531" s="218"/>
      <c r="CA531" s="218"/>
      <c r="CB531" s="218"/>
      <c r="CC531" s="218"/>
      <c r="CD531" s="218"/>
      <c r="CE531" s="218"/>
      <c r="CF531" s="218"/>
      <c r="CG531" s="218"/>
      <c r="CH531" s="218"/>
      <c r="CI531" s="218"/>
      <c r="CJ531" s="218"/>
      <c r="CK531" s="218"/>
      <c r="CL531" s="218"/>
      <c r="CM531" s="218"/>
      <c r="CN531" s="218"/>
      <c r="CO531" s="218"/>
      <c r="CP531" s="218"/>
      <c r="CQ531" s="218"/>
      <c r="CR531" s="218"/>
      <c r="CS531" s="218"/>
      <c r="CT531" s="218"/>
    </row>
    <row r="532" spans="20:98" s="10" customFormat="1" x14ac:dyDescent="0.35">
      <c r="T532" s="218"/>
      <c r="U532" s="218"/>
      <c r="V532" s="218"/>
      <c r="W532" s="218"/>
      <c r="X532" s="218"/>
      <c r="Y532" s="218"/>
      <c r="Z532" s="218"/>
      <c r="AA532" s="218"/>
      <c r="AB532" s="218"/>
      <c r="AC532" s="218"/>
      <c r="AD532" s="218"/>
      <c r="AE532" s="218"/>
      <c r="AF532" s="218"/>
      <c r="AG532" s="218"/>
      <c r="AH532" s="218"/>
      <c r="AI532" s="218"/>
      <c r="AJ532" s="218"/>
      <c r="AK532" s="218"/>
      <c r="AL532" s="218"/>
      <c r="AM532" s="218"/>
      <c r="AN532" s="218"/>
      <c r="AO532" s="218"/>
      <c r="AP532" s="218"/>
      <c r="AQ532" s="218"/>
      <c r="AR532" s="218"/>
      <c r="AS532" s="218"/>
      <c r="AT532" s="218"/>
      <c r="AU532" s="218"/>
      <c r="AV532" s="218"/>
      <c r="AW532" s="218"/>
      <c r="AX532" s="218"/>
      <c r="AY532" s="218"/>
      <c r="AZ532" s="218"/>
      <c r="BA532" s="218"/>
      <c r="BB532" s="218"/>
      <c r="BC532" s="218"/>
      <c r="BD532" s="218"/>
      <c r="BE532" s="218"/>
      <c r="BF532" s="218"/>
      <c r="BG532" s="218"/>
      <c r="BH532" s="218"/>
      <c r="BI532" s="218"/>
      <c r="BJ532" s="218"/>
      <c r="BK532" s="218"/>
      <c r="BL532" s="218"/>
      <c r="BM532" s="218"/>
      <c r="BN532" s="218"/>
      <c r="BO532" s="218"/>
      <c r="BP532" s="218"/>
      <c r="BQ532" s="218"/>
      <c r="BR532" s="218"/>
      <c r="BS532" s="218"/>
      <c r="BT532" s="218"/>
      <c r="BU532" s="218"/>
      <c r="BV532" s="218"/>
      <c r="BW532" s="218"/>
      <c r="BX532" s="218"/>
      <c r="BY532" s="218"/>
      <c r="BZ532" s="218"/>
      <c r="CA532" s="218"/>
      <c r="CB532" s="218"/>
      <c r="CC532" s="218"/>
      <c r="CD532" s="218"/>
      <c r="CE532" s="218"/>
      <c r="CF532" s="218"/>
      <c r="CG532" s="218"/>
      <c r="CH532" s="218"/>
      <c r="CI532" s="218"/>
      <c r="CJ532" s="218"/>
      <c r="CK532" s="218"/>
      <c r="CL532" s="218"/>
      <c r="CM532" s="218"/>
      <c r="CN532" s="218"/>
      <c r="CO532" s="218"/>
      <c r="CP532" s="218"/>
      <c r="CQ532" s="218"/>
      <c r="CR532" s="218"/>
      <c r="CS532" s="218"/>
      <c r="CT532" s="218"/>
    </row>
    <row r="533" spans="20:98" s="10" customFormat="1" x14ac:dyDescent="0.35">
      <c r="T533" s="218"/>
      <c r="U533" s="218"/>
      <c r="V533" s="218"/>
      <c r="W533" s="218"/>
      <c r="X533" s="218"/>
      <c r="Y533" s="218"/>
      <c r="Z533" s="218"/>
      <c r="AA533" s="218"/>
      <c r="AB533" s="218"/>
      <c r="AC533" s="218"/>
      <c r="AD533" s="218"/>
      <c r="AE533" s="218"/>
      <c r="AF533" s="218"/>
      <c r="AG533" s="218"/>
      <c r="AH533" s="218"/>
      <c r="AI533" s="218"/>
      <c r="AJ533" s="218"/>
      <c r="AK533" s="218"/>
      <c r="AL533" s="218"/>
      <c r="AM533" s="218"/>
      <c r="AN533" s="218"/>
      <c r="AO533" s="218"/>
      <c r="AP533" s="218"/>
      <c r="AQ533" s="218"/>
      <c r="AR533" s="218"/>
      <c r="AS533" s="218"/>
      <c r="AT533" s="218"/>
      <c r="AU533" s="218"/>
      <c r="AV533" s="218"/>
      <c r="AW533" s="218"/>
      <c r="AX533" s="218"/>
      <c r="AY533" s="218"/>
      <c r="AZ533" s="218"/>
      <c r="BA533" s="218"/>
      <c r="BB533" s="218"/>
      <c r="BC533" s="218"/>
      <c r="BD533" s="218"/>
      <c r="BE533" s="218"/>
      <c r="BF533" s="218"/>
      <c r="BG533" s="218"/>
      <c r="BH533" s="218"/>
      <c r="BI533" s="218"/>
      <c r="BJ533" s="218"/>
      <c r="BK533" s="218"/>
      <c r="BL533" s="218"/>
      <c r="BM533" s="218"/>
      <c r="BN533" s="218"/>
      <c r="BO533" s="218"/>
      <c r="BP533" s="218"/>
      <c r="BQ533" s="218"/>
      <c r="BR533" s="218"/>
      <c r="BS533" s="218"/>
      <c r="BT533" s="218"/>
      <c r="BU533" s="218"/>
      <c r="BV533" s="218"/>
      <c r="BW533" s="218"/>
      <c r="BX533" s="218"/>
      <c r="BY533" s="218"/>
      <c r="BZ533" s="218"/>
      <c r="CA533" s="218"/>
      <c r="CB533" s="218"/>
      <c r="CC533" s="218"/>
      <c r="CD533" s="218"/>
      <c r="CE533" s="218"/>
      <c r="CF533" s="218"/>
      <c r="CG533" s="218"/>
      <c r="CH533" s="218"/>
      <c r="CI533" s="218"/>
      <c r="CJ533" s="218"/>
      <c r="CK533" s="218"/>
      <c r="CL533" s="218"/>
      <c r="CM533" s="218"/>
      <c r="CN533" s="218"/>
      <c r="CO533" s="218"/>
      <c r="CP533" s="218"/>
      <c r="CQ533" s="218"/>
      <c r="CR533" s="218"/>
      <c r="CS533" s="218"/>
      <c r="CT533" s="218"/>
    </row>
    <row r="534" spans="20:98" s="10" customFormat="1" x14ac:dyDescent="0.35">
      <c r="T534" s="218"/>
      <c r="U534" s="218"/>
      <c r="V534" s="218"/>
      <c r="W534" s="218"/>
      <c r="X534" s="218"/>
      <c r="Y534" s="218"/>
      <c r="Z534" s="218"/>
      <c r="AA534" s="218"/>
      <c r="AB534" s="218"/>
      <c r="AC534" s="218"/>
      <c r="AD534" s="218"/>
      <c r="AE534" s="218"/>
      <c r="AF534" s="218"/>
      <c r="AG534" s="218"/>
      <c r="AH534" s="218"/>
      <c r="AI534" s="218"/>
      <c r="AJ534" s="218"/>
      <c r="AK534" s="218"/>
      <c r="AL534" s="218"/>
      <c r="AM534" s="218"/>
      <c r="AN534" s="218"/>
      <c r="AO534" s="218"/>
      <c r="AP534" s="218"/>
      <c r="AQ534" s="218"/>
      <c r="AR534" s="218"/>
      <c r="AS534" s="218"/>
      <c r="AT534" s="218"/>
      <c r="AU534" s="218"/>
      <c r="AV534" s="218"/>
      <c r="AW534" s="218"/>
      <c r="AX534" s="218"/>
      <c r="AY534" s="218"/>
      <c r="AZ534" s="218"/>
      <c r="BA534" s="218"/>
      <c r="BB534" s="218"/>
      <c r="BC534" s="218"/>
      <c r="BD534" s="218"/>
      <c r="BE534" s="218"/>
      <c r="BF534" s="218"/>
      <c r="BG534" s="218"/>
      <c r="BH534" s="218"/>
      <c r="BI534" s="218"/>
      <c r="BJ534" s="218"/>
      <c r="BK534" s="218"/>
      <c r="BL534" s="218"/>
      <c r="BM534" s="218"/>
      <c r="BN534" s="218"/>
      <c r="BO534" s="218"/>
      <c r="BP534" s="218"/>
      <c r="BQ534" s="218"/>
      <c r="BR534" s="218"/>
      <c r="BS534" s="218"/>
      <c r="BT534" s="218"/>
      <c r="BU534" s="218"/>
      <c r="BV534" s="218"/>
      <c r="BW534" s="218"/>
      <c r="BX534" s="218"/>
      <c r="BY534" s="218"/>
      <c r="BZ534" s="218"/>
      <c r="CA534" s="218"/>
      <c r="CB534" s="218"/>
      <c r="CC534" s="218"/>
      <c r="CD534" s="218"/>
      <c r="CE534" s="218"/>
      <c r="CF534" s="218"/>
      <c r="CG534" s="218"/>
      <c r="CH534" s="218"/>
      <c r="CI534" s="218"/>
      <c r="CJ534" s="218"/>
      <c r="CK534" s="218"/>
      <c r="CL534" s="218"/>
      <c r="CM534" s="218"/>
      <c r="CN534" s="218"/>
      <c r="CO534" s="218"/>
      <c r="CP534" s="218"/>
      <c r="CQ534" s="218"/>
      <c r="CR534" s="218"/>
      <c r="CS534" s="218"/>
      <c r="CT534" s="218"/>
    </row>
    <row r="535" spans="20:98" s="10" customFormat="1" x14ac:dyDescent="0.35">
      <c r="T535" s="218"/>
      <c r="U535" s="218"/>
      <c r="V535" s="218"/>
      <c r="W535" s="218"/>
      <c r="X535" s="218"/>
      <c r="Y535" s="218"/>
      <c r="Z535" s="218"/>
      <c r="AA535" s="218"/>
      <c r="AB535" s="218"/>
      <c r="AC535" s="218"/>
      <c r="AD535" s="218"/>
      <c r="AE535" s="218"/>
      <c r="AF535" s="218"/>
      <c r="AG535" s="218"/>
      <c r="AH535" s="218"/>
      <c r="AI535" s="218"/>
      <c r="AJ535" s="218"/>
      <c r="AK535" s="218"/>
      <c r="AL535" s="218"/>
      <c r="AM535" s="218"/>
      <c r="AN535" s="218"/>
      <c r="AO535" s="218"/>
      <c r="AP535" s="218"/>
      <c r="AQ535" s="218"/>
      <c r="AR535" s="218"/>
      <c r="AS535" s="218"/>
      <c r="AT535" s="218"/>
      <c r="AU535" s="218"/>
      <c r="AV535" s="218"/>
      <c r="AW535" s="218"/>
      <c r="AX535" s="218"/>
      <c r="AY535" s="218"/>
      <c r="AZ535" s="218"/>
      <c r="BA535" s="218"/>
      <c r="BB535" s="218"/>
      <c r="BC535" s="218"/>
      <c r="BD535" s="218"/>
      <c r="BE535" s="218"/>
      <c r="BF535" s="218"/>
      <c r="BG535" s="218"/>
      <c r="BH535" s="218"/>
      <c r="BI535" s="218"/>
      <c r="BJ535" s="218"/>
      <c r="BK535" s="218"/>
      <c r="BL535" s="218"/>
      <c r="BM535" s="218"/>
      <c r="BN535" s="218"/>
      <c r="BO535" s="218"/>
      <c r="BP535" s="218"/>
      <c r="BQ535" s="218"/>
      <c r="BR535" s="218"/>
      <c r="BS535" s="218"/>
      <c r="BT535" s="218"/>
      <c r="BU535" s="218"/>
      <c r="BV535" s="218"/>
      <c r="BW535" s="218"/>
      <c r="BX535" s="218"/>
      <c r="BY535" s="218"/>
      <c r="BZ535" s="218"/>
      <c r="CA535" s="218"/>
      <c r="CB535" s="218"/>
      <c r="CC535" s="218"/>
      <c r="CD535" s="218"/>
      <c r="CE535" s="218"/>
      <c r="CF535" s="218"/>
      <c r="CG535" s="218"/>
      <c r="CH535" s="218"/>
      <c r="CI535" s="218"/>
      <c r="CJ535" s="218"/>
      <c r="CK535" s="218"/>
      <c r="CL535" s="218"/>
      <c r="CM535" s="218"/>
      <c r="CN535" s="218"/>
      <c r="CO535" s="218"/>
      <c r="CP535" s="218"/>
      <c r="CQ535" s="218"/>
      <c r="CR535" s="218"/>
      <c r="CS535" s="218"/>
      <c r="CT535" s="218"/>
    </row>
    <row r="536" spans="20:98" s="10" customFormat="1" x14ac:dyDescent="0.35">
      <c r="T536" s="218"/>
      <c r="U536" s="218"/>
      <c r="V536" s="218"/>
      <c r="W536" s="218"/>
      <c r="X536" s="218"/>
      <c r="Y536" s="218"/>
      <c r="Z536" s="218"/>
      <c r="AA536" s="218"/>
      <c r="AB536" s="218"/>
      <c r="AC536" s="218"/>
      <c r="AD536" s="218"/>
      <c r="AE536" s="218"/>
      <c r="AF536" s="218"/>
      <c r="AG536" s="218"/>
      <c r="AH536" s="218"/>
      <c r="AI536" s="218"/>
      <c r="AJ536" s="218"/>
      <c r="AK536" s="218"/>
      <c r="AL536" s="218"/>
      <c r="AM536" s="218"/>
      <c r="AN536" s="218"/>
      <c r="AO536" s="218"/>
      <c r="AP536" s="218"/>
      <c r="AQ536" s="218"/>
      <c r="AR536" s="218"/>
      <c r="AS536" s="218"/>
      <c r="AT536" s="218"/>
      <c r="AU536" s="218"/>
      <c r="AV536" s="218"/>
      <c r="AW536" s="218"/>
      <c r="AX536" s="218"/>
      <c r="AY536" s="218"/>
      <c r="AZ536" s="218"/>
      <c r="BA536" s="218"/>
      <c r="BB536" s="218"/>
      <c r="BC536" s="218"/>
      <c r="BD536" s="218"/>
      <c r="BE536" s="218"/>
      <c r="BF536" s="218"/>
      <c r="BG536" s="218"/>
      <c r="BH536" s="218"/>
      <c r="BI536" s="218"/>
      <c r="BJ536" s="218"/>
      <c r="BK536" s="218"/>
      <c r="BL536" s="218"/>
      <c r="BM536" s="218"/>
      <c r="BN536" s="218"/>
      <c r="BO536" s="218"/>
      <c r="BP536" s="218"/>
      <c r="BQ536" s="218"/>
      <c r="BR536" s="218"/>
      <c r="BS536" s="218"/>
      <c r="BT536" s="218"/>
      <c r="BU536" s="218"/>
      <c r="BV536" s="218"/>
      <c r="BW536" s="218"/>
      <c r="BX536" s="218"/>
      <c r="BY536" s="218"/>
      <c r="BZ536" s="218"/>
      <c r="CA536" s="218"/>
      <c r="CB536" s="218"/>
      <c r="CC536" s="218"/>
      <c r="CD536" s="218"/>
      <c r="CE536" s="218"/>
      <c r="CF536" s="218"/>
      <c r="CG536" s="218"/>
      <c r="CH536" s="218"/>
      <c r="CI536" s="218"/>
      <c r="CJ536" s="218"/>
      <c r="CK536" s="218"/>
      <c r="CL536" s="218"/>
      <c r="CM536" s="218"/>
      <c r="CN536" s="218"/>
      <c r="CO536" s="218"/>
      <c r="CP536" s="218"/>
      <c r="CQ536" s="218"/>
      <c r="CR536" s="218"/>
      <c r="CS536" s="218"/>
      <c r="CT536" s="218"/>
    </row>
    <row r="537" spans="20:98" s="10" customFormat="1" x14ac:dyDescent="0.35">
      <c r="T537" s="218"/>
      <c r="U537" s="218"/>
      <c r="V537" s="218"/>
      <c r="W537" s="218"/>
      <c r="X537" s="218"/>
      <c r="Y537" s="218"/>
      <c r="Z537" s="218"/>
      <c r="AA537" s="218"/>
      <c r="AB537" s="218"/>
      <c r="AC537" s="218"/>
      <c r="AD537" s="218"/>
      <c r="AE537" s="218"/>
      <c r="AF537" s="218"/>
      <c r="AG537" s="218"/>
      <c r="AH537" s="218"/>
      <c r="AI537" s="218"/>
      <c r="AJ537" s="218"/>
      <c r="AK537" s="218"/>
      <c r="AL537" s="218"/>
      <c r="AM537" s="218"/>
      <c r="AN537" s="218"/>
      <c r="AO537" s="218"/>
      <c r="AP537" s="218"/>
      <c r="AQ537" s="218"/>
      <c r="AR537" s="218"/>
      <c r="AS537" s="218"/>
      <c r="AT537" s="218"/>
      <c r="AU537" s="218"/>
      <c r="AV537" s="218"/>
      <c r="AW537" s="218"/>
      <c r="AX537" s="218"/>
      <c r="AY537" s="218"/>
      <c r="AZ537" s="218"/>
      <c r="BA537" s="218"/>
      <c r="BB537" s="218"/>
      <c r="BC537" s="218"/>
      <c r="BD537" s="218"/>
      <c r="BE537" s="218"/>
      <c r="BF537" s="218"/>
      <c r="BG537" s="218"/>
      <c r="BH537" s="218"/>
      <c r="BI537" s="218"/>
      <c r="BJ537" s="218"/>
      <c r="BK537" s="218"/>
      <c r="BL537" s="218"/>
      <c r="BM537" s="218"/>
      <c r="BN537" s="218"/>
      <c r="BO537" s="218"/>
      <c r="BP537" s="218"/>
      <c r="BQ537" s="218"/>
      <c r="BR537" s="218"/>
      <c r="BS537" s="218"/>
      <c r="BT537" s="218"/>
      <c r="BU537" s="218"/>
      <c r="BV537" s="218"/>
      <c r="BW537" s="218"/>
      <c r="BX537" s="218"/>
      <c r="BY537" s="218"/>
      <c r="BZ537" s="218"/>
      <c r="CA537" s="218"/>
      <c r="CB537" s="218"/>
      <c r="CC537" s="218"/>
      <c r="CD537" s="218"/>
      <c r="CE537" s="218"/>
      <c r="CF537" s="218"/>
      <c r="CG537" s="218"/>
      <c r="CH537" s="218"/>
      <c r="CI537" s="218"/>
      <c r="CJ537" s="218"/>
      <c r="CK537" s="218"/>
      <c r="CL537" s="218"/>
      <c r="CM537" s="218"/>
      <c r="CN537" s="218"/>
      <c r="CO537" s="218"/>
      <c r="CP537" s="218"/>
      <c r="CQ537" s="218"/>
      <c r="CR537" s="218"/>
      <c r="CS537" s="218"/>
      <c r="CT537" s="218"/>
    </row>
    <row r="538" spans="20:98" s="10" customFormat="1" x14ac:dyDescent="0.35">
      <c r="T538" s="218"/>
      <c r="U538" s="218"/>
      <c r="V538" s="218"/>
      <c r="W538" s="218"/>
      <c r="X538" s="218"/>
      <c r="Y538" s="218"/>
      <c r="Z538" s="218"/>
      <c r="AA538" s="218"/>
      <c r="AB538" s="218"/>
      <c r="AC538" s="218"/>
      <c r="AD538" s="218"/>
      <c r="AE538" s="218"/>
      <c r="AF538" s="218"/>
      <c r="AG538" s="218"/>
      <c r="AH538" s="218"/>
      <c r="AI538" s="218"/>
      <c r="AJ538" s="218"/>
      <c r="AK538" s="218"/>
      <c r="AL538" s="218"/>
      <c r="AM538" s="218"/>
      <c r="AN538" s="218"/>
      <c r="AO538" s="218"/>
      <c r="AP538" s="218"/>
      <c r="AQ538" s="218"/>
      <c r="AR538" s="218"/>
      <c r="AS538" s="218"/>
      <c r="AT538" s="218"/>
      <c r="AU538" s="218"/>
      <c r="AV538" s="218"/>
      <c r="AW538" s="218"/>
      <c r="AX538" s="218"/>
      <c r="AY538" s="218"/>
      <c r="AZ538" s="218"/>
      <c r="BA538" s="218"/>
      <c r="BB538" s="218"/>
      <c r="BC538" s="218"/>
      <c r="BD538" s="218"/>
      <c r="BE538" s="218"/>
      <c r="BF538" s="218"/>
      <c r="BG538" s="218"/>
      <c r="BH538" s="218"/>
      <c r="BI538" s="218"/>
      <c r="BJ538" s="218"/>
      <c r="BK538" s="218"/>
      <c r="BL538" s="218"/>
      <c r="BM538" s="218"/>
      <c r="BN538" s="218"/>
      <c r="BO538" s="218"/>
      <c r="BP538" s="218"/>
      <c r="BQ538" s="218"/>
      <c r="BR538" s="218"/>
      <c r="BS538" s="218"/>
      <c r="BT538" s="218"/>
      <c r="BU538" s="218"/>
      <c r="BV538" s="218"/>
      <c r="BW538" s="218"/>
      <c r="BX538" s="218"/>
      <c r="BY538" s="218"/>
      <c r="BZ538" s="218"/>
      <c r="CA538" s="218"/>
      <c r="CB538" s="218"/>
      <c r="CC538" s="218"/>
      <c r="CD538" s="218"/>
      <c r="CE538" s="218"/>
      <c r="CF538" s="218"/>
      <c r="CG538" s="218"/>
      <c r="CH538" s="218"/>
      <c r="CI538" s="218"/>
      <c r="CJ538" s="218"/>
      <c r="CK538" s="218"/>
      <c r="CL538" s="218"/>
      <c r="CM538" s="218"/>
      <c r="CN538" s="218"/>
      <c r="CO538" s="218"/>
      <c r="CP538" s="218"/>
      <c r="CQ538" s="218"/>
      <c r="CR538" s="218"/>
      <c r="CS538" s="218"/>
      <c r="CT538" s="218"/>
    </row>
    <row r="539" spans="20:98" s="10" customFormat="1" x14ac:dyDescent="0.35">
      <c r="T539" s="218"/>
      <c r="U539" s="218"/>
      <c r="V539" s="218"/>
      <c r="W539" s="218"/>
      <c r="X539" s="218"/>
      <c r="Y539" s="218"/>
      <c r="Z539" s="218"/>
      <c r="AA539" s="218"/>
      <c r="AB539" s="218"/>
      <c r="AC539" s="218"/>
      <c r="AD539" s="218"/>
      <c r="AE539" s="218"/>
      <c r="AF539" s="218"/>
      <c r="AG539" s="218"/>
      <c r="AH539" s="218"/>
      <c r="AI539" s="218"/>
      <c r="AJ539" s="218"/>
      <c r="AK539" s="218"/>
      <c r="AL539" s="218"/>
      <c r="AM539" s="218"/>
      <c r="AN539" s="218"/>
      <c r="AO539" s="218"/>
      <c r="AP539" s="218"/>
      <c r="AQ539" s="218"/>
      <c r="AR539" s="218"/>
      <c r="AS539" s="218"/>
      <c r="AT539" s="218"/>
      <c r="AU539" s="218"/>
      <c r="AV539" s="218"/>
      <c r="AW539" s="218"/>
      <c r="AX539" s="218"/>
      <c r="AY539" s="218"/>
      <c r="AZ539" s="218"/>
      <c r="BA539" s="218"/>
      <c r="BB539" s="218"/>
      <c r="BC539" s="218"/>
      <c r="BD539" s="218"/>
      <c r="BE539" s="218"/>
      <c r="BF539" s="218"/>
      <c r="BG539" s="218"/>
      <c r="BH539" s="218"/>
      <c r="BI539" s="218"/>
      <c r="BJ539" s="218"/>
      <c r="BK539" s="218"/>
      <c r="BL539" s="218"/>
      <c r="BM539" s="218"/>
      <c r="BN539" s="218"/>
      <c r="BO539" s="218"/>
      <c r="BP539" s="218"/>
      <c r="BQ539" s="218"/>
      <c r="BR539" s="218"/>
      <c r="BS539" s="218"/>
      <c r="BT539" s="218"/>
      <c r="BU539" s="218"/>
      <c r="BV539" s="218"/>
      <c r="BW539" s="218"/>
      <c r="BX539" s="218"/>
      <c r="BY539" s="218"/>
      <c r="BZ539" s="218"/>
      <c r="CA539" s="218"/>
      <c r="CB539" s="218"/>
      <c r="CC539" s="218"/>
      <c r="CD539" s="218"/>
      <c r="CE539" s="218"/>
      <c r="CF539" s="218"/>
      <c r="CG539" s="218"/>
      <c r="CH539" s="218"/>
      <c r="CI539" s="218"/>
      <c r="CJ539" s="218"/>
      <c r="CK539" s="218"/>
      <c r="CL539" s="218"/>
      <c r="CM539" s="218"/>
      <c r="CN539" s="218"/>
      <c r="CO539" s="218"/>
      <c r="CP539" s="218"/>
      <c r="CQ539" s="218"/>
      <c r="CR539" s="218"/>
      <c r="CS539" s="218"/>
      <c r="CT539" s="218"/>
    </row>
    <row r="540" spans="20:98" s="10" customFormat="1" x14ac:dyDescent="0.35">
      <c r="T540" s="218"/>
      <c r="U540" s="218"/>
      <c r="V540" s="218"/>
      <c r="W540" s="218"/>
      <c r="X540" s="218"/>
      <c r="Y540" s="218"/>
      <c r="Z540" s="218"/>
      <c r="AA540" s="218"/>
      <c r="AB540" s="218"/>
      <c r="AC540" s="218"/>
      <c r="AD540" s="218"/>
      <c r="AE540" s="218"/>
      <c r="AF540" s="218"/>
      <c r="AG540" s="218"/>
      <c r="AH540" s="218"/>
      <c r="AI540" s="218"/>
      <c r="AJ540" s="218"/>
      <c r="AK540" s="218"/>
      <c r="AL540" s="218"/>
      <c r="AM540" s="218"/>
      <c r="AN540" s="218"/>
      <c r="AO540" s="218"/>
      <c r="AP540" s="218"/>
      <c r="AQ540" s="218"/>
      <c r="AR540" s="218"/>
      <c r="AS540" s="218"/>
      <c r="AT540" s="218"/>
      <c r="AU540" s="218"/>
      <c r="AV540" s="218"/>
      <c r="AW540" s="218"/>
      <c r="AX540" s="218"/>
      <c r="AY540" s="218"/>
      <c r="AZ540" s="218"/>
      <c r="BA540" s="218"/>
      <c r="BB540" s="218"/>
      <c r="BC540" s="218"/>
      <c r="BD540" s="218"/>
      <c r="BE540" s="218"/>
      <c r="BF540" s="218"/>
      <c r="BG540" s="218"/>
      <c r="BH540" s="218"/>
      <c r="BI540" s="218"/>
      <c r="BJ540" s="218"/>
      <c r="BK540" s="218"/>
      <c r="BL540" s="218"/>
      <c r="BM540" s="218"/>
      <c r="BN540" s="218"/>
      <c r="BO540" s="218"/>
      <c r="BP540" s="218"/>
      <c r="BQ540" s="218"/>
      <c r="BR540" s="218"/>
      <c r="BS540" s="218"/>
      <c r="BT540" s="218"/>
      <c r="BU540" s="218"/>
      <c r="BV540" s="218"/>
      <c r="BW540" s="218"/>
      <c r="BX540" s="218"/>
      <c r="BY540" s="218"/>
      <c r="BZ540" s="218"/>
      <c r="CA540" s="218"/>
      <c r="CB540" s="218"/>
      <c r="CC540" s="218"/>
      <c r="CD540" s="218"/>
      <c r="CE540" s="218"/>
      <c r="CF540" s="218"/>
      <c r="CG540" s="218"/>
      <c r="CH540" s="218"/>
      <c r="CI540" s="218"/>
      <c r="CJ540" s="218"/>
      <c r="CK540" s="218"/>
      <c r="CL540" s="218"/>
      <c r="CM540" s="218"/>
      <c r="CN540" s="218"/>
      <c r="CO540" s="218"/>
      <c r="CP540" s="218"/>
      <c r="CQ540" s="218"/>
      <c r="CR540" s="218"/>
      <c r="CS540" s="218"/>
      <c r="CT540" s="218"/>
    </row>
    <row r="541" spans="20:98" s="10" customFormat="1" x14ac:dyDescent="0.35">
      <c r="T541" s="218"/>
      <c r="U541" s="218"/>
      <c r="V541" s="218"/>
      <c r="W541" s="218"/>
      <c r="X541" s="218"/>
      <c r="Y541" s="218"/>
      <c r="Z541" s="218"/>
      <c r="AA541" s="218"/>
      <c r="AB541" s="218"/>
      <c r="AC541" s="218"/>
      <c r="AD541" s="218"/>
      <c r="AE541" s="218"/>
      <c r="AF541" s="218"/>
      <c r="AG541" s="218"/>
      <c r="AH541" s="218"/>
      <c r="AI541" s="218"/>
      <c r="AJ541" s="218"/>
      <c r="AK541" s="218"/>
      <c r="AL541" s="218"/>
      <c r="AM541" s="218"/>
      <c r="AN541" s="218"/>
      <c r="AO541" s="218"/>
      <c r="AP541" s="218"/>
      <c r="AQ541" s="218"/>
      <c r="AR541" s="218"/>
      <c r="AS541" s="218"/>
      <c r="AT541" s="218"/>
      <c r="AU541" s="218"/>
      <c r="AV541" s="218"/>
      <c r="AW541" s="218"/>
      <c r="AX541" s="218"/>
      <c r="AY541" s="218"/>
      <c r="AZ541" s="218"/>
      <c r="BA541" s="218"/>
      <c r="BB541" s="218"/>
      <c r="BC541" s="218"/>
      <c r="BD541" s="218"/>
      <c r="BE541" s="218"/>
      <c r="BF541" s="218"/>
      <c r="BG541" s="218"/>
      <c r="BH541" s="218"/>
      <c r="BI541" s="218"/>
      <c r="BJ541" s="218"/>
      <c r="BK541" s="218"/>
      <c r="BL541" s="218"/>
      <c r="BM541" s="218"/>
      <c r="BN541" s="218"/>
      <c r="BO541" s="218"/>
      <c r="BP541" s="218"/>
      <c r="BQ541" s="218"/>
      <c r="BR541" s="218"/>
      <c r="BS541" s="218"/>
      <c r="BT541" s="218"/>
      <c r="BU541" s="218"/>
      <c r="BV541" s="218"/>
      <c r="BW541" s="218"/>
      <c r="BX541" s="218"/>
      <c r="BY541" s="218"/>
      <c r="BZ541" s="218"/>
      <c r="CA541" s="218"/>
      <c r="CB541" s="218"/>
      <c r="CC541" s="218"/>
      <c r="CD541" s="218"/>
      <c r="CE541" s="218"/>
      <c r="CF541" s="218"/>
      <c r="CG541" s="218"/>
      <c r="CH541" s="218"/>
      <c r="CI541" s="218"/>
      <c r="CJ541" s="218"/>
      <c r="CK541" s="218"/>
      <c r="CL541" s="218"/>
      <c r="CM541" s="218"/>
      <c r="CN541" s="218"/>
      <c r="CO541" s="218"/>
      <c r="CP541" s="218"/>
      <c r="CQ541" s="218"/>
      <c r="CR541" s="218"/>
      <c r="CS541" s="218"/>
      <c r="CT541" s="218"/>
    </row>
    <row r="542" spans="20:98" s="10" customFormat="1" x14ac:dyDescent="0.35">
      <c r="T542" s="218"/>
      <c r="U542" s="218"/>
      <c r="V542" s="218"/>
      <c r="W542" s="218"/>
      <c r="X542" s="218"/>
      <c r="Y542" s="218"/>
      <c r="Z542" s="218"/>
      <c r="AA542" s="218"/>
      <c r="AB542" s="218"/>
      <c r="AC542" s="218"/>
      <c r="AD542" s="218"/>
      <c r="AE542" s="218"/>
      <c r="AF542" s="218"/>
      <c r="AG542" s="218"/>
      <c r="AH542" s="218"/>
      <c r="AI542" s="218"/>
      <c r="AJ542" s="218"/>
      <c r="AK542" s="218"/>
      <c r="AL542" s="218"/>
      <c r="AM542" s="218"/>
      <c r="AN542" s="218"/>
      <c r="AO542" s="218"/>
      <c r="AP542" s="218"/>
      <c r="AQ542" s="218"/>
      <c r="AR542" s="218"/>
      <c r="AS542" s="218"/>
      <c r="AT542" s="218"/>
      <c r="AU542" s="218"/>
      <c r="AV542" s="218"/>
      <c r="AW542" s="218"/>
      <c r="AX542" s="218"/>
      <c r="AY542" s="218"/>
      <c r="AZ542" s="218"/>
      <c r="BA542" s="218"/>
      <c r="BB542" s="218"/>
      <c r="BC542" s="218"/>
      <c r="BD542" s="218"/>
      <c r="BE542" s="218"/>
      <c r="BF542" s="218"/>
      <c r="BG542" s="218"/>
      <c r="BH542" s="218"/>
      <c r="BI542" s="218"/>
      <c r="BJ542" s="218"/>
      <c r="BK542" s="218"/>
      <c r="BL542" s="218"/>
      <c r="BM542" s="218"/>
      <c r="BN542" s="218"/>
      <c r="BO542" s="218"/>
      <c r="BP542" s="218"/>
      <c r="BQ542" s="218"/>
      <c r="BR542" s="218"/>
      <c r="BS542" s="218"/>
      <c r="BT542" s="218"/>
      <c r="BU542" s="218"/>
      <c r="BV542" s="218"/>
      <c r="BW542" s="218"/>
      <c r="BX542" s="218"/>
      <c r="BY542" s="218"/>
      <c r="BZ542" s="218"/>
      <c r="CA542" s="218"/>
      <c r="CB542" s="218"/>
      <c r="CC542" s="218"/>
      <c r="CD542" s="218"/>
      <c r="CE542" s="218"/>
      <c r="CF542" s="218"/>
      <c r="CG542" s="218"/>
      <c r="CH542" s="218"/>
      <c r="CI542" s="218"/>
      <c r="CJ542" s="218"/>
      <c r="CK542" s="218"/>
      <c r="CL542" s="218"/>
      <c r="CM542" s="218"/>
      <c r="CN542" s="218"/>
      <c r="CO542" s="218"/>
      <c r="CP542" s="218"/>
      <c r="CQ542" s="218"/>
      <c r="CR542" s="218"/>
      <c r="CS542" s="218"/>
      <c r="CT542" s="218"/>
    </row>
    <row r="543" spans="20:98" s="10" customFormat="1" x14ac:dyDescent="0.35">
      <c r="T543" s="218"/>
      <c r="U543" s="218"/>
      <c r="V543" s="218"/>
      <c r="W543" s="218"/>
      <c r="X543" s="218"/>
      <c r="Y543" s="218"/>
      <c r="Z543" s="218"/>
      <c r="AA543" s="218"/>
      <c r="AB543" s="218"/>
      <c r="AC543" s="218"/>
      <c r="AD543" s="218"/>
      <c r="AE543" s="218"/>
      <c r="AF543" s="218"/>
      <c r="AG543" s="218"/>
      <c r="AH543" s="218"/>
      <c r="AI543" s="218"/>
      <c r="AJ543" s="218"/>
      <c r="AK543" s="218"/>
      <c r="AL543" s="218"/>
      <c r="AM543" s="218"/>
      <c r="AN543" s="218"/>
      <c r="AO543" s="218"/>
      <c r="AP543" s="218"/>
      <c r="AQ543" s="218"/>
      <c r="AR543" s="218"/>
      <c r="AS543" s="218"/>
      <c r="AT543" s="218"/>
      <c r="AU543" s="218"/>
      <c r="AV543" s="218"/>
      <c r="AW543" s="218"/>
      <c r="AX543" s="218"/>
      <c r="AY543" s="218"/>
      <c r="AZ543" s="218"/>
      <c r="BA543" s="218"/>
      <c r="BB543" s="218"/>
      <c r="BC543" s="218"/>
      <c r="BD543" s="218"/>
      <c r="BE543" s="218"/>
      <c r="BF543" s="218"/>
      <c r="BG543" s="218"/>
      <c r="BH543" s="218"/>
      <c r="BI543" s="218"/>
      <c r="BJ543" s="218"/>
      <c r="BK543" s="218"/>
      <c r="BL543" s="218"/>
      <c r="BM543" s="218"/>
      <c r="BN543" s="218"/>
      <c r="BO543" s="218"/>
      <c r="BP543" s="218"/>
      <c r="BQ543" s="218"/>
      <c r="BR543" s="218"/>
      <c r="BS543" s="218"/>
      <c r="BT543" s="218"/>
      <c r="BU543" s="218"/>
      <c r="BV543" s="218"/>
      <c r="BW543" s="218"/>
      <c r="BX543" s="218"/>
      <c r="BY543" s="218"/>
      <c r="BZ543" s="218"/>
      <c r="CA543" s="218"/>
      <c r="CB543" s="218"/>
      <c r="CC543" s="218"/>
      <c r="CD543" s="218"/>
      <c r="CE543" s="218"/>
      <c r="CF543" s="218"/>
      <c r="CG543" s="218"/>
      <c r="CH543" s="218"/>
      <c r="CI543" s="218"/>
      <c r="CJ543" s="218"/>
      <c r="CK543" s="218"/>
      <c r="CL543" s="218"/>
      <c r="CM543" s="218"/>
      <c r="CN543" s="218"/>
      <c r="CO543" s="218"/>
      <c r="CP543" s="218"/>
      <c r="CQ543" s="218"/>
      <c r="CR543" s="218"/>
      <c r="CS543" s="218"/>
      <c r="CT543" s="218"/>
    </row>
    <row r="544" spans="20:98" s="10" customFormat="1" x14ac:dyDescent="0.35">
      <c r="T544" s="218"/>
      <c r="U544" s="218"/>
      <c r="V544" s="218"/>
      <c r="W544" s="218"/>
      <c r="X544" s="218"/>
      <c r="Y544" s="218"/>
      <c r="Z544" s="218"/>
      <c r="AA544" s="218"/>
      <c r="AB544" s="218"/>
      <c r="AC544" s="218"/>
      <c r="AD544" s="218"/>
      <c r="AE544" s="218"/>
      <c r="AF544" s="218"/>
      <c r="AG544" s="218"/>
      <c r="AH544" s="218"/>
      <c r="AI544" s="218"/>
      <c r="AJ544" s="218"/>
      <c r="AK544" s="218"/>
      <c r="AL544" s="218"/>
      <c r="AM544" s="218"/>
      <c r="AN544" s="218"/>
      <c r="AO544" s="218"/>
      <c r="AP544" s="218"/>
      <c r="AQ544" s="218"/>
      <c r="AR544" s="218"/>
      <c r="AS544" s="218"/>
      <c r="AT544" s="218"/>
      <c r="AU544" s="218"/>
      <c r="AV544" s="218"/>
      <c r="AW544" s="218"/>
      <c r="AX544" s="218"/>
      <c r="AY544" s="218"/>
      <c r="AZ544" s="218"/>
      <c r="BA544" s="218"/>
      <c r="BB544" s="218"/>
      <c r="BC544" s="218"/>
      <c r="BD544" s="218"/>
      <c r="BE544" s="218"/>
      <c r="BF544" s="218"/>
      <c r="BG544" s="218"/>
      <c r="BH544" s="218"/>
      <c r="BI544" s="218"/>
      <c r="BJ544" s="218"/>
      <c r="BK544" s="218"/>
      <c r="BL544" s="218"/>
      <c r="BM544" s="218"/>
      <c r="BN544" s="218"/>
      <c r="BO544" s="218"/>
      <c r="BP544" s="218"/>
      <c r="BQ544" s="218"/>
      <c r="BR544" s="218"/>
      <c r="BS544" s="218"/>
      <c r="BT544" s="218"/>
      <c r="BU544" s="218"/>
      <c r="BV544" s="218"/>
      <c r="BW544" s="218"/>
      <c r="BX544" s="218"/>
      <c r="BY544" s="218"/>
      <c r="BZ544" s="218"/>
      <c r="CA544" s="218"/>
      <c r="CB544" s="218"/>
      <c r="CC544" s="218"/>
      <c r="CD544" s="218"/>
      <c r="CE544" s="218"/>
      <c r="CF544" s="218"/>
      <c r="CG544" s="218"/>
      <c r="CH544" s="218"/>
      <c r="CI544" s="218"/>
      <c r="CJ544" s="218"/>
      <c r="CK544" s="218"/>
      <c r="CL544" s="218"/>
      <c r="CM544" s="218"/>
      <c r="CN544" s="218"/>
      <c r="CO544" s="218"/>
      <c r="CP544" s="218"/>
      <c r="CQ544" s="218"/>
      <c r="CR544" s="218"/>
      <c r="CS544" s="218"/>
      <c r="CT544" s="218"/>
    </row>
    <row r="545" spans="20:98" s="10" customFormat="1" x14ac:dyDescent="0.35">
      <c r="T545" s="218"/>
      <c r="U545" s="218"/>
      <c r="V545" s="218"/>
      <c r="W545" s="218"/>
      <c r="X545" s="218"/>
      <c r="Y545" s="218"/>
      <c r="Z545" s="218"/>
      <c r="AA545" s="218"/>
      <c r="AB545" s="218"/>
      <c r="AC545" s="218"/>
      <c r="AD545" s="218"/>
      <c r="AE545" s="218"/>
      <c r="AF545" s="218"/>
      <c r="AG545" s="218"/>
      <c r="AH545" s="218"/>
      <c r="AI545" s="218"/>
      <c r="AJ545" s="218"/>
      <c r="AK545" s="218"/>
      <c r="AL545" s="218"/>
      <c r="AM545" s="218"/>
      <c r="AN545" s="218"/>
      <c r="AO545" s="218"/>
      <c r="AP545" s="218"/>
      <c r="AQ545" s="218"/>
      <c r="AR545" s="218"/>
      <c r="AS545" s="218"/>
      <c r="AT545" s="218"/>
      <c r="AU545" s="218"/>
      <c r="AV545" s="218"/>
      <c r="AW545" s="218"/>
      <c r="AX545" s="218"/>
      <c r="AY545" s="218"/>
      <c r="AZ545" s="218"/>
      <c r="BA545" s="218"/>
      <c r="BB545" s="218"/>
      <c r="BC545" s="218"/>
      <c r="BD545" s="218"/>
      <c r="BE545" s="218"/>
      <c r="BF545" s="218"/>
      <c r="BG545" s="218"/>
      <c r="BH545" s="218"/>
      <c r="BI545" s="218"/>
      <c r="BJ545" s="218"/>
      <c r="BK545" s="218"/>
      <c r="BL545" s="218"/>
      <c r="BM545" s="218"/>
      <c r="BN545" s="218"/>
      <c r="BO545" s="218"/>
      <c r="BP545" s="218"/>
      <c r="BQ545" s="218"/>
      <c r="BR545" s="218"/>
      <c r="BS545" s="218"/>
      <c r="BT545" s="218"/>
      <c r="BU545" s="218"/>
      <c r="BV545" s="218"/>
      <c r="BW545" s="218"/>
      <c r="BX545" s="218"/>
      <c r="BY545" s="218"/>
      <c r="BZ545" s="218"/>
      <c r="CA545" s="218"/>
      <c r="CB545" s="218"/>
      <c r="CC545" s="218"/>
      <c r="CD545" s="218"/>
      <c r="CE545" s="218"/>
      <c r="CF545" s="218"/>
      <c r="CG545" s="218"/>
      <c r="CH545" s="218"/>
      <c r="CI545" s="218"/>
      <c r="CJ545" s="218"/>
      <c r="CK545" s="218"/>
      <c r="CL545" s="218"/>
      <c r="CM545" s="218"/>
      <c r="CN545" s="218"/>
      <c r="CO545" s="218"/>
      <c r="CP545" s="218"/>
      <c r="CQ545" s="218"/>
      <c r="CR545" s="218"/>
      <c r="CS545" s="218"/>
      <c r="CT545" s="218"/>
    </row>
    <row r="546" spans="20:98" s="10" customFormat="1" x14ac:dyDescent="0.35">
      <c r="T546" s="218"/>
      <c r="U546" s="218"/>
      <c r="V546" s="218"/>
      <c r="W546" s="218"/>
      <c r="X546" s="218"/>
      <c r="Y546" s="218"/>
      <c r="Z546" s="218"/>
      <c r="AA546" s="218"/>
      <c r="AB546" s="218"/>
      <c r="AC546" s="218"/>
      <c r="AD546" s="218"/>
      <c r="AE546" s="218"/>
      <c r="AF546" s="218"/>
      <c r="AG546" s="218"/>
      <c r="AH546" s="218"/>
      <c r="AI546" s="218"/>
      <c r="AJ546" s="218"/>
      <c r="AK546" s="218"/>
      <c r="AL546" s="218"/>
      <c r="AM546" s="218"/>
      <c r="AN546" s="218"/>
      <c r="AO546" s="218"/>
      <c r="AP546" s="218"/>
      <c r="AQ546" s="218"/>
      <c r="AR546" s="218"/>
      <c r="AS546" s="218"/>
      <c r="AT546" s="218"/>
      <c r="AU546" s="218"/>
      <c r="AV546" s="218"/>
      <c r="AW546" s="218"/>
      <c r="AX546" s="218"/>
      <c r="AY546" s="218"/>
      <c r="AZ546" s="218"/>
      <c r="BA546" s="218"/>
      <c r="BB546" s="218"/>
      <c r="BC546" s="218"/>
      <c r="BD546" s="218"/>
      <c r="BE546" s="218"/>
      <c r="BF546" s="218"/>
      <c r="BG546" s="218"/>
      <c r="BH546" s="218"/>
      <c r="BI546" s="218"/>
      <c r="BJ546" s="218"/>
      <c r="BK546" s="218"/>
      <c r="BL546" s="218"/>
      <c r="BM546" s="218"/>
      <c r="BN546" s="218"/>
      <c r="BO546" s="218"/>
      <c r="BP546" s="218"/>
      <c r="BQ546" s="218"/>
      <c r="BR546" s="218"/>
      <c r="BS546" s="218"/>
      <c r="BT546" s="218"/>
      <c r="BU546" s="218"/>
      <c r="BV546" s="218"/>
      <c r="BW546" s="218"/>
      <c r="BX546" s="218"/>
      <c r="BY546" s="218"/>
      <c r="BZ546" s="218"/>
      <c r="CA546" s="218"/>
      <c r="CB546" s="218"/>
      <c r="CC546" s="218"/>
      <c r="CD546" s="218"/>
      <c r="CE546" s="218"/>
      <c r="CF546" s="218"/>
      <c r="CG546" s="218"/>
      <c r="CH546" s="218"/>
      <c r="CI546" s="218"/>
      <c r="CJ546" s="218"/>
      <c r="CK546" s="218"/>
      <c r="CL546" s="218"/>
      <c r="CM546" s="218"/>
      <c r="CN546" s="218"/>
      <c r="CO546" s="218"/>
      <c r="CP546" s="218"/>
      <c r="CQ546" s="218"/>
      <c r="CR546" s="218"/>
      <c r="CS546" s="218"/>
      <c r="CT546" s="218"/>
    </row>
    <row r="547" spans="20:98" s="10" customFormat="1" x14ac:dyDescent="0.35">
      <c r="T547" s="218"/>
      <c r="U547" s="218"/>
      <c r="V547" s="218"/>
      <c r="W547" s="218"/>
      <c r="X547" s="218"/>
      <c r="Y547" s="218"/>
      <c r="Z547" s="218"/>
      <c r="AA547" s="218"/>
      <c r="AB547" s="218"/>
      <c r="AC547" s="218"/>
      <c r="AD547" s="218"/>
      <c r="AE547" s="218"/>
      <c r="AF547" s="218"/>
      <c r="AG547" s="218"/>
      <c r="AH547" s="218"/>
      <c r="AI547" s="218"/>
      <c r="AJ547" s="218"/>
      <c r="AK547" s="218"/>
      <c r="AL547" s="218"/>
      <c r="AM547" s="218"/>
      <c r="AN547" s="218"/>
      <c r="AO547" s="218"/>
      <c r="AP547" s="218"/>
      <c r="AQ547" s="218"/>
      <c r="AR547" s="218"/>
      <c r="AS547" s="218"/>
      <c r="AT547" s="218"/>
      <c r="AU547" s="218"/>
      <c r="AV547" s="218"/>
      <c r="AW547" s="218"/>
      <c r="AX547" s="218"/>
      <c r="AY547" s="218"/>
      <c r="AZ547" s="218"/>
      <c r="BA547" s="218"/>
      <c r="BB547" s="218"/>
      <c r="BC547" s="218"/>
      <c r="BD547" s="218"/>
      <c r="BE547" s="218"/>
      <c r="BF547" s="218"/>
      <c r="BG547" s="218"/>
      <c r="BH547" s="218"/>
      <c r="BI547" s="218"/>
      <c r="BJ547" s="218"/>
      <c r="BK547" s="218"/>
      <c r="BL547" s="218"/>
      <c r="BM547" s="218"/>
      <c r="BN547" s="218"/>
      <c r="BO547" s="218"/>
      <c r="BP547" s="218"/>
      <c r="BQ547" s="218"/>
      <c r="BR547" s="218"/>
      <c r="BS547" s="218"/>
      <c r="BT547" s="218"/>
      <c r="BU547" s="218"/>
      <c r="BV547" s="218"/>
      <c r="BW547" s="218"/>
      <c r="BX547" s="218"/>
      <c r="BY547" s="218"/>
      <c r="BZ547" s="218"/>
      <c r="CA547" s="218"/>
      <c r="CB547" s="218"/>
      <c r="CC547" s="218"/>
      <c r="CD547" s="218"/>
      <c r="CE547" s="218"/>
      <c r="CF547" s="218"/>
      <c r="CG547" s="218"/>
      <c r="CH547" s="218"/>
      <c r="CI547" s="218"/>
      <c r="CJ547" s="218"/>
      <c r="CK547" s="218"/>
      <c r="CL547" s="218"/>
      <c r="CM547" s="218"/>
      <c r="CN547" s="218"/>
      <c r="CO547" s="218"/>
      <c r="CP547" s="218"/>
      <c r="CQ547" s="218"/>
      <c r="CR547" s="218"/>
      <c r="CS547" s="218"/>
      <c r="CT547" s="218"/>
    </row>
    <row r="548" spans="20:98" s="10" customFormat="1" x14ac:dyDescent="0.35">
      <c r="T548" s="218"/>
      <c r="U548" s="218"/>
      <c r="V548" s="218"/>
      <c r="W548" s="218"/>
      <c r="X548" s="218"/>
      <c r="Y548" s="218"/>
      <c r="Z548" s="218"/>
      <c r="AA548" s="218"/>
      <c r="AB548" s="218"/>
      <c r="AC548" s="218"/>
      <c r="AD548" s="218"/>
      <c r="AE548" s="218"/>
      <c r="AF548" s="218"/>
      <c r="AG548" s="218"/>
      <c r="AH548" s="218"/>
      <c r="AI548" s="218"/>
      <c r="AJ548" s="218"/>
      <c r="AK548" s="218"/>
      <c r="AL548" s="218"/>
      <c r="AM548" s="218"/>
      <c r="AN548" s="218"/>
      <c r="AO548" s="218"/>
      <c r="AP548" s="218"/>
      <c r="AQ548" s="218"/>
      <c r="AR548" s="218"/>
      <c r="AS548" s="218"/>
      <c r="AT548" s="218"/>
      <c r="AU548" s="218"/>
      <c r="AV548" s="218"/>
      <c r="AW548" s="218"/>
      <c r="AX548" s="218"/>
      <c r="AY548" s="218"/>
      <c r="AZ548" s="218"/>
      <c r="BA548" s="218"/>
      <c r="BB548" s="218"/>
      <c r="BC548" s="218"/>
      <c r="BD548" s="218"/>
      <c r="BE548" s="218"/>
      <c r="BF548" s="218"/>
      <c r="BG548" s="218"/>
      <c r="BH548" s="218"/>
      <c r="BI548" s="218"/>
      <c r="BJ548" s="218"/>
      <c r="BK548" s="218"/>
      <c r="BL548" s="218"/>
      <c r="BM548" s="218"/>
      <c r="BN548" s="218"/>
      <c r="BO548" s="218"/>
      <c r="BP548" s="218"/>
      <c r="BQ548" s="218"/>
      <c r="BR548" s="218"/>
      <c r="BS548" s="218"/>
      <c r="BT548" s="218"/>
      <c r="BU548" s="218"/>
      <c r="BV548" s="218"/>
      <c r="BW548" s="218"/>
      <c r="BX548" s="218"/>
      <c r="BY548" s="218"/>
      <c r="BZ548" s="218"/>
      <c r="CA548" s="218"/>
      <c r="CB548" s="218"/>
      <c r="CC548" s="218"/>
      <c r="CD548" s="218"/>
      <c r="CE548" s="218"/>
      <c r="CF548" s="218"/>
      <c r="CG548" s="218"/>
      <c r="CH548" s="218"/>
      <c r="CI548" s="218"/>
      <c r="CJ548" s="218"/>
      <c r="CK548" s="218"/>
      <c r="CL548" s="218"/>
      <c r="CM548" s="218"/>
      <c r="CN548" s="218"/>
      <c r="CO548" s="218"/>
      <c r="CP548" s="218"/>
      <c r="CQ548" s="218"/>
      <c r="CR548" s="218"/>
      <c r="CS548" s="218"/>
      <c r="CT548" s="218"/>
    </row>
    <row r="549" spans="20:98" s="10" customFormat="1" x14ac:dyDescent="0.35">
      <c r="T549" s="218"/>
      <c r="U549" s="218"/>
      <c r="V549" s="218"/>
      <c r="W549" s="218"/>
      <c r="X549" s="218"/>
      <c r="Y549" s="218"/>
      <c r="Z549" s="218"/>
      <c r="AA549" s="218"/>
      <c r="AB549" s="218"/>
      <c r="AC549" s="218"/>
      <c r="AD549" s="218"/>
      <c r="AE549" s="218"/>
      <c r="AF549" s="218"/>
      <c r="AG549" s="218"/>
      <c r="AH549" s="218"/>
      <c r="AI549" s="218"/>
      <c r="AJ549" s="218"/>
      <c r="AK549" s="218"/>
      <c r="AL549" s="218"/>
      <c r="AM549" s="218"/>
      <c r="AN549" s="218"/>
      <c r="AO549" s="218"/>
      <c r="AP549" s="218"/>
      <c r="AQ549" s="218"/>
      <c r="AR549" s="218"/>
      <c r="AS549" s="218"/>
      <c r="AT549" s="218"/>
      <c r="AU549" s="218"/>
      <c r="AV549" s="218"/>
      <c r="AW549" s="218"/>
      <c r="AX549" s="218"/>
      <c r="AY549" s="218"/>
      <c r="AZ549" s="218"/>
      <c r="BA549" s="218"/>
      <c r="BB549" s="218"/>
      <c r="BC549" s="218"/>
      <c r="BD549" s="218"/>
      <c r="BE549" s="218"/>
      <c r="BF549" s="218"/>
      <c r="BG549" s="218"/>
      <c r="BH549" s="218"/>
      <c r="BI549" s="218"/>
      <c r="BJ549" s="218"/>
      <c r="BK549" s="218"/>
      <c r="BL549" s="218"/>
      <c r="BM549" s="218"/>
      <c r="BN549" s="218"/>
      <c r="BO549" s="218"/>
      <c r="BP549" s="218"/>
      <c r="BQ549" s="218"/>
      <c r="BR549" s="218"/>
      <c r="BS549" s="218"/>
      <c r="BT549" s="218"/>
      <c r="BU549" s="218"/>
      <c r="BV549" s="218"/>
      <c r="BW549" s="218"/>
      <c r="BX549" s="218"/>
      <c r="BY549" s="218"/>
      <c r="BZ549" s="218"/>
      <c r="CA549" s="218"/>
      <c r="CB549" s="218"/>
      <c r="CC549" s="218"/>
      <c r="CD549" s="218"/>
      <c r="CE549" s="218"/>
      <c r="CF549" s="218"/>
      <c r="CG549" s="218"/>
      <c r="CH549" s="218"/>
      <c r="CI549" s="218"/>
      <c r="CJ549" s="218"/>
      <c r="CK549" s="218"/>
      <c r="CL549" s="218"/>
      <c r="CM549" s="218"/>
      <c r="CN549" s="218"/>
      <c r="CO549" s="218"/>
      <c r="CP549" s="218"/>
      <c r="CQ549" s="218"/>
      <c r="CR549" s="218"/>
      <c r="CS549" s="218"/>
      <c r="CT549" s="218"/>
    </row>
    <row r="550" spans="20:98" s="10" customFormat="1" x14ac:dyDescent="0.35">
      <c r="T550" s="218"/>
      <c r="U550" s="218"/>
      <c r="V550" s="218"/>
      <c r="W550" s="218"/>
      <c r="X550" s="218"/>
      <c r="Y550" s="218"/>
      <c r="Z550" s="218"/>
      <c r="AA550" s="218"/>
      <c r="AB550" s="218"/>
      <c r="AC550" s="218"/>
      <c r="AD550" s="218"/>
      <c r="AE550" s="218"/>
      <c r="AF550" s="218"/>
      <c r="AG550" s="218"/>
      <c r="AH550" s="218"/>
      <c r="AI550" s="218"/>
      <c r="AJ550" s="218"/>
      <c r="AK550" s="218"/>
      <c r="AL550" s="218"/>
      <c r="AM550" s="218"/>
      <c r="AN550" s="218"/>
      <c r="AO550" s="218"/>
      <c r="AP550" s="218"/>
      <c r="AQ550" s="218"/>
      <c r="AR550" s="218"/>
      <c r="AS550" s="218"/>
      <c r="AT550" s="218"/>
      <c r="AU550" s="218"/>
      <c r="AV550" s="218"/>
      <c r="AW550" s="218"/>
      <c r="AX550" s="218"/>
      <c r="AY550" s="218"/>
      <c r="AZ550" s="218"/>
      <c r="BA550" s="218"/>
      <c r="BB550" s="218"/>
      <c r="BC550" s="218"/>
      <c r="BD550" s="218"/>
      <c r="BE550" s="218"/>
      <c r="BF550" s="218"/>
      <c r="BG550" s="218"/>
      <c r="BH550" s="218"/>
      <c r="BI550" s="218"/>
      <c r="BJ550" s="218"/>
      <c r="BK550" s="218"/>
      <c r="BL550" s="218"/>
      <c r="BM550" s="218"/>
      <c r="BN550" s="218"/>
      <c r="BO550" s="218"/>
      <c r="BP550" s="218"/>
      <c r="BQ550" s="218"/>
      <c r="BR550" s="218"/>
      <c r="BS550" s="218"/>
      <c r="BT550" s="218"/>
      <c r="BU550" s="218"/>
      <c r="BV550" s="218"/>
      <c r="BW550" s="218"/>
      <c r="BX550" s="218"/>
      <c r="BY550" s="218"/>
      <c r="BZ550" s="218"/>
      <c r="CA550" s="218"/>
      <c r="CB550" s="218"/>
      <c r="CC550" s="218"/>
      <c r="CD550" s="218"/>
      <c r="CE550" s="218"/>
      <c r="CF550" s="218"/>
      <c r="CG550" s="218"/>
      <c r="CH550" s="218"/>
      <c r="CI550" s="218"/>
      <c r="CJ550" s="218"/>
      <c r="CK550" s="218"/>
      <c r="CL550" s="218"/>
      <c r="CM550" s="218"/>
      <c r="CN550" s="218"/>
      <c r="CO550" s="218"/>
      <c r="CP550" s="218"/>
      <c r="CQ550" s="218"/>
      <c r="CR550" s="218"/>
      <c r="CS550" s="218"/>
      <c r="CT550" s="218"/>
    </row>
    <row r="551" spans="20:98" s="10" customFormat="1" x14ac:dyDescent="0.35">
      <c r="T551" s="218"/>
      <c r="U551" s="218"/>
      <c r="V551" s="218"/>
      <c r="W551" s="218"/>
      <c r="X551" s="218"/>
      <c r="Y551" s="218"/>
      <c r="Z551" s="218"/>
      <c r="AA551" s="218"/>
      <c r="AB551" s="218"/>
      <c r="AC551" s="218"/>
      <c r="AD551" s="218"/>
      <c r="AE551" s="218"/>
      <c r="AF551" s="218"/>
      <c r="AG551" s="218"/>
      <c r="AH551" s="218"/>
      <c r="AI551" s="218"/>
      <c r="AJ551" s="218"/>
      <c r="AK551" s="218"/>
      <c r="AL551" s="218"/>
      <c r="AM551" s="218"/>
      <c r="AN551" s="218"/>
      <c r="AO551" s="218"/>
      <c r="AP551" s="218"/>
      <c r="AQ551" s="218"/>
      <c r="AR551" s="218"/>
      <c r="AS551" s="218"/>
      <c r="AT551" s="218"/>
      <c r="AU551" s="218"/>
      <c r="AV551" s="218"/>
      <c r="AW551" s="218"/>
      <c r="AX551" s="218"/>
      <c r="AY551" s="218"/>
      <c r="AZ551" s="218"/>
      <c r="BA551" s="218"/>
      <c r="BB551" s="218"/>
      <c r="BC551" s="218"/>
      <c r="BD551" s="218"/>
      <c r="BE551" s="218"/>
      <c r="BF551" s="218"/>
      <c r="BG551" s="218"/>
      <c r="BH551" s="218"/>
      <c r="BI551" s="218"/>
      <c r="BJ551" s="218"/>
      <c r="BK551" s="218"/>
      <c r="BL551" s="218"/>
      <c r="BM551" s="218"/>
      <c r="BN551" s="218"/>
      <c r="BO551" s="218"/>
      <c r="BP551" s="218"/>
      <c r="BQ551" s="218"/>
      <c r="BR551" s="218"/>
      <c r="BS551" s="218"/>
      <c r="BT551" s="218"/>
      <c r="BU551" s="218"/>
      <c r="BV551" s="218"/>
      <c r="BW551" s="218"/>
      <c r="BX551" s="218"/>
      <c r="BY551" s="218"/>
      <c r="BZ551" s="218"/>
      <c r="CA551" s="218"/>
      <c r="CB551" s="218"/>
      <c r="CC551" s="218"/>
      <c r="CD551" s="218"/>
      <c r="CE551" s="218"/>
      <c r="CF551" s="218"/>
      <c r="CG551" s="218"/>
      <c r="CH551" s="218"/>
      <c r="CI551" s="218"/>
      <c r="CJ551" s="218"/>
      <c r="CK551" s="218"/>
      <c r="CL551" s="218"/>
      <c r="CM551" s="218"/>
      <c r="CN551" s="218"/>
      <c r="CO551" s="218"/>
      <c r="CP551" s="218"/>
      <c r="CQ551" s="218"/>
      <c r="CR551" s="218"/>
      <c r="CS551" s="218"/>
      <c r="CT551" s="218"/>
    </row>
    <row r="552" spans="20:98" s="10" customFormat="1" x14ac:dyDescent="0.35">
      <c r="T552" s="218"/>
      <c r="U552" s="218"/>
      <c r="V552" s="218"/>
      <c r="W552" s="218"/>
      <c r="X552" s="218"/>
      <c r="Y552" s="218"/>
      <c r="Z552" s="218"/>
      <c r="AA552" s="218"/>
      <c r="AB552" s="218"/>
      <c r="AC552" s="218"/>
      <c r="AD552" s="218"/>
      <c r="AE552" s="218"/>
      <c r="AF552" s="218"/>
      <c r="AG552" s="218"/>
      <c r="AH552" s="218"/>
      <c r="AI552" s="218"/>
      <c r="AJ552" s="218"/>
      <c r="AK552" s="218"/>
      <c r="AL552" s="218"/>
      <c r="AM552" s="218"/>
      <c r="AN552" s="218"/>
      <c r="AO552" s="218"/>
      <c r="AP552" s="218"/>
      <c r="AQ552" s="218"/>
      <c r="AR552" s="218"/>
      <c r="AS552" s="218"/>
      <c r="AT552" s="218"/>
      <c r="AU552" s="218"/>
      <c r="AV552" s="218"/>
      <c r="AW552" s="218"/>
      <c r="AX552" s="218"/>
      <c r="AY552" s="218"/>
      <c r="AZ552" s="218"/>
      <c r="BA552" s="218"/>
      <c r="BB552" s="218"/>
      <c r="BC552" s="218"/>
      <c r="BD552" s="218"/>
      <c r="BE552" s="218"/>
      <c r="BF552" s="218"/>
      <c r="BG552" s="218"/>
      <c r="BH552" s="218"/>
      <c r="BI552" s="218"/>
      <c r="BJ552" s="218"/>
      <c r="BK552" s="218"/>
      <c r="BL552" s="218"/>
      <c r="BM552" s="218"/>
      <c r="BN552" s="218"/>
      <c r="BO552" s="218"/>
      <c r="BP552" s="218"/>
      <c r="BQ552" s="218"/>
      <c r="BR552" s="218"/>
      <c r="BS552" s="218"/>
      <c r="BT552" s="218"/>
      <c r="BU552" s="218"/>
      <c r="BV552" s="218"/>
      <c r="BW552" s="218"/>
      <c r="BX552" s="218"/>
      <c r="BY552" s="218"/>
      <c r="BZ552" s="218"/>
      <c r="CA552" s="218"/>
      <c r="CB552" s="218"/>
      <c r="CC552" s="218"/>
      <c r="CD552" s="218"/>
      <c r="CE552" s="218"/>
      <c r="CF552" s="218"/>
      <c r="CG552" s="218"/>
      <c r="CH552" s="218"/>
      <c r="CI552" s="218"/>
      <c r="CJ552" s="218"/>
      <c r="CK552" s="218"/>
      <c r="CL552" s="218"/>
      <c r="CM552" s="218"/>
      <c r="CN552" s="218"/>
      <c r="CO552" s="218"/>
      <c r="CP552" s="218"/>
      <c r="CQ552" s="218"/>
      <c r="CR552" s="218"/>
      <c r="CS552" s="218"/>
      <c r="CT552" s="218"/>
    </row>
    <row r="553" spans="20:98" s="10" customFormat="1" x14ac:dyDescent="0.35">
      <c r="T553" s="218"/>
      <c r="U553" s="218"/>
      <c r="V553" s="218"/>
      <c r="W553" s="218"/>
      <c r="X553" s="218"/>
      <c r="Y553" s="218"/>
      <c r="Z553" s="218"/>
      <c r="AA553" s="218"/>
      <c r="AB553" s="218"/>
      <c r="AC553" s="218"/>
      <c r="AD553" s="218"/>
      <c r="AE553" s="218"/>
      <c r="AF553" s="218"/>
      <c r="AG553" s="218"/>
      <c r="AH553" s="218"/>
      <c r="AI553" s="218"/>
      <c r="AJ553" s="218"/>
      <c r="AK553" s="218"/>
      <c r="AL553" s="218"/>
      <c r="AM553" s="218"/>
      <c r="AN553" s="218"/>
      <c r="AO553" s="218"/>
      <c r="AP553" s="218"/>
      <c r="AQ553" s="218"/>
      <c r="AR553" s="218"/>
      <c r="AS553" s="218"/>
      <c r="AT553" s="218"/>
      <c r="AU553" s="218"/>
      <c r="AV553" s="218"/>
      <c r="AW553" s="218"/>
      <c r="AX553" s="218"/>
      <c r="AY553" s="218"/>
      <c r="AZ553" s="218"/>
      <c r="BA553" s="218"/>
      <c r="BB553" s="218"/>
      <c r="BC553" s="218"/>
      <c r="BD553" s="218"/>
      <c r="BE553" s="218"/>
      <c r="BF553" s="218"/>
      <c r="BG553" s="218"/>
      <c r="BH553" s="218"/>
      <c r="BI553" s="218"/>
      <c r="BJ553" s="218"/>
      <c r="BK553" s="218"/>
      <c r="BL553" s="218"/>
      <c r="BM553" s="218"/>
      <c r="BN553" s="218"/>
      <c r="BO553" s="218"/>
      <c r="BP553" s="218"/>
      <c r="BQ553" s="218"/>
      <c r="BR553" s="218"/>
      <c r="BS553" s="218"/>
      <c r="BT553" s="218"/>
      <c r="BU553" s="218"/>
      <c r="BV553" s="218"/>
      <c r="BW553" s="218"/>
      <c r="BX553" s="218"/>
      <c r="BY553" s="218"/>
      <c r="BZ553" s="218"/>
      <c r="CA553" s="218"/>
      <c r="CB553" s="218"/>
      <c r="CC553" s="218"/>
      <c r="CD553" s="218"/>
      <c r="CE553" s="218"/>
      <c r="CF553" s="218"/>
      <c r="CG553" s="218"/>
      <c r="CH553" s="218"/>
      <c r="CI553" s="218"/>
      <c r="CJ553" s="218"/>
      <c r="CK553" s="218"/>
      <c r="CL553" s="218"/>
      <c r="CM553" s="218"/>
      <c r="CN553" s="218"/>
      <c r="CO553" s="218"/>
      <c r="CP553" s="218"/>
      <c r="CQ553" s="218"/>
      <c r="CR553" s="218"/>
      <c r="CS553" s="218"/>
      <c r="CT553" s="218"/>
    </row>
    <row r="554" spans="20:98" s="10" customFormat="1" x14ac:dyDescent="0.35">
      <c r="T554" s="218"/>
      <c r="U554" s="218"/>
      <c r="V554" s="218"/>
      <c r="W554" s="218"/>
      <c r="X554" s="218"/>
      <c r="Y554" s="218"/>
      <c r="Z554" s="218"/>
      <c r="AA554" s="218"/>
      <c r="AB554" s="218"/>
      <c r="AC554" s="218"/>
      <c r="AD554" s="218"/>
      <c r="AE554" s="218"/>
      <c r="AF554" s="218"/>
      <c r="AG554" s="218"/>
      <c r="AH554" s="218"/>
      <c r="AI554" s="218"/>
      <c r="AJ554" s="218"/>
      <c r="AK554" s="218"/>
      <c r="AL554" s="218"/>
      <c r="AM554" s="218"/>
      <c r="AN554" s="218"/>
      <c r="AO554" s="218"/>
      <c r="AP554" s="218"/>
      <c r="AQ554" s="218"/>
      <c r="AR554" s="218"/>
      <c r="AS554" s="218"/>
      <c r="AT554" s="218"/>
      <c r="AU554" s="218"/>
      <c r="AV554" s="218"/>
      <c r="AW554" s="218"/>
      <c r="AX554" s="218"/>
      <c r="AY554" s="218"/>
      <c r="AZ554" s="218"/>
      <c r="BA554" s="218"/>
      <c r="BB554" s="218"/>
      <c r="BC554" s="218"/>
      <c r="BD554" s="218"/>
      <c r="BE554" s="218"/>
      <c r="BF554" s="218"/>
      <c r="BG554" s="218"/>
      <c r="BH554" s="218"/>
      <c r="BI554" s="218"/>
      <c r="BJ554" s="218"/>
      <c r="BK554" s="218"/>
      <c r="BL554" s="218"/>
      <c r="BM554" s="218"/>
      <c r="BN554" s="218"/>
      <c r="BO554" s="218"/>
      <c r="BP554" s="218"/>
      <c r="BQ554" s="218"/>
      <c r="BR554" s="218"/>
      <c r="BS554" s="218"/>
      <c r="BT554" s="218"/>
      <c r="BU554" s="218"/>
      <c r="BV554" s="218"/>
      <c r="BW554" s="218"/>
      <c r="BX554" s="218"/>
      <c r="BY554" s="218"/>
      <c r="BZ554" s="218"/>
      <c r="CA554" s="218"/>
      <c r="CB554" s="218"/>
      <c r="CC554" s="218"/>
      <c r="CD554" s="218"/>
      <c r="CE554" s="218"/>
      <c r="CF554" s="218"/>
      <c r="CG554" s="218"/>
      <c r="CH554" s="218"/>
      <c r="CI554" s="218"/>
      <c r="CJ554" s="218"/>
      <c r="CK554" s="218"/>
      <c r="CL554" s="218"/>
      <c r="CM554" s="218"/>
      <c r="CN554" s="218"/>
      <c r="CO554" s="218"/>
      <c r="CP554" s="218"/>
      <c r="CQ554" s="218"/>
      <c r="CR554" s="218"/>
      <c r="CS554" s="218"/>
      <c r="CT554" s="218"/>
    </row>
    <row r="555" spans="20:98" s="10" customFormat="1" x14ac:dyDescent="0.35">
      <c r="T555" s="218"/>
      <c r="U555" s="218"/>
      <c r="V555" s="218"/>
      <c r="W555" s="218"/>
      <c r="X555" s="218"/>
      <c r="Y555" s="218"/>
      <c r="Z555" s="218"/>
      <c r="AA555" s="218"/>
      <c r="AB555" s="218"/>
      <c r="AC555" s="218"/>
      <c r="AD555" s="218"/>
      <c r="AE555" s="218"/>
      <c r="AF555" s="218"/>
      <c r="AG555" s="218"/>
      <c r="AH555" s="218"/>
      <c r="AI555" s="218"/>
      <c r="AJ555" s="218"/>
      <c r="AK555" s="218"/>
      <c r="AL555" s="218"/>
      <c r="AM555" s="218"/>
      <c r="AN555" s="218"/>
      <c r="AO555" s="218"/>
      <c r="AP555" s="218"/>
      <c r="AQ555" s="218"/>
      <c r="AR555" s="218"/>
      <c r="AS555" s="218"/>
      <c r="AT555" s="218"/>
      <c r="AU555" s="218"/>
      <c r="AV555" s="218"/>
      <c r="AW555" s="218"/>
      <c r="AX555" s="218"/>
      <c r="AY555" s="218"/>
      <c r="AZ555" s="218"/>
      <c r="BA555" s="218"/>
      <c r="BB555" s="218"/>
      <c r="BC555" s="218"/>
      <c r="BD555" s="218"/>
      <c r="BE555" s="218"/>
      <c r="BF555" s="218"/>
      <c r="BG555" s="218"/>
      <c r="BH555" s="218"/>
      <c r="BI555" s="218"/>
      <c r="BJ555" s="218"/>
      <c r="BK555" s="218"/>
      <c r="BL555" s="218"/>
      <c r="BM555" s="218"/>
      <c r="BN555" s="218"/>
      <c r="BO555" s="218"/>
      <c r="BP555" s="218"/>
      <c r="BQ555" s="218"/>
      <c r="BR555" s="218"/>
      <c r="BS555" s="218"/>
      <c r="BT555" s="218"/>
      <c r="BU555" s="218"/>
      <c r="BV555" s="218"/>
      <c r="BW555" s="218"/>
      <c r="BX555" s="218"/>
      <c r="BY555" s="218"/>
      <c r="BZ555" s="218"/>
      <c r="CA555" s="218"/>
      <c r="CB555" s="218"/>
      <c r="CC555" s="218"/>
      <c r="CD555" s="218"/>
      <c r="CE555" s="218"/>
      <c r="CF555" s="218"/>
      <c r="CG555" s="218"/>
      <c r="CH555" s="218"/>
      <c r="CI555" s="218"/>
      <c r="CJ555" s="218"/>
      <c r="CK555" s="218"/>
      <c r="CL555" s="218"/>
      <c r="CM555" s="218"/>
      <c r="CN555" s="218"/>
      <c r="CO555" s="218"/>
      <c r="CP555" s="218"/>
      <c r="CQ555" s="218"/>
      <c r="CR555" s="218"/>
      <c r="CS555" s="218"/>
      <c r="CT555" s="218"/>
    </row>
    <row r="556" spans="20:98" s="10" customFormat="1" x14ac:dyDescent="0.35">
      <c r="T556" s="218"/>
      <c r="U556" s="218"/>
      <c r="V556" s="218"/>
      <c r="W556" s="218"/>
      <c r="X556" s="218"/>
      <c r="Y556" s="218"/>
      <c r="Z556" s="218"/>
      <c r="AA556" s="218"/>
      <c r="AB556" s="218"/>
      <c r="AC556" s="218"/>
      <c r="AD556" s="218"/>
      <c r="AE556" s="218"/>
      <c r="AF556" s="218"/>
      <c r="AG556" s="218"/>
      <c r="AH556" s="218"/>
      <c r="AI556" s="218"/>
      <c r="AJ556" s="218"/>
      <c r="AK556" s="218"/>
      <c r="AL556" s="218"/>
      <c r="AM556" s="218"/>
      <c r="AN556" s="218"/>
      <c r="AO556" s="218"/>
      <c r="AP556" s="218"/>
      <c r="AQ556" s="218"/>
      <c r="AR556" s="218"/>
      <c r="AS556" s="218"/>
      <c r="AT556" s="218"/>
      <c r="AU556" s="218"/>
      <c r="AV556" s="218"/>
      <c r="AW556" s="218"/>
      <c r="AX556" s="218"/>
      <c r="AY556" s="218"/>
      <c r="AZ556" s="218"/>
      <c r="BA556" s="218"/>
      <c r="BB556" s="218"/>
      <c r="BC556" s="218"/>
      <c r="BD556" s="218"/>
      <c r="BE556" s="218"/>
      <c r="BF556" s="218"/>
      <c r="BG556" s="218"/>
      <c r="BH556" s="218"/>
      <c r="BI556" s="218"/>
      <c r="BJ556" s="218"/>
      <c r="BK556" s="218"/>
      <c r="BL556" s="218"/>
      <c r="BM556" s="218"/>
      <c r="BN556" s="218"/>
      <c r="BO556" s="218"/>
      <c r="BP556" s="218"/>
      <c r="BQ556" s="218"/>
      <c r="BR556" s="218"/>
      <c r="BS556" s="218"/>
      <c r="BT556" s="218"/>
      <c r="BU556" s="218"/>
      <c r="BV556" s="218"/>
      <c r="BW556" s="218"/>
      <c r="BX556" s="218"/>
      <c r="BY556" s="218"/>
      <c r="BZ556" s="218"/>
      <c r="CA556" s="218"/>
      <c r="CB556" s="218"/>
      <c r="CC556" s="218"/>
      <c r="CD556" s="218"/>
      <c r="CE556" s="218"/>
      <c r="CF556" s="218"/>
      <c r="CG556" s="218"/>
      <c r="CH556" s="218"/>
      <c r="CI556" s="218"/>
      <c r="CJ556" s="218"/>
      <c r="CK556" s="218"/>
      <c r="CL556" s="218"/>
      <c r="CM556" s="218"/>
      <c r="CN556" s="218"/>
      <c r="CO556" s="218"/>
      <c r="CP556" s="218"/>
      <c r="CQ556" s="218"/>
      <c r="CR556" s="218"/>
      <c r="CS556" s="218"/>
      <c r="CT556" s="218"/>
    </row>
    <row r="557" spans="20:98" s="10" customFormat="1" x14ac:dyDescent="0.35">
      <c r="T557" s="218"/>
      <c r="U557" s="218"/>
      <c r="V557" s="218"/>
      <c r="W557" s="218"/>
      <c r="X557" s="218"/>
      <c r="Y557" s="218"/>
      <c r="Z557" s="218"/>
      <c r="AA557" s="218"/>
      <c r="AB557" s="218"/>
      <c r="AC557" s="218"/>
      <c r="AD557" s="218"/>
      <c r="AE557" s="218"/>
      <c r="AF557" s="218"/>
      <c r="AG557" s="218"/>
      <c r="AH557" s="218"/>
      <c r="AI557" s="218"/>
      <c r="AJ557" s="218"/>
      <c r="AK557" s="218"/>
      <c r="AL557" s="218"/>
      <c r="AM557" s="218"/>
      <c r="AN557" s="218"/>
      <c r="AO557" s="218"/>
      <c r="AP557" s="218"/>
      <c r="AQ557" s="218"/>
      <c r="AR557" s="218"/>
      <c r="AS557" s="218"/>
      <c r="AT557" s="218"/>
      <c r="AU557" s="218"/>
      <c r="AV557" s="218"/>
      <c r="AW557" s="218"/>
      <c r="AX557" s="218"/>
      <c r="AY557" s="218"/>
      <c r="AZ557" s="218"/>
      <c r="BA557" s="218"/>
      <c r="BB557" s="218"/>
      <c r="BC557" s="218"/>
      <c r="BD557" s="218"/>
      <c r="BE557" s="218"/>
      <c r="BF557" s="218"/>
      <c r="BG557" s="218"/>
      <c r="BH557" s="218"/>
      <c r="BI557" s="218"/>
      <c r="BJ557" s="218"/>
      <c r="BK557" s="218"/>
      <c r="BL557" s="218"/>
      <c r="BM557" s="218"/>
      <c r="BN557" s="218"/>
      <c r="BO557" s="218"/>
      <c r="BP557" s="218"/>
      <c r="BQ557" s="218"/>
      <c r="BR557" s="218"/>
      <c r="BS557" s="218"/>
      <c r="BT557" s="218"/>
      <c r="BU557" s="218"/>
      <c r="BV557" s="218"/>
      <c r="BW557" s="218"/>
      <c r="BX557" s="218"/>
      <c r="BY557" s="218"/>
      <c r="BZ557" s="218"/>
      <c r="CA557" s="218"/>
      <c r="CB557" s="218"/>
      <c r="CC557" s="218"/>
      <c r="CD557" s="218"/>
      <c r="CE557" s="218"/>
      <c r="CF557" s="218"/>
      <c r="CG557" s="218"/>
      <c r="CH557" s="218"/>
      <c r="CI557" s="218"/>
      <c r="CJ557" s="218"/>
      <c r="CK557" s="218"/>
      <c r="CL557" s="218"/>
      <c r="CM557" s="218"/>
      <c r="CN557" s="218"/>
      <c r="CO557" s="218"/>
      <c r="CP557" s="218"/>
      <c r="CQ557" s="218"/>
      <c r="CR557" s="218"/>
      <c r="CS557" s="218"/>
      <c r="CT557" s="218"/>
    </row>
    <row r="558" spans="20:98" s="10" customFormat="1" x14ac:dyDescent="0.35">
      <c r="T558" s="218"/>
      <c r="U558" s="218"/>
      <c r="V558" s="218"/>
      <c r="W558" s="218"/>
      <c r="X558" s="218"/>
      <c r="Y558" s="218"/>
      <c r="Z558" s="218"/>
      <c r="AA558" s="218"/>
      <c r="AB558" s="218"/>
      <c r="AC558" s="218"/>
      <c r="AD558" s="218"/>
      <c r="AE558" s="218"/>
      <c r="AF558" s="218"/>
      <c r="AG558" s="218"/>
      <c r="AH558" s="218"/>
      <c r="AI558" s="218"/>
      <c r="AJ558" s="218"/>
      <c r="AK558" s="218"/>
      <c r="AL558" s="218"/>
      <c r="AM558" s="218"/>
      <c r="AN558" s="218"/>
      <c r="AO558" s="218"/>
      <c r="AP558" s="218"/>
      <c r="AQ558" s="218"/>
      <c r="AR558" s="218"/>
      <c r="AS558" s="218"/>
      <c r="AT558" s="218"/>
      <c r="AU558" s="218"/>
      <c r="AV558" s="218"/>
      <c r="AW558" s="218"/>
      <c r="AX558" s="218"/>
      <c r="AY558" s="218"/>
      <c r="AZ558" s="218"/>
      <c r="BA558" s="218"/>
      <c r="BB558" s="218"/>
      <c r="BC558" s="218"/>
      <c r="BD558" s="218"/>
      <c r="BE558" s="218"/>
      <c r="BF558" s="218"/>
      <c r="BG558" s="218"/>
      <c r="BH558" s="218"/>
      <c r="BI558" s="218"/>
      <c r="BJ558" s="218"/>
      <c r="BK558" s="218"/>
      <c r="BL558" s="218"/>
      <c r="BM558" s="218"/>
      <c r="BN558" s="218"/>
      <c r="BO558" s="218"/>
      <c r="BP558" s="218"/>
      <c r="BQ558" s="218"/>
      <c r="BR558" s="218"/>
      <c r="BS558" s="218"/>
      <c r="BT558" s="218"/>
      <c r="BU558" s="218"/>
      <c r="BV558" s="218"/>
      <c r="BW558" s="218"/>
      <c r="BX558" s="218"/>
      <c r="BY558" s="218"/>
      <c r="BZ558" s="218"/>
      <c r="CA558" s="218"/>
      <c r="CB558" s="218"/>
      <c r="CC558" s="218"/>
      <c r="CD558" s="218"/>
      <c r="CE558" s="218"/>
      <c r="CF558" s="218"/>
      <c r="CG558" s="218"/>
      <c r="CH558" s="218"/>
      <c r="CI558" s="218"/>
      <c r="CJ558" s="218"/>
      <c r="CK558" s="218"/>
      <c r="CL558" s="218"/>
      <c r="CM558" s="218"/>
      <c r="CN558" s="218"/>
      <c r="CO558" s="218"/>
      <c r="CP558" s="218"/>
      <c r="CQ558" s="218"/>
      <c r="CR558" s="218"/>
      <c r="CS558" s="218"/>
      <c r="CT558" s="218"/>
    </row>
    <row r="559" spans="20:98" s="10" customFormat="1" x14ac:dyDescent="0.35">
      <c r="T559" s="218"/>
      <c r="U559" s="218"/>
      <c r="V559" s="218"/>
      <c r="W559" s="218"/>
      <c r="X559" s="218"/>
      <c r="Y559" s="218"/>
      <c r="Z559" s="218"/>
      <c r="AA559" s="218"/>
      <c r="AB559" s="218"/>
      <c r="AC559" s="218"/>
      <c r="AD559" s="218"/>
      <c r="AE559" s="218"/>
      <c r="AF559" s="218"/>
      <c r="AG559" s="218"/>
      <c r="AH559" s="218"/>
      <c r="AI559" s="218"/>
      <c r="AJ559" s="218"/>
      <c r="AK559" s="218"/>
      <c r="AL559" s="218"/>
      <c r="AM559" s="218"/>
      <c r="AN559" s="218"/>
      <c r="AO559" s="218"/>
      <c r="AP559" s="218"/>
      <c r="AQ559" s="218"/>
      <c r="AR559" s="218"/>
      <c r="AS559" s="218"/>
      <c r="AT559" s="218"/>
      <c r="AU559" s="218"/>
      <c r="AV559" s="218"/>
      <c r="AW559" s="218"/>
      <c r="AX559" s="218"/>
      <c r="AY559" s="218"/>
      <c r="AZ559" s="218"/>
      <c r="BA559" s="218"/>
      <c r="BB559" s="218"/>
      <c r="BC559" s="218"/>
      <c r="BD559" s="218"/>
      <c r="BE559" s="218"/>
      <c r="BF559" s="218"/>
      <c r="BG559" s="218"/>
      <c r="BH559" s="218"/>
      <c r="BI559" s="218"/>
      <c r="BJ559" s="218"/>
      <c r="BK559" s="218"/>
      <c r="BL559" s="218"/>
      <c r="BM559" s="218"/>
      <c r="BN559" s="218"/>
      <c r="BO559" s="218"/>
      <c r="BP559" s="218"/>
      <c r="BQ559" s="218"/>
      <c r="BR559" s="218"/>
      <c r="BS559" s="218"/>
      <c r="BT559" s="218"/>
      <c r="BU559" s="218"/>
      <c r="BV559" s="218"/>
      <c r="BW559" s="218"/>
      <c r="BX559" s="218"/>
      <c r="BY559" s="218"/>
      <c r="BZ559" s="218"/>
      <c r="CA559" s="218"/>
      <c r="CB559" s="218"/>
      <c r="CC559" s="218"/>
      <c r="CD559" s="218"/>
      <c r="CE559" s="218"/>
      <c r="CF559" s="218"/>
      <c r="CG559" s="218"/>
      <c r="CH559" s="218"/>
      <c r="CI559" s="218"/>
      <c r="CJ559" s="218"/>
      <c r="CK559" s="218"/>
      <c r="CL559" s="218"/>
      <c r="CM559" s="218"/>
      <c r="CN559" s="218"/>
      <c r="CO559" s="218"/>
      <c r="CP559" s="218"/>
      <c r="CQ559" s="218"/>
      <c r="CR559" s="218"/>
      <c r="CS559" s="218"/>
      <c r="CT559" s="218"/>
    </row>
    <row r="560" spans="20:98" s="10" customFormat="1" x14ac:dyDescent="0.35">
      <c r="T560" s="218"/>
      <c r="U560" s="218"/>
      <c r="V560" s="218"/>
      <c r="W560" s="218"/>
      <c r="X560" s="218"/>
      <c r="Y560" s="218"/>
      <c r="Z560" s="218"/>
      <c r="AA560" s="218"/>
      <c r="AB560" s="218"/>
      <c r="AC560" s="218"/>
      <c r="AD560" s="218"/>
      <c r="AE560" s="218"/>
      <c r="AF560" s="218"/>
      <c r="AG560" s="218"/>
      <c r="AH560" s="218"/>
      <c r="AI560" s="218"/>
      <c r="AJ560" s="218"/>
      <c r="AK560" s="218"/>
      <c r="AL560" s="218"/>
      <c r="AM560" s="218"/>
      <c r="AN560" s="218"/>
      <c r="AO560" s="218"/>
      <c r="AP560" s="218"/>
      <c r="AQ560" s="218"/>
      <c r="AR560" s="218"/>
      <c r="AS560" s="218"/>
      <c r="AT560" s="218"/>
      <c r="AU560" s="218"/>
      <c r="AV560" s="218"/>
      <c r="AW560" s="218"/>
      <c r="AX560" s="218"/>
      <c r="AY560" s="218"/>
      <c r="AZ560" s="218"/>
      <c r="BA560" s="218"/>
      <c r="BB560" s="218"/>
      <c r="BC560" s="218"/>
      <c r="BD560" s="218"/>
      <c r="BE560" s="218"/>
      <c r="BF560" s="218"/>
      <c r="BG560" s="218"/>
      <c r="BH560" s="218"/>
      <c r="BI560" s="218"/>
      <c r="BJ560" s="218"/>
      <c r="BK560" s="218"/>
      <c r="BL560" s="218"/>
      <c r="BM560" s="218"/>
      <c r="BN560" s="218"/>
      <c r="BO560" s="218"/>
      <c r="BP560" s="218"/>
      <c r="BQ560" s="218"/>
      <c r="BR560" s="218"/>
      <c r="BS560" s="218"/>
      <c r="BT560" s="218"/>
      <c r="BU560" s="218"/>
      <c r="BV560" s="218"/>
      <c r="BW560" s="218"/>
      <c r="BX560" s="218"/>
      <c r="BY560" s="218"/>
      <c r="BZ560" s="218"/>
      <c r="CA560" s="218"/>
      <c r="CB560" s="218"/>
      <c r="CC560" s="218"/>
      <c r="CD560" s="218"/>
      <c r="CE560" s="218"/>
      <c r="CF560" s="218"/>
      <c r="CG560" s="218"/>
      <c r="CH560" s="218"/>
      <c r="CI560" s="218"/>
      <c r="CJ560" s="218"/>
      <c r="CK560" s="218"/>
      <c r="CL560" s="218"/>
      <c r="CM560" s="218"/>
      <c r="CN560" s="218"/>
      <c r="CO560" s="218"/>
      <c r="CP560" s="218"/>
      <c r="CQ560" s="218"/>
      <c r="CR560" s="218"/>
      <c r="CS560" s="218"/>
      <c r="CT560" s="218"/>
    </row>
    <row r="561" spans="20:98" s="10" customFormat="1" x14ac:dyDescent="0.35">
      <c r="T561" s="218"/>
      <c r="U561" s="218"/>
      <c r="V561" s="218"/>
      <c r="W561" s="218"/>
      <c r="X561" s="218"/>
      <c r="Y561" s="218"/>
      <c r="Z561" s="218"/>
      <c r="AA561" s="218"/>
      <c r="AB561" s="218"/>
      <c r="AC561" s="218"/>
      <c r="AD561" s="218"/>
      <c r="AE561" s="218"/>
      <c r="AF561" s="218"/>
      <c r="AG561" s="218"/>
      <c r="AH561" s="218"/>
      <c r="AI561" s="218"/>
      <c r="AJ561" s="218"/>
      <c r="AK561" s="218"/>
      <c r="AL561" s="218"/>
      <c r="AM561" s="218"/>
      <c r="AN561" s="218"/>
      <c r="AO561" s="218"/>
      <c r="AP561" s="218"/>
      <c r="AQ561" s="218"/>
      <c r="AR561" s="218"/>
      <c r="AS561" s="218"/>
      <c r="AT561" s="218"/>
      <c r="AU561" s="218"/>
      <c r="AV561" s="218"/>
      <c r="AW561" s="218"/>
      <c r="AX561" s="218"/>
      <c r="AY561" s="218"/>
      <c r="AZ561" s="218"/>
      <c r="BA561" s="218"/>
      <c r="BB561" s="218"/>
      <c r="BC561" s="218"/>
      <c r="BD561" s="218"/>
      <c r="BE561" s="218"/>
      <c r="BF561" s="218"/>
      <c r="BG561" s="218"/>
      <c r="BH561" s="218"/>
      <c r="BI561" s="218"/>
      <c r="BJ561" s="218"/>
      <c r="BK561" s="218"/>
      <c r="BL561" s="218"/>
      <c r="BM561" s="218"/>
      <c r="BN561" s="218"/>
      <c r="BO561" s="218"/>
      <c r="BP561" s="218"/>
      <c r="BQ561" s="218"/>
      <c r="BR561" s="218"/>
      <c r="BS561" s="218"/>
      <c r="BT561" s="218"/>
      <c r="BU561" s="218"/>
      <c r="BV561" s="218"/>
      <c r="BW561" s="218"/>
      <c r="BX561" s="218"/>
      <c r="BY561" s="218"/>
      <c r="BZ561" s="218"/>
      <c r="CA561" s="218"/>
      <c r="CB561" s="218"/>
      <c r="CC561" s="218"/>
      <c r="CD561" s="218"/>
      <c r="CE561" s="218"/>
      <c r="CF561" s="218"/>
      <c r="CG561" s="218"/>
      <c r="CH561" s="218"/>
      <c r="CI561" s="218"/>
      <c r="CJ561" s="218"/>
      <c r="CK561" s="218"/>
      <c r="CL561" s="218"/>
      <c r="CM561" s="218"/>
      <c r="CN561" s="218"/>
      <c r="CO561" s="218"/>
      <c r="CP561" s="218"/>
      <c r="CQ561" s="218"/>
      <c r="CR561" s="218"/>
      <c r="CS561" s="218"/>
      <c r="CT561" s="218"/>
    </row>
    <row r="562" spans="20:98" s="10" customFormat="1" x14ac:dyDescent="0.35">
      <c r="T562" s="218"/>
      <c r="U562" s="218"/>
      <c r="V562" s="218"/>
      <c r="W562" s="218"/>
      <c r="X562" s="218"/>
      <c r="Y562" s="218"/>
      <c r="Z562" s="218"/>
      <c r="AA562" s="218"/>
      <c r="AB562" s="218"/>
      <c r="AC562" s="218"/>
      <c r="AD562" s="218"/>
      <c r="AE562" s="218"/>
      <c r="AF562" s="218"/>
      <c r="AG562" s="218"/>
      <c r="AH562" s="218"/>
      <c r="AI562" s="218"/>
      <c r="AJ562" s="218"/>
      <c r="AK562" s="218"/>
      <c r="AL562" s="218"/>
      <c r="AM562" s="218"/>
      <c r="AN562" s="218"/>
      <c r="AO562" s="218"/>
      <c r="AP562" s="218"/>
      <c r="AQ562" s="218"/>
      <c r="AR562" s="218"/>
      <c r="AS562" s="218"/>
      <c r="AT562" s="218"/>
      <c r="AU562" s="218"/>
      <c r="AV562" s="218"/>
      <c r="AW562" s="218"/>
      <c r="AX562" s="218"/>
      <c r="AY562" s="218"/>
      <c r="AZ562" s="218"/>
      <c r="BA562" s="218"/>
      <c r="BB562" s="218"/>
      <c r="BC562" s="218"/>
      <c r="BD562" s="218"/>
      <c r="BE562" s="218"/>
      <c r="BF562" s="218"/>
      <c r="BG562" s="218"/>
      <c r="BH562" s="218"/>
      <c r="BI562" s="218"/>
      <c r="BJ562" s="218"/>
      <c r="BK562" s="218"/>
      <c r="BL562" s="218"/>
      <c r="BM562" s="218"/>
      <c r="BN562" s="218"/>
      <c r="BO562" s="218"/>
      <c r="BP562" s="218"/>
      <c r="BQ562" s="218"/>
      <c r="BR562" s="218"/>
      <c r="BS562" s="218"/>
      <c r="BT562" s="218"/>
      <c r="BU562" s="218"/>
      <c r="BV562" s="218"/>
      <c r="BW562" s="218"/>
      <c r="BX562" s="218"/>
      <c r="BY562" s="218"/>
      <c r="BZ562" s="218"/>
      <c r="CA562" s="218"/>
      <c r="CB562" s="218"/>
      <c r="CC562" s="218"/>
      <c r="CD562" s="218"/>
      <c r="CE562" s="218"/>
      <c r="CF562" s="218"/>
      <c r="CG562" s="218"/>
      <c r="CH562" s="218"/>
      <c r="CI562" s="218"/>
      <c r="CJ562" s="218"/>
      <c r="CK562" s="218"/>
      <c r="CL562" s="218"/>
      <c r="CM562" s="218"/>
      <c r="CN562" s="218"/>
      <c r="CO562" s="218"/>
      <c r="CP562" s="218"/>
      <c r="CQ562" s="218"/>
      <c r="CR562" s="218"/>
      <c r="CS562" s="218"/>
      <c r="CT562" s="218"/>
    </row>
    <row r="563" spans="20:98" s="10" customFormat="1" x14ac:dyDescent="0.35">
      <c r="T563" s="218"/>
      <c r="U563" s="218"/>
      <c r="V563" s="218"/>
      <c r="W563" s="218"/>
      <c r="X563" s="218"/>
      <c r="Y563" s="218"/>
      <c r="Z563" s="218"/>
      <c r="AA563" s="218"/>
      <c r="AB563" s="218"/>
      <c r="AC563" s="218"/>
      <c r="AD563" s="218"/>
      <c r="AE563" s="218"/>
      <c r="AF563" s="218"/>
      <c r="AG563" s="218"/>
      <c r="AH563" s="218"/>
      <c r="AI563" s="218"/>
      <c r="AJ563" s="218"/>
      <c r="AK563" s="218"/>
      <c r="AL563" s="218"/>
      <c r="AM563" s="218"/>
      <c r="AN563" s="218"/>
      <c r="AO563" s="218"/>
      <c r="AP563" s="218"/>
      <c r="AQ563" s="218"/>
      <c r="AR563" s="218"/>
      <c r="AS563" s="218"/>
      <c r="AT563" s="218"/>
      <c r="AU563" s="218"/>
      <c r="AV563" s="218"/>
      <c r="AW563" s="218"/>
      <c r="AX563" s="218"/>
      <c r="AY563" s="218"/>
      <c r="AZ563" s="218"/>
      <c r="BA563" s="218"/>
      <c r="BB563" s="218"/>
      <c r="BC563" s="218"/>
      <c r="BD563" s="218"/>
      <c r="BE563" s="218"/>
      <c r="BF563" s="218"/>
      <c r="BG563" s="218"/>
      <c r="BH563" s="218"/>
      <c r="BI563" s="218"/>
      <c r="BJ563" s="218"/>
      <c r="BK563" s="218"/>
      <c r="BL563" s="218"/>
      <c r="BM563" s="218"/>
      <c r="BN563" s="218"/>
      <c r="BO563" s="218"/>
      <c r="BP563" s="218"/>
      <c r="BQ563" s="218"/>
      <c r="BR563" s="218"/>
      <c r="BS563" s="218"/>
      <c r="BT563" s="218"/>
      <c r="BU563" s="218"/>
      <c r="BV563" s="218"/>
      <c r="BW563" s="218"/>
      <c r="BX563" s="218"/>
      <c r="BY563" s="218"/>
      <c r="BZ563" s="218"/>
      <c r="CA563" s="218"/>
      <c r="CB563" s="218"/>
      <c r="CC563" s="218"/>
      <c r="CD563" s="218"/>
      <c r="CE563" s="218"/>
      <c r="CF563" s="218"/>
      <c r="CG563" s="218"/>
      <c r="CH563" s="218"/>
      <c r="CI563" s="218"/>
      <c r="CJ563" s="218"/>
      <c r="CK563" s="218"/>
      <c r="CL563" s="218"/>
      <c r="CM563" s="218"/>
      <c r="CN563" s="218"/>
      <c r="CO563" s="218"/>
      <c r="CP563" s="218"/>
      <c r="CQ563" s="218"/>
      <c r="CR563" s="218"/>
      <c r="CS563" s="218"/>
      <c r="CT563" s="218"/>
    </row>
    <row r="564" spans="20:98" s="10" customFormat="1" x14ac:dyDescent="0.35">
      <c r="T564" s="218"/>
      <c r="U564" s="218"/>
      <c r="V564" s="218"/>
      <c r="W564" s="218"/>
      <c r="X564" s="218"/>
      <c r="Y564" s="218"/>
      <c r="Z564" s="218"/>
      <c r="AA564" s="218"/>
      <c r="AB564" s="218"/>
      <c r="AC564" s="218"/>
      <c r="AD564" s="218"/>
      <c r="AE564" s="218"/>
      <c r="AF564" s="218"/>
      <c r="AG564" s="218"/>
      <c r="AH564" s="218"/>
      <c r="AI564" s="218"/>
      <c r="AJ564" s="218"/>
      <c r="AK564" s="218"/>
      <c r="AL564" s="218"/>
      <c r="AM564" s="218"/>
      <c r="AN564" s="218"/>
      <c r="AO564" s="218"/>
      <c r="AP564" s="218"/>
      <c r="AQ564" s="218"/>
      <c r="AR564" s="218"/>
      <c r="AS564" s="218"/>
      <c r="AT564" s="218"/>
      <c r="AU564" s="218"/>
      <c r="AV564" s="218"/>
      <c r="AW564" s="218"/>
      <c r="AX564" s="218"/>
      <c r="AY564" s="218"/>
      <c r="AZ564" s="218"/>
      <c r="BA564" s="218"/>
      <c r="BB564" s="218"/>
      <c r="BC564" s="218"/>
      <c r="BD564" s="218"/>
      <c r="BE564" s="218"/>
      <c r="BF564" s="218"/>
      <c r="BG564" s="218"/>
      <c r="BH564" s="218"/>
      <c r="BI564" s="218"/>
      <c r="BJ564" s="218"/>
      <c r="BK564" s="218"/>
      <c r="BL564" s="218"/>
      <c r="BM564" s="218"/>
      <c r="BN564" s="218"/>
      <c r="BO564" s="218"/>
      <c r="BP564" s="218"/>
      <c r="BQ564" s="218"/>
      <c r="BR564" s="218"/>
      <c r="BS564" s="218"/>
      <c r="BT564" s="218"/>
      <c r="BU564" s="218"/>
      <c r="BV564" s="218"/>
      <c r="BW564" s="218"/>
      <c r="BX564" s="218"/>
      <c r="BY564" s="218"/>
      <c r="BZ564" s="218"/>
      <c r="CA564" s="218"/>
      <c r="CB564" s="218"/>
      <c r="CC564" s="218"/>
      <c r="CD564" s="218"/>
      <c r="CE564" s="218"/>
      <c r="CF564" s="218"/>
      <c r="CG564" s="218"/>
      <c r="CH564" s="218"/>
      <c r="CI564" s="218"/>
      <c r="CJ564" s="218"/>
      <c r="CK564" s="218"/>
      <c r="CL564" s="218"/>
      <c r="CM564" s="218"/>
      <c r="CN564" s="218"/>
      <c r="CO564" s="218"/>
      <c r="CP564" s="218"/>
      <c r="CQ564" s="218"/>
      <c r="CR564" s="218"/>
      <c r="CS564" s="218"/>
      <c r="CT564" s="218"/>
    </row>
    <row r="565" spans="20:98" s="10" customFormat="1" x14ac:dyDescent="0.35">
      <c r="T565" s="218"/>
      <c r="U565" s="218"/>
      <c r="V565" s="218"/>
      <c r="W565" s="218"/>
      <c r="X565" s="218"/>
      <c r="Y565" s="218"/>
      <c r="Z565" s="218"/>
      <c r="AA565" s="218"/>
      <c r="AB565" s="218"/>
      <c r="AC565" s="218"/>
      <c r="AD565" s="218"/>
      <c r="AE565" s="218"/>
      <c r="AF565" s="218"/>
      <c r="AG565" s="218"/>
      <c r="AH565" s="218"/>
      <c r="AI565" s="218"/>
      <c r="AJ565" s="218"/>
      <c r="AK565" s="218"/>
      <c r="AL565" s="218"/>
      <c r="AM565" s="218"/>
      <c r="AN565" s="218"/>
      <c r="AO565" s="218"/>
      <c r="AP565" s="218"/>
      <c r="AQ565" s="218"/>
      <c r="AR565" s="218"/>
      <c r="AS565" s="218"/>
      <c r="AT565" s="218"/>
      <c r="AU565" s="218"/>
      <c r="AV565" s="218"/>
      <c r="AW565" s="218"/>
      <c r="AX565" s="218"/>
      <c r="AY565" s="218"/>
      <c r="AZ565" s="218"/>
      <c r="BA565" s="218"/>
      <c r="BB565" s="218"/>
      <c r="BC565" s="218"/>
      <c r="BD565" s="218"/>
      <c r="BE565" s="218"/>
      <c r="BF565" s="218"/>
      <c r="BG565" s="218"/>
      <c r="BH565" s="218"/>
      <c r="BI565" s="218"/>
      <c r="BJ565" s="218"/>
      <c r="BK565" s="218"/>
      <c r="BL565" s="218"/>
      <c r="BM565" s="218"/>
      <c r="BN565" s="218"/>
      <c r="BO565" s="218"/>
      <c r="BP565" s="218"/>
      <c r="BQ565" s="218"/>
      <c r="BR565" s="218"/>
      <c r="BS565" s="218"/>
      <c r="BT565" s="218"/>
      <c r="BU565" s="218"/>
      <c r="BV565" s="218"/>
      <c r="BW565" s="218"/>
      <c r="BX565" s="218"/>
      <c r="BY565" s="218"/>
      <c r="BZ565" s="218"/>
      <c r="CA565" s="218"/>
      <c r="CB565" s="218"/>
      <c r="CC565" s="218"/>
      <c r="CD565" s="218"/>
      <c r="CE565" s="218"/>
      <c r="CF565" s="218"/>
      <c r="CG565" s="218"/>
      <c r="CH565" s="218"/>
      <c r="CI565" s="218"/>
      <c r="CJ565" s="218"/>
      <c r="CK565" s="218"/>
      <c r="CL565" s="218"/>
      <c r="CM565" s="218"/>
      <c r="CN565" s="218"/>
      <c r="CO565" s="218"/>
      <c r="CP565" s="218"/>
      <c r="CQ565" s="218"/>
      <c r="CR565" s="218"/>
      <c r="CS565" s="218"/>
      <c r="CT565" s="218"/>
    </row>
    <row r="566" spans="20:98" s="10" customFormat="1" x14ac:dyDescent="0.35">
      <c r="T566" s="218"/>
      <c r="U566" s="218"/>
      <c r="V566" s="218"/>
      <c r="W566" s="218"/>
      <c r="X566" s="218"/>
      <c r="Y566" s="218"/>
      <c r="Z566" s="218"/>
      <c r="AA566" s="218"/>
      <c r="AB566" s="218"/>
      <c r="AC566" s="218"/>
      <c r="AD566" s="218"/>
      <c r="AE566" s="218"/>
      <c r="AF566" s="218"/>
      <c r="AG566" s="218"/>
      <c r="AH566" s="218"/>
      <c r="AI566" s="218"/>
      <c r="AJ566" s="218"/>
      <c r="AK566" s="218"/>
      <c r="AL566" s="218"/>
      <c r="AM566" s="218"/>
      <c r="AN566" s="218"/>
      <c r="AO566" s="218"/>
      <c r="AP566" s="218"/>
      <c r="AQ566" s="218"/>
      <c r="AR566" s="218"/>
      <c r="AS566" s="218"/>
      <c r="AT566" s="218"/>
      <c r="AU566" s="218"/>
      <c r="AV566" s="218"/>
      <c r="AW566" s="218"/>
      <c r="AX566" s="218"/>
      <c r="AY566" s="218"/>
      <c r="AZ566" s="218"/>
      <c r="BA566" s="218"/>
      <c r="BB566" s="218"/>
      <c r="BC566" s="218"/>
      <c r="BD566" s="218"/>
      <c r="BE566" s="218"/>
      <c r="BF566" s="218"/>
      <c r="BG566" s="218"/>
      <c r="BH566" s="218"/>
      <c r="BI566" s="218"/>
      <c r="BJ566" s="218"/>
      <c r="BK566" s="218"/>
      <c r="BL566" s="218"/>
      <c r="BM566" s="218"/>
      <c r="BN566" s="218"/>
      <c r="BO566" s="218"/>
      <c r="BP566" s="218"/>
      <c r="BQ566" s="218"/>
      <c r="BR566" s="218"/>
      <c r="BS566" s="218"/>
      <c r="BT566" s="218"/>
      <c r="BU566" s="218"/>
      <c r="BV566" s="218"/>
      <c r="BW566" s="218"/>
      <c r="BX566" s="218"/>
      <c r="BY566" s="218"/>
      <c r="BZ566" s="218"/>
      <c r="CA566" s="218"/>
      <c r="CB566" s="218"/>
      <c r="CC566" s="218"/>
      <c r="CD566" s="218"/>
      <c r="CE566" s="218"/>
      <c r="CF566" s="218"/>
      <c r="CG566" s="218"/>
      <c r="CH566" s="218"/>
      <c r="CI566" s="218"/>
      <c r="CJ566" s="218"/>
      <c r="CK566" s="218"/>
      <c r="CL566" s="218"/>
      <c r="CM566" s="218"/>
      <c r="CN566" s="218"/>
      <c r="CO566" s="218"/>
      <c r="CP566" s="218"/>
      <c r="CQ566" s="218"/>
      <c r="CR566" s="218"/>
      <c r="CS566" s="218"/>
      <c r="CT566" s="218"/>
    </row>
    <row r="567" spans="20:98" s="10" customFormat="1" x14ac:dyDescent="0.35">
      <c r="T567" s="218"/>
      <c r="U567" s="218"/>
      <c r="V567" s="218"/>
      <c r="W567" s="218"/>
      <c r="X567" s="218"/>
      <c r="Y567" s="218"/>
      <c r="Z567" s="218"/>
      <c r="AA567" s="218"/>
      <c r="AB567" s="218"/>
      <c r="AC567" s="218"/>
      <c r="AD567" s="218"/>
      <c r="AE567" s="218"/>
      <c r="AF567" s="218"/>
      <c r="AG567" s="218"/>
      <c r="AH567" s="218"/>
      <c r="AI567" s="218"/>
      <c r="AJ567" s="218"/>
      <c r="AK567" s="218"/>
      <c r="AL567" s="218"/>
      <c r="AM567" s="218"/>
      <c r="AN567" s="218"/>
      <c r="AO567" s="218"/>
      <c r="AP567" s="218"/>
      <c r="AQ567" s="218"/>
      <c r="AR567" s="218"/>
      <c r="AS567" s="218"/>
      <c r="AT567" s="218"/>
      <c r="AU567" s="218"/>
      <c r="AV567" s="218"/>
      <c r="AW567" s="218"/>
      <c r="AX567" s="218"/>
      <c r="AY567" s="218"/>
      <c r="AZ567" s="218"/>
      <c r="BA567" s="218"/>
      <c r="BB567" s="218"/>
      <c r="BC567" s="218"/>
      <c r="BD567" s="218"/>
      <c r="BE567" s="218"/>
      <c r="BF567" s="218"/>
      <c r="BG567" s="218"/>
      <c r="BH567" s="218"/>
      <c r="BI567" s="218"/>
      <c r="BJ567" s="218"/>
      <c r="BK567" s="218"/>
      <c r="BL567" s="218"/>
      <c r="BM567" s="218"/>
      <c r="BN567" s="218"/>
      <c r="BO567" s="218"/>
      <c r="BP567" s="218"/>
      <c r="BQ567" s="218"/>
      <c r="BR567" s="218"/>
      <c r="BS567" s="218"/>
      <c r="BT567" s="218"/>
      <c r="BU567" s="218"/>
      <c r="BV567" s="218"/>
      <c r="BW567" s="218"/>
      <c r="BX567" s="218"/>
      <c r="BY567" s="218"/>
      <c r="BZ567" s="218"/>
      <c r="CA567" s="218"/>
      <c r="CB567" s="218"/>
      <c r="CC567" s="218"/>
      <c r="CD567" s="218"/>
      <c r="CE567" s="218"/>
      <c r="CF567" s="218"/>
      <c r="CG567" s="218"/>
      <c r="CH567" s="218"/>
      <c r="CI567" s="218"/>
      <c r="CJ567" s="218"/>
      <c r="CK567" s="218"/>
      <c r="CL567" s="218"/>
      <c r="CM567" s="218"/>
      <c r="CN567" s="218"/>
      <c r="CO567" s="218"/>
      <c r="CP567" s="218"/>
      <c r="CQ567" s="218"/>
      <c r="CR567" s="218"/>
      <c r="CS567" s="218"/>
      <c r="CT567" s="218"/>
    </row>
    <row r="568" spans="20:98" s="10" customFormat="1" x14ac:dyDescent="0.35">
      <c r="T568" s="218"/>
      <c r="U568" s="218"/>
      <c r="V568" s="218"/>
      <c r="W568" s="218"/>
      <c r="X568" s="218"/>
      <c r="Y568" s="218"/>
      <c r="Z568" s="218"/>
      <c r="AA568" s="218"/>
      <c r="AB568" s="218"/>
      <c r="AC568" s="218"/>
      <c r="AD568" s="218"/>
      <c r="AE568" s="218"/>
      <c r="AF568" s="218"/>
      <c r="AG568" s="218"/>
      <c r="AH568" s="218"/>
      <c r="AI568" s="218"/>
      <c r="AJ568" s="218"/>
      <c r="AK568" s="218"/>
      <c r="AL568" s="218"/>
      <c r="AM568" s="218"/>
      <c r="AN568" s="218"/>
      <c r="AO568" s="218"/>
      <c r="AP568" s="218"/>
      <c r="AQ568" s="218"/>
      <c r="AR568" s="218"/>
      <c r="AS568" s="218"/>
      <c r="AT568" s="218"/>
      <c r="AU568" s="218"/>
      <c r="AV568" s="218"/>
      <c r="AW568" s="218"/>
      <c r="AX568" s="218"/>
      <c r="AY568" s="218"/>
      <c r="AZ568" s="218"/>
      <c r="BA568" s="218"/>
      <c r="BB568" s="218"/>
      <c r="BC568" s="218"/>
      <c r="BD568" s="218"/>
      <c r="BE568" s="218"/>
      <c r="BF568" s="218"/>
      <c r="BG568" s="218"/>
      <c r="BH568" s="218"/>
      <c r="BI568" s="218"/>
      <c r="BJ568" s="218"/>
      <c r="BK568" s="218"/>
      <c r="BL568" s="218"/>
      <c r="BM568" s="218"/>
      <c r="BN568" s="218"/>
      <c r="BO568" s="218"/>
      <c r="BP568" s="218"/>
      <c r="BQ568" s="218"/>
      <c r="BR568" s="218"/>
      <c r="BS568" s="218"/>
      <c r="BT568" s="218"/>
      <c r="BU568" s="218"/>
      <c r="BV568" s="218"/>
      <c r="BW568" s="218"/>
      <c r="BX568" s="218"/>
      <c r="BY568" s="218"/>
      <c r="BZ568" s="218"/>
      <c r="CA568" s="218"/>
      <c r="CB568" s="218"/>
      <c r="CC568" s="218"/>
      <c r="CD568" s="218"/>
      <c r="CE568" s="218"/>
      <c r="CF568" s="218"/>
      <c r="CG568" s="218"/>
      <c r="CH568" s="218"/>
      <c r="CI568" s="218"/>
      <c r="CJ568" s="218"/>
      <c r="CK568" s="218"/>
      <c r="CL568" s="218"/>
      <c r="CM568" s="218"/>
      <c r="CN568" s="218"/>
      <c r="CO568" s="218"/>
      <c r="CP568" s="218"/>
      <c r="CQ568" s="218"/>
      <c r="CR568" s="218"/>
      <c r="CS568" s="218"/>
      <c r="CT568" s="218"/>
    </row>
    <row r="569" spans="20:98" s="10" customFormat="1" x14ac:dyDescent="0.35">
      <c r="T569" s="218"/>
      <c r="U569" s="218"/>
      <c r="V569" s="218"/>
      <c r="W569" s="218"/>
      <c r="X569" s="218"/>
      <c r="Y569" s="218"/>
      <c r="Z569" s="218"/>
      <c r="AA569" s="218"/>
      <c r="AB569" s="218"/>
      <c r="AC569" s="218"/>
      <c r="AD569" s="218"/>
      <c r="AE569" s="218"/>
      <c r="AF569" s="218"/>
      <c r="AG569" s="218"/>
      <c r="AH569" s="218"/>
      <c r="AI569" s="218"/>
      <c r="AJ569" s="218"/>
      <c r="AK569" s="218"/>
      <c r="AL569" s="218"/>
      <c r="AM569" s="218"/>
      <c r="AN569" s="218"/>
      <c r="AO569" s="218"/>
      <c r="AP569" s="218"/>
      <c r="AQ569" s="218"/>
      <c r="AR569" s="218"/>
      <c r="AS569" s="218"/>
      <c r="AT569" s="218"/>
      <c r="AU569" s="218"/>
      <c r="AV569" s="218"/>
      <c r="AW569" s="218"/>
      <c r="AX569" s="218"/>
      <c r="AY569" s="218"/>
      <c r="AZ569" s="218"/>
      <c r="BA569" s="218"/>
      <c r="BB569" s="218"/>
      <c r="BC569" s="218"/>
      <c r="BD569" s="218"/>
      <c r="BE569" s="218"/>
      <c r="BF569" s="218"/>
      <c r="BG569" s="218"/>
      <c r="BH569" s="218"/>
      <c r="BI569" s="218"/>
      <c r="BJ569" s="218"/>
      <c r="BK569" s="218"/>
      <c r="BL569" s="218"/>
      <c r="BM569" s="218"/>
      <c r="BN569" s="218"/>
      <c r="BO569" s="218"/>
      <c r="BP569" s="218"/>
      <c r="BQ569" s="218"/>
      <c r="BR569" s="218"/>
      <c r="BS569" s="218"/>
      <c r="BT569" s="218"/>
      <c r="BU569" s="218"/>
      <c r="BV569" s="218"/>
      <c r="BW569" s="218"/>
      <c r="BX569" s="218"/>
      <c r="BY569" s="218"/>
      <c r="BZ569" s="218"/>
      <c r="CA569" s="218"/>
      <c r="CB569" s="218"/>
      <c r="CC569" s="218"/>
      <c r="CD569" s="218"/>
      <c r="CE569" s="218"/>
      <c r="CF569" s="218"/>
      <c r="CG569" s="218"/>
      <c r="CH569" s="218"/>
      <c r="CI569" s="218"/>
      <c r="CJ569" s="218"/>
      <c r="CK569" s="218"/>
      <c r="CL569" s="218"/>
      <c r="CM569" s="218"/>
      <c r="CN569" s="218"/>
      <c r="CO569" s="218"/>
      <c r="CP569" s="218"/>
      <c r="CQ569" s="218"/>
      <c r="CR569" s="218"/>
      <c r="CS569" s="218"/>
      <c r="CT569" s="218"/>
    </row>
    <row r="570" spans="20:98" s="10" customFormat="1" x14ac:dyDescent="0.35">
      <c r="T570" s="218"/>
      <c r="U570" s="218"/>
      <c r="V570" s="218"/>
      <c r="W570" s="218"/>
      <c r="X570" s="218"/>
      <c r="Y570" s="218"/>
      <c r="Z570" s="218"/>
      <c r="AA570" s="218"/>
      <c r="AB570" s="218"/>
      <c r="AC570" s="218"/>
      <c r="AD570" s="218"/>
      <c r="AE570" s="218"/>
      <c r="AF570" s="218"/>
      <c r="AG570" s="218"/>
      <c r="AH570" s="218"/>
      <c r="AI570" s="218"/>
      <c r="AJ570" s="218"/>
      <c r="AK570" s="218"/>
      <c r="AL570" s="218"/>
      <c r="AM570" s="218"/>
      <c r="AN570" s="218"/>
      <c r="AO570" s="218"/>
      <c r="AP570" s="218"/>
      <c r="AQ570" s="218"/>
      <c r="AR570" s="218"/>
      <c r="AS570" s="218"/>
      <c r="AT570" s="218"/>
      <c r="AU570" s="218"/>
      <c r="AV570" s="218"/>
      <c r="AW570" s="218"/>
      <c r="AX570" s="218"/>
      <c r="AY570" s="218"/>
      <c r="AZ570" s="218"/>
      <c r="BA570" s="218"/>
      <c r="BB570" s="218"/>
      <c r="BC570" s="218"/>
      <c r="BD570" s="218"/>
      <c r="BE570" s="218"/>
      <c r="BF570" s="218"/>
      <c r="BG570" s="218"/>
      <c r="BH570" s="218"/>
      <c r="BI570" s="218"/>
      <c r="BJ570" s="218"/>
      <c r="BK570" s="218"/>
      <c r="BL570" s="218"/>
      <c r="BM570" s="218"/>
      <c r="BN570" s="218"/>
      <c r="BO570" s="218"/>
      <c r="BP570" s="218"/>
      <c r="BQ570" s="218"/>
      <c r="BR570" s="218"/>
      <c r="BS570" s="218"/>
      <c r="BT570" s="218"/>
      <c r="BU570" s="218"/>
      <c r="BV570" s="218"/>
      <c r="BW570" s="218"/>
      <c r="BX570" s="218"/>
      <c r="BY570" s="218"/>
      <c r="BZ570" s="218"/>
      <c r="CA570" s="218"/>
      <c r="CB570" s="218"/>
      <c r="CC570" s="218"/>
      <c r="CD570" s="218"/>
      <c r="CE570" s="218"/>
      <c r="CF570" s="218"/>
      <c r="CG570" s="218"/>
      <c r="CH570" s="218"/>
      <c r="CI570" s="218"/>
      <c r="CJ570" s="218"/>
      <c r="CK570" s="218"/>
      <c r="CL570" s="218"/>
      <c r="CM570" s="218"/>
      <c r="CN570" s="218"/>
      <c r="CO570" s="218"/>
      <c r="CP570" s="218"/>
      <c r="CQ570" s="218"/>
      <c r="CR570" s="218"/>
      <c r="CS570" s="218"/>
      <c r="CT570" s="218"/>
    </row>
    <row r="571" spans="20:98" s="10" customFormat="1" x14ac:dyDescent="0.35">
      <c r="T571" s="218"/>
      <c r="U571" s="218"/>
      <c r="V571" s="218"/>
      <c r="W571" s="218"/>
      <c r="X571" s="218"/>
      <c r="Y571" s="218"/>
      <c r="Z571" s="218"/>
      <c r="AA571" s="218"/>
      <c r="AB571" s="218"/>
      <c r="AC571" s="218"/>
      <c r="AD571" s="218"/>
      <c r="AE571" s="218"/>
      <c r="AF571" s="218"/>
      <c r="AG571" s="218"/>
      <c r="AH571" s="218"/>
      <c r="AI571" s="218"/>
      <c r="AJ571" s="218"/>
      <c r="AK571" s="218"/>
      <c r="AL571" s="218"/>
      <c r="AM571" s="218"/>
      <c r="AN571" s="218"/>
      <c r="AO571" s="218"/>
      <c r="AP571" s="218"/>
      <c r="AQ571" s="218"/>
      <c r="AR571" s="218"/>
      <c r="AS571" s="218"/>
      <c r="AT571" s="218"/>
      <c r="AU571" s="218"/>
      <c r="AV571" s="218"/>
      <c r="AW571" s="218"/>
      <c r="AX571" s="218"/>
      <c r="AY571" s="218"/>
      <c r="AZ571" s="218"/>
      <c r="BA571" s="218"/>
      <c r="BB571" s="218"/>
      <c r="BC571" s="218"/>
      <c r="BD571" s="218"/>
      <c r="BE571" s="218"/>
      <c r="BF571" s="218"/>
      <c r="BG571" s="218"/>
      <c r="BH571" s="218"/>
      <c r="BI571" s="218"/>
      <c r="BJ571" s="218"/>
      <c r="BK571" s="218"/>
      <c r="BL571" s="218"/>
      <c r="BM571" s="218"/>
      <c r="BN571" s="218"/>
      <c r="BO571" s="218"/>
      <c r="BP571" s="218"/>
      <c r="BQ571" s="218"/>
      <c r="BR571" s="218"/>
      <c r="BS571" s="218"/>
      <c r="BT571" s="218"/>
      <c r="BU571" s="218"/>
      <c r="BV571" s="218"/>
      <c r="BW571" s="218"/>
      <c r="BX571" s="218"/>
      <c r="BY571" s="218"/>
      <c r="BZ571" s="218"/>
      <c r="CA571" s="218"/>
      <c r="CB571" s="218"/>
      <c r="CC571" s="218"/>
      <c r="CD571" s="218"/>
      <c r="CE571" s="218"/>
      <c r="CF571" s="218"/>
      <c r="CG571" s="218"/>
      <c r="CH571" s="218"/>
      <c r="CI571" s="218"/>
      <c r="CJ571" s="218"/>
      <c r="CK571" s="218"/>
      <c r="CL571" s="218"/>
      <c r="CM571" s="218"/>
      <c r="CN571" s="218"/>
      <c r="CO571" s="218"/>
      <c r="CP571" s="218"/>
      <c r="CQ571" s="218"/>
      <c r="CR571" s="218"/>
      <c r="CS571" s="218"/>
      <c r="CT571" s="218"/>
    </row>
    <row r="572" spans="20:98" s="10" customFormat="1" x14ac:dyDescent="0.35">
      <c r="T572" s="218"/>
      <c r="U572" s="218"/>
      <c r="V572" s="218"/>
      <c r="W572" s="218"/>
      <c r="X572" s="218"/>
      <c r="Y572" s="218"/>
      <c r="Z572" s="218"/>
      <c r="AA572" s="218"/>
      <c r="AB572" s="218"/>
      <c r="AC572" s="218"/>
      <c r="AD572" s="218"/>
      <c r="AE572" s="218"/>
      <c r="AF572" s="218"/>
      <c r="AG572" s="218"/>
      <c r="AH572" s="218"/>
      <c r="AI572" s="218"/>
      <c r="AJ572" s="218"/>
      <c r="AK572" s="218"/>
      <c r="AL572" s="218"/>
      <c r="AM572" s="218"/>
      <c r="AN572" s="218"/>
      <c r="AO572" s="218"/>
      <c r="AP572" s="218"/>
      <c r="AQ572" s="218"/>
      <c r="AR572" s="218"/>
      <c r="AS572" s="218"/>
      <c r="AT572" s="218"/>
      <c r="AU572" s="218"/>
      <c r="AV572" s="218"/>
      <c r="AW572" s="218"/>
      <c r="AX572" s="218"/>
      <c r="AY572" s="218"/>
      <c r="AZ572" s="218"/>
      <c r="BA572" s="218"/>
      <c r="BB572" s="218"/>
      <c r="BC572" s="218"/>
      <c r="BD572" s="218"/>
      <c r="BE572" s="218"/>
      <c r="BF572" s="218"/>
      <c r="BG572" s="218"/>
      <c r="BH572" s="218"/>
      <c r="BI572" s="218"/>
      <c r="BJ572" s="218"/>
      <c r="BK572" s="218"/>
      <c r="BL572" s="218"/>
      <c r="BM572" s="218"/>
      <c r="BN572" s="218"/>
      <c r="BO572" s="218"/>
      <c r="BP572" s="218"/>
      <c r="BQ572" s="218"/>
      <c r="BR572" s="218"/>
      <c r="BS572" s="218"/>
      <c r="BT572" s="218"/>
      <c r="BU572" s="218"/>
      <c r="BV572" s="218"/>
      <c r="BW572" s="218"/>
      <c r="BX572" s="218"/>
      <c r="BY572" s="218"/>
      <c r="BZ572" s="218"/>
      <c r="CA572" s="218"/>
      <c r="CB572" s="218"/>
      <c r="CC572" s="218"/>
      <c r="CD572" s="218"/>
      <c r="CE572" s="218"/>
      <c r="CF572" s="218"/>
      <c r="CG572" s="218"/>
      <c r="CH572" s="218"/>
      <c r="CI572" s="218"/>
      <c r="CJ572" s="218"/>
      <c r="CK572" s="218"/>
      <c r="CL572" s="218"/>
      <c r="CM572" s="218"/>
      <c r="CN572" s="218"/>
      <c r="CO572" s="218"/>
      <c r="CP572" s="218"/>
      <c r="CQ572" s="218"/>
      <c r="CR572" s="218"/>
      <c r="CS572" s="218"/>
      <c r="CT572" s="218"/>
    </row>
    <row r="573" spans="20:98" s="10" customFormat="1" x14ac:dyDescent="0.35">
      <c r="T573" s="218"/>
      <c r="U573" s="218"/>
      <c r="V573" s="218"/>
      <c r="W573" s="218"/>
      <c r="X573" s="218"/>
      <c r="Y573" s="218"/>
      <c r="Z573" s="218"/>
      <c r="AA573" s="218"/>
      <c r="AB573" s="218"/>
      <c r="AC573" s="218"/>
      <c r="AD573" s="218"/>
      <c r="AE573" s="218"/>
      <c r="AF573" s="218"/>
      <c r="AG573" s="218"/>
      <c r="AH573" s="218"/>
      <c r="AI573" s="218"/>
      <c r="AJ573" s="218"/>
      <c r="AK573" s="218"/>
      <c r="AL573" s="218"/>
      <c r="AM573" s="218"/>
      <c r="AN573" s="218"/>
      <c r="AO573" s="218"/>
      <c r="AP573" s="218"/>
      <c r="AQ573" s="218"/>
      <c r="AR573" s="218"/>
      <c r="AS573" s="218"/>
      <c r="AT573" s="218"/>
      <c r="AU573" s="218"/>
      <c r="AV573" s="218"/>
      <c r="AW573" s="218"/>
      <c r="AX573" s="218"/>
      <c r="AY573" s="218"/>
      <c r="AZ573" s="218"/>
      <c r="BA573" s="218"/>
      <c r="BB573" s="218"/>
      <c r="BC573" s="218"/>
      <c r="BD573" s="218"/>
      <c r="BE573" s="218"/>
      <c r="BF573" s="218"/>
      <c r="BG573" s="218"/>
      <c r="BH573" s="218"/>
      <c r="BI573" s="218"/>
      <c r="BJ573" s="218"/>
      <c r="BK573" s="218"/>
      <c r="BL573" s="218"/>
      <c r="BM573" s="218"/>
      <c r="BN573" s="218"/>
      <c r="BO573" s="218"/>
      <c r="BP573" s="218"/>
      <c r="BQ573" s="218"/>
      <c r="BR573" s="218"/>
      <c r="BS573" s="218"/>
      <c r="BT573" s="218"/>
      <c r="BU573" s="218"/>
      <c r="BV573" s="218"/>
      <c r="BW573" s="218"/>
      <c r="BX573" s="218"/>
      <c r="BY573" s="218"/>
      <c r="BZ573" s="218"/>
      <c r="CA573" s="218"/>
      <c r="CB573" s="218"/>
      <c r="CC573" s="218"/>
      <c r="CD573" s="218"/>
      <c r="CE573" s="218"/>
      <c r="CF573" s="218"/>
      <c r="CG573" s="218"/>
      <c r="CH573" s="218"/>
      <c r="CI573" s="218"/>
      <c r="CJ573" s="218"/>
      <c r="CK573" s="218"/>
      <c r="CL573" s="218"/>
      <c r="CM573" s="218"/>
      <c r="CN573" s="218"/>
      <c r="CO573" s="218"/>
      <c r="CP573" s="218"/>
      <c r="CQ573" s="218"/>
      <c r="CR573" s="218"/>
      <c r="CS573" s="218"/>
      <c r="CT573" s="218"/>
    </row>
    <row r="574" spans="20:98" s="10" customFormat="1" x14ac:dyDescent="0.35">
      <c r="T574" s="218"/>
      <c r="U574" s="218"/>
      <c r="V574" s="218"/>
      <c r="W574" s="218"/>
      <c r="X574" s="218"/>
      <c r="Y574" s="218"/>
      <c r="Z574" s="218"/>
      <c r="AA574" s="218"/>
      <c r="AB574" s="218"/>
      <c r="AC574" s="218"/>
      <c r="AD574" s="218"/>
      <c r="AE574" s="218"/>
      <c r="AF574" s="218"/>
      <c r="AG574" s="218"/>
      <c r="AH574" s="218"/>
      <c r="AI574" s="218"/>
      <c r="AJ574" s="218"/>
      <c r="AK574" s="218"/>
      <c r="AL574" s="218"/>
      <c r="AM574" s="218"/>
      <c r="AN574" s="218"/>
      <c r="AO574" s="218"/>
      <c r="AP574" s="218"/>
      <c r="AQ574" s="218"/>
      <c r="AR574" s="218"/>
      <c r="AS574" s="218"/>
      <c r="AT574" s="218"/>
      <c r="AU574" s="218"/>
      <c r="AV574" s="218"/>
      <c r="AW574" s="218"/>
      <c r="AX574" s="218"/>
      <c r="AY574" s="218"/>
      <c r="AZ574" s="218"/>
      <c r="BA574" s="218"/>
      <c r="BB574" s="218"/>
      <c r="BC574" s="218"/>
      <c r="BD574" s="218"/>
      <c r="BE574" s="218"/>
      <c r="BF574" s="218"/>
      <c r="BG574" s="218"/>
      <c r="BH574" s="218"/>
      <c r="BI574" s="218"/>
      <c r="BJ574" s="218"/>
      <c r="BK574" s="218"/>
      <c r="BL574" s="218"/>
      <c r="BM574" s="218"/>
      <c r="BN574" s="218"/>
      <c r="BO574" s="218"/>
      <c r="BP574" s="218"/>
      <c r="BQ574" s="218"/>
      <c r="BR574" s="218"/>
      <c r="BS574" s="218"/>
      <c r="BT574" s="218"/>
      <c r="BU574" s="218"/>
      <c r="BV574" s="218"/>
      <c r="BW574" s="218"/>
      <c r="BX574" s="218"/>
      <c r="BY574" s="218"/>
      <c r="BZ574" s="218"/>
      <c r="CA574" s="218"/>
      <c r="CB574" s="218"/>
      <c r="CC574" s="218"/>
      <c r="CD574" s="218"/>
      <c r="CE574" s="218"/>
      <c r="CF574" s="218"/>
      <c r="CG574" s="218"/>
      <c r="CH574" s="218"/>
      <c r="CI574" s="218"/>
      <c r="CJ574" s="218"/>
      <c r="CK574" s="218"/>
      <c r="CL574" s="218"/>
      <c r="CM574" s="218"/>
      <c r="CN574" s="218"/>
      <c r="CO574" s="218"/>
      <c r="CP574" s="218"/>
      <c r="CQ574" s="218"/>
      <c r="CR574" s="218"/>
      <c r="CS574" s="218"/>
      <c r="CT574" s="218"/>
    </row>
    <row r="575" spans="20:98" s="10" customFormat="1" x14ac:dyDescent="0.35">
      <c r="T575" s="218"/>
      <c r="U575" s="218"/>
      <c r="V575" s="218"/>
      <c r="W575" s="218"/>
      <c r="X575" s="218"/>
      <c r="Y575" s="218"/>
      <c r="Z575" s="218"/>
      <c r="AA575" s="218"/>
      <c r="AB575" s="218"/>
      <c r="AC575" s="218"/>
      <c r="AD575" s="218"/>
      <c r="AE575" s="218"/>
      <c r="AF575" s="218"/>
      <c r="AG575" s="218"/>
      <c r="AH575" s="218"/>
      <c r="AI575" s="218"/>
      <c r="AJ575" s="218"/>
      <c r="AK575" s="218"/>
      <c r="AL575" s="218"/>
      <c r="AM575" s="218"/>
      <c r="AN575" s="218"/>
      <c r="AO575" s="218"/>
      <c r="AP575" s="218"/>
      <c r="AQ575" s="218"/>
      <c r="AR575" s="218"/>
      <c r="AS575" s="218"/>
      <c r="AT575" s="218"/>
      <c r="AU575" s="218"/>
      <c r="AV575" s="218"/>
      <c r="AW575" s="218"/>
      <c r="AX575" s="218"/>
      <c r="AY575" s="218"/>
      <c r="AZ575" s="218"/>
      <c r="BA575" s="218"/>
      <c r="BB575" s="218"/>
      <c r="BC575" s="218"/>
      <c r="BD575" s="218"/>
      <c r="BE575" s="218"/>
      <c r="BF575" s="218"/>
      <c r="BG575" s="218"/>
      <c r="BH575" s="218"/>
      <c r="BI575" s="218"/>
      <c r="BJ575" s="218"/>
      <c r="BK575" s="218"/>
      <c r="BL575" s="218"/>
      <c r="BM575" s="218"/>
      <c r="BN575" s="218"/>
      <c r="BO575" s="218"/>
      <c r="BP575" s="218"/>
      <c r="BQ575" s="218"/>
      <c r="BR575" s="218"/>
      <c r="BS575" s="218"/>
      <c r="BT575" s="218"/>
      <c r="BU575" s="218"/>
      <c r="BV575" s="218"/>
      <c r="BW575" s="218"/>
      <c r="BX575" s="218"/>
      <c r="BY575" s="218"/>
      <c r="BZ575" s="218"/>
      <c r="CA575" s="218"/>
      <c r="CB575" s="218"/>
      <c r="CC575" s="218"/>
      <c r="CD575" s="218"/>
      <c r="CE575" s="218"/>
      <c r="CF575" s="218"/>
      <c r="CG575" s="218"/>
      <c r="CH575" s="218"/>
      <c r="CI575" s="218"/>
      <c r="CJ575" s="218"/>
      <c r="CK575" s="218"/>
      <c r="CL575" s="218"/>
      <c r="CM575" s="218"/>
      <c r="CN575" s="218"/>
      <c r="CO575" s="218"/>
      <c r="CP575" s="218"/>
      <c r="CQ575" s="218"/>
      <c r="CR575" s="218"/>
      <c r="CS575" s="218"/>
      <c r="CT575" s="218"/>
    </row>
    <row r="576" spans="20:98" s="10" customFormat="1" x14ac:dyDescent="0.35">
      <c r="T576" s="218"/>
      <c r="U576" s="218"/>
      <c r="V576" s="218"/>
      <c r="W576" s="218"/>
      <c r="X576" s="218"/>
      <c r="Y576" s="218"/>
      <c r="Z576" s="218"/>
      <c r="AA576" s="218"/>
      <c r="AB576" s="218"/>
      <c r="AC576" s="218"/>
      <c r="AD576" s="218"/>
      <c r="AE576" s="218"/>
      <c r="AF576" s="218"/>
      <c r="AG576" s="218"/>
      <c r="AH576" s="218"/>
      <c r="AI576" s="218"/>
      <c r="AJ576" s="218"/>
      <c r="AK576" s="218"/>
      <c r="AL576" s="218"/>
      <c r="AM576" s="218"/>
      <c r="AN576" s="218"/>
      <c r="AO576" s="218"/>
      <c r="AP576" s="218"/>
      <c r="AQ576" s="218"/>
      <c r="AR576" s="218"/>
      <c r="AS576" s="218"/>
      <c r="AT576" s="218"/>
      <c r="AU576" s="218"/>
      <c r="AV576" s="218"/>
      <c r="AW576" s="218"/>
      <c r="AX576" s="218"/>
      <c r="AY576" s="218"/>
      <c r="AZ576" s="218"/>
      <c r="BA576" s="218"/>
      <c r="BB576" s="218"/>
      <c r="BC576" s="218"/>
      <c r="BD576" s="218"/>
      <c r="BE576" s="218"/>
      <c r="BF576" s="218"/>
      <c r="BG576" s="218"/>
      <c r="BH576" s="218"/>
      <c r="BI576" s="218"/>
      <c r="BJ576" s="218"/>
      <c r="BK576" s="218"/>
      <c r="BL576" s="218"/>
      <c r="BM576" s="218"/>
      <c r="BN576" s="218"/>
      <c r="BO576" s="218"/>
      <c r="BP576" s="218"/>
      <c r="BQ576" s="218"/>
      <c r="BR576" s="218"/>
      <c r="BS576" s="218"/>
      <c r="BT576" s="218"/>
      <c r="BU576" s="218"/>
      <c r="BV576" s="218"/>
      <c r="BW576" s="218"/>
      <c r="BX576" s="218"/>
      <c r="BY576" s="218"/>
      <c r="BZ576" s="218"/>
      <c r="CA576" s="218"/>
      <c r="CB576" s="218"/>
      <c r="CC576" s="218"/>
      <c r="CD576" s="218"/>
      <c r="CE576" s="218"/>
      <c r="CF576" s="218"/>
      <c r="CG576" s="218"/>
      <c r="CH576" s="218"/>
      <c r="CI576" s="218"/>
      <c r="CJ576" s="218"/>
      <c r="CK576" s="218"/>
      <c r="CL576" s="218"/>
      <c r="CM576" s="218"/>
      <c r="CN576" s="218"/>
      <c r="CO576" s="218"/>
      <c r="CP576" s="218"/>
      <c r="CQ576" s="218"/>
      <c r="CR576" s="218"/>
      <c r="CS576" s="218"/>
      <c r="CT576" s="218"/>
    </row>
    <row r="577" spans="20:98" s="10" customFormat="1" x14ac:dyDescent="0.35">
      <c r="T577" s="218"/>
      <c r="U577" s="218"/>
      <c r="V577" s="218"/>
      <c r="W577" s="218"/>
      <c r="X577" s="218"/>
      <c r="Y577" s="218"/>
      <c r="Z577" s="218"/>
      <c r="AA577" s="218"/>
      <c r="AB577" s="218"/>
      <c r="AC577" s="218"/>
      <c r="AD577" s="218"/>
      <c r="AE577" s="218"/>
      <c r="AF577" s="218"/>
      <c r="AG577" s="218"/>
      <c r="AH577" s="218"/>
      <c r="AI577" s="218"/>
      <c r="AJ577" s="218"/>
      <c r="AK577" s="218"/>
      <c r="AL577" s="218"/>
      <c r="AM577" s="218"/>
      <c r="AN577" s="218"/>
      <c r="AO577" s="218"/>
      <c r="AP577" s="218"/>
      <c r="AQ577" s="218"/>
      <c r="AR577" s="218"/>
      <c r="AS577" s="218"/>
      <c r="AT577" s="218"/>
      <c r="AU577" s="218"/>
      <c r="AV577" s="218"/>
      <c r="AW577" s="218"/>
      <c r="AX577" s="218"/>
      <c r="AY577" s="218"/>
      <c r="AZ577" s="218"/>
      <c r="BA577" s="218"/>
      <c r="BB577" s="218"/>
      <c r="BC577" s="218"/>
      <c r="BD577" s="218"/>
      <c r="BE577" s="218"/>
      <c r="BF577" s="218"/>
      <c r="BG577" s="218"/>
      <c r="BH577" s="218"/>
      <c r="BI577" s="218"/>
      <c r="BJ577" s="218"/>
      <c r="BK577" s="218"/>
      <c r="BL577" s="218"/>
      <c r="BM577" s="218"/>
      <c r="BN577" s="218"/>
      <c r="BO577" s="218"/>
      <c r="BP577" s="218"/>
      <c r="BQ577" s="218"/>
      <c r="BR577" s="218"/>
      <c r="BS577" s="218"/>
      <c r="BT577" s="218"/>
      <c r="BU577" s="218"/>
      <c r="BV577" s="218"/>
      <c r="BW577" s="218"/>
      <c r="BX577" s="218"/>
      <c r="BY577" s="218"/>
      <c r="BZ577" s="218"/>
      <c r="CA577" s="218"/>
      <c r="CB577" s="218"/>
      <c r="CC577" s="218"/>
      <c r="CD577" s="218"/>
      <c r="CE577" s="218"/>
      <c r="CF577" s="218"/>
      <c r="CG577" s="218"/>
      <c r="CH577" s="218"/>
      <c r="CI577" s="218"/>
      <c r="CJ577" s="218"/>
      <c r="CK577" s="218"/>
      <c r="CL577" s="218"/>
      <c r="CM577" s="218"/>
      <c r="CN577" s="218"/>
      <c r="CO577" s="218"/>
      <c r="CP577" s="218"/>
      <c r="CQ577" s="218"/>
      <c r="CR577" s="218"/>
      <c r="CS577" s="218"/>
      <c r="CT577" s="218"/>
    </row>
    <row r="578" spans="20:98" s="10" customFormat="1" x14ac:dyDescent="0.35">
      <c r="T578" s="218"/>
      <c r="U578" s="218"/>
      <c r="V578" s="218"/>
      <c r="W578" s="218"/>
      <c r="X578" s="218"/>
      <c r="Y578" s="218"/>
      <c r="Z578" s="218"/>
      <c r="AA578" s="218"/>
      <c r="AB578" s="218"/>
      <c r="AC578" s="218"/>
      <c r="AD578" s="218"/>
      <c r="AE578" s="218"/>
      <c r="AF578" s="218"/>
      <c r="AG578" s="218"/>
      <c r="AH578" s="218"/>
      <c r="AI578" s="218"/>
      <c r="AJ578" s="218"/>
      <c r="AK578" s="218"/>
      <c r="AL578" s="218"/>
      <c r="AM578" s="218"/>
      <c r="AN578" s="218"/>
      <c r="AO578" s="218"/>
      <c r="AP578" s="218"/>
      <c r="AQ578" s="218"/>
      <c r="AR578" s="218"/>
      <c r="AS578" s="218"/>
      <c r="AT578" s="218"/>
      <c r="AU578" s="218"/>
      <c r="AV578" s="218"/>
      <c r="AW578" s="218"/>
      <c r="AX578" s="218"/>
      <c r="AY578" s="218"/>
      <c r="AZ578" s="218"/>
      <c r="BA578" s="218"/>
      <c r="BB578" s="218"/>
      <c r="BC578" s="218"/>
      <c r="BD578" s="218"/>
      <c r="BE578" s="218"/>
      <c r="BF578" s="218"/>
      <c r="BG578" s="218"/>
      <c r="BH578" s="218"/>
      <c r="BI578" s="218"/>
      <c r="BJ578" s="218"/>
      <c r="BK578" s="218"/>
      <c r="BL578" s="218"/>
      <c r="BM578" s="218"/>
      <c r="BN578" s="218"/>
      <c r="BO578" s="218"/>
      <c r="BP578" s="218"/>
      <c r="BQ578" s="218"/>
      <c r="BR578" s="218"/>
      <c r="BS578" s="218"/>
      <c r="BT578" s="218"/>
      <c r="BU578" s="218"/>
      <c r="BV578" s="218"/>
      <c r="BW578" s="218"/>
      <c r="BX578" s="218"/>
      <c r="BY578" s="218"/>
      <c r="BZ578" s="218"/>
      <c r="CA578" s="218"/>
      <c r="CB578" s="218"/>
      <c r="CC578" s="218"/>
      <c r="CD578" s="218"/>
      <c r="CE578" s="218"/>
      <c r="CF578" s="218"/>
      <c r="CG578" s="218"/>
      <c r="CH578" s="218"/>
      <c r="CI578" s="218"/>
      <c r="CJ578" s="218"/>
      <c r="CK578" s="218"/>
      <c r="CL578" s="218"/>
      <c r="CM578" s="218"/>
      <c r="CN578" s="218"/>
      <c r="CO578" s="218"/>
      <c r="CP578" s="218"/>
      <c r="CQ578" s="218"/>
      <c r="CR578" s="218"/>
      <c r="CS578" s="218"/>
      <c r="CT578" s="218"/>
    </row>
    <row r="579" spans="20:98" s="10" customFormat="1" x14ac:dyDescent="0.35">
      <c r="T579" s="218"/>
      <c r="U579" s="218"/>
      <c r="V579" s="218"/>
      <c r="W579" s="218"/>
      <c r="X579" s="218"/>
      <c r="Y579" s="218"/>
      <c r="Z579" s="218"/>
      <c r="AA579" s="218"/>
      <c r="AB579" s="218"/>
      <c r="AC579" s="218"/>
      <c r="AD579" s="218"/>
      <c r="AE579" s="218"/>
      <c r="AF579" s="218"/>
      <c r="AG579" s="218"/>
      <c r="AH579" s="218"/>
      <c r="AI579" s="218"/>
      <c r="AJ579" s="218"/>
      <c r="AK579" s="218"/>
      <c r="AL579" s="218"/>
      <c r="AM579" s="218"/>
      <c r="AN579" s="218"/>
      <c r="AO579" s="218"/>
      <c r="AP579" s="218"/>
      <c r="AQ579" s="218"/>
      <c r="AR579" s="218"/>
      <c r="AS579" s="218"/>
      <c r="AT579" s="218"/>
      <c r="AU579" s="218"/>
      <c r="AV579" s="218"/>
      <c r="AW579" s="218"/>
      <c r="AX579" s="218"/>
      <c r="AY579" s="218"/>
      <c r="AZ579" s="218"/>
      <c r="BA579" s="218"/>
      <c r="BB579" s="218"/>
      <c r="BC579" s="218"/>
      <c r="BD579" s="218"/>
      <c r="BE579" s="218"/>
      <c r="BF579" s="218"/>
      <c r="BG579" s="218"/>
      <c r="BH579" s="218"/>
      <c r="BI579" s="218"/>
      <c r="BJ579" s="218"/>
      <c r="BK579" s="218"/>
      <c r="BL579" s="218"/>
      <c r="BM579" s="218"/>
      <c r="BN579" s="218"/>
      <c r="BO579" s="218"/>
      <c r="BP579" s="218"/>
      <c r="BQ579" s="218"/>
      <c r="BR579" s="218"/>
      <c r="BS579" s="218"/>
      <c r="BT579" s="218"/>
      <c r="BU579" s="218"/>
      <c r="BV579" s="218"/>
      <c r="BW579" s="218"/>
      <c r="BX579" s="218"/>
      <c r="BY579" s="218"/>
      <c r="BZ579" s="218"/>
      <c r="CA579" s="218"/>
      <c r="CB579" s="218"/>
      <c r="CC579" s="218"/>
      <c r="CD579" s="218"/>
      <c r="CE579" s="218"/>
      <c r="CF579" s="218"/>
      <c r="CG579" s="218"/>
      <c r="CH579" s="218"/>
      <c r="CI579" s="218"/>
      <c r="CJ579" s="218"/>
      <c r="CK579" s="218"/>
      <c r="CL579" s="218"/>
      <c r="CM579" s="218"/>
      <c r="CN579" s="218"/>
      <c r="CO579" s="218"/>
      <c r="CP579" s="218"/>
      <c r="CQ579" s="218"/>
      <c r="CR579" s="218"/>
      <c r="CS579" s="218"/>
      <c r="CT579" s="218"/>
    </row>
    <row r="580" spans="20:98" s="10" customFormat="1" x14ac:dyDescent="0.35">
      <c r="T580" s="218"/>
      <c r="U580" s="218"/>
      <c r="V580" s="218"/>
      <c r="W580" s="218"/>
      <c r="X580" s="218"/>
      <c r="Y580" s="218"/>
      <c r="Z580" s="218"/>
      <c r="AA580" s="218"/>
      <c r="AB580" s="218"/>
      <c r="AC580" s="218"/>
      <c r="AD580" s="218"/>
      <c r="AE580" s="218"/>
      <c r="AF580" s="218"/>
      <c r="AG580" s="218"/>
      <c r="AH580" s="218"/>
      <c r="AI580" s="218"/>
      <c r="AJ580" s="218"/>
      <c r="AK580" s="218"/>
      <c r="AL580" s="218"/>
      <c r="AM580" s="218"/>
      <c r="AN580" s="218"/>
      <c r="AO580" s="218"/>
      <c r="AP580" s="218"/>
      <c r="AQ580" s="218"/>
      <c r="AR580" s="218"/>
      <c r="AS580" s="218"/>
      <c r="AT580" s="218"/>
      <c r="AU580" s="218"/>
      <c r="AV580" s="218"/>
      <c r="AW580" s="218"/>
      <c r="AX580" s="218"/>
      <c r="AY580" s="218"/>
      <c r="AZ580" s="218"/>
      <c r="BA580" s="218"/>
      <c r="BB580" s="218"/>
      <c r="BC580" s="218"/>
      <c r="BD580" s="218"/>
      <c r="BE580" s="218"/>
      <c r="BF580" s="218"/>
      <c r="BG580" s="218"/>
      <c r="BH580" s="218"/>
      <c r="BI580" s="218"/>
      <c r="BJ580" s="218"/>
      <c r="BK580" s="218"/>
      <c r="BL580" s="218"/>
      <c r="BM580" s="218"/>
      <c r="BN580" s="218"/>
      <c r="BO580" s="218"/>
      <c r="BP580" s="218"/>
      <c r="BQ580" s="218"/>
      <c r="BR580" s="218"/>
      <c r="BS580" s="218"/>
      <c r="BT580" s="218"/>
      <c r="BU580" s="218"/>
      <c r="BV580" s="218"/>
      <c r="BW580" s="218"/>
      <c r="BX580" s="218"/>
      <c r="BY580" s="218"/>
      <c r="BZ580" s="218"/>
      <c r="CA580" s="218"/>
      <c r="CB580" s="218"/>
      <c r="CC580" s="218"/>
      <c r="CD580" s="218"/>
      <c r="CE580" s="218"/>
      <c r="CF580" s="218"/>
      <c r="CG580" s="218"/>
      <c r="CH580" s="218"/>
      <c r="CI580" s="218"/>
      <c r="CJ580" s="218"/>
      <c r="CK580" s="218"/>
      <c r="CL580" s="218"/>
      <c r="CM580" s="218"/>
      <c r="CN580" s="218"/>
      <c r="CO580" s="218"/>
      <c r="CP580" s="218"/>
      <c r="CQ580" s="218"/>
      <c r="CR580" s="218"/>
      <c r="CS580" s="218"/>
      <c r="CT580" s="218"/>
    </row>
    <row r="581" spans="20:98" s="10" customFormat="1" x14ac:dyDescent="0.35">
      <c r="T581" s="218"/>
      <c r="U581" s="218"/>
      <c r="V581" s="218"/>
      <c r="W581" s="218"/>
      <c r="X581" s="218"/>
      <c r="Y581" s="218"/>
      <c r="Z581" s="218"/>
      <c r="AA581" s="218"/>
      <c r="AB581" s="218"/>
      <c r="AC581" s="218"/>
      <c r="AD581" s="218"/>
      <c r="AE581" s="218"/>
      <c r="AF581" s="218"/>
      <c r="AG581" s="218"/>
      <c r="AH581" s="218"/>
      <c r="AI581" s="218"/>
      <c r="AJ581" s="218"/>
      <c r="AK581" s="218"/>
      <c r="AL581" s="218"/>
      <c r="AM581" s="218"/>
      <c r="AN581" s="218"/>
      <c r="AO581" s="218"/>
      <c r="AP581" s="218"/>
      <c r="AQ581" s="218"/>
      <c r="AR581" s="218"/>
      <c r="AS581" s="218"/>
      <c r="AT581" s="218"/>
      <c r="AU581" s="218"/>
      <c r="AV581" s="218"/>
      <c r="AW581" s="218"/>
      <c r="AX581" s="218"/>
      <c r="AY581" s="218"/>
      <c r="AZ581" s="218"/>
      <c r="BA581" s="218"/>
      <c r="BB581" s="218"/>
      <c r="BC581" s="218"/>
      <c r="BD581" s="218"/>
      <c r="BE581" s="218"/>
      <c r="BF581" s="218"/>
      <c r="BG581" s="218"/>
      <c r="BH581" s="218"/>
      <c r="BI581" s="218"/>
      <c r="BJ581" s="218"/>
      <c r="BK581" s="218"/>
      <c r="BL581" s="218"/>
      <c r="BM581" s="218"/>
      <c r="BN581" s="218"/>
      <c r="BO581" s="218"/>
      <c r="BP581" s="218"/>
      <c r="BQ581" s="218"/>
      <c r="BR581" s="218"/>
      <c r="BS581" s="218"/>
      <c r="BT581" s="218"/>
      <c r="BU581" s="218"/>
      <c r="BV581" s="218"/>
      <c r="BW581" s="218"/>
      <c r="BX581" s="218"/>
      <c r="BY581" s="218"/>
      <c r="BZ581" s="218"/>
      <c r="CA581" s="218"/>
      <c r="CB581" s="218"/>
      <c r="CC581" s="218"/>
      <c r="CD581" s="218"/>
      <c r="CE581" s="218"/>
      <c r="CF581" s="218"/>
      <c r="CG581" s="218"/>
      <c r="CH581" s="218"/>
      <c r="CI581" s="218"/>
      <c r="CJ581" s="218"/>
      <c r="CK581" s="218"/>
      <c r="CL581" s="218"/>
      <c r="CM581" s="218"/>
      <c r="CN581" s="218"/>
      <c r="CO581" s="218"/>
      <c r="CP581" s="218"/>
      <c r="CQ581" s="218"/>
      <c r="CR581" s="218"/>
      <c r="CS581" s="218"/>
      <c r="CT581" s="218"/>
    </row>
    <row r="582" spans="20:98" s="10" customFormat="1" x14ac:dyDescent="0.35">
      <c r="T582" s="218"/>
      <c r="U582" s="218"/>
      <c r="V582" s="218"/>
      <c r="W582" s="218"/>
      <c r="X582" s="218"/>
      <c r="Y582" s="218"/>
      <c r="Z582" s="218"/>
      <c r="AA582" s="218"/>
      <c r="AB582" s="218"/>
      <c r="AC582" s="218"/>
      <c r="AD582" s="218"/>
      <c r="AE582" s="218"/>
      <c r="AF582" s="218"/>
      <c r="AG582" s="218"/>
      <c r="AH582" s="218"/>
      <c r="AI582" s="218"/>
      <c r="AJ582" s="218"/>
      <c r="AK582" s="218"/>
      <c r="AL582" s="218"/>
      <c r="AM582" s="218"/>
      <c r="AN582" s="218"/>
      <c r="AO582" s="218"/>
      <c r="AP582" s="218"/>
      <c r="AQ582" s="218"/>
      <c r="AR582" s="218"/>
      <c r="AS582" s="218"/>
      <c r="AT582" s="218"/>
      <c r="AU582" s="218"/>
      <c r="AV582" s="218"/>
      <c r="AW582" s="218"/>
      <c r="AX582" s="218"/>
      <c r="AY582" s="218"/>
      <c r="AZ582" s="218"/>
      <c r="BA582" s="218"/>
      <c r="BB582" s="218"/>
      <c r="BC582" s="218"/>
      <c r="BD582" s="218"/>
      <c r="BE582" s="218"/>
      <c r="BF582" s="218"/>
      <c r="BG582" s="218"/>
      <c r="BH582" s="218"/>
      <c r="BI582" s="218"/>
      <c r="BJ582" s="218"/>
      <c r="BK582" s="218"/>
      <c r="BL582" s="218"/>
      <c r="BM582" s="218"/>
      <c r="BN582" s="218"/>
      <c r="BO582" s="218"/>
      <c r="BP582" s="218"/>
      <c r="BQ582" s="218"/>
      <c r="BR582" s="218"/>
      <c r="BS582" s="218"/>
      <c r="BT582" s="218"/>
      <c r="BU582" s="218"/>
      <c r="BV582" s="218"/>
      <c r="BW582" s="218"/>
      <c r="BX582" s="218"/>
      <c r="BY582" s="218"/>
      <c r="BZ582" s="218"/>
      <c r="CA582" s="218"/>
      <c r="CB582" s="218"/>
      <c r="CC582" s="218"/>
      <c r="CD582" s="218"/>
      <c r="CE582" s="218"/>
      <c r="CF582" s="218"/>
      <c r="CG582" s="218"/>
      <c r="CH582" s="218"/>
      <c r="CI582" s="218"/>
      <c r="CJ582" s="218"/>
      <c r="CK582" s="218"/>
      <c r="CL582" s="218"/>
      <c r="CM582" s="218"/>
      <c r="CN582" s="218"/>
      <c r="CO582" s="218"/>
      <c r="CP582" s="218"/>
      <c r="CQ582" s="218"/>
      <c r="CR582" s="218"/>
      <c r="CS582" s="218"/>
      <c r="CT582" s="218"/>
    </row>
    <row r="583" spans="20:98" s="10" customFormat="1" x14ac:dyDescent="0.35">
      <c r="T583" s="218"/>
      <c r="U583" s="218"/>
      <c r="V583" s="218"/>
      <c r="W583" s="218"/>
      <c r="X583" s="218"/>
      <c r="Y583" s="218"/>
      <c r="Z583" s="218"/>
      <c r="AA583" s="218"/>
      <c r="AB583" s="218"/>
      <c r="AC583" s="218"/>
      <c r="AD583" s="218"/>
      <c r="AE583" s="218"/>
      <c r="AF583" s="218"/>
      <c r="AG583" s="218"/>
      <c r="AH583" s="218"/>
      <c r="AI583" s="218"/>
      <c r="AJ583" s="218"/>
      <c r="AK583" s="218"/>
      <c r="AL583" s="218"/>
      <c r="AM583" s="218"/>
      <c r="AN583" s="218"/>
      <c r="AO583" s="218"/>
      <c r="AP583" s="218"/>
      <c r="AQ583" s="218"/>
      <c r="AR583" s="218"/>
      <c r="AS583" s="218"/>
      <c r="AT583" s="218"/>
      <c r="AU583" s="218"/>
      <c r="AV583" s="218"/>
      <c r="AW583" s="218"/>
      <c r="AX583" s="218"/>
      <c r="AY583" s="218"/>
      <c r="AZ583" s="218"/>
      <c r="BA583" s="218"/>
      <c r="BB583" s="218"/>
      <c r="BC583" s="218"/>
      <c r="BD583" s="218"/>
      <c r="BE583" s="218"/>
      <c r="BF583" s="218"/>
      <c r="BG583" s="218"/>
      <c r="BH583" s="218"/>
      <c r="BI583" s="218"/>
      <c r="BJ583" s="218"/>
      <c r="BK583" s="218"/>
      <c r="BL583" s="218"/>
      <c r="BM583" s="218"/>
      <c r="BN583" s="218"/>
      <c r="BO583" s="218"/>
      <c r="BP583" s="218"/>
      <c r="BQ583" s="218"/>
      <c r="BR583" s="218"/>
      <c r="BS583" s="218"/>
      <c r="BT583" s="218"/>
      <c r="BU583" s="218"/>
      <c r="BV583" s="218"/>
      <c r="BW583" s="218"/>
      <c r="BX583" s="218"/>
      <c r="BY583" s="218"/>
      <c r="BZ583" s="218"/>
      <c r="CA583" s="218"/>
      <c r="CB583" s="218"/>
      <c r="CC583" s="218"/>
      <c r="CD583" s="218"/>
      <c r="CE583" s="218"/>
      <c r="CF583" s="218"/>
      <c r="CG583" s="218"/>
      <c r="CH583" s="218"/>
      <c r="CI583" s="218"/>
      <c r="CJ583" s="218"/>
      <c r="CK583" s="218"/>
      <c r="CL583" s="218"/>
      <c r="CM583" s="218"/>
      <c r="CN583" s="218"/>
      <c r="CO583" s="218"/>
      <c r="CP583" s="218"/>
      <c r="CQ583" s="218"/>
      <c r="CR583" s="218"/>
      <c r="CS583" s="218"/>
      <c r="CT583" s="218"/>
    </row>
    <row r="584" spans="20:98" s="10" customFormat="1" x14ac:dyDescent="0.35">
      <c r="T584" s="218"/>
      <c r="U584" s="218"/>
      <c r="V584" s="218"/>
      <c r="W584" s="218"/>
      <c r="X584" s="218"/>
      <c r="Y584" s="218"/>
      <c r="Z584" s="218"/>
      <c r="AA584" s="218"/>
      <c r="AB584" s="218"/>
      <c r="AC584" s="218"/>
      <c r="AD584" s="218"/>
      <c r="AE584" s="218"/>
      <c r="AF584" s="218"/>
      <c r="AG584" s="218"/>
      <c r="AH584" s="218"/>
      <c r="AI584" s="218"/>
      <c r="AJ584" s="218"/>
      <c r="AK584" s="218"/>
      <c r="AL584" s="218"/>
      <c r="AM584" s="218"/>
      <c r="AN584" s="218"/>
      <c r="AO584" s="218"/>
      <c r="AP584" s="218"/>
      <c r="AQ584" s="218"/>
      <c r="AR584" s="218"/>
      <c r="AS584" s="218"/>
      <c r="AT584" s="218"/>
      <c r="AU584" s="218"/>
      <c r="AV584" s="218"/>
      <c r="AW584" s="218"/>
      <c r="AX584" s="218"/>
      <c r="AY584" s="218"/>
      <c r="AZ584" s="218"/>
      <c r="BA584" s="218"/>
      <c r="BB584" s="218"/>
      <c r="BC584" s="218"/>
      <c r="BD584" s="218"/>
      <c r="BE584" s="218"/>
      <c r="BF584" s="218"/>
      <c r="BG584" s="218"/>
      <c r="BH584" s="218"/>
      <c r="BI584" s="218"/>
      <c r="BJ584" s="218"/>
      <c r="BK584" s="218"/>
      <c r="BL584" s="218"/>
      <c r="BM584" s="218"/>
      <c r="BN584" s="218"/>
      <c r="BO584" s="218"/>
      <c r="BP584" s="218"/>
      <c r="BQ584" s="218"/>
      <c r="BR584" s="218"/>
      <c r="BS584" s="218"/>
      <c r="BT584" s="218"/>
      <c r="BU584" s="218"/>
      <c r="BV584" s="218"/>
      <c r="BW584" s="218"/>
      <c r="BX584" s="218"/>
      <c r="BY584" s="218"/>
      <c r="BZ584" s="218"/>
      <c r="CA584" s="218"/>
      <c r="CB584" s="218"/>
      <c r="CC584" s="218"/>
      <c r="CD584" s="218"/>
      <c r="CE584" s="218"/>
      <c r="CF584" s="218"/>
      <c r="CG584" s="218"/>
      <c r="CH584" s="218"/>
      <c r="CI584" s="218"/>
      <c r="CJ584" s="218"/>
      <c r="CK584" s="218"/>
      <c r="CL584" s="218"/>
      <c r="CM584" s="218"/>
      <c r="CN584" s="218"/>
      <c r="CO584" s="218"/>
      <c r="CP584" s="218"/>
      <c r="CQ584" s="218"/>
      <c r="CR584" s="218"/>
      <c r="CS584" s="218"/>
      <c r="CT584" s="218"/>
    </row>
    <row r="585" spans="20:98" s="10" customFormat="1" x14ac:dyDescent="0.35">
      <c r="T585" s="218"/>
      <c r="U585" s="218"/>
      <c r="V585" s="218"/>
      <c r="W585" s="218"/>
      <c r="X585" s="218"/>
      <c r="Y585" s="218"/>
      <c r="Z585" s="218"/>
      <c r="AA585" s="218"/>
      <c r="AB585" s="218"/>
      <c r="AC585" s="218"/>
      <c r="AD585" s="218"/>
      <c r="AE585" s="218"/>
      <c r="AF585" s="218"/>
      <c r="AG585" s="218"/>
      <c r="AH585" s="218"/>
      <c r="AI585" s="218"/>
      <c r="AJ585" s="218"/>
      <c r="AK585" s="218"/>
      <c r="AL585" s="218"/>
      <c r="AM585" s="218"/>
      <c r="AN585" s="218"/>
      <c r="AO585" s="218"/>
      <c r="AP585" s="218"/>
      <c r="AQ585" s="218"/>
      <c r="AR585" s="218"/>
      <c r="AS585" s="218"/>
      <c r="AT585" s="218"/>
      <c r="AU585" s="218"/>
      <c r="AV585" s="218"/>
      <c r="AW585" s="218"/>
      <c r="AX585" s="218"/>
      <c r="AY585" s="218"/>
      <c r="AZ585" s="218"/>
      <c r="BA585" s="218"/>
      <c r="BB585" s="218"/>
      <c r="BC585" s="218"/>
      <c r="BD585" s="218"/>
      <c r="BE585" s="218"/>
      <c r="BF585" s="218"/>
      <c r="BG585" s="218"/>
      <c r="BH585" s="218"/>
      <c r="BI585" s="218"/>
      <c r="BJ585" s="218"/>
      <c r="BK585" s="218"/>
      <c r="BL585" s="218"/>
      <c r="BM585" s="218"/>
      <c r="BN585" s="218"/>
      <c r="BO585" s="218"/>
      <c r="BP585" s="218"/>
      <c r="BQ585" s="218"/>
      <c r="BR585" s="218"/>
      <c r="BS585" s="218"/>
      <c r="BT585" s="218"/>
      <c r="BU585" s="218"/>
      <c r="BV585" s="218"/>
      <c r="BW585" s="218"/>
      <c r="BX585" s="218"/>
      <c r="BY585" s="218"/>
      <c r="BZ585" s="218"/>
      <c r="CA585" s="218"/>
      <c r="CB585" s="218"/>
      <c r="CC585" s="218"/>
      <c r="CD585" s="218"/>
      <c r="CE585" s="218"/>
      <c r="CF585" s="218"/>
      <c r="CG585" s="218"/>
      <c r="CH585" s="218"/>
      <c r="CI585" s="218"/>
      <c r="CJ585" s="218"/>
      <c r="CK585" s="218"/>
      <c r="CL585" s="218"/>
      <c r="CM585" s="218"/>
      <c r="CN585" s="218"/>
      <c r="CO585" s="218"/>
      <c r="CP585" s="218"/>
      <c r="CQ585" s="218"/>
      <c r="CR585" s="218"/>
      <c r="CS585" s="218"/>
      <c r="CT585" s="218"/>
    </row>
    <row r="586" spans="20:98" s="10" customFormat="1" x14ac:dyDescent="0.35">
      <c r="T586" s="218"/>
      <c r="U586" s="218"/>
      <c r="V586" s="218"/>
      <c r="W586" s="218"/>
      <c r="X586" s="218"/>
      <c r="Y586" s="218"/>
      <c r="Z586" s="218"/>
      <c r="AA586" s="218"/>
      <c r="AB586" s="218"/>
      <c r="AC586" s="218"/>
      <c r="AD586" s="218"/>
      <c r="AE586" s="218"/>
      <c r="AF586" s="218"/>
      <c r="AG586" s="218"/>
      <c r="AH586" s="218"/>
      <c r="AI586" s="218"/>
      <c r="AJ586" s="218"/>
      <c r="AK586" s="218"/>
      <c r="AL586" s="218"/>
      <c r="AM586" s="218"/>
      <c r="AN586" s="218"/>
      <c r="AO586" s="218"/>
      <c r="AP586" s="218"/>
      <c r="AQ586" s="218"/>
      <c r="AR586" s="218"/>
      <c r="AS586" s="218"/>
      <c r="AT586" s="218"/>
      <c r="AU586" s="218"/>
      <c r="AV586" s="218"/>
      <c r="AW586" s="218"/>
      <c r="AX586" s="218"/>
      <c r="AY586" s="218"/>
      <c r="AZ586" s="218"/>
      <c r="BA586" s="218"/>
      <c r="BB586" s="218"/>
      <c r="BC586" s="218"/>
      <c r="BD586" s="218"/>
      <c r="BE586" s="218"/>
      <c r="BF586" s="218"/>
      <c r="BG586" s="218"/>
      <c r="BH586" s="218"/>
      <c r="BI586" s="218"/>
      <c r="BJ586" s="218"/>
      <c r="BK586" s="218"/>
      <c r="BL586" s="218"/>
      <c r="BM586" s="218"/>
      <c r="BN586" s="218"/>
      <c r="BO586" s="218"/>
      <c r="BP586" s="218"/>
      <c r="BQ586" s="218"/>
      <c r="BR586" s="218"/>
      <c r="BS586" s="218"/>
      <c r="BT586" s="218"/>
      <c r="BU586" s="218"/>
      <c r="BV586" s="218"/>
      <c r="BW586" s="218"/>
      <c r="BX586" s="218"/>
      <c r="BY586" s="218"/>
      <c r="BZ586" s="218"/>
      <c r="CA586" s="218"/>
      <c r="CB586" s="218"/>
      <c r="CC586" s="218"/>
      <c r="CD586" s="218"/>
      <c r="CE586" s="218"/>
      <c r="CF586" s="218"/>
      <c r="CG586" s="218"/>
      <c r="CH586" s="218"/>
      <c r="CI586" s="218"/>
      <c r="CJ586" s="218"/>
      <c r="CK586" s="218"/>
      <c r="CL586" s="218"/>
      <c r="CM586" s="218"/>
      <c r="CN586" s="218"/>
      <c r="CO586" s="218"/>
      <c r="CP586" s="218"/>
      <c r="CQ586" s="218"/>
      <c r="CR586" s="218"/>
      <c r="CS586" s="218"/>
      <c r="CT586" s="218"/>
    </row>
    <row r="587" spans="20:98" s="10" customFormat="1" x14ac:dyDescent="0.35">
      <c r="T587" s="218"/>
      <c r="U587" s="218"/>
      <c r="V587" s="218"/>
      <c r="W587" s="218"/>
      <c r="X587" s="218"/>
      <c r="Y587" s="218"/>
      <c r="Z587" s="218"/>
      <c r="AA587" s="218"/>
      <c r="AB587" s="218"/>
      <c r="AC587" s="218"/>
      <c r="AD587" s="218"/>
      <c r="AE587" s="218"/>
      <c r="AF587" s="218"/>
      <c r="AG587" s="218"/>
      <c r="AH587" s="218"/>
      <c r="AI587" s="218"/>
      <c r="AJ587" s="218"/>
      <c r="AK587" s="218"/>
      <c r="AL587" s="218"/>
      <c r="AM587" s="218"/>
      <c r="AN587" s="218"/>
      <c r="AO587" s="218"/>
      <c r="AP587" s="218"/>
      <c r="AQ587" s="218"/>
      <c r="AR587" s="218"/>
      <c r="AS587" s="218"/>
      <c r="AT587" s="218"/>
      <c r="AU587" s="218"/>
      <c r="AV587" s="218"/>
      <c r="AW587" s="218"/>
      <c r="AX587" s="218"/>
      <c r="AY587" s="218"/>
      <c r="AZ587" s="218"/>
      <c r="BA587" s="218"/>
      <c r="BB587" s="218"/>
      <c r="BC587" s="218"/>
      <c r="BD587" s="218"/>
      <c r="BE587" s="218"/>
      <c r="BF587" s="218"/>
      <c r="BG587" s="218"/>
      <c r="BH587" s="218"/>
      <c r="BI587" s="218"/>
      <c r="BJ587" s="218"/>
      <c r="BK587" s="218"/>
      <c r="BL587" s="218"/>
      <c r="BM587" s="218"/>
      <c r="BN587" s="218"/>
      <c r="BO587" s="218"/>
      <c r="BP587" s="218"/>
      <c r="BQ587" s="218"/>
      <c r="BR587" s="218"/>
      <c r="BS587" s="218"/>
      <c r="BT587" s="218"/>
      <c r="BU587" s="218"/>
      <c r="BV587" s="218"/>
      <c r="BW587" s="218"/>
      <c r="BX587" s="218"/>
      <c r="BY587" s="218"/>
      <c r="BZ587" s="218"/>
      <c r="CA587" s="218"/>
      <c r="CB587" s="218"/>
      <c r="CC587" s="218"/>
      <c r="CD587" s="218"/>
      <c r="CE587" s="218"/>
      <c r="CF587" s="218"/>
      <c r="CG587" s="218"/>
      <c r="CH587" s="218"/>
      <c r="CI587" s="218"/>
      <c r="CJ587" s="218"/>
      <c r="CK587" s="218"/>
      <c r="CL587" s="218"/>
      <c r="CM587" s="218"/>
      <c r="CN587" s="218"/>
      <c r="CO587" s="218"/>
      <c r="CP587" s="218"/>
      <c r="CQ587" s="218"/>
      <c r="CR587" s="218"/>
      <c r="CS587" s="218"/>
      <c r="CT587" s="218"/>
    </row>
    <row r="588" spans="20:98" s="10" customFormat="1" x14ac:dyDescent="0.35">
      <c r="T588" s="218"/>
      <c r="U588" s="218"/>
      <c r="V588" s="218"/>
      <c r="W588" s="218"/>
      <c r="X588" s="218"/>
      <c r="Y588" s="218"/>
      <c r="Z588" s="218"/>
      <c r="AA588" s="218"/>
      <c r="AB588" s="218"/>
      <c r="AC588" s="218"/>
      <c r="AD588" s="218"/>
      <c r="AE588" s="218"/>
      <c r="AF588" s="218"/>
      <c r="AG588" s="218"/>
      <c r="AH588" s="218"/>
      <c r="AI588" s="218"/>
      <c r="AJ588" s="218"/>
      <c r="AK588" s="218"/>
      <c r="AL588" s="218"/>
      <c r="AM588" s="218"/>
      <c r="AN588" s="218"/>
      <c r="AO588" s="218"/>
      <c r="AP588" s="218"/>
      <c r="AQ588" s="218"/>
      <c r="AR588" s="218"/>
      <c r="AS588" s="218"/>
      <c r="AT588" s="218"/>
      <c r="AU588" s="218"/>
      <c r="AV588" s="218"/>
      <c r="AW588" s="218"/>
      <c r="AX588" s="218"/>
      <c r="AY588" s="218"/>
      <c r="AZ588" s="218"/>
      <c r="BA588" s="218"/>
      <c r="BB588" s="218"/>
      <c r="BC588" s="218"/>
      <c r="BD588" s="218"/>
      <c r="BE588" s="218"/>
      <c r="BF588" s="218"/>
      <c r="BG588" s="218"/>
      <c r="BH588" s="218"/>
      <c r="BI588" s="218"/>
      <c r="BJ588" s="218"/>
      <c r="BK588" s="218"/>
      <c r="BL588" s="218"/>
      <c r="BM588" s="218"/>
      <c r="BN588" s="218"/>
      <c r="BO588" s="218"/>
      <c r="BP588" s="218"/>
      <c r="BQ588" s="218"/>
      <c r="BR588" s="218"/>
      <c r="BS588" s="218"/>
      <c r="BT588" s="218"/>
      <c r="BU588" s="218"/>
      <c r="BV588" s="218"/>
      <c r="BW588" s="218"/>
      <c r="BX588" s="218"/>
      <c r="BY588" s="218"/>
      <c r="BZ588" s="218"/>
      <c r="CA588" s="218"/>
      <c r="CB588" s="218"/>
      <c r="CC588" s="218"/>
      <c r="CD588" s="218"/>
      <c r="CE588" s="218"/>
      <c r="CF588" s="218"/>
      <c r="CG588" s="218"/>
      <c r="CH588" s="218"/>
      <c r="CI588" s="218"/>
      <c r="CJ588" s="218"/>
      <c r="CK588" s="218"/>
      <c r="CL588" s="218"/>
      <c r="CM588" s="218"/>
      <c r="CN588" s="218"/>
      <c r="CO588" s="218"/>
      <c r="CP588" s="218"/>
      <c r="CQ588" s="218"/>
      <c r="CR588" s="218"/>
      <c r="CS588" s="218"/>
      <c r="CT588" s="218"/>
    </row>
    <row r="589" spans="20:98" s="10" customFormat="1" x14ac:dyDescent="0.35">
      <c r="T589" s="218"/>
      <c r="U589" s="218"/>
      <c r="V589" s="218"/>
      <c r="W589" s="218"/>
      <c r="X589" s="218"/>
      <c r="Y589" s="218"/>
      <c r="Z589" s="218"/>
      <c r="AA589" s="218"/>
      <c r="AB589" s="218"/>
      <c r="AC589" s="218"/>
      <c r="AD589" s="218"/>
      <c r="AE589" s="218"/>
      <c r="AF589" s="218"/>
      <c r="AG589" s="218"/>
      <c r="AH589" s="218"/>
      <c r="AI589" s="218"/>
      <c r="AJ589" s="218"/>
      <c r="AK589" s="218"/>
      <c r="AL589" s="218"/>
      <c r="AM589" s="218"/>
      <c r="AN589" s="218"/>
      <c r="AO589" s="218"/>
      <c r="AP589" s="218"/>
      <c r="AQ589" s="218"/>
      <c r="AR589" s="218"/>
      <c r="AS589" s="218"/>
      <c r="AT589" s="218"/>
      <c r="AU589" s="218"/>
      <c r="AV589" s="218"/>
      <c r="AW589" s="218"/>
      <c r="AX589" s="218"/>
      <c r="AY589" s="218"/>
      <c r="AZ589" s="218"/>
      <c r="BA589" s="218"/>
      <c r="BB589" s="218"/>
      <c r="BC589" s="218"/>
      <c r="BD589" s="218"/>
      <c r="BE589" s="218"/>
      <c r="BF589" s="218"/>
      <c r="BG589" s="218"/>
      <c r="BH589" s="218"/>
      <c r="BI589" s="218"/>
      <c r="BJ589" s="218"/>
      <c r="BK589" s="218"/>
      <c r="BL589" s="218"/>
      <c r="BM589" s="218"/>
      <c r="BN589" s="218"/>
      <c r="BO589" s="218"/>
      <c r="BP589" s="218"/>
      <c r="BQ589" s="218"/>
      <c r="BR589" s="218"/>
      <c r="BS589" s="218"/>
      <c r="BT589" s="218"/>
      <c r="BU589" s="218"/>
      <c r="BV589" s="218"/>
      <c r="BW589" s="218"/>
      <c r="BX589" s="218"/>
      <c r="BY589" s="218"/>
      <c r="BZ589" s="218"/>
      <c r="CA589" s="218"/>
      <c r="CB589" s="218"/>
      <c r="CC589" s="218"/>
      <c r="CD589" s="218"/>
      <c r="CE589" s="218"/>
      <c r="CF589" s="218"/>
      <c r="CG589" s="218"/>
      <c r="CH589" s="218"/>
      <c r="CI589" s="218"/>
      <c r="CJ589" s="218"/>
      <c r="CK589" s="218"/>
      <c r="CL589" s="218"/>
      <c r="CM589" s="218"/>
      <c r="CN589" s="218"/>
      <c r="CO589" s="218"/>
      <c r="CP589" s="218"/>
      <c r="CQ589" s="218"/>
      <c r="CR589" s="218"/>
      <c r="CS589" s="218"/>
      <c r="CT589" s="218"/>
    </row>
    <row r="590" spans="20:98" s="10" customFormat="1" x14ac:dyDescent="0.35">
      <c r="T590" s="218"/>
      <c r="U590" s="218"/>
      <c r="V590" s="218"/>
      <c r="W590" s="218"/>
      <c r="X590" s="218"/>
      <c r="Y590" s="218"/>
      <c r="Z590" s="218"/>
      <c r="AA590" s="218"/>
      <c r="AB590" s="218"/>
      <c r="AC590" s="218"/>
      <c r="AD590" s="218"/>
      <c r="AE590" s="218"/>
      <c r="AF590" s="218"/>
      <c r="AG590" s="218"/>
      <c r="AH590" s="218"/>
      <c r="AI590" s="218"/>
      <c r="AJ590" s="218"/>
      <c r="AK590" s="218"/>
      <c r="AL590" s="218"/>
      <c r="AM590" s="218"/>
      <c r="AN590" s="218"/>
      <c r="AO590" s="218"/>
      <c r="AP590" s="218"/>
      <c r="AQ590" s="218"/>
      <c r="AR590" s="218"/>
      <c r="AS590" s="218"/>
      <c r="AT590" s="218"/>
      <c r="AU590" s="218"/>
      <c r="AV590" s="218"/>
      <c r="AW590" s="218"/>
      <c r="AX590" s="218"/>
      <c r="AY590" s="218"/>
      <c r="AZ590" s="218"/>
      <c r="BA590" s="218"/>
      <c r="BB590" s="218"/>
      <c r="BC590" s="218"/>
      <c r="BD590" s="218"/>
      <c r="BE590" s="218"/>
      <c r="BF590" s="218"/>
      <c r="BG590" s="218"/>
      <c r="BH590" s="218"/>
      <c r="BI590" s="218"/>
      <c r="BJ590" s="218"/>
      <c r="BK590" s="218"/>
      <c r="BL590" s="218"/>
      <c r="BM590" s="218"/>
      <c r="BN590" s="218"/>
      <c r="BO590" s="218"/>
      <c r="BP590" s="218"/>
      <c r="BQ590" s="218"/>
      <c r="BR590" s="218"/>
      <c r="BS590" s="218"/>
      <c r="BT590" s="218"/>
      <c r="BU590" s="218"/>
      <c r="BV590" s="218"/>
      <c r="BW590" s="218"/>
      <c r="BX590" s="218"/>
      <c r="BY590" s="218"/>
      <c r="BZ590" s="218"/>
      <c r="CA590" s="218"/>
      <c r="CB590" s="218"/>
      <c r="CC590" s="218"/>
      <c r="CD590" s="218"/>
      <c r="CE590" s="218"/>
      <c r="CF590" s="218"/>
      <c r="CG590" s="218"/>
      <c r="CH590" s="218"/>
      <c r="CI590" s="218"/>
      <c r="CJ590" s="218"/>
      <c r="CK590" s="218"/>
      <c r="CL590" s="218"/>
      <c r="CM590" s="218"/>
      <c r="CN590" s="218"/>
      <c r="CO590" s="218"/>
      <c r="CP590" s="218"/>
      <c r="CQ590" s="218"/>
      <c r="CR590" s="218"/>
      <c r="CS590" s="218"/>
      <c r="CT590" s="218"/>
    </row>
    <row r="591" spans="20:98" s="10" customFormat="1" x14ac:dyDescent="0.35">
      <c r="T591" s="218"/>
      <c r="U591" s="218"/>
      <c r="V591" s="218"/>
      <c r="W591" s="218"/>
      <c r="X591" s="218"/>
      <c r="Y591" s="218"/>
      <c r="Z591" s="218"/>
      <c r="AA591" s="218"/>
      <c r="AB591" s="218"/>
      <c r="AC591" s="218"/>
      <c r="AD591" s="218"/>
      <c r="AE591" s="218"/>
      <c r="AF591" s="218"/>
      <c r="AG591" s="218"/>
      <c r="AH591" s="218"/>
      <c r="AI591" s="218"/>
      <c r="AJ591" s="218"/>
      <c r="AK591" s="218"/>
      <c r="AL591" s="218"/>
      <c r="AM591" s="218"/>
      <c r="AN591" s="218"/>
      <c r="AO591" s="218"/>
      <c r="AP591" s="218"/>
      <c r="AQ591" s="218"/>
      <c r="AR591" s="218"/>
      <c r="AS591" s="218"/>
      <c r="AT591" s="218"/>
      <c r="AU591" s="218"/>
      <c r="AV591" s="218"/>
      <c r="AW591" s="218"/>
      <c r="AX591" s="218"/>
      <c r="AY591" s="218"/>
      <c r="AZ591" s="218"/>
      <c r="BA591" s="218"/>
      <c r="BB591" s="218"/>
      <c r="BC591" s="218"/>
      <c r="BD591" s="218"/>
      <c r="BE591" s="218"/>
      <c r="BF591" s="218"/>
      <c r="BG591" s="218"/>
      <c r="BH591" s="218"/>
      <c r="BI591" s="218"/>
      <c r="BJ591" s="218"/>
      <c r="BK591" s="218"/>
      <c r="BL591" s="218"/>
      <c r="BM591" s="218"/>
      <c r="BN591" s="218"/>
      <c r="BO591" s="218"/>
      <c r="BP591" s="218"/>
      <c r="BQ591" s="218"/>
      <c r="BR591" s="218"/>
      <c r="BS591" s="218"/>
      <c r="BT591" s="218"/>
      <c r="BU591" s="218"/>
      <c r="BV591" s="218"/>
      <c r="BW591" s="218"/>
      <c r="BX591" s="218"/>
      <c r="BY591" s="218"/>
      <c r="BZ591" s="218"/>
      <c r="CA591" s="218"/>
      <c r="CB591" s="218"/>
      <c r="CC591" s="218"/>
      <c r="CD591" s="218"/>
      <c r="CE591" s="218"/>
      <c r="CF591" s="218"/>
      <c r="CG591" s="218"/>
      <c r="CH591" s="218"/>
      <c r="CI591" s="218"/>
      <c r="CJ591" s="218"/>
      <c r="CK591" s="218"/>
      <c r="CL591" s="218"/>
      <c r="CM591" s="218"/>
      <c r="CN591" s="218"/>
      <c r="CO591" s="218"/>
      <c r="CP591" s="218"/>
      <c r="CQ591" s="218"/>
      <c r="CR591" s="218"/>
      <c r="CS591" s="218"/>
      <c r="CT591" s="218"/>
    </row>
    <row r="592" spans="20:98" s="10" customFormat="1" x14ac:dyDescent="0.35">
      <c r="T592" s="218"/>
      <c r="U592" s="218"/>
      <c r="V592" s="218"/>
      <c r="W592" s="218"/>
      <c r="X592" s="218"/>
      <c r="Y592" s="218"/>
      <c r="Z592" s="218"/>
      <c r="AA592" s="218"/>
      <c r="AB592" s="218"/>
      <c r="AC592" s="218"/>
      <c r="AD592" s="218"/>
      <c r="AE592" s="218"/>
      <c r="AF592" s="218"/>
      <c r="AG592" s="218"/>
      <c r="AH592" s="218"/>
      <c r="AI592" s="218"/>
      <c r="AJ592" s="218"/>
      <c r="AK592" s="218"/>
      <c r="AL592" s="218"/>
      <c r="AM592" s="218"/>
      <c r="AN592" s="218"/>
      <c r="AO592" s="218"/>
      <c r="AP592" s="218"/>
      <c r="AQ592" s="218"/>
      <c r="AR592" s="218"/>
      <c r="AS592" s="218"/>
      <c r="AT592" s="218"/>
      <c r="AU592" s="218"/>
      <c r="AV592" s="218"/>
      <c r="AW592" s="218"/>
      <c r="AX592" s="218"/>
      <c r="AY592" s="218"/>
      <c r="AZ592" s="218"/>
      <c r="BA592" s="218"/>
      <c r="BB592" s="218"/>
      <c r="BC592" s="218"/>
      <c r="BD592" s="218"/>
      <c r="BE592" s="218"/>
      <c r="BF592" s="218"/>
      <c r="BG592" s="218"/>
      <c r="BH592" s="218"/>
      <c r="BI592" s="218"/>
      <c r="BJ592" s="218"/>
      <c r="BK592" s="218"/>
      <c r="BL592" s="218"/>
      <c r="BM592" s="218"/>
      <c r="BN592" s="218"/>
      <c r="BO592" s="218"/>
      <c r="BP592" s="218"/>
      <c r="BQ592" s="218"/>
      <c r="BR592" s="218"/>
      <c r="BS592" s="218"/>
      <c r="BT592" s="218"/>
      <c r="BU592" s="218"/>
      <c r="BV592" s="218"/>
      <c r="BW592" s="218"/>
      <c r="BX592" s="218"/>
      <c r="BY592" s="218"/>
      <c r="BZ592" s="218"/>
      <c r="CA592" s="218"/>
      <c r="CB592" s="218"/>
      <c r="CC592" s="218"/>
      <c r="CD592" s="218"/>
      <c r="CE592" s="218"/>
      <c r="CF592" s="218"/>
      <c r="CG592" s="218"/>
      <c r="CH592" s="218"/>
      <c r="CI592" s="218"/>
      <c r="CJ592" s="218"/>
      <c r="CK592" s="218"/>
      <c r="CL592" s="218"/>
      <c r="CM592" s="218"/>
      <c r="CN592" s="218"/>
      <c r="CO592" s="218"/>
      <c r="CP592" s="218"/>
      <c r="CQ592" s="218"/>
      <c r="CR592" s="218"/>
      <c r="CS592" s="218"/>
      <c r="CT592" s="218"/>
    </row>
    <row r="593" spans="20:98" s="10" customFormat="1" x14ac:dyDescent="0.35">
      <c r="T593" s="218"/>
      <c r="U593" s="218"/>
      <c r="V593" s="218"/>
      <c r="W593" s="218"/>
      <c r="X593" s="218"/>
      <c r="Y593" s="218"/>
      <c r="Z593" s="218"/>
      <c r="AA593" s="218"/>
      <c r="AB593" s="218"/>
      <c r="AC593" s="218"/>
      <c r="AD593" s="218"/>
      <c r="AE593" s="218"/>
      <c r="AF593" s="218"/>
      <c r="AG593" s="218"/>
      <c r="AH593" s="218"/>
      <c r="AI593" s="218"/>
      <c r="AJ593" s="218"/>
      <c r="AK593" s="218"/>
      <c r="AL593" s="218"/>
      <c r="AM593" s="218"/>
      <c r="AN593" s="218"/>
      <c r="AO593" s="218"/>
      <c r="AP593" s="218"/>
      <c r="AQ593" s="218"/>
      <c r="AR593" s="218"/>
      <c r="AS593" s="218"/>
      <c r="AT593" s="218"/>
      <c r="AU593" s="218"/>
      <c r="AV593" s="218"/>
      <c r="AW593" s="218"/>
      <c r="AX593" s="218"/>
      <c r="AY593" s="218"/>
      <c r="AZ593" s="218"/>
      <c r="BA593" s="218"/>
      <c r="BB593" s="218"/>
      <c r="BC593" s="218"/>
      <c r="BD593" s="218"/>
      <c r="BE593" s="218"/>
      <c r="BF593" s="218"/>
      <c r="BG593" s="218"/>
      <c r="BH593" s="218"/>
      <c r="BI593" s="218"/>
      <c r="BJ593" s="218"/>
      <c r="BK593" s="218"/>
      <c r="BL593" s="218"/>
      <c r="BM593" s="218"/>
      <c r="BN593" s="218"/>
      <c r="BO593" s="218"/>
      <c r="BP593" s="218"/>
      <c r="BQ593" s="218"/>
      <c r="BR593" s="218"/>
      <c r="BS593" s="218"/>
      <c r="BT593" s="218"/>
      <c r="BU593" s="218"/>
      <c r="BV593" s="218"/>
      <c r="BW593" s="218"/>
      <c r="BX593" s="218"/>
      <c r="BY593" s="218"/>
      <c r="BZ593" s="218"/>
      <c r="CA593" s="218"/>
      <c r="CB593" s="218"/>
      <c r="CC593" s="218"/>
      <c r="CD593" s="218"/>
      <c r="CE593" s="218"/>
      <c r="CF593" s="218"/>
      <c r="CG593" s="218"/>
      <c r="CH593" s="218"/>
      <c r="CI593" s="218"/>
      <c r="CJ593" s="218"/>
      <c r="CK593" s="218"/>
      <c r="CL593" s="218"/>
      <c r="CM593" s="218"/>
      <c r="CN593" s="218"/>
      <c r="CO593" s="218"/>
      <c r="CP593" s="218"/>
      <c r="CQ593" s="218"/>
      <c r="CR593" s="218"/>
      <c r="CS593" s="218"/>
      <c r="CT593" s="218"/>
    </row>
    <row r="594" spans="20:98" s="10" customFormat="1" x14ac:dyDescent="0.35">
      <c r="T594" s="218"/>
      <c r="U594" s="218"/>
      <c r="V594" s="218"/>
      <c r="W594" s="218"/>
      <c r="X594" s="218"/>
      <c r="Y594" s="218"/>
      <c r="Z594" s="218"/>
      <c r="AA594" s="218"/>
      <c r="AB594" s="218"/>
      <c r="AC594" s="218"/>
      <c r="AD594" s="218"/>
      <c r="AE594" s="218"/>
      <c r="AF594" s="218"/>
      <c r="AG594" s="218"/>
      <c r="AH594" s="218"/>
      <c r="AI594" s="218"/>
      <c r="AJ594" s="218"/>
      <c r="AK594" s="218"/>
      <c r="AL594" s="218"/>
      <c r="AM594" s="218"/>
      <c r="AN594" s="218"/>
      <c r="AO594" s="218"/>
      <c r="AP594" s="218"/>
      <c r="AQ594" s="218"/>
      <c r="AR594" s="218"/>
      <c r="AS594" s="218"/>
      <c r="AT594" s="218"/>
      <c r="AU594" s="218"/>
      <c r="AV594" s="218"/>
      <c r="AW594" s="218"/>
      <c r="AX594" s="218"/>
      <c r="AY594" s="218"/>
      <c r="AZ594" s="218"/>
      <c r="BA594" s="218"/>
      <c r="BB594" s="218"/>
      <c r="BC594" s="218"/>
      <c r="BD594" s="218"/>
      <c r="BE594" s="218"/>
      <c r="BF594" s="218"/>
      <c r="BG594" s="218"/>
      <c r="BH594" s="218"/>
      <c r="BI594" s="218"/>
      <c r="BJ594" s="218"/>
      <c r="BK594" s="218"/>
      <c r="BL594" s="218"/>
      <c r="BM594" s="218"/>
      <c r="BN594" s="218"/>
      <c r="BO594" s="218"/>
      <c r="BP594" s="218"/>
      <c r="BQ594" s="218"/>
      <c r="BR594" s="218"/>
      <c r="BS594" s="218"/>
      <c r="BT594" s="218"/>
      <c r="BU594" s="218"/>
      <c r="BV594" s="218"/>
      <c r="BW594" s="218"/>
      <c r="BX594" s="218"/>
      <c r="BY594" s="218"/>
      <c r="BZ594" s="218"/>
      <c r="CA594" s="218"/>
      <c r="CB594" s="218"/>
      <c r="CC594" s="218"/>
      <c r="CD594" s="218"/>
      <c r="CE594" s="218"/>
      <c r="CF594" s="218"/>
      <c r="CG594" s="218"/>
      <c r="CH594" s="218"/>
      <c r="CI594" s="218"/>
      <c r="CJ594" s="218"/>
      <c r="CK594" s="218"/>
      <c r="CL594" s="218"/>
      <c r="CM594" s="218"/>
      <c r="CN594" s="218"/>
      <c r="CO594" s="218"/>
      <c r="CP594" s="218"/>
      <c r="CQ594" s="218"/>
      <c r="CR594" s="218"/>
      <c r="CS594" s="218"/>
      <c r="CT594" s="218"/>
    </row>
    <row r="595" spans="20:98" s="10" customFormat="1" x14ac:dyDescent="0.35">
      <c r="T595" s="218"/>
      <c r="U595" s="218"/>
      <c r="V595" s="218"/>
      <c r="W595" s="218"/>
      <c r="X595" s="218"/>
      <c r="Y595" s="218"/>
      <c r="Z595" s="218"/>
      <c r="AA595" s="218"/>
      <c r="AB595" s="218"/>
      <c r="AC595" s="218"/>
      <c r="AD595" s="218"/>
      <c r="AE595" s="218"/>
      <c r="AF595" s="218"/>
      <c r="AG595" s="218"/>
      <c r="AH595" s="218"/>
      <c r="AI595" s="218"/>
      <c r="AJ595" s="218"/>
      <c r="AK595" s="218"/>
      <c r="AL595" s="218"/>
      <c r="AM595" s="218"/>
      <c r="AN595" s="218"/>
      <c r="AO595" s="218"/>
      <c r="AP595" s="218"/>
      <c r="AQ595" s="218"/>
      <c r="AR595" s="218"/>
      <c r="AS595" s="218"/>
      <c r="AT595" s="218"/>
      <c r="AU595" s="218"/>
      <c r="AV595" s="218"/>
      <c r="AW595" s="218"/>
      <c r="AX595" s="218"/>
      <c r="AY595" s="218"/>
      <c r="AZ595" s="218"/>
      <c r="BA595" s="218"/>
      <c r="BB595" s="218"/>
      <c r="BC595" s="218"/>
      <c r="BD595" s="218"/>
      <c r="BE595" s="218"/>
      <c r="BF595" s="218"/>
      <c r="BG595" s="218"/>
      <c r="BH595" s="218"/>
      <c r="BI595" s="218"/>
      <c r="BJ595" s="218"/>
      <c r="BK595" s="218"/>
      <c r="BL595" s="218"/>
      <c r="BM595" s="218"/>
      <c r="BN595" s="218"/>
      <c r="BO595" s="218"/>
      <c r="BP595" s="218"/>
      <c r="BQ595" s="218"/>
      <c r="BR595" s="218"/>
      <c r="BS595" s="218"/>
      <c r="BT595" s="218"/>
      <c r="BU595" s="218"/>
      <c r="BV595" s="218"/>
      <c r="BW595" s="218"/>
      <c r="BX595" s="218"/>
      <c r="BY595" s="218"/>
      <c r="BZ595" s="218"/>
      <c r="CA595" s="218"/>
      <c r="CB595" s="218"/>
      <c r="CC595" s="218"/>
      <c r="CD595" s="218"/>
      <c r="CE595" s="218"/>
      <c r="CF595" s="218"/>
      <c r="CG595" s="218"/>
      <c r="CH595" s="218"/>
      <c r="CI595" s="218"/>
      <c r="CJ595" s="218"/>
      <c r="CK595" s="218"/>
      <c r="CL595" s="218"/>
      <c r="CM595" s="218"/>
      <c r="CN595" s="218"/>
      <c r="CO595" s="218"/>
      <c r="CP595" s="218"/>
      <c r="CQ595" s="218"/>
      <c r="CR595" s="218"/>
      <c r="CS595" s="218"/>
      <c r="CT595" s="218"/>
    </row>
    <row r="596" spans="20:98" s="10" customFormat="1" x14ac:dyDescent="0.35">
      <c r="T596" s="218"/>
      <c r="U596" s="218"/>
      <c r="V596" s="218"/>
      <c r="W596" s="218"/>
      <c r="X596" s="218"/>
      <c r="Y596" s="218"/>
      <c r="Z596" s="218"/>
      <c r="AA596" s="218"/>
      <c r="AB596" s="218"/>
      <c r="AC596" s="218"/>
      <c r="AD596" s="218"/>
      <c r="AE596" s="218"/>
      <c r="AF596" s="218"/>
      <c r="AG596" s="218"/>
      <c r="AH596" s="218"/>
      <c r="AI596" s="218"/>
      <c r="AJ596" s="218"/>
      <c r="AK596" s="218"/>
      <c r="AL596" s="218"/>
      <c r="AM596" s="218"/>
      <c r="AN596" s="218"/>
      <c r="AO596" s="218"/>
      <c r="AP596" s="218"/>
      <c r="AQ596" s="218"/>
      <c r="AR596" s="218"/>
      <c r="AS596" s="218"/>
      <c r="AT596" s="218"/>
      <c r="AU596" s="218"/>
      <c r="AV596" s="218"/>
      <c r="AW596" s="218"/>
      <c r="AX596" s="218"/>
      <c r="AY596" s="218"/>
      <c r="AZ596" s="218"/>
      <c r="BA596" s="218"/>
      <c r="BB596" s="218"/>
      <c r="BC596" s="218"/>
      <c r="BD596" s="218"/>
      <c r="BE596" s="218"/>
      <c r="BF596" s="218"/>
      <c r="BG596" s="218"/>
      <c r="BH596" s="218"/>
      <c r="BI596" s="218"/>
      <c r="BJ596" s="218"/>
      <c r="BK596" s="218"/>
      <c r="BL596" s="218"/>
      <c r="BM596" s="218"/>
      <c r="BN596" s="218"/>
      <c r="BO596" s="218"/>
      <c r="BP596" s="218"/>
      <c r="BQ596" s="218"/>
      <c r="BR596" s="218"/>
      <c r="BS596" s="218"/>
      <c r="BT596" s="218"/>
      <c r="BU596" s="218"/>
      <c r="BV596" s="218"/>
      <c r="BW596" s="218"/>
      <c r="BX596" s="218"/>
      <c r="BY596" s="218"/>
      <c r="BZ596" s="218"/>
      <c r="CA596" s="218"/>
      <c r="CB596" s="218"/>
      <c r="CC596" s="218"/>
      <c r="CD596" s="218"/>
      <c r="CE596" s="218"/>
      <c r="CF596" s="218"/>
      <c r="CG596" s="218"/>
      <c r="CH596" s="218"/>
      <c r="CI596" s="218"/>
      <c r="CJ596" s="218"/>
      <c r="CK596" s="218"/>
      <c r="CL596" s="218"/>
      <c r="CM596" s="218"/>
      <c r="CN596" s="218"/>
      <c r="CO596" s="218"/>
      <c r="CP596" s="218"/>
      <c r="CQ596" s="218"/>
      <c r="CR596" s="218"/>
      <c r="CS596" s="218"/>
      <c r="CT596" s="218"/>
    </row>
    <row r="597" spans="20:98" s="10" customFormat="1" x14ac:dyDescent="0.35">
      <c r="T597" s="218"/>
      <c r="U597" s="218"/>
      <c r="V597" s="218"/>
      <c r="W597" s="218"/>
      <c r="X597" s="218"/>
      <c r="Y597" s="218"/>
      <c r="Z597" s="218"/>
      <c r="AA597" s="218"/>
      <c r="AB597" s="218"/>
      <c r="AC597" s="218"/>
      <c r="AD597" s="218"/>
      <c r="AE597" s="218"/>
      <c r="AF597" s="218"/>
      <c r="AG597" s="218"/>
      <c r="AH597" s="218"/>
      <c r="AI597" s="218"/>
      <c r="AJ597" s="218"/>
      <c r="AK597" s="218"/>
      <c r="AL597" s="218"/>
      <c r="AM597" s="218"/>
      <c r="AN597" s="218"/>
      <c r="AO597" s="218"/>
      <c r="AP597" s="218"/>
      <c r="AQ597" s="218"/>
      <c r="AR597" s="218"/>
      <c r="AS597" s="218"/>
      <c r="AT597" s="218"/>
      <c r="AU597" s="218"/>
      <c r="AV597" s="218"/>
      <c r="AW597" s="218"/>
      <c r="AX597" s="218"/>
      <c r="AY597" s="218"/>
      <c r="AZ597" s="218"/>
      <c r="BA597" s="218"/>
      <c r="BB597" s="218"/>
      <c r="BC597" s="218"/>
      <c r="BD597" s="218"/>
      <c r="BE597" s="218"/>
      <c r="BF597" s="218"/>
      <c r="BG597" s="218"/>
      <c r="BH597" s="218"/>
      <c r="BI597" s="218"/>
      <c r="BJ597" s="218"/>
      <c r="BK597" s="218"/>
      <c r="BL597" s="218"/>
      <c r="BM597" s="218"/>
      <c r="BN597" s="218"/>
      <c r="BO597" s="218"/>
      <c r="BP597" s="218"/>
      <c r="BQ597" s="218"/>
      <c r="BR597" s="218"/>
      <c r="BS597" s="218"/>
      <c r="BT597" s="218"/>
      <c r="BU597" s="218"/>
      <c r="BV597" s="218"/>
      <c r="BW597" s="218"/>
      <c r="BX597" s="218"/>
      <c r="BY597" s="218"/>
      <c r="BZ597" s="218"/>
      <c r="CA597" s="218"/>
      <c r="CB597" s="218"/>
      <c r="CC597" s="218"/>
      <c r="CD597" s="218"/>
      <c r="CE597" s="218"/>
      <c r="CF597" s="218"/>
      <c r="CG597" s="218"/>
      <c r="CH597" s="218"/>
      <c r="CI597" s="218"/>
      <c r="CJ597" s="218"/>
      <c r="CK597" s="218"/>
      <c r="CL597" s="218"/>
      <c r="CM597" s="218"/>
      <c r="CN597" s="218"/>
      <c r="CO597" s="218"/>
      <c r="CP597" s="218"/>
      <c r="CQ597" s="218"/>
      <c r="CR597" s="218"/>
      <c r="CS597" s="218"/>
      <c r="CT597" s="218"/>
    </row>
    <row r="598" spans="20:98" s="10" customFormat="1" x14ac:dyDescent="0.35">
      <c r="T598" s="218"/>
      <c r="U598" s="218"/>
      <c r="V598" s="218"/>
      <c r="W598" s="218"/>
      <c r="X598" s="218"/>
      <c r="Y598" s="218"/>
      <c r="Z598" s="218"/>
      <c r="AA598" s="218"/>
      <c r="AB598" s="218"/>
      <c r="AC598" s="218"/>
      <c r="AD598" s="218"/>
      <c r="AE598" s="218"/>
      <c r="AF598" s="218"/>
      <c r="AG598" s="218"/>
      <c r="AH598" s="218"/>
      <c r="AI598" s="218"/>
      <c r="AJ598" s="218"/>
      <c r="AK598" s="218"/>
      <c r="AL598" s="218"/>
      <c r="AM598" s="218"/>
      <c r="AN598" s="218"/>
      <c r="AO598" s="218"/>
      <c r="AP598" s="218"/>
      <c r="AQ598" s="218"/>
      <c r="AR598" s="218"/>
      <c r="AS598" s="218"/>
      <c r="AT598" s="218"/>
      <c r="AU598" s="218"/>
      <c r="AV598" s="218"/>
      <c r="AW598" s="218"/>
      <c r="AX598" s="218"/>
      <c r="AY598" s="218"/>
      <c r="AZ598" s="218"/>
      <c r="BA598" s="218"/>
      <c r="BB598" s="218"/>
      <c r="BC598" s="218"/>
      <c r="BD598" s="218"/>
      <c r="BE598" s="218"/>
      <c r="BF598" s="218"/>
      <c r="BG598" s="218"/>
      <c r="BH598" s="218"/>
      <c r="BI598" s="218"/>
      <c r="BJ598" s="218"/>
      <c r="BK598" s="218"/>
      <c r="BL598" s="218"/>
      <c r="BM598" s="218"/>
      <c r="BN598" s="218"/>
      <c r="BO598" s="218"/>
      <c r="BP598" s="218"/>
      <c r="BQ598" s="218"/>
      <c r="BR598" s="218"/>
      <c r="BS598" s="218"/>
      <c r="BT598" s="218"/>
      <c r="BU598" s="218"/>
      <c r="BV598" s="218"/>
      <c r="BW598" s="218"/>
      <c r="BX598" s="218"/>
      <c r="BY598" s="218"/>
      <c r="BZ598" s="218"/>
      <c r="CA598" s="218"/>
      <c r="CB598" s="218"/>
      <c r="CC598" s="218"/>
      <c r="CD598" s="218"/>
      <c r="CE598" s="218"/>
      <c r="CF598" s="218"/>
      <c r="CG598" s="218"/>
      <c r="CH598" s="218"/>
      <c r="CI598" s="218"/>
      <c r="CJ598" s="218"/>
      <c r="CK598" s="218"/>
      <c r="CL598" s="218"/>
      <c r="CM598" s="218"/>
      <c r="CN598" s="218"/>
      <c r="CO598" s="218"/>
      <c r="CP598" s="218"/>
      <c r="CQ598" s="218"/>
      <c r="CR598" s="218"/>
      <c r="CS598" s="218"/>
      <c r="CT598" s="218"/>
    </row>
    <row r="599" spans="20:98" s="10" customFormat="1" x14ac:dyDescent="0.35">
      <c r="T599" s="218"/>
      <c r="U599" s="218"/>
      <c r="V599" s="218"/>
      <c r="W599" s="218"/>
      <c r="X599" s="218"/>
      <c r="Y599" s="218"/>
      <c r="Z599" s="218"/>
      <c r="AA599" s="218"/>
      <c r="AB599" s="218"/>
      <c r="AC599" s="218"/>
      <c r="AD599" s="218"/>
      <c r="AE599" s="218"/>
      <c r="AF599" s="218"/>
      <c r="AG599" s="218"/>
      <c r="AH599" s="218"/>
      <c r="AI599" s="218"/>
      <c r="AJ599" s="218"/>
      <c r="AK599" s="218"/>
      <c r="AL599" s="218"/>
      <c r="AM599" s="218"/>
      <c r="AN599" s="218"/>
      <c r="AO599" s="218"/>
      <c r="AP599" s="218"/>
      <c r="AQ599" s="218"/>
      <c r="AR599" s="218"/>
      <c r="AS599" s="218"/>
      <c r="AT599" s="218"/>
      <c r="AU599" s="218"/>
      <c r="AV599" s="218"/>
      <c r="AW599" s="218"/>
      <c r="AX599" s="218"/>
      <c r="AY599" s="218"/>
      <c r="AZ599" s="218"/>
      <c r="BA599" s="218"/>
      <c r="BB599" s="218"/>
      <c r="BC599" s="218"/>
      <c r="BD599" s="218"/>
      <c r="BE599" s="218"/>
      <c r="BF599" s="218"/>
      <c r="BG599" s="218"/>
      <c r="BH599" s="218"/>
      <c r="BI599" s="218"/>
      <c r="BJ599" s="218"/>
      <c r="BK599" s="218"/>
      <c r="BL599" s="218"/>
      <c r="BM599" s="218"/>
      <c r="BN599" s="218"/>
      <c r="BO599" s="218"/>
      <c r="BP599" s="218"/>
      <c r="BQ599" s="218"/>
      <c r="BR599" s="218"/>
      <c r="BS599" s="218"/>
      <c r="BT599" s="218"/>
      <c r="BU599" s="218"/>
      <c r="BV599" s="218"/>
      <c r="BW599" s="218"/>
      <c r="BX599" s="218"/>
      <c r="BY599" s="218"/>
      <c r="BZ599" s="218"/>
      <c r="CA599" s="218"/>
      <c r="CB599" s="218"/>
      <c r="CC599" s="218"/>
      <c r="CD599" s="218"/>
      <c r="CE599" s="218"/>
      <c r="CF599" s="218"/>
      <c r="CG599" s="218"/>
      <c r="CH599" s="218"/>
      <c r="CI599" s="218"/>
      <c r="CJ599" s="218"/>
      <c r="CK599" s="218"/>
      <c r="CL599" s="218"/>
      <c r="CM599" s="218"/>
      <c r="CN599" s="218"/>
      <c r="CO599" s="218"/>
      <c r="CP599" s="218"/>
      <c r="CQ599" s="218"/>
      <c r="CR599" s="218"/>
      <c r="CS599" s="218"/>
      <c r="CT599" s="218"/>
    </row>
    <row r="600" spans="20:98" s="10" customFormat="1" x14ac:dyDescent="0.35">
      <c r="T600" s="218"/>
      <c r="U600" s="218"/>
      <c r="V600" s="218"/>
      <c r="W600" s="218"/>
      <c r="X600" s="218"/>
      <c r="Y600" s="218"/>
      <c r="Z600" s="218"/>
      <c r="AA600" s="218"/>
      <c r="AB600" s="218"/>
      <c r="AC600" s="218"/>
      <c r="AD600" s="218"/>
      <c r="AE600" s="218"/>
      <c r="AF600" s="218"/>
      <c r="AG600" s="218"/>
      <c r="AH600" s="218"/>
      <c r="AI600" s="218"/>
      <c r="AJ600" s="218"/>
      <c r="AK600" s="218"/>
      <c r="AL600" s="218"/>
      <c r="AM600" s="218"/>
      <c r="AN600" s="218"/>
      <c r="AO600" s="218"/>
      <c r="AP600" s="218"/>
      <c r="AQ600" s="218"/>
      <c r="AR600" s="218"/>
      <c r="AS600" s="218"/>
      <c r="AT600" s="218"/>
      <c r="AU600" s="218"/>
      <c r="AV600" s="218"/>
      <c r="AW600" s="218"/>
      <c r="AX600" s="218"/>
      <c r="AY600" s="218"/>
      <c r="AZ600" s="218"/>
      <c r="BA600" s="218"/>
      <c r="BB600" s="218"/>
      <c r="BC600" s="218"/>
      <c r="BD600" s="218"/>
      <c r="BE600" s="218"/>
      <c r="BF600" s="218"/>
      <c r="BG600" s="218"/>
      <c r="BH600" s="218"/>
      <c r="BI600" s="218"/>
      <c r="BJ600" s="218"/>
      <c r="BK600" s="218"/>
      <c r="BL600" s="218"/>
      <c r="BM600" s="218"/>
      <c r="BN600" s="218"/>
      <c r="BO600" s="218"/>
      <c r="BP600" s="218"/>
      <c r="BQ600" s="218"/>
      <c r="BR600" s="218"/>
      <c r="BS600" s="218"/>
      <c r="BT600" s="218"/>
      <c r="BU600" s="218"/>
      <c r="BV600" s="218"/>
      <c r="BW600" s="218"/>
      <c r="BX600" s="218"/>
      <c r="BY600" s="218"/>
      <c r="BZ600" s="218"/>
      <c r="CA600" s="218"/>
      <c r="CB600" s="218"/>
      <c r="CC600" s="218"/>
      <c r="CD600" s="218"/>
      <c r="CE600" s="218"/>
      <c r="CF600" s="218"/>
      <c r="CG600" s="218"/>
      <c r="CH600" s="218"/>
      <c r="CI600" s="218"/>
      <c r="CJ600" s="218"/>
      <c r="CK600" s="218"/>
      <c r="CL600" s="218"/>
      <c r="CM600" s="218"/>
      <c r="CN600" s="218"/>
      <c r="CO600" s="218"/>
      <c r="CP600" s="218"/>
      <c r="CQ600" s="218"/>
      <c r="CR600" s="218"/>
      <c r="CS600" s="218"/>
      <c r="CT600" s="218"/>
    </row>
    <row r="601" spans="20:98" s="10" customFormat="1" x14ac:dyDescent="0.35">
      <c r="T601" s="218"/>
      <c r="U601" s="218"/>
      <c r="V601" s="218"/>
      <c r="W601" s="218"/>
      <c r="X601" s="218"/>
      <c r="Y601" s="218"/>
      <c r="Z601" s="218"/>
      <c r="AA601" s="218"/>
      <c r="AB601" s="218"/>
      <c r="AC601" s="218"/>
      <c r="AD601" s="218"/>
      <c r="AE601" s="218"/>
      <c r="AF601" s="218"/>
      <c r="AG601" s="218"/>
      <c r="AH601" s="218"/>
      <c r="AI601" s="218"/>
      <c r="AJ601" s="218"/>
      <c r="AK601" s="218"/>
      <c r="AL601" s="218"/>
      <c r="AM601" s="218"/>
      <c r="AN601" s="218"/>
      <c r="AO601" s="218"/>
      <c r="AP601" s="218"/>
      <c r="AQ601" s="218"/>
      <c r="AR601" s="218"/>
      <c r="AS601" s="218"/>
      <c r="AT601" s="218"/>
      <c r="AU601" s="218"/>
      <c r="AV601" s="218"/>
      <c r="AW601" s="218"/>
      <c r="AX601" s="218"/>
      <c r="AY601" s="218"/>
      <c r="AZ601" s="218"/>
      <c r="BA601" s="218"/>
      <c r="BB601" s="218"/>
      <c r="BC601" s="218"/>
      <c r="BD601" s="218"/>
      <c r="BE601" s="218"/>
      <c r="BF601" s="218"/>
      <c r="BG601" s="218"/>
      <c r="BH601" s="218"/>
      <c r="BI601" s="218"/>
      <c r="BJ601" s="218"/>
      <c r="BK601" s="218"/>
      <c r="BL601" s="218"/>
      <c r="BM601" s="218"/>
      <c r="BN601" s="218"/>
      <c r="BO601" s="218"/>
      <c r="BP601" s="218"/>
      <c r="BQ601" s="218"/>
      <c r="BR601" s="218"/>
      <c r="BS601" s="218"/>
      <c r="BT601" s="218"/>
      <c r="BU601" s="218"/>
      <c r="BV601" s="218"/>
      <c r="BW601" s="218"/>
      <c r="BX601" s="218"/>
      <c r="BY601" s="218"/>
      <c r="BZ601" s="218"/>
      <c r="CA601" s="218"/>
      <c r="CB601" s="218"/>
      <c r="CC601" s="218"/>
      <c r="CD601" s="218"/>
      <c r="CE601" s="218"/>
      <c r="CF601" s="218"/>
      <c r="CG601" s="218"/>
      <c r="CH601" s="218"/>
      <c r="CI601" s="218"/>
      <c r="CJ601" s="218"/>
      <c r="CK601" s="218"/>
      <c r="CL601" s="218"/>
      <c r="CM601" s="218"/>
      <c r="CN601" s="218"/>
      <c r="CO601" s="218"/>
      <c r="CP601" s="218"/>
      <c r="CQ601" s="218"/>
      <c r="CR601" s="218"/>
      <c r="CS601" s="218"/>
      <c r="CT601" s="218"/>
    </row>
    <row r="602" spans="20:98" s="10" customFormat="1" x14ac:dyDescent="0.35">
      <c r="T602" s="218"/>
      <c r="U602" s="218"/>
      <c r="V602" s="218"/>
      <c r="W602" s="218"/>
      <c r="X602" s="218"/>
      <c r="Y602" s="218"/>
      <c r="Z602" s="218"/>
      <c r="AA602" s="218"/>
      <c r="AB602" s="218"/>
      <c r="AC602" s="218"/>
      <c r="AD602" s="218"/>
      <c r="AE602" s="218"/>
      <c r="AF602" s="218"/>
      <c r="AG602" s="218"/>
      <c r="AH602" s="218"/>
      <c r="AI602" s="218"/>
      <c r="AJ602" s="218"/>
      <c r="AK602" s="218"/>
      <c r="AL602" s="218"/>
      <c r="AM602" s="218"/>
      <c r="AN602" s="218"/>
      <c r="AO602" s="218"/>
      <c r="AP602" s="218"/>
      <c r="AQ602" s="218"/>
      <c r="AR602" s="218"/>
      <c r="AS602" s="218"/>
      <c r="AT602" s="218"/>
      <c r="AU602" s="218"/>
      <c r="AV602" s="218"/>
      <c r="AW602" s="218"/>
      <c r="AX602" s="218"/>
      <c r="AY602" s="218"/>
      <c r="AZ602" s="218"/>
      <c r="BA602" s="218"/>
      <c r="BB602" s="218"/>
      <c r="BC602" s="218"/>
      <c r="BD602" s="218"/>
      <c r="BE602" s="218"/>
      <c r="BF602" s="218"/>
      <c r="BG602" s="218"/>
      <c r="BH602" s="218"/>
      <c r="BI602" s="218"/>
      <c r="BJ602" s="218"/>
      <c r="BK602" s="218"/>
      <c r="BL602" s="218"/>
      <c r="BM602" s="218"/>
      <c r="BN602" s="218"/>
      <c r="BO602" s="218"/>
      <c r="BP602" s="218"/>
      <c r="BQ602" s="218"/>
      <c r="BR602" s="218"/>
      <c r="BS602" s="218"/>
      <c r="BT602" s="218"/>
      <c r="BU602" s="218"/>
      <c r="BV602" s="218"/>
      <c r="BW602" s="218"/>
      <c r="BX602" s="218"/>
      <c r="BY602" s="218"/>
      <c r="BZ602" s="218"/>
      <c r="CA602" s="218"/>
      <c r="CB602" s="218"/>
      <c r="CC602" s="218"/>
      <c r="CD602" s="218"/>
      <c r="CE602" s="218"/>
      <c r="CF602" s="218"/>
      <c r="CG602" s="218"/>
      <c r="CH602" s="218"/>
      <c r="CI602" s="218"/>
      <c r="CJ602" s="218"/>
      <c r="CK602" s="218"/>
      <c r="CL602" s="218"/>
      <c r="CM602" s="218"/>
      <c r="CN602" s="218"/>
      <c r="CO602" s="218"/>
      <c r="CP602" s="218"/>
      <c r="CQ602" s="218"/>
      <c r="CR602" s="218"/>
      <c r="CS602" s="218"/>
      <c r="CT602" s="218"/>
    </row>
    <row r="603" spans="20:98" s="10" customFormat="1" x14ac:dyDescent="0.35">
      <c r="T603" s="218"/>
      <c r="U603" s="218"/>
      <c r="V603" s="218"/>
      <c r="W603" s="218"/>
      <c r="X603" s="218"/>
      <c r="Y603" s="218"/>
      <c r="Z603" s="218"/>
      <c r="AA603" s="218"/>
      <c r="AB603" s="218"/>
      <c r="AC603" s="218"/>
      <c r="AD603" s="218"/>
      <c r="AE603" s="218"/>
      <c r="AF603" s="218"/>
      <c r="AG603" s="218"/>
      <c r="AH603" s="218"/>
      <c r="AI603" s="218"/>
      <c r="AJ603" s="218"/>
      <c r="AK603" s="218"/>
      <c r="AL603" s="218"/>
      <c r="AM603" s="218"/>
      <c r="AN603" s="218"/>
      <c r="AO603" s="218"/>
      <c r="AP603" s="218"/>
      <c r="AQ603" s="218"/>
      <c r="AR603" s="218"/>
      <c r="AS603" s="218"/>
      <c r="AT603" s="218"/>
      <c r="AU603" s="218"/>
      <c r="AV603" s="218"/>
      <c r="AW603" s="218"/>
      <c r="AX603" s="218"/>
      <c r="AY603" s="218"/>
      <c r="AZ603" s="218"/>
      <c r="BA603" s="218"/>
      <c r="BB603" s="218"/>
      <c r="BC603" s="218"/>
      <c r="BD603" s="218"/>
      <c r="BE603" s="218"/>
      <c r="BF603" s="218"/>
      <c r="BG603" s="218"/>
      <c r="BH603" s="218"/>
      <c r="BI603" s="218"/>
      <c r="BJ603" s="218"/>
      <c r="BK603" s="218"/>
      <c r="BL603" s="218"/>
      <c r="BM603" s="218"/>
      <c r="BN603" s="218"/>
      <c r="BO603" s="218"/>
      <c r="BP603" s="218"/>
      <c r="BQ603" s="218"/>
      <c r="BR603" s="218"/>
      <c r="BS603" s="218"/>
      <c r="BT603" s="218"/>
      <c r="BU603" s="218"/>
      <c r="BV603" s="218"/>
      <c r="BW603" s="218"/>
      <c r="BX603" s="218"/>
      <c r="BY603" s="218"/>
      <c r="BZ603" s="218"/>
      <c r="CA603" s="218"/>
      <c r="CB603" s="218"/>
      <c r="CC603" s="218"/>
      <c r="CD603" s="218"/>
      <c r="CE603" s="218"/>
      <c r="CF603" s="218"/>
      <c r="CG603" s="218"/>
      <c r="CH603" s="218"/>
      <c r="CI603" s="218"/>
      <c r="CJ603" s="218"/>
      <c r="CK603" s="218"/>
      <c r="CL603" s="218"/>
      <c r="CM603" s="218"/>
      <c r="CN603" s="218"/>
      <c r="CO603" s="218"/>
      <c r="CP603" s="218"/>
      <c r="CQ603" s="218"/>
      <c r="CR603" s="218"/>
      <c r="CS603" s="218"/>
      <c r="CT603" s="218"/>
    </row>
    <row r="604" spans="20:98" s="10" customFormat="1" x14ac:dyDescent="0.35">
      <c r="T604" s="218"/>
      <c r="U604" s="218"/>
      <c r="V604" s="218"/>
      <c r="W604" s="218"/>
      <c r="X604" s="218"/>
      <c r="Y604" s="218"/>
      <c r="Z604" s="218"/>
      <c r="AA604" s="218"/>
      <c r="AB604" s="218"/>
      <c r="AC604" s="218"/>
      <c r="AD604" s="218"/>
      <c r="AE604" s="218"/>
      <c r="AF604" s="218"/>
      <c r="AG604" s="218"/>
      <c r="AH604" s="218"/>
      <c r="AI604" s="218"/>
      <c r="AJ604" s="218"/>
      <c r="AK604" s="218"/>
      <c r="AL604" s="218"/>
      <c r="AM604" s="218"/>
      <c r="AN604" s="218"/>
      <c r="AO604" s="218"/>
      <c r="AP604" s="218"/>
      <c r="AQ604" s="218"/>
      <c r="AR604" s="218"/>
      <c r="AS604" s="218"/>
      <c r="AT604" s="218"/>
      <c r="AU604" s="218"/>
      <c r="AV604" s="218"/>
      <c r="AW604" s="218"/>
      <c r="AX604" s="218"/>
      <c r="AY604" s="218"/>
      <c r="AZ604" s="218"/>
      <c r="BA604" s="218"/>
      <c r="BB604" s="218"/>
      <c r="BC604" s="218"/>
      <c r="BD604" s="218"/>
      <c r="BE604" s="218"/>
      <c r="BF604" s="218"/>
      <c r="BG604" s="218"/>
      <c r="BH604" s="218"/>
      <c r="BI604" s="218"/>
      <c r="BJ604" s="218"/>
      <c r="BK604" s="218"/>
      <c r="BL604" s="218"/>
      <c r="BM604" s="218"/>
      <c r="BN604" s="218"/>
      <c r="BO604" s="218"/>
      <c r="BP604" s="218"/>
      <c r="BQ604" s="218"/>
      <c r="BR604" s="218"/>
      <c r="BS604" s="218"/>
      <c r="BT604" s="218"/>
      <c r="BU604" s="218"/>
      <c r="BV604" s="218"/>
      <c r="BW604" s="218"/>
      <c r="BX604" s="218"/>
      <c r="BY604" s="218"/>
      <c r="BZ604" s="218"/>
      <c r="CA604" s="218"/>
      <c r="CB604" s="218"/>
      <c r="CC604" s="218"/>
      <c r="CD604" s="218"/>
      <c r="CE604" s="218"/>
      <c r="CF604" s="218"/>
      <c r="CG604" s="218"/>
      <c r="CH604" s="218"/>
      <c r="CI604" s="218"/>
      <c r="CJ604" s="218"/>
      <c r="CK604" s="218"/>
      <c r="CL604" s="218"/>
      <c r="CM604" s="218"/>
      <c r="CN604" s="218"/>
      <c r="CO604" s="218"/>
      <c r="CP604" s="218"/>
      <c r="CQ604" s="218"/>
      <c r="CR604" s="218"/>
      <c r="CS604" s="218"/>
      <c r="CT604" s="218"/>
    </row>
    <row r="605" spans="20:98" s="10" customFormat="1" x14ac:dyDescent="0.35">
      <c r="T605" s="218"/>
      <c r="U605" s="218"/>
      <c r="V605" s="218"/>
      <c r="W605" s="218"/>
      <c r="X605" s="218"/>
      <c r="Y605" s="218"/>
      <c r="Z605" s="218"/>
      <c r="AA605" s="218"/>
      <c r="AB605" s="218"/>
      <c r="AC605" s="218"/>
      <c r="AD605" s="218"/>
      <c r="AE605" s="218"/>
      <c r="AF605" s="218"/>
      <c r="AG605" s="218"/>
      <c r="AH605" s="218"/>
      <c r="AI605" s="218"/>
      <c r="AJ605" s="218"/>
      <c r="AK605" s="218"/>
      <c r="AL605" s="218"/>
      <c r="AM605" s="218"/>
      <c r="AN605" s="218"/>
      <c r="AO605" s="218"/>
      <c r="AP605" s="218"/>
      <c r="AQ605" s="218"/>
      <c r="AR605" s="218"/>
      <c r="AS605" s="218"/>
      <c r="AT605" s="218"/>
      <c r="AU605" s="218"/>
      <c r="AV605" s="218"/>
      <c r="AW605" s="218"/>
      <c r="AX605" s="218"/>
      <c r="AY605" s="218"/>
      <c r="AZ605" s="218"/>
      <c r="BA605" s="218"/>
      <c r="BB605" s="218"/>
      <c r="BC605" s="218"/>
      <c r="BD605" s="218"/>
      <c r="BE605" s="218"/>
      <c r="BF605" s="218"/>
      <c r="BG605" s="218"/>
      <c r="BH605" s="218"/>
      <c r="BI605" s="218"/>
      <c r="BJ605" s="218"/>
      <c r="BK605" s="218"/>
      <c r="BL605" s="218"/>
      <c r="BM605" s="218"/>
      <c r="BN605" s="218"/>
      <c r="BO605" s="218"/>
      <c r="BP605" s="218"/>
      <c r="BQ605" s="218"/>
      <c r="BR605" s="218"/>
      <c r="BS605" s="218"/>
      <c r="BT605" s="218"/>
      <c r="BU605" s="218"/>
      <c r="BV605" s="218"/>
      <c r="BW605" s="218"/>
      <c r="BX605" s="218"/>
      <c r="BY605" s="218"/>
      <c r="BZ605" s="218"/>
      <c r="CA605" s="218"/>
      <c r="CB605" s="218"/>
      <c r="CC605" s="218"/>
      <c r="CD605" s="218"/>
      <c r="CE605" s="218"/>
      <c r="CF605" s="218"/>
      <c r="CG605" s="218"/>
      <c r="CH605" s="218"/>
      <c r="CI605" s="218"/>
      <c r="CJ605" s="218"/>
      <c r="CK605" s="218"/>
      <c r="CL605" s="218"/>
      <c r="CM605" s="218"/>
      <c r="CN605" s="218"/>
      <c r="CO605" s="218"/>
      <c r="CP605" s="218"/>
      <c r="CQ605" s="218"/>
      <c r="CR605" s="218"/>
      <c r="CS605" s="218"/>
      <c r="CT605" s="218"/>
    </row>
    <row r="606" spans="20:98" s="10" customFormat="1" x14ac:dyDescent="0.35">
      <c r="T606" s="218"/>
      <c r="U606" s="218"/>
      <c r="V606" s="218"/>
      <c r="W606" s="218"/>
      <c r="X606" s="218"/>
      <c r="Y606" s="218"/>
      <c r="Z606" s="218"/>
      <c r="AA606" s="218"/>
      <c r="AB606" s="218"/>
      <c r="AC606" s="218"/>
      <c r="AD606" s="218"/>
      <c r="AE606" s="218"/>
      <c r="AF606" s="218"/>
      <c r="AG606" s="218"/>
      <c r="AH606" s="218"/>
      <c r="AI606" s="218"/>
      <c r="AJ606" s="218"/>
      <c r="AK606" s="218"/>
      <c r="AL606" s="218"/>
      <c r="AM606" s="218"/>
      <c r="AN606" s="218"/>
      <c r="AO606" s="218"/>
      <c r="AP606" s="218"/>
      <c r="AQ606" s="218"/>
      <c r="AR606" s="218"/>
      <c r="AS606" s="218"/>
      <c r="AT606" s="218"/>
      <c r="AU606" s="218"/>
      <c r="AV606" s="218"/>
      <c r="AW606" s="218"/>
      <c r="AX606" s="218"/>
      <c r="AY606" s="218"/>
      <c r="AZ606" s="218"/>
      <c r="BA606" s="218"/>
      <c r="BB606" s="218"/>
      <c r="BC606" s="218"/>
      <c r="BD606" s="218"/>
      <c r="BE606" s="218"/>
      <c r="BF606" s="218"/>
      <c r="BG606" s="218"/>
      <c r="BH606" s="218"/>
      <c r="BI606" s="218"/>
      <c r="BJ606" s="218"/>
      <c r="BK606" s="218"/>
      <c r="BL606" s="218"/>
      <c r="BM606" s="218"/>
      <c r="BN606" s="218"/>
      <c r="BO606" s="218"/>
      <c r="BP606" s="218"/>
      <c r="BQ606" s="218"/>
      <c r="BR606" s="218"/>
      <c r="BS606" s="218"/>
      <c r="BT606" s="218"/>
      <c r="BU606" s="218"/>
      <c r="BV606" s="218"/>
      <c r="BW606" s="218"/>
      <c r="BX606" s="218"/>
      <c r="BY606" s="218"/>
      <c r="BZ606" s="218"/>
      <c r="CA606" s="218"/>
      <c r="CB606" s="218"/>
      <c r="CC606" s="218"/>
      <c r="CD606" s="218"/>
      <c r="CE606" s="218"/>
      <c r="CF606" s="218"/>
      <c r="CG606" s="218"/>
      <c r="CH606" s="218"/>
      <c r="CI606" s="218"/>
      <c r="CJ606" s="218"/>
      <c r="CK606" s="218"/>
      <c r="CL606" s="218"/>
      <c r="CM606" s="218"/>
      <c r="CN606" s="218"/>
      <c r="CO606" s="218"/>
      <c r="CP606" s="218"/>
      <c r="CQ606" s="218"/>
      <c r="CR606" s="218"/>
      <c r="CS606" s="218"/>
      <c r="CT606" s="218"/>
    </row>
    <row r="607" spans="20:98" s="10" customFormat="1" x14ac:dyDescent="0.35">
      <c r="T607" s="218"/>
      <c r="U607" s="218"/>
      <c r="V607" s="218"/>
      <c r="W607" s="218"/>
      <c r="X607" s="218"/>
      <c r="Y607" s="218"/>
      <c r="Z607" s="218"/>
      <c r="AA607" s="218"/>
      <c r="AB607" s="218"/>
      <c r="AC607" s="218"/>
      <c r="AD607" s="218"/>
      <c r="AE607" s="218"/>
      <c r="AF607" s="218"/>
      <c r="AG607" s="218"/>
      <c r="AH607" s="218"/>
      <c r="AI607" s="218"/>
      <c r="AJ607" s="218"/>
      <c r="AK607" s="218"/>
      <c r="AL607" s="218"/>
      <c r="AM607" s="218"/>
      <c r="AN607" s="218"/>
      <c r="AO607" s="218"/>
      <c r="AP607" s="218"/>
      <c r="AQ607" s="218"/>
      <c r="AR607" s="218"/>
      <c r="AS607" s="218"/>
      <c r="AT607" s="218"/>
      <c r="AU607" s="218"/>
      <c r="AV607" s="218"/>
      <c r="AW607" s="218"/>
      <c r="AX607" s="218"/>
      <c r="AY607" s="218"/>
      <c r="AZ607" s="218"/>
      <c r="BA607" s="218"/>
      <c r="BB607" s="218"/>
      <c r="BC607" s="218"/>
      <c r="BD607" s="218"/>
      <c r="BE607" s="218"/>
      <c r="BF607" s="218"/>
      <c r="BG607" s="218"/>
      <c r="BH607" s="218"/>
      <c r="BI607" s="218"/>
      <c r="BJ607" s="218"/>
      <c r="BK607" s="218"/>
      <c r="BL607" s="218"/>
      <c r="BM607" s="218"/>
      <c r="BN607" s="218"/>
      <c r="BO607" s="218"/>
      <c r="BP607" s="218"/>
      <c r="BQ607" s="218"/>
      <c r="BR607" s="218"/>
      <c r="BS607" s="218"/>
      <c r="BT607" s="218"/>
      <c r="BU607" s="218"/>
      <c r="BV607" s="218"/>
      <c r="BW607" s="218"/>
      <c r="BX607" s="218"/>
      <c r="BY607" s="218"/>
      <c r="BZ607" s="218"/>
      <c r="CA607" s="218"/>
      <c r="CB607" s="218"/>
      <c r="CC607" s="218"/>
      <c r="CD607" s="218"/>
      <c r="CE607" s="218"/>
      <c r="CF607" s="218"/>
      <c r="CG607" s="218"/>
      <c r="CH607" s="218"/>
      <c r="CI607" s="218"/>
      <c r="CJ607" s="218"/>
      <c r="CK607" s="218"/>
      <c r="CL607" s="218"/>
      <c r="CM607" s="218"/>
      <c r="CN607" s="218"/>
      <c r="CO607" s="218"/>
      <c r="CP607" s="218"/>
      <c r="CQ607" s="218"/>
      <c r="CR607" s="218"/>
      <c r="CS607" s="218"/>
      <c r="CT607" s="218"/>
    </row>
    <row r="608" spans="20:98" s="10" customFormat="1" x14ac:dyDescent="0.35">
      <c r="T608" s="218"/>
      <c r="U608" s="218"/>
      <c r="V608" s="218"/>
      <c r="W608" s="218"/>
      <c r="X608" s="218"/>
      <c r="Y608" s="218"/>
      <c r="Z608" s="218"/>
      <c r="AA608" s="218"/>
      <c r="AB608" s="218"/>
      <c r="AC608" s="218"/>
      <c r="AD608" s="218"/>
      <c r="AE608" s="218"/>
      <c r="AF608" s="218"/>
      <c r="AG608" s="218"/>
      <c r="AH608" s="218"/>
      <c r="AI608" s="218"/>
      <c r="AJ608" s="218"/>
      <c r="AK608" s="218"/>
      <c r="AL608" s="218"/>
      <c r="AM608" s="218"/>
      <c r="AN608" s="218"/>
      <c r="AO608" s="218"/>
      <c r="AP608" s="218"/>
      <c r="AQ608" s="218"/>
      <c r="AR608" s="218"/>
      <c r="AS608" s="218"/>
      <c r="AT608" s="218"/>
      <c r="AU608" s="218"/>
      <c r="AV608" s="218"/>
      <c r="AW608" s="218"/>
      <c r="AX608" s="218"/>
      <c r="AY608" s="218"/>
      <c r="AZ608" s="218"/>
      <c r="BA608" s="218"/>
      <c r="BB608" s="218"/>
      <c r="BC608" s="218"/>
      <c r="BD608" s="218"/>
      <c r="BE608" s="218"/>
      <c r="BF608" s="218"/>
      <c r="BG608" s="218"/>
      <c r="BH608" s="218"/>
      <c r="BI608" s="218"/>
      <c r="BJ608" s="218"/>
      <c r="BK608" s="218"/>
      <c r="BL608" s="218"/>
      <c r="BM608" s="218"/>
      <c r="BN608" s="218"/>
      <c r="BO608" s="218"/>
      <c r="BP608" s="218"/>
      <c r="BQ608" s="218"/>
      <c r="BR608" s="218"/>
      <c r="BS608" s="218"/>
      <c r="BT608" s="218"/>
      <c r="BU608" s="218"/>
      <c r="BV608" s="218"/>
      <c r="BW608" s="218"/>
      <c r="BX608" s="218"/>
      <c r="BY608" s="218"/>
      <c r="BZ608" s="218"/>
      <c r="CA608" s="218"/>
      <c r="CB608" s="218"/>
      <c r="CC608" s="218"/>
      <c r="CD608" s="218"/>
      <c r="CE608" s="218"/>
      <c r="CF608" s="218"/>
      <c r="CG608" s="218"/>
      <c r="CH608" s="218"/>
      <c r="CI608" s="218"/>
      <c r="CJ608" s="218"/>
      <c r="CK608" s="218"/>
      <c r="CL608" s="218"/>
      <c r="CM608" s="218"/>
      <c r="CN608" s="218"/>
      <c r="CO608" s="218"/>
      <c r="CP608" s="218"/>
      <c r="CQ608" s="218"/>
      <c r="CR608" s="218"/>
      <c r="CS608" s="218"/>
      <c r="CT608" s="218"/>
    </row>
    <row r="609" spans="20:98" s="10" customFormat="1" x14ac:dyDescent="0.35">
      <c r="T609" s="218"/>
      <c r="U609" s="218"/>
      <c r="V609" s="218"/>
      <c r="W609" s="218"/>
      <c r="X609" s="218"/>
      <c r="Y609" s="218"/>
      <c r="Z609" s="218"/>
      <c r="AA609" s="218"/>
      <c r="AB609" s="218"/>
      <c r="AC609" s="218"/>
      <c r="AD609" s="218"/>
      <c r="AE609" s="218"/>
      <c r="AF609" s="218"/>
      <c r="AG609" s="218"/>
      <c r="AH609" s="218"/>
      <c r="AI609" s="218"/>
      <c r="AJ609" s="218"/>
      <c r="AK609" s="218"/>
      <c r="AL609" s="218"/>
      <c r="AM609" s="218"/>
      <c r="AN609" s="218"/>
      <c r="AO609" s="218"/>
      <c r="AP609" s="218"/>
      <c r="AQ609" s="218"/>
      <c r="AR609" s="218"/>
      <c r="AS609" s="218"/>
      <c r="AT609" s="218"/>
      <c r="AU609" s="218"/>
      <c r="AV609" s="218"/>
      <c r="AW609" s="218"/>
      <c r="AX609" s="218"/>
      <c r="AY609" s="218"/>
      <c r="AZ609" s="218"/>
      <c r="BA609" s="218"/>
      <c r="BB609" s="218"/>
      <c r="BC609" s="218"/>
      <c r="BD609" s="218"/>
      <c r="BE609" s="218"/>
      <c r="BF609" s="218"/>
      <c r="BG609" s="218"/>
      <c r="BH609" s="218"/>
      <c r="BI609" s="218"/>
      <c r="BJ609" s="218"/>
      <c r="BK609" s="218"/>
      <c r="BL609" s="218"/>
      <c r="BM609" s="218"/>
      <c r="BN609" s="218"/>
      <c r="BO609" s="218"/>
      <c r="BP609" s="218"/>
      <c r="BQ609" s="218"/>
      <c r="BR609" s="218"/>
      <c r="BS609" s="218"/>
      <c r="BT609" s="218"/>
      <c r="BU609" s="218"/>
      <c r="BV609" s="218"/>
      <c r="BW609" s="218"/>
      <c r="BX609" s="218"/>
      <c r="BY609" s="218"/>
      <c r="BZ609" s="218"/>
      <c r="CA609" s="218"/>
      <c r="CB609" s="218"/>
      <c r="CC609" s="218"/>
      <c r="CD609" s="218"/>
      <c r="CE609" s="218"/>
      <c r="CF609" s="218"/>
      <c r="CG609" s="218"/>
      <c r="CH609" s="218"/>
      <c r="CI609" s="218"/>
      <c r="CJ609" s="218"/>
      <c r="CK609" s="218"/>
      <c r="CL609" s="218"/>
      <c r="CM609" s="218"/>
      <c r="CN609" s="218"/>
      <c r="CO609" s="218"/>
      <c r="CP609" s="218"/>
      <c r="CQ609" s="218"/>
      <c r="CR609" s="218"/>
      <c r="CS609" s="218"/>
      <c r="CT609" s="218"/>
    </row>
    <row r="610" spans="20:98" s="10" customFormat="1" x14ac:dyDescent="0.35">
      <c r="T610" s="218"/>
      <c r="U610" s="218"/>
      <c r="V610" s="218"/>
      <c r="W610" s="218"/>
      <c r="X610" s="218"/>
      <c r="Y610" s="218"/>
      <c r="Z610" s="218"/>
      <c r="AA610" s="218"/>
      <c r="AB610" s="218"/>
      <c r="AC610" s="218"/>
      <c r="AD610" s="218"/>
      <c r="AE610" s="218"/>
      <c r="AF610" s="218"/>
      <c r="AG610" s="218"/>
      <c r="AH610" s="218"/>
      <c r="AI610" s="218"/>
      <c r="AJ610" s="218"/>
      <c r="AK610" s="218"/>
      <c r="AL610" s="218"/>
      <c r="AM610" s="218"/>
      <c r="AN610" s="218"/>
      <c r="AO610" s="218"/>
      <c r="AP610" s="218"/>
      <c r="AQ610" s="218"/>
      <c r="AR610" s="218"/>
      <c r="AS610" s="218"/>
      <c r="AT610" s="218"/>
      <c r="AU610" s="218"/>
      <c r="AV610" s="218"/>
      <c r="AW610" s="218"/>
      <c r="AX610" s="218"/>
      <c r="AY610" s="218"/>
      <c r="AZ610" s="218"/>
      <c r="BA610" s="218"/>
      <c r="BB610" s="218"/>
      <c r="BC610" s="218"/>
      <c r="BD610" s="218"/>
      <c r="BE610" s="218"/>
      <c r="BF610" s="218"/>
      <c r="BG610" s="218"/>
      <c r="BH610" s="218"/>
      <c r="BI610" s="218"/>
      <c r="BJ610" s="218"/>
      <c r="BK610" s="218"/>
      <c r="BL610" s="218"/>
      <c r="BM610" s="218"/>
      <c r="BN610" s="218"/>
      <c r="BO610" s="218"/>
      <c r="BP610" s="218"/>
      <c r="BQ610" s="218"/>
      <c r="BR610" s="218"/>
      <c r="BS610" s="218"/>
      <c r="BT610" s="218"/>
      <c r="BU610" s="218"/>
      <c r="BV610" s="218"/>
      <c r="BW610" s="218"/>
      <c r="BX610" s="218"/>
      <c r="BY610" s="218"/>
      <c r="BZ610" s="218"/>
      <c r="CA610" s="218"/>
      <c r="CB610" s="218"/>
      <c r="CC610" s="218"/>
      <c r="CD610" s="218"/>
      <c r="CE610" s="218"/>
      <c r="CF610" s="218"/>
      <c r="CG610" s="218"/>
      <c r="CH610" s="218"/>
      <c r="CI610" s="218"/>
      <c r="CJ610" s="218"/>
      <c r="CK610" s="218"/>
      <c r="CL610" s="218"/>
      <c r="CM610" s="218"/>
      <c r="CN610" s="218"/>
      <c r="CO610" s="218"/>
      <c r="CP610" s="218"/>
      <c r="CQ610" s="218"/>
      <c r="CR610" s="218"/>
      <c r="CS610" s="218"/>
      <c r="CT610" s="218"/>
    </row>
    <row r="611" spans="20:98" s="10" customFormat="1" x14ac:dyDescent="0.35">
      <c r="T611" s="218"/>
      <c r="U611" s="218"/>
      <c r="V611" s="218"/>
      <c r="W611" s="218"/>
      <c r="X611" s="218"/>
      <c r="Y611" s="218"/>
      <c r="Z611" s="218"/>
      <c r="AA611" s="218"/>
      <c r="AB611" s="218"/>
      <c r="AC611" s="218"/>
      <c r="AD611" s="218"/>
      <c r="AE611" s="218"/>
      <c r="AF611" s="218"/>
      <c r="AG611" s="218"/>
      <c r="AH611" s="218"/>
      <c r="AI611" s="218"/>
      <c r="AJ611" s="218"/>
      <c r="AK611" s="218"/>
      <c r="AL611" s="218"/>
      <c r="AM611" s="218"/>
      <c r="AN611" s="218"/>
      <c r="AO611" s="218"/>
      <c r="AP611" s="218"/>
      <c r="AQ611" s="218"/>
      <c r="AR611" s="218"/>
      <c r="AS611" s="218"/>
      <c r="AT611" s="218"/>
      <c r="AU611" s="218"/>
      <c r="AV611" s="218"/>
      <c r="AW611" s="218"/>
      <c r="AX611" s="218"/>
      <c r="AY611" s="218"/>
      <c r="AZ611" s="218"/>
      <c r="BA611" s="218"/>
      <c r="BB611" s="218"/>
      <c r="BC611" s="218"/>
      <c r="BD611" s="218"/>
      <c r="BE611" s="218"/>
      <c r="BF611" s="218"/>
      <c r="BG611" s="218"/>
      <c r="BH611" s="218"/>
      <c r="BI611" s="218"/>
      <c r="BJ611" s="218"/>
      <c r="BK611" s="218"/>
      <c r="BL611" s="218"/>
      <c r="BM611" s="218"/>
      <c r="BN611" s="218"/>
      <c r="BO611" s="218"/>
      <c r="BP611" s="218"/>
      <c r="BQ611" s="218"/>
      <c r="BR611" s="218"/>
      <c r="BS611" s="218"/>
      <c r="BT611" s="218"/>
      <c r="BU611" s="218"/>
      <c r="BV611" s="218"/>
      <c r="BW611" s="218"/>
      <c r="BX611" s="218"/>
      <c r="BY611" s="218"/>
      <c r="BZ611" s="218"/>
      <c r="CA611" s="218"/>
      <c r="CB611" s="218"/>
      <c r="CC611" s="218"/>
      <c r="CD611" s="218"/>
      <c r="CE611" s="218"/>
      <c r="CF611" s="218"/>
      <c r="CG611" s="218"/>
      <c r="CH611" s="218"/>
      <c r="CI611" s="218"/>
      <c r="CJ611" s="218"/>
      <c r="CK611" s="218"/>
      <c r="CL611" s="218"/>
      <c r="CM611" s="218"/>
      <c r="CN611" s="218"/>
      <c r="CO611" s="218"/>
      <c r="CP611" s="218"/>
      <c r="CQ611" s="218"/>
      <c r="CR611" s="218"/>
      <c r="CS611" s="218"/>
      <c r="CT611" s="218"/>
    </row>
    <row r="612" spans="20:98" s="10" customFormat="1" x14ac:dyDescent="0.35">
      <c r="T612" s="218"/>
      <c r="U612" s="218"/>
      <c r="V612" s="218"/>
      <c r="W612" s="218"/>
      <c r="X612" s="218"/>
      <c r="Y612" s="218"/>
      <c r="Z612" s="218"/>
      <c r="AA612" s="218"/>
      <c r="AB612" s="218"/>
      <c r="AC612" s="218"/>
      <c r="AD612" s="218"/>
      <c r="AE612" s="218"/>
      <c r="AF612" s="218"/>
      <c r="AG612" s="218"/>
      <c r="AH612" s="218"/>
      <c r="AI612" s="218"/>
      <c r="AJ612" s="218"/>
      <c r="AK612" s="218"/>
      <c r="AL612" s="218"/>
      <c r="AM612" s="218"/>
      <c r="AN612" s="218"/>
      <c r="AO612" s="218"/>
      <c r="AP612" s="218"/>
      <c r="AQ612" s="218"/>
      <c r="AR612" s="218"/>
      <c r="AS612" s="218"/>
      <c r="AT612" s="218"/>
      <c r="AU612" s="218"/>
      <c r="AV612" s="218"/>
      <c r="AW612" s="218"/>
      <c r="AX612" s="218"/>
      <c r="AY612" s="218"/>
      <c r="AZ612" s="218"/>
      <c r="BA612" s="218"/>
      <c r="BB612" s="218"/>
      <c r="BC612" s="218"/>
      <c r="BD612" s="218"/>
      <c r="BE612" s="218"/>
      <c r="BF612" s="218"/>
      <c r="BG612" s="218"/>
      <c r="BH612" s="218"/>
      <c r="BI612" s="218"/>
      <c r="BJ612" s="218"/>
      <c r="BK612" s="218"/>
      <c r="BL612" s="218"/>
      <c r="BM612" s="218"/>
      <c r="BN612" s="218"/>
      <c r="BO612" s="218"/>
      <c r="BP612" s="218"/>
      <c r="BQ612" s="218"/>
      <c r="BR612" s="218"/>
      <c r="BS612" s="218"/>
      <c r="BT612" s="218"/>
      <c r="BU612" s="218"/>
      <c r="BV612" s="218"/>
      <c r="BW612" s="218"/>
      <c r="BX612" s="218"/>
      <c r="BY612" s="218"/>
      <c r="BZ612" s="218"/>
      <c r="CA612" s="218"/>
      <c r="CB612" s="218"/>
      <c r="CC612" s="218"/>
      <c r="CD612" s="218"/>
      <c r="CE612" s="218"/>
      <c r="CF612" s="218"/>
      <c r="CG612" s="218"/>
      <c r="CH612" s="218"/>
      <c r="CI612" s="218"/>
      <c r="CJ612" s="218"/>
      <c r="CK612" s="218"/>
      <c r="CL612" s="218"/>
      <c r="CM612" s="218"/>
      <c r="CN612" s="218"/>
      <c r="CO612" s="218"/>
      <c r="CP612" s="218"/>
      <c r="CQ612" s="218"/>
      <c r="CR612" s="218"/>
      <c r="CS612" s="218"/>
      <c r="CT612" s="218"/>
    </row>
    <row r="613" spans="20:98" s="10" customFormat="1" x14ac:dyDescent="0.35">
      <c r="T613" s="218"/>
      <c r="U613" s="218"/>
      <c r="V613" s="218"/>
      <c r="W613" s="218"/>
      <c r="X613" s="218"/>
      <c r="Y613" s="218"/>
      <c r="Z613" s="218"/>
      <c r="AA613" s="218"/>
      <c r="AB613" s="218"/>
      <c r="AC613" s="218"/>
      <c r="AD613" s="218"/>
      <c r="AE613" s="218"/>
      <c r="AF613" s="218"/>
      <c r="AG613" s="218"/>
      <c r="AH613" s="218"/>
      <c r="AI613" s="218"/>
      <c r="AJ613" s="218"/>
      <c r="AK613" s="218"/>
      <c r="AL613" s="218"/>
      <c r="AM613" s="218"/>
      <c r="AN613" s="218"/>
      <c r="AO613" s="218"/>
      <c r="AP613" s="218"/>
      <c r="AQ613" s="218"/>
      <c r="AR613" s="218"/>
      <c r="AS613" s="218"/>
      <c r="AT613" s="218"/>
      <c r="AU613" s="218"/>
      <c r="AV613" s="218"/>
      <c r="AW613" s="218"/>
      <c r="AX613" s="218"/>
      <c r="AY613" s="218"/>
      <c r="AZ613" s="218"/>
      <c r="BA613" s="218"/>
      <c r="BB613" s="218"/>
      <c r="BC613" s="218"/>
      <c r="BD613" s="218"/>
      <c r="BE613" s="218"/>
      <c r="BF613" s="218"/>
      <c r="BG613" s="218"/>
      <c r="BH613" s="218"/>
      <c r="BI613" s="218"/>
      <c r="BJ613" s="218"/>
      <c r="BK613" s="218"/>
      <c r="BL613" s="218"/>
      <c r="BM613" s="218"/>
      <c r="BN613" s="218"/>
      <c r="BO613" s="218"/>
      <c r="BP613" s="218"/>
      <c r="BQ613" s="218"/>
      <c r="BR613" s="218"/>
      <c r="BS613" s="218"/>
      <c r="BT613" s="218"/>
      <c r="BU613" s="218"/>
      <c r="BV613" s="218"/>
      <c r="BW613" s="218"/>
      <c r="BX613" s="218"/>
      <c r="BY613" s="218"/>
      <c r="BZ613" s="218"/>
      <c r="CA613" s="218"/>
      <c r="CB613" s="218"/>
      <c r="CC613" s="218"/>
      <c r="CD613" s="218"/>
      <c r="CE613" s="218"/>
      <c r="CF613" s="218"/>
      <c r="CG613" s="218"/>
      <c r="CH613" s="218"/>
      <c r="CI613" s="218"/>
      <c r="CJ613" s="218"/>
      <c r="CK613" s="218"/>
      <c r="CL613" s="218"/>
      <c r="CM613" s="218"/>
      <c r="CN613" s="218"/>
      <c r="CO613" s="218"/>
      <c r="CP613" s="218"/>
      <c r="CQ613" s="218"/>
      <c r="CR613" s="218"/>
      <c r="CS613" s="218"/>
      <c r="CT613" s="218"/>
    </row>
    <row r="614" spans="20:98" s="10" customFormat="1" x14ac:dyDescent="0.35">
      <c r="T614" s="218"/>
      <c r="U614" s="218"/>
      <c r="V614" s="218"/>
      <c r="W614" s="218"/>
      <c r="X614" s="218"/>
      <c r="Y614" s="218"/>
      <c r="Z614" s="218"/>
      <c r="AA614" s="218"/>
      <c r="AB614" s="218"/>
      <c r="AC614" s="218"/>
      <c r="AD614" s="218"/>
      <c r="AE614" s="218"/>
      <c r="AF614" s="218"/>
      <c r="AG614" s="218"/>
      <c r="AH614" s="218"/>
      <c r="AI614" s="218"/>
      <c r="AJ614" s="218"/>
      <c r="AK614" s="218"/>
      <c r="AL614" s="218"/>
      <c r="AM614" s="218"/>
      <c r="AN614" s="218"/>
      <c r="AO614" s="218"/>
      <c r="AP614" s="218"/>
      <c r="AQ614" s="218"/>
      <c r="AR614" s="218"/>
      <c r="AS614" s="218"/>
      <c r="AT614" s="218"/>
      <c r="AU614" s="218"/>
      <c r="AV614" s="218"/>
      <c r="AW614" s="218"/>
      <c r="AX614" s="218"/>
      <c r="AY614" s="218"/>
      <c r="AZ614" s="218"/>
      <c r="BA614" s="218"/>
      <c r="BB614" s="218"/>
      <c r="BC614" s="218"/>
      <c r="BD614" s="218"/>
      <c r="BE614" s="218"/>
      <c r="BF614" s="218"/>
      <c r="BG614" s="218"/>
      <c r="BH614" s="218"/>
      <c r="BI614" s="218"/>
      <c r="BJ614" s="218"/>
      <c r="BK614" s="218"/>
      <c r="BL614" s="218"/>
      <c r="BM614" s="218"/>
      <c r="BN614" s="218"/>
      <c r="BO614" s="218"/>
      <c r="BP614" s="218"/>
      <c r="BQ614" s="218"/>
      <c r="BR614" s="218"/>
      <c r="BS614" s="218"/>
      <c r="BT614" s="218"/>
      <c r="BU614" s="218"/>
      <c r="BV614" s="218"/>
      <c r="BW614" s="218"/>
      <c r="BX614" s="218"/>
      <c r="BY614" s="218"/>
      <c r="BZ614" s="218"/>
      <c r="CA614" s="218"/>
      <c r="CB614" s="218"/>
      <c r="CC614" s="218"/>
      <c r="CD614" s="218"/>
      <c r="CE614" s="218"/>
      <c r="CF614" s="218"/>
      <c r="CG614" s="218"/>
      <c r="CH614" s="218"/>
      <c r="CI614" s="218"/>
      <c r="CJ614" s="218"/>
      <c r="CK614" s="218"/>
      <c r="CL614" s="218"/>
      <c r="CM614" s="218"/>
      <c r="CN614" s="218"/>
      <c r="CO614" s="218"/>
      <c r="CP614" s="218"/>
      <c r="CQ614" s="218"/>
      <c r="CR614" s="218"/>
      <c r="CS614" s="218"/>
      <c r="CT614" s="218"/>
    </row>
    <row r="615" spans="20:98" s="10" customFormat="1" x14ac:dyDescent="0.35">
      <c r="T615" s="218"/>
      <c r="U615" s="218"/>
      <c r="V615" s="218"/>
      <c r="W615" s="218"/>
      <c r="X615" s="218"/>
      <c r="Y615" s="218"/>
      <c r="Z615" s="218"/>
      <c r="AA615" s="218"/>
      <c r="AB615" s="218"/>
      <c r="AC615" s="218"/>
      <c r="AD615" s="218"/>
      <c r="AE615" s="218"/>
      <c r="AF615" s="218"/>
      <c r="AG615" s="218"/>
      <c r="AH615" s="218"/>
      <c r="AI615" s="218"/>
      <c r="AJ615" s="218"/>
      <c r="AK615" s="218"/>
      <c r="AL615" s="218"/>
      <c r="AM615" s="218"/>
      <c r="AN615" s="218"/>
      <c r="AO615" s="218"/>
      <c r="AP615" s="218"/>
      <c r="AQ615" s="218"/>
      <c r="AR615" s="218"/>
      <c r="AS615" s="218"/>
      <c r="AT615" s="218"/>
      <c r="AU615" s="218"/>
      <c r="AV615" s="218"/>
      <c r="AW615" s="218"/>
      <c r="AX615" s="218"/>
      <c r="AY615" s="218"/>
      <c r="AZ615" s="218"/>
      <c r="BA615" s="218"/>
      <c r="BB615" s="218"/>
      <c r="BC615" s="218"/>
      <c r="BD615" s="218"/>
      <c r="BE615" s="218"/>
      <c r="BF615" s="218"/>
      <c r="BG615" s="218"/>
      <c r="BH615" s="218"/>
      <c r="BI615" s="218"/>
      <c r="BJ615" s="218"/>
      <c r="BK615" s="218"/>
      <c r="BL615" s="218"/>
      <c r="BM615" s="218"/>
      <c r="BN615" s="218"/>
      <c r="BO615" s="218"/>
      <c r="BP615" s="218"/>
      <c r="BQ615" s="218"/>
      <c r="BR615" s="218"/>
      <c r="BS615" s="218"/>
      <c r="BT615" s="218"/>
      <c r="BU615" s="218"/>
      <c r="BV615" s="218"/>
      <c r="BW615" s="218"/>
      <c r="BX615" s="218"/>
      <c r="BY615" s="218"/>
      <c r="BZ615" s="218"/>
      <c r="CA615" s="218"/>
      <c r="CB615" s="218"/>
      <c r="CC615" s="218"/>
      <c r="CD615" s="218"/>
      <c r="CE615" s="218"/>
      <c r="CF615" s="218"/>
      <c r="CG615" s="218"/>
      <c r="CH615" s="218"/>
      <c r="CI615" s="218"/>
      <c r="CJ615" s="218"/>
      <c r="CK615" s="218"/>
      <c r="CL615" s="218"/>
      <c r="CM615" s="218"/>
      <c r="CN615" s="218"/>
      <c r="CO615" s="218"/>
      <c r="CP615" s="218"/>
      <c r="CQ615" s="218"/>
      <c r="CR615" s="218"/>
      <c r="CS615" s="218"/>
      <c r="CT615" s="218"/>
    </row>
    <row r="616" spans="20:98" s="10" customFormat="1" x14ac:dyDescent="0.35">
      <c r="T616" s="218"/>
      <c r="U616" s="218"/>
      <c r="V616" s="218"/>
      <c r="W616" s="218"/>
      <c r="X616" s="218"/>
      <c r="Y616" s="218"/>
      <c r="Z616" s="218"/>
      <c r="AA616" s="218"/>
      <c r="AB616" s="218"/>
      <c r="AC616" s="218"/>
      <c r="AD616" s="218"/>
      <c r="AE616" s="218"/>
      <c r="AF616" s="218"/>
      <c r="AG616" s="218"/>
      <c r="AH616" s="218"/>
      <c r="AI616" s="218"/>
      <c r="AJ616" s="218"/>
      <c r="AK616" s="218"/>
      <c r="AL616" s="218"/>
      <c r="AM616" s="218"/>
      <c r="AN616" s="218"/>
      <c r="AO616" s="218"/>
      <c r="AP616" s="218"/>
      <c r="AQ616" s="218"/>
      <c r="AR616" s="218"/>
      <c r="AS616" s="218"/>
      <c r="AT616" s="218"/>
      <c r="AU616" s="218"/>
      <c r="AV616" s="218"/>
      <c r="AW616" s="218"/>
      <c r="AX616" s="218"/>
      <c r="AY616" s="218"/>
      <c r="AZ616" s="218"/>
      <c r="BA616" s="218"/>
      <c r="BB616" s="218"/>
      <c r="BC616" s="218"/>
      <c r="BD616" s="218"/>
      <c r="BE616" s="218"/>
      <c r="BF616" s="218"/>
      <c r="BG616" s="218"/>
      <c r="BH616" s="218"/>
      <c r="BI616" s="218"/>
      <c r="BJ616" s="218"/>
      <c r="BK616" s="218"/>
      <c r="BL616" s="218"/>
      <c r="BM616" s="218"/>
      <c r="BN616" s="218"/>
      <c r="BO616" s="218"/>
      <c r="BP616" s="218"/>
      <c r="BQ616" s="218"/>
      <c r="BR616" s="218"/>
      <c r="BS616" s="218"/>
      <c r="BT616" s="218"/>
      <c r="BU616" s="218"/>
      <c r="BV616" s="218"/>
      <c r="BW616" s="218"/>
      <c r="BX616" s="218"/>
      <c r="BY616" s="218"/>
      <c r="BZ616" s="218"/>
      <c r="CA616" s="218"/>
      <c r="CB616" s="218"/>
      <c r="CC616" s="218"/>
      <c r="CD616" s="218"/>
      <c r="CE616" s="218"/>
      <c r="CF616" s="218"/>
      <c r="CG616" s="218"/>
      <c r="CH616" s="218"/>
      <c r="CI616" s="218"/>
      <c r="CJ616" s="218"/>
      <c r="CK616" s="218"/>
      <c r="CL616" s="218"/>
      <c r="CM616" s="218"/>
      <c r="CN616" s="218"/>
      <c r="CO616" s="218"/>
      <c r="CP616" s="218"/>
      <c r="CQ616" s="218"/>
      <c r="CR616" s="218"/>
      <c r="CS616" s="218"/>
      <c r="CT616" s="218"/>
    </row>
    <row r="617" spans="20:98" s="10" customFormat="1" x14ac:dyDescent="0.35">
      <c r="T617" s="218"/>
      <c r="U617" s="218"/>
      <c r="V617" s="218"/>
      <c r="W617" s="218"/>
      <c r="X617" s="218"/>
      <c r="Y617" s="218"/>
      <c r="Z617" s="218"/>
      <c r="AA617" s="218"/>
      <c r="AB617" s="218"/>
      <c r="AC617" s="218"/>
      <c r="AD617" s="218"/>
      <c r="AE617" s="218"/>
      <c r="AF617" s="218"/>
      <c r="AG617" s="218"/>
      <c r="AH617" s="218"/>
      <c r="AI617" s="218"/>
      <c r="AJ617" s="218"/>
      <c r="AK617" s="218"/>
      <c r="AL617" s="218"/>
      <c r="AM617" s="218"/>
      <c r="AN617" s="218"/>
      <c r="AO617" s="218"/>
      <c r="AP617" s="218"/>
      <c r="AQ617" s="218"/>
      <c r="AR617" s="218"/>
      <c r="AS617" s="218"/>
      <c r="AT617" s="218"/>
      <c r="AU617" s="218"/>
      <c r="AV617" s="218"/>
      <c r="AW617" s="218"/>
      <c r="AX617" s="218"/>
      <c r="AY617" s="218"/>
      <c r="AZ617" s="218"/>
      <c r="BA617" s="218"/>
      <c r="BB617" s="218"/>
      <c r="BC617" s="218"/>
      <c r="BD617" s="218"/>
      <c r="BE617" s="218"/>
      <c r="BF617" s="218"/>
      <c r="BG617" s="218"/>
      <c r="BH617" s="218"/>
      <c r="BI617" s="218"/>
      <c r="BJ617" s="218"/>
      <c r="BK617" s="218"/>
      <c r="BL617" s="218"/>
      <c r="BM617" s="218"/>
      <c r="BN617" s="218"/>
      <c r="BO617" s="218"/>
      <c r="BP617" s="218"/>
      <c r="BQ617" s="218"/>
      <c r="BR617" s="218"/>
      <c r="BS617" s="218"/>
      <c r="BT617" s="218"/>
      <c r="BU617" s="218"/>
      <c r="BV617" s="218"/>
      <c r="BW617" s="218"/>
      <c r="BX617" s="218"/>
      <c r="BY617" s="218"/>
      <c r="BZ617" s="218"/>
      <c r="CA617" s="218"/>
      <c r="CB617" s="218"/>
      <c r="CC617" s="218"/>
      <c r="CD617" s="218"/>
      <c r="CE617" s="218"/>
      <c r="CF617" s="218"/>
      <c r="CG617" s="218"/>
      <c r="CH617" s="218"/>
      <c r="CI617" s="218"/>
      <c r="CJ617" s="218"/>
      <c r="CK617" s="218"/>
      <c r="CL617" s="218"/>
      <c r="CM617" s="218"/>
      <c r="CN617" s="218"/>
      <c r="CO617" s="218"/>
      <c r="CP617" s="218"/>
      <c r="CQ617" s="218"/>
      <c r="CR617" s="218"/>
      <c r="CS617" s="218"/>
      <c r="CT617" s="218"/>
    </row>
    <row r="618" spans="20:98" s="10" customFormat="1" x14ac:dyDescent="0.35">
      <c r="T618" s="218"/>
      <c r="U618" s="218"/>
      <c r="V618" s="218"/>
      <c r="W618" s="218"/>
      <c r="X618" s="218"/>
      <c r="Y618" s="218"/>
      <c r="Z618" s="218"/>
      <c r="AA618" s="218"/>
      <c r="AB618" s="218"/>
      <c r="AC618" s="218"/>
      <c r="AD618" s="218"/>
      <c r="AE618" s="218"/>
      <c r="AF618" s="218"/>
      <c r="AG618" s="218"/>
      <c r="AH618" s="218"/>
      <c r="AI618" s="218"/>
      <c r="AJ618" s="218"/>
      <c r="AK618" s="218"/>
      <c r="AL618" s="218"/>
      <c r="AM618" s="218"/>
      <c r="AN618" s="218"/>
      <c r="AO618" s="218"/>
      <c r="AP618" s="218"/>
      <c r="AQ618" s="218"/>
      <c r="AR618" s="218"/>
      <c r="AS618" s="218"/>
      <c r="AT618" s="218"/>
      <c r="AU618" s="218"/>
      <c r="AV618" s="218"/>
      <c r="AW618" s="218"/>
      <c r="AX618" s="218"/>
      <c r="AY618" s="218"/>
      <c r="AZ618" s="218"/>
      <c r="BA618" s="218"/>
      <c r="BB618" s="218"/>
      <c r="BC618" s="218"/>
      <c r="BD618" s="218"/>
      <c r="BE618" s="218"/>
      <c r="BF618" s="218"/>
      <c r="BG618" s="218"/>
      <c r="BH618" s="218"/>
      <c r="BI618" s="218"/>
      <c r="BJ618" s="218"/>
      <c r="BK618" s="218"/>
      <c r="BL618" s="218"/>
      <c r="BM618" s="218"/>
      <c r="BN618" s="218"/>
      <c r="BO618" s="218"/>
      <c r="BP618" s="218"/>
      <c r="BQ618" s="218"/>
      <c r="BR618" s="218"/>
      <c r="BS618" s="218"/>
      <c r="BT618" s="218"/>
      <c r="BU618" s="218"/>
      <c r="BV618" s="218"/>
      <c r="BW618" s="218"/>
      <c r="BX618" s="218"/>
      <c r="BY618" s="218"/>
      <c r="BZ618" s="218"/>
      <c r="CA618" s="218"/>
      <c r="CB618" s="218"/>
      <c r="CC618" s="218"/>
      <c r="CD618" s="218"/>
      <c r="CE618" s="218"/>
      <c r="CF618" s="218"/>
      <c r="CG618" s="218"/>
      <c r="CH618" s="218"/>
      <c r="CI618" s="218"/>
      <c r="CJ618" s="218"/>
      <c r="CK618" s="218"/>
      <c r="CL618" s="218"/>
      <c r="CM618" s="218"/>
      <c r="CN618" s="218"/>
      <c r="CO618" s="218"/>
      <c r="CP618" s="218"/>
      <c r="CQ618" s="218"/>
      <c r="CR618" s="218"/>
      <c r="CS618" s="218"/>
      <c r="CT618" s="218"/>
    </row>
    <row r="619" spans="20:98" s="10" customFormat="1" x14ac:dyDescent="0.35">
      <c r="T619" s="218"/>
      <c r="U619" s="218"/>
      <c r="V619" s="218"/>
      <c r="W619" s="218"/>
      <c r="X619" s="218"/>
      <c r="Y619" s="218"/>
      <c r="Z619" s="218"/>
      <c r="AA619" s="218"/>
      <c r="AB619" s="218"/>
      <c r="AC619" s="218"/>
      <c r="AD619" s="218"/>
      <c r="AE619" s="218"/>
      <c r="AF619" s="218"/>
      <c r="AG619" s="218"/>
      <c r="AH619" s="218"/>
      <c r="AI619" s="218"/>
      <c r="AJ619" s="218"/>
      <c r="AK619" s="218"/>
      <c r="AL619" s="218"/>
      <c r="AM619" s="218"/>
      <c r="AN619" s="218"/>
      <c r="AO619" s="218"/>
      <c r="AP619" s="218"/>
      <c r="AQ619" s="218"/>
      <c r="AR619" s="218"/>
      <c r="AS619" s="218"/>
      <c r="AT619" s="218"/>
      <c r="AU619" s="218"/>
      <c r="AV619" s="218"/>
      <c r="AW619" s="218"/>
      <c r="AX619" s="218"/>
      <c r="AY619" s="218"/>
      <c r="AZ619" s="218"/>
      <c r="BA619" s="218"/>
      <c r="BB619" s="218"/>
      <c r="BC619" s="218"/>
      <c r="BD619" s="218"/>
      <c r="BE619" s="218"/>
      <c r="BF619" s="218"/>
      <c r="BG619" s="218"/>
      <c r="BH619" s="218"/>
      <c r="BI619" s="218"/>
      <c r="BJ619" s="218"/>
      <c r="BK619" s="218"/>
      <c r="BL619" s="218"/>
      <c r="BM619" s="218"/>
      <c r="BN619" s="218"/>
      <c r="BO619" s="218"/>
      <c r="BP619" s="218"/>
      <c r="BQ619" s="218"/>
      <c r="BR619" s="218"/>
      <c r="BS619" s="218"/>
      <c r="BT619" s="218"/>
      <c r="BU619" s="218"/>
      <c r="BV619" s="218"/>
      <c r="BW619" s="218"/>
      <c r="BX619" s="218"/>
      <c r="BY619" s="218"/>
      <c r="BZ619" s="218"/>
      <c r="CA619" s="218"/>
      <c r="CB619" s="218"/>
      <c r="CC619" s="218"/>
      <c r="CD619" s="218"/>
      <c r="CE619" s="218"/>
      <c r="CF619" s="218"/>
      <c r="CG619" s="218"/>
      <c r="CH619" s="218"/>
      <c r="CI619" s="218"/>
      <c r="CJ619" s="218"/>
      <c r="CK619" s="218"/>
      <c r="CL619" s="218"/>
      <c r="CM619" s="218"/>
      <c r="CN619" s="218"/>
      <c r="CO619" s="218"/>
      <c r="CP619" s="218"/>
      <c r="CQ619" s="218"/>
      <c r="CR619" s="218"/>
      <c r="CS619" s="218"/>
      <c r="CT619" s="218"/>
    </row>
    <row r="620" spans="20:98" s="10" customFormat="1" x14ac:dyDescent="0.35">
      <c r="T620" s="218"/>
      <c r="U620" s="218"/>
      <c r="V620" s="218"/>
      <c r="W620" s="218"/>
      <c r="X620" s="218"/>
      <c r="Y620" s="218"/>
      <c r="Z620" s="218"/>
      <c r="AA620" s="218"/>
      <c r="AB620" s="218"/>
      <c r="AC620" s="218"/>
      <c r="AD620" s="218"/>
      <c r="AE620" s="218"/>
      <c r="AF620" s="218"/>
      <c r="AG620" s="218"/>
      <c r="AH620" s="218"/>
      <c r="AI620" s="218"/>
      <c r="AJ620" s="218"/>
      <c r="AK620" s="218"/>
      <c r="AL620" s="218"/>
      <c r="AM620" s="218"/>
      <c r="AN620" s="218"/>
      <c r="AO620" s="218"/>
      <c r="AP620" s="218"/>
      <c r="AQ620" s="218"/>
      <c r="AR620" s="218"/>
      <c r="AS620" s="218"/>
      <c r="AT620" s="218"/>
      <c r="AU620" s="218"/>
      <c r="AV620" s="218"/>
      <c r="AW620" s="218"/>
      <c r="AX620" s="218"/>
      <c r="AY620" s="218"/>
      <c r="AZ620" s="218"/>
      <c r="BA620" s="218"/>
      <c r="BB620" s="218"/>
      <c r="BC620" s="218"/>
      <c r="BD620" s="218"/>
      <c r="BE620" s="218"/>
      <c r="BF620" s="218"/>
      <c r="BG620" s="218"/>
      <c r="BH620" s="218"/>
      <c r="BI620" s="218"/>
      <c r="BJ620" s="218"/>
      <c r="BK620" s="218"/>
      <c r="BL620" s="218"/>
      <c r="BM620" s="218"/>
      <c r="BN620" s="218"/>
      <c r="BO620" s="218"/>
      <c r="BP620" s="218"/>
      <c r="BQ620" s="218"/>
      <c r="BR620" s="218"/>
      <c r="BS620" s="218"/>
      <c r="BT620" s="218"/>
      <c r="BU620" s="218"/>
      <c r="BV620" s="218"/>
      <c r="BW620" s="218"/>
      <c r="BX620" s="218"/>
      <c r="BY620" s="218"/>
      <c r="BZ620" s="218"/>
      <c r="CA620" s="218"/>
      <c r="CB620" s="218"/>
      <c r="CC620" s="218"/>
      <c r="CD620" s="218"/>
      <c r="CE620" s="218"/>
      <c r="CF620" s="218"/>
      <c r="CG620" s="218"/>
      <c r="CH620" s="218"/>
      <c r="CI620" s="218"/>
      <c r="CJ620" s="218"/>
      <c r="CK620" s="218"/>
      <c r="CL620" s="218"/>
      <c r="CM620" s="218"/>
      <c r="CN620" s="218"/>
      <c r="CO620" s="218"/>
      <c r="CP620" s="218"/>
      <c r="CQ620" s="218"/>
      <c r="CR620" s="218"/>
      <c r="CS620" s="218"/>
      <c r="CT620" s="218"/>
    </row>
    <row r="621" spans="20:98" s="10" customFormat="1" x14ac:dyDescent="0.35">
      <c r="T621" s="218"/>
      <c r="U621" s="218"/>
      <c r="V621" s="218"/>
      <c r="W621" s="218"/>
      <c r="X621" s="218"/>
      <c r="Y621" s="218"/>
      <c r="Z621" s="218"/>
      <c r="AA621" s="218"/>
      <c r="AB621" s="218"/>
      <c r="AC621" s="218"/>
      <c r="AD621" s="218"/>
      <c r="AE621" s="218"/>
      <c r="AF621" s="218"/>
      <c r="AG621" s="218"/>
      <c r="AH621" s="218"/>
      <c r="AI621" s="218"/>
      <c r="AJ621" s="218"/>
      <c r="AK621" s="218"/>
      <c r="AL621" s="218"/>
      <c r="AM621" s="218"/>
      <c r="AN621" s="218"/>
      <c r="AO621" s="218"/>
      <c r="AP621" s="218"/>
      <c r="AQ621" s="218"/>
      <c r="AR621" s="218"/>
      <c r="AS621" s="218"/>
      <c r="AT621" s="218"/>
      <c r="AU621" s="218"/>
      <c r="AV621" s="218"/>
      <c r="AW621" s="218"/>
      <c r="AX621" s="218"/>
      <c r="AY621" s="218"/>
      <c r="AZ621" s="218"/>
      <c r="BA621" s="218"/>
      <c r="BB621" s="218"/>
      <c r="BC621" s="218"/>
      <c r="BD621" s="218"/>
      <c r="BE621" s="218"/>
      <c r="BF621" s="218"/>
      <c r="BG621" s="218"/>
      <c r="BH621" s="218"/>
      <c r="BI621" s="218"/>
      <c r="BJ621" s="218"/>
      <c r="BK621" s="218"/>
      <c r="BL621" s="218"/>
      <c r="BM621" s="218"/>
      <c r="BN621" s="218"/>
      <c r="BO621" s="218"/>
      <c r="BP621" s="218"/>
      <c r="BQ621" s="218"/>
      <c r="BR621" s="218"/>
      <c r="BS621" s="218"/>
      <c r="BT621" s="218"/>
      <c r="BU621" s="218"/>
      <c r="BV621" s="218"/>
      <c r="BW621" s="218"/>
      <c r="BX621" s="218"/>
      <c r="BY621" s="218"/>
      <c r="BZ621" s="218"/>
      <c r="CA621" s="218"/>
      <c r="CB621" s="218"/>
      <c r="CC621" s="218"/>
      <c r="CD621" s="218"/>
      <c r="CE621" s="218"/>
      <c r="CF621" s="218"/>
      <c r="CG621" s="218"/>
      <c r="CH621" s="218"/>
      <c r="CI621" s="218"/>
      <c r="CJ621" s="218"/>
      <c r="CK621" s="218"/>
      <c r="CL621" s="218"/>
      <c r="CM621" s="218"/>
      <c r="CN621" s="218"/>
      <c r="CO621" s="218"/>
      <c r="CP621" s="218"/>
      <c r="CQ621" s="218"/>
      <c r="CR621" s="218"/>
      <c r="CS621" s="218"/>
      <c r="CT621" s="218"/>
    </row>
    <row r="622" spans="20:98" s="10" customFormat="1" x14ac:dyDescent="0.35">
      <c r="T622" s="218"/>
      <c r="U622" s="218"/>
      <c r="V622" s="218"/>
      <c r="W622" s="218"/>
      <c r="X622" s="218"/>
      <c r="Y622" s="218"/>
      <c r="Z622" s="218"/>
      <c r="AA622" s="218"/>
      <c r="AB622" s="218"/>
      <c r="AC622" s="218"/>
      <c r="AD622" s="218"/>
      <c r="AE622" s="218"/>
      <c r="AF622" s="218"/>
      <c r="AG622" s="218"/>
      <c r="AH622" s="218"/>
      <c r="AI622" s="218"/>
      <c r="AJ622" s="218"/>
      <c r="AK622" s="218"/>
      <c r="AL622" s="218"/>
      <c r="AM622" s="218"/>
      <c r="AN622" s="218"/>
      <c r="AO622" s="218"/>
      <c r="AP622" s="218"/>
      <c r="AQ622" s="218"/>
      <c r="AR622" s="218"/>
      <c r="AS622" s="218"/>
      <c r="AT622" s="218"/>
      <c r="AU622" s="218"/>
      <c r="AV622" s="218"/>
      <c r="AW622" s="218"/>
      <c r="AX622" s="218"/>
      <c r="AY622" s="218"/>
      <c r="AZ622" s="218"/>
      <c r="BA622" s="218"/>
      <c r="BB622" s="218"/>
      <c r="BC622" s="218"/>
      <c r="BD622" s="218"/>
      <c r="BE622" s="218"/>
      <c r="BF622" s="218"/>
      <c r="BG622" s="218"/>
      <c r="BH622" s="218"/>
      <c r="BI622" s="218"/>
      <c r="BJ622" s="218"/>
      <c r="BK622" s="218"/>
      <c r="BL622" s="218"/>
      <c r="BM622" s="218"/>
      <c r="BN622" s="218"/>
      <c r="BO622" s="218"/>
      <c r="BP622" s="218"/>
      <c r="BQ622" s="218"/>
      <c r="BR622" s="218"/>
      <c r="BS622" s="218"/>
      <c r="BT622" s="218"/>
      <c r="BU622" s="218"/>
      <c r="BV622" s="218"/>
      <c r="BW622" s="218"/>
      <c r="BX622" s="218"/>
      <c r="BY622" s="218"/>
      <c r="BZ622" s="218"/>
      <c r="CA622" s="218"/>
      <c r="CB622" s="218"/>
      <c r="CC622" s="218"/>
      <c r="CD622" s="218"/>
      <c r="CE622" s="218"/>
      <c r="CF622" s="218"/>
      <c r="CG622" s="218"/>
      <c r="CH622" s="218"/>
      <c r="CI622" s="218"/>
      <c r="CJ622" s="218"/>
      <c r="CK622" s="218"/>
      <c r="CL622" s="218"/>
      <c r="CM622" s="218"/>
      <c r="CN622" s="218"/>
      <c r="CO622" s="218"/>
      <c r="CP622" s="218"/>
      <c r="CQ622" s="218"/>
      <c r="CR622" s="218"/>
      <c r="CS622" s="218"/>
      <c r="CT622" s="218"/>
    </row>
    <row r="623" spans="20:98" s="10" customFormat="1" x14ac:dyDescent="0.35">
      <c r="T623" s="218"/>
      <c r="U623" s="218"/>
      <c r="V623" s="218"/>
      <c r="W623" s="218"/>
      <c r="X623" s="218"/>
      <c r="Y623" s="218"/>
      <c r="Z623" s="218"/>
      <c r="AA623" s="218"/>
      <c r="AB623" s="218"/>
      <c r="AC623" s="218"/>
      <c r="AD623" s="218"/>
      <c r="AE623" s="218"/>
      <c r="AF623" s="218"/>
      <c r="AG623" s="218"/>
      <c r="AH623" s="218"/>
      <c r="AI623" s="218"/>
      <c r="AJ623" s="218"/>
      <c r="AK623" s="218"/>
      <c r="AL623" s="218"/>
      <c r="AM623" s="218"/>
      <c r="AN623" s="218"/>
      <c r="AO623" s="218"/>
      <c r="AP623" s="218"/>
      <c r="AQ623" s="218"/>
      <c r="AR623" s="218"/>
      <c r="AS623" s="218"/>
      <c r="AT623" s="218"/>
      <c r="AU623" s="218"/>
      <c r="AV623" s="218"/>
      <c r="AW623" s="218"/>
      <c r="AX623" s="218"/>
      <c r="AY623" s="218"/>
      <c r="AZ623" s="218"/>
      <c r="BA623" s="218"/>
      <c r="BB623" s="218"/>
      <c r="BC623" s="218"/>
      <c r="BD623" s="218"/>
      <c r="BE623" s="218"/>
      <c r="BF623" s="218"/>
      <c r="BG623" s="218"/>
      <c r="BH623" s="218"/>
      <c r="BI623" s="218"/>
      <c r="BJ623" s="218"/>
      <c r="BK623" s="218"/>
      <c r="BL623" s="218"/>
      <c r="BM623" s="218"/>
      <c r="BN623" s="218"/>
      <c r="BO623" s="218"/>
      <c r="BP623" s="218"/>
      <c r="BQ623" s="218"/>
      <c r="BR623" s="218"/>
      <c r="BS623" s="218"/>
      <c r="BT623" s="218"/>
      <c r="BU623" s="218"/>
      <c r="BV623" s="218"/>
      <c r="BW623" s="218"/>
      <c r="BX623" s="218"/>
      <c r="BY623" s="218"/>
      <c r="BZ623" s="218"/>
      <c r="CA623" s="218"/>
      <c r="CB623" s="218"/>
      <c r="CC623" s="218"/>
      <c r="CD623" s="218"/>
      <c r="CE623" s="218"/>
      <c r="CF623" s="218"/>
      <c r="CG623" s="218"/>
      <c r="CH623" s="218"/>
      <c r="CI623" s="218"/>
      <c r="CJ623" s="218"/>
      <c r="CK623" s="218"/>
      <c r="CL623" s="218"/>
      <c r="CM623" s="218"/>
      <c r="CN623" s="218"/>
      <c r="CO623" s="218"/>
      <c r="CP623" s="218"/>
      <c r="CQ623" s="218"/>
      <c r="CR623" s="218"/>
      <c r="CS623" s="218"/>
      <c r="CT623" s="218"/>
    </row>
    <row r="624" spans="20:98" s="10" customFormat="1" x14ac:dyDescent="0.35">
      <c r="T624" s="218"/>
      <c r="U624" s="218"/>
      <c r="V624" s="218"/>
      <c r="W624" s="218"/>
      <c r="X624" s="218"/>
      <c r="Y624" s="218"/>
      <c r="Z624" s="218"/>
      <c r="AA624" s="218"/>
      <c r="AB624" s="218"/>
      <c r="AC624" s="218"/>
      <c r="AD624" s="218"/>
      <c r="AE624" s="218"/>
      <c r="AF624" s="218"/>
      <c r="AG624" s="218"/>
      <c r="AH624" s="218"/>
      <c r="AI624" s="218"/>
      <c r="AJ624" s="218"/>
      <c r="AK624" s="218"/>
      <c r="AL624" s="218"/>
      <c r="AM624" s="218"/>
      <c r="AN624" s="218"/>
      <c r="AO624" s="218"/>
      <c r="AP624" s="218"/>
      <c r="AQ624" s="218"/>
      <c r="AR624" s="218"/>
      <c r="AS624" s="218"/>
      <c r="AT624" s="218"/>
      <c r="AU624" s="218"/>
      <c r="AV624" s="218"/>
      <c r="AW624" s="218"/>
      <c r="AX624" s="218"/>
      <c r="AY624" s="218"/>
      <c r="AZ624" s="218"/>
      <c r="BA624" s="218"/>
      <c r="BB624" s="218"/>
      <c r="BC624" s="218"/>
      <c r="BD624" s="218"/>
      <c r="BE624" s="218"/>
      <c r="BF624" s="218"/>
      <c r="BG624" s="218"/>
      <c r="BH624" s="218"/>
      <c r="BI624" s="218"/>
      <c r="BJ624" s="218"/>
      <c r="BK624" s="218"/>
      <c r="BL624" s="218"/>
      <c r="BM624" s="218"/>
      <c r="BN624" s="218"/>
      <c r="BO624" s="218"/>
      <c r="BP624" s="218"/>
      <c r="BQ624" s="218"/>
      <c r="BR624" s="218"/>
      <c r="BS624" s="218"/>
      <c r="BT624" s="218"/>
      <c r="BU624" s="218"/>
      <c r="BV624" s="218"/>
      <c r="BW624" s="218"/>
      <c r="BX624" s="218"/>
      <c r="BY624" s="218"/>
      <c r="BZ624" s="218"/>
      <c r="CA624" s="218"/>
      <c r="CB624" s="218"/>
      <c r="CC624" s="218"/>
      <c r="CD624" s="218"/>
      <c r="CE624" s="218"/>
      <c r="CF624" s="218"/>
      <c r="CG624" s="218"/>
      <c r="CH624" s="218"/>
      <c r="CI624" s="218"/>
      <c r="CJ624" s="218"/>
      <c r="CK624" s="218"/>
      <c r="CL624" s="218"/>
      <c r="CM624" s="218"/>
      <c r="CN624" s="218"/>
      <c r="CO624" s="218"/>
      <c r="CP624" s="218"/>
      <c r="CQ624" s="218"/>
      <c r="CR624" s="218"/>
      <c r="CS624" s="218"/>
      <c r="CT624" s="218"/>
    </row>
    <row r="625" spans="20:98" s="10" customFormat="1" x14ac:dyDescent="0.35">
      <c r="T625" s="218"/>
      <c r="U625" s="218"/>
      <c r="V625" s="218"/>
      <c r="W625" s="218"/>
      <c r="X625" s="218"/>
      <c r="Y625" s="218"/>
      <c r="Z625" s="218"/>
      <c r="AA625" s="218"/>
      <c r="AB625" s="218"/>
      <c r="AC625" s="218"/>
      <c r="AD625" s="218"/>
      <c r="AE625" s="218"/>
      <c r="AF625" s="218"/>
      <c r="AG625" s="218"/>
      <c r="AH625" s="218"/>
      <c r="AI625" s="218"/>
      <c r="AJ625" s="218"/>
      <c r="AK625" s="218"/>
      <c r="AL625" s="218"/>
      <c r="AM625" s="218"/>
      <c r="AN625" s="218"/>
      <c r="AO625" s="218"/>
      <c r="AP625" s="218"/>
      <c r="AQ625" s="218"/>
      <c r="AR625" s="218"/>
      <c r="AS625" s="218"/>
      <c r="AT625" s="218"/>
      <c r="AU625" s="218"/>
      <c r="AV625" s="218"/>
      <c r="AW625" s="218"/>
      <c r="AX625" s="218"/>
      <c r="AY625" s="218"/>
      <c r="AZ625" s="218"/>
      <c r="BA625" s="218"/>
      <c r="BB625" s="218"/>
      <c r="BC625" s="218"/>
      <c r="BD625" s="218"/>
      <c r="BE625" s="218"/>
      <c r="BF625" s="218"/>
      <c r="BG625" s="218"/>
      <c r="BH625" s="218"/>
      <c r="BI625" s="218"/>
      <c r="BJ625" s="218"/>
      <c r="BK625" s="218"/>
      <c r="BL625" s="218"/>
      <c r="BM625" s="218"/>
      <c r="BN625" s="218"/>
      <c r="BO625" s="218"/>
      <c r="BP625" s="218"/>
      <c r="BQ625" s="218"/>
      <c r="BR625" s="218"/>
      <c r="BS625" s="218"/>
      <c r="BT625" s="218"/>
      <c r="BU625" s="218"/>
      <c r="BV625" s="218"/>
      <c r="BW625" s="218"/>
      <c r="BX625" s="218"/>
      <c r="BY625" s="218"/>
      <c r="BZ625" s="218"/>
      <c r="CA625" s="218"/>
      <c r="CB625" s="218"/>
      <c r="CC625" s="218"/>
      <c r="CD625" s="218"/>
      <c r="CE625" s="218"/>
      <c r="CF625" s="218"/>
      <c r="CG625" s="218"/>
      <c r="CH625" s="218"/>
      <c r="CI625" s="218"/>
      <c r="CJ625" s="218"/>
      <c r="CK625" s="218"/>
      <c r="CL625" s="218"/>
      <c r="CM625" s="218"/>
      <c r="CN625" s="218"/>
      <c r="CO625" s="218"/>
      <c r="CP625" s="218"/>
      <c r="CQ625" s="218"/>
      <c r="CR625" s="218"/>
      <c r="CS625" s="218"/>
      <c r="CT625" s="218"/>
    </row>
    <row r="626" spans="20:98" s="10" customFormat="1" x14ac:dyDescent="0.35">
      <c r="T626" s="218"/>
      <c r="U626" s="218"/>
      <c r="V626" s="218"/>
      <c r="W626" s="218"/>
      <c r="X626" s="218"/>
      <c r="Y626" s="218"/>
      <c r="Z626" s="218"/>
      <c r="AA626" s="218"/>
      <c r="AB626" s="218"/>
      <c r="AC626" s="218"/>
      <c r="AD626" s="218"/>
      <c r="AE626" s="218"/>
      <c r="AF626" s="218"/>
      <c r="AG626" s="218"/>
      <c r="AH626" s="218"/>
      <c r="AI626" s="218"/>
      <c r="AJ626" s="218"/>
      <c r="AK626" s="218"/>
      <c r="AL626" s="218"/>
      <c r="AM626" s="218"/>
      <c r="AN626" s="218"/>
      <c r="AO626" s="218"/>
      <c r="AP626" s="218"/>
      <c r="AQ626" s="218"/>
      <c r="AR626" s="218"/>
      <c r="AS626" s="218"/>
      <c r="AT626" s="218"/>
      <c r="AU626" s="218"/>
      <c r="AV626" s="218"/>
      <c r="AW626" s="218"/>
      <c r="AX626" s="218"/>
      <c r="AY626" s="218"/>
      <c r="AZ626" s="218"/>
      <c r="BA626" s="218"/>
      <c r="BB626" s="218"/>
      <c r="BC626" s="218"/>
      <c r="BD626" s="218"/>
      <c r="BE626" s="218"/>
      <c r="BF626" s="218"/>
      <c r="BG626" s="218"/>
      <c r="BH626" s="218"/>
      <c r="BI626" s="218"/>
      <c r="BJ626" s="218"/>
      <c r="BK626" s="218"/>
      <c r="BL626" s="218"/>
      <c r="BM626" s="218"/>
      <c r="BN626" s="218"/>
      <c r="BO626" s="218"/>
      <c r="BP626" s="218"/>
      <c r="BQ626" s="218"/>
      <c r="BR626" s="218"/>
      <c r="BS626" s="218"/>
      <c r="BT626" s="218"/>
      <c r="BU626" s="218"/>
      <c r="BV626" s="218"/>
      <c r="BW626" s="218"/>
      <c r="BX626" s="218"/>
      <c r="BY626" s="218"/>
      <c r="BZ626" s="218"/>
      <c r="CA626" s="218"/>
      <c r="CB626" s="218"/>
      <c r="CC626" s="218"/>
      <c r="CD626" s="218"/>
      <c r="CE626" s="218"/>
      <c r="CF626" s="218"/>
      <c r="CG626" s="218"/>
      <c r="CH626" s="218"/>
      <c r="CI626" s="218"/>
      <c r="CJ626" s="218"/>
      <c r="CK626" s="218"/>
      <c r="CL626" s="218"/>
      <c r="CM626" s="218"/>
      <c r="CN626" s="218"/>
      <c r="CO626" s="218"/>
      <c r="CP626" s="218"/>
      <c r="CQ626" s="218"/>
      <c r="CR626" s="218"/>
      <c r="CS626" s="218"/>
      <c r="CT626" s="218"/>
    </row>
    <row r="627" spans="20:98" s="10" customFormat="1" x14ac:dyDescent="0.35">
      <c r="T627" s="218"/>
      <c r="U627" s="218"/>
      <c r="V627" s="218"/>
      <c r="W627" s="218"/>
      <c r="X627" s="218"/>
      <c r="Y627" s="218"/>
      <c r="Z627" s="218"/>
      <c r="AA627" s="218"/>
      <c r="AB627" s="218"/>
      <c r="AC627" s="218"/>
      <c r="AD627" s="218"/>
      <c r="AE627" s="218"/>
      <c r="AF627" s="218"/>
      <c r="AG627" s="218"/>
      <c r="AH627" s="218"/>
      <c r="AI627" s="218"/>
      <c r="AJ627" s="218"/>
      <c r="AK627" s="218"/>
      <c r="AL627" s="218"/>
      <c r="AM627" s="218"/>
      <c r="AN627" s="218"/>
      <c r="AO627" s="218"/>
      <c r="AP627" s="218"/>
      <c r="AQ627" s="218"/>
      <c r="AR627" s="218"/>
      <c r="AS627" s="218"/>
      <c r="AT627" s="218"/>
      <c r="AU627" s="218"/>
      <c r="AV627" s="218"/>
      <c r="AW627" s="218"/>
      <c r="AX627" s="218"/>
      <c r="AY627" s="218"/>
      <c r="AZ627" s="218"/>
      <c r="BA627" s="218"/>
      <c r="BB627" s="218"/>
      <c r="BC627" s="218"/>
      <c r="BD627" s="218"/>
      <c r="BE627" s="218"/>
      <c r="BF627" s="218"/>
      <c r="BG627" s="218"/>
      <c r="BH627" s="218"/>
      <c r="BI627" s="218"/>
      <c r="BJ627" s="218"/>
      <c r="BK627" s="218"/>
      <c r="BL627" s="218"/>
      <c r="BM627" s="218"/>
      <c r="BN627" s="218"/>
      <c r="BO627" s="218"/>
      <c r="BP627" s="218"/>
      <c r="BQ627" s="218"/>
      <c r="BR627" s="218"/>
      <c r="BS627" s="218"/>
      <c r="BT627" s="218"/>
      <c r="BU627" s="218"/>
      <c r="BV627" s="218"/>
      <c r="BW627" s="218"/>
      <c r="BX627" s="218"/>
      <c r="BY627" s="218"/>
      <c r="BZ627" s="218"/>
      <c r="CA627" s="218"/>
      <c r="CB627" s="218"/>
      <c r="CC627" s="218"/>
      <c r="CD627" s="218"/>
      <c r="CE627" s="218"/>
      <c r="CF627" s="218"/>
      <c r="CG627" s="218"/>
      <c r="CH627" s="218"/>
      <c r="CI627" s="218"/>
      <c r="CJ627" s="218"/>
      <c r="CK627" s="218"/>
      <c r="CL627" s="218"/>
      <c r="CM627" s="218"/>
      <c r="CN627" s="218"/>
      <c r="CO627" s="218"/>
      <c r="CP627" s="218"/>
      <c r="CQ627" s="218"/>
      <c r="CR627" s="218"/>
      <c r="CS627" s="218"/>
      <c r="CT627" s="218"/>
    </row>
    <row r="628" spans="20:98" s="10" customFormat="1" x14ac:dyDescent="0.35">
      <c r="T628" s="218"/>
      <c r="U628" s="218"/>
      <c r="V628" s="218"/>
      <c r="W628" s="218"/>
      <c r="X628" s="218"/>
      <c r="Y628" s="218"/>
      <c r="Z628" s="218"/>
      <c r="AA628" s="218"/>
      <c r="AB628" s="218"/>
      <c r="AC628" s="218"/>
      <c r="AD628" s="218"/>
      <c r="AE628" s="218"/>
      <c r="AF628" s="218"/>
      <c r="AG628" s="218"/>
      <c r="AH628" s="218"/>
      <c r="AI628" s="218"/>
      <c r="AJ628" s="218"/>
      <c r="AK628" s="218"/>
      <c r="AL628" s="218"/>
      <c r="AM628" s="218"/>
      <c r="AN628" s="218"/>
      <c r="AO628" s="218"/>
      <c r="AP628" s="218"/>
      <c r="AQ628" s="218"/>
      <c r="AR628" s="218"/>
      <c r="AS628" s="218"/>
      <c r="AT628" s="218"/>
      <c r="AU628" s="218"/>
      <c r="AV628" s="218"/>
      <c r="AW628" s="218"/>
      <c r="AX628" s="218"/>
      <c r="AY628" s="218"/>
      <c r="AZ628" s="218"/>
      <c r="BA628" s="218"/>
      <c r="BB628" s="218"/>
      <c r="BC628" s="218"/>
      <c r="BD628" s="218"/>
      <c r="BE628" s="218"/>
      <c r="BF628" s="218"/>
      <c r="BG628" s="218"/>
      <c r="BH628" s="218"/>
      <c r="BI628" s="218"/>
      <c r="BJ628" s="218"/>
      <c r="BK628" s="218"/>
      <c r="BL628" s="218"/>
      <c r="BM628" s="218"/>
      <c r="BN628" s="218"/>
      <c r="BO628" s="218"/>
      <c r="BP628" s="218"/>
      <c r="BQ628" s="218"/>
      <c r="BR628" s="218"/>
      <c r="BS628" s="218"/>
      <c r="BT628" s="218"/>
      <c r="BU628" s="218"/>
      <c r="BV628" s="218"/>
      <c r="BW628" s="218"/>
      <c r="BX628" s="218"/>
      <c r="BY628" s="218"/>
      <c r="BZ628" s="218"/>
      <c r="CA628" s="218"/>
      <c r="CB628" s="218"/>
      <c r="CC628" s="218"/>
      <c r="CD628" s="218"/>
      <c r="CE628" s="218"/>
      <c r="CF628" s="218"/>
      <c r="CG628" s="218"/>
      <c r="CH628" s="218"/>
      <c r="CI628" s="218"/>
      <c r="CJ628" s="218"/>
      <c r="CK628" s="218"/>
      <c r="CL628" s="218"/>
      <c r="CM628" s="218"/>
      <c r="CN628" s="218"/>
      <c r="CO628" s="218"/>
      <c r="CP628" s="218"/>
      <c r="CQ628" s="218"/>
      <c r="CR628" s="218"/>
      <c r="CS628" s="218"/>
      <c r="CT628" s="218"/>
    </row>
    <row r="629" spans="20:98" s="10" customFormat="1" x14ac:dyDescent="0.35">
      <c r="T629" s="218"/>
      <c r="U629" s="218"/>
      <c r="V629" s="218"/>
      <c r="W629" s="218"/>
      <c r="X629" s="218"/>
      <c r="Y629" s="218"/>
      <c r="Z629" s="218"/>
      <c r="AA629" s="218"/>
      <c r="AB629" s="218"/>
      <c r="AC629" s="218"/>
      <c r="AD629" s="218"/>
      <c r="AE629" s="218"/>
      <c r="AF629" s="218"/>
      <c r="AG629" s="218"/>
      <c r="AH629" s="218"/>
      <c r="AI629" s="218"/>
      <c r="AJ629" s="218"/>
      <c r="AK629" s="218"/>
      <c r="AL629" s="218"/>
      <c r="AM629" s="218"/>
      <c r="AN629" s="218"/>
      <c r="AO629" s="218"/>
      <c r="AP629" s="218"/>
      <c r="AQ629" s="218"/>
      <c r="AR629" s="218"/>
      <c r="AS629" s="218"/>
      <c r="AT629" s="218"/>
      <c r="AU629" s="218"/>
      <c r="AV629" s="218"/>
      <c r="AW629" s="218"/>
      <c r="AX629" s="218"/>
      <c r="AY629" s="218"/>
      <c r="AZ629" s="218"/>
      <c r="BA629" s="218"/>
      <c r="BB629" s="218"/>
      <c r="BC629" s="218"/>
      <c r="BD629" s="218"/>
      <c r="BE629" s="218"/>
      <c r="BF629" s="218"/>
      <c r="BG629" s="218"/>
      <c r="BH629" s="218"/>
      <c r="BI629" s="218"/>
      <c r="BJ629" s="218"/>
      <c r="BK629" s="218"/>
      <c r="BL629" s="218"/>
      <c r="BM629" s="218"/>
      <c r="BN629" s="218"/>
      <c r="BO629" s="218"/>
      <c r="BP629" s="218"/>
      <c r="BQ629" s="218"/>
      <c r="BR629" s="218"/>
      <c r="BS629" s="218"/>
      <c r="BT629" s="218"/>
      <c r="BU629" s="218"/>
      <c r="BV629" s="218"/>
      <c r="BW629" s="218"/>
      <c r="BX629" s="218"/>
      <c r="BY629" s="218"/>
      <c r="BZ629" s="218"/>
      <c r="CA629" s="218"/>
      <c r="CB629" s="218"/>
      <c r="CC629" s="218"/>
      <c r="CD629" s="218"/>
      <c r="CE629" s="218"/>
      <c r="CF629" s="218"/>
      <c r="CG629" s="218"/>
      <c r="CH629" s="218"/>
      <c r="CI629" s="218"/>
      <c r="CJ629" s="218"/>
      <c r="CK629" s="218"/>
      <c r="CL629" s="218"/>
      <c r="CM629" s="218"/>
      <c r="CN629" s="218"/>
      <c r="CO629" s="218"/>
      <c r="CP629" s="218"/>
      <c r="CQ629" s="218"/>
      <c r="CR629" s="218"/>
      <c r="CS629" s="218"/>
      <c r="CT629" s="218"/>
    </row>
    <row r="630" spans="20:98" s="10" customFormat="1" x14ac:dyDescent="0.35">
      <c r="T630" s="218"/>
      <c r="U630" s="218"/>
      <c r="V630" s="218"/>
      <c r="W630" s="218"/>
      <c r="X630" s="218"/>
      <c r="Y630" s="218"/>
      <c r="Z630" s="218"/>
      <c r="AA630" s="218"/>
      <c r="AB630" s="218"/>
      <c r="AC630" s="218"/>
      <c r="AD630" s="218"/>
      <c r="AE630" s="218"/>
      <c r="AF630" s="218"/>
      <c r="AG630" s="218"/>
      <c r="AH630" s="218"/>
      <c r="AI630" s="218"/>
      <c r="AJ630" s="218"/>
      <c r="AK630" s="218"/>
      <c r="AL630" s="218"/>
      <c r="AM630" s="218"/>
      <c r="AN630" s="218"/>
      <c r="AO630" s="218"/>
      <c r="AP630" s="218"/>
      <c r="AQ630" s="218"/>
      <c r="AR630" s="218"/>
      <c r="AS630" s="218"/>
      <c r="AT630" s="218"/>
      <c r="AU630" s="218"/>
      <c r="AV630" s="218"/>
      <c r="AW630" s="218"/>
      <c r="AX630" s="218"/>
      <c r="AY630" s="218"/>
      <c r="AZ630" s="218"/>
      <c r="BA630" s="218"/>
      <c r="BB630" s="218"/>
      <c r="BC630" s="218"/>
      <c r="BD630" s="218"/>
      <c r="BE630" s="218"/>
      <c r="BF630" s="218"/>
      <c r="BG630" s="218"/>
      <c r="BH630" s="218"/>
      <c r="BI630" s="218"/>
      <c r="BJ630" s="218"/>
      <c r="BK630" s="218"/>
      <c r="BL630" s="218"/>
      <c r="BM630" s="218"/>
      <c r="BN630" s="218"/>
      <c r="BO630" s="218"/>
      <c r="BP630" s="218"/>
      <c r="BQ630" s="218"/>
      <c r="BR630" s="218"/>
      <c r="BS630" s="218"/>
      <c r="BT630" s="218"/>
      <c r="BU630" s="218"/>
      <c r="BV630" s="218"/>
      <c r="BW630" s="218"/>
      <c r="BX630" s="218"/>
      <c r="BY630" s="218"/>
      <c r="BZ630" s="218"/>
      <c r="CA630" s="218"/>
      <c r="CB630" s="218"/>
      <c r="CC630" s="218"/>
      <c r="CD630" s="218"/>
      <c r="CE630" s="218"/>
      <c r="CF630" s="218"/>
      <c r="CG630" s="218"/>
      <c r="CH630" s="218"/>
      <c r="CI630" s="218"/>
      <c r="CJ630" s="218"/>
      <c r="CK630" s="218"/>
      <c r="CL630" s="218"/>
      <c r="CM630" s="218"/>
      <c r="CN630" s="218"/>
      <c r="CO630" s="218"/>
      <c r="CP630" s="218"/>
      <c r="CQ630" s="218"/>
      <c r="CR630" s="218"/>
      <c r="CS630" s="218"/>
      <c r="CT630" s="218"/>
    </row>
    <row r="631" spans="20:98" s="10" customFormat="1" x14ac:dyDescent="0.35">
      <c r="T631" s="218"/>
      <c r="U631" s="218"/>
      <c r="V631" s="218"/>
      <c r="W631" s="218"/>
      <c r="X631" s="218"/>
      <c r="Y631" s="218"/>
      <c r="Z631" s="218"/>
      <c r="AA631" s="218"/>
      <c r="AB631" s="218"/>
      <c r="AC631" s="218"/>
      <c r="AD631" s="218"/>
      <c r="AE631" s="218"/>
      <c r="AF631" s="218"/>
      <c r="AG631" s="218"/>
      <c r="AH631" s="218"/>
      <c r="AI631" s="218"/>
      <c r="AJ631" s="218"/>
      <c r="AK631" s="218"/>
      <c r="AL631" s="218"/>
      <c r="AM631" s="218"/>
      <c r="AN631" s="218"/>
      <c r="AO631" s="218"/>
      <c r="AP631" s="218"/>
      <c r="AQ631" s="218"/>
      <c r="AR631" s="218"/>
      <c r="AS631" s="218"/>
      <c r="AT631" s="218"/>
      <c r="AU631" s="218"/>
      <c r="AV631" s="218"/>
      <c r="AW631" s="218"/>
      <c r="AX631" s="218"/>
      <c r="AY631" s="218"/>
      <c r="AZ631" s="218"/>
      <c r="BA631" s="218"/>
      <c r="BB631" s="218"/>
      <c r="BC631" s="218"/>
      <c r="BD631" s="218"/>
      <c r="BE631" s="218"/>
      <c r="BF631" s="218"/>
      <c r="BG631" s="218"/>
      <c r="BH631" s="218"/>
      <c r="BI631" s="218"/>
      <c r="BJ631" s="218"/>
      <c r="BK631" s="218"/>
      <c r="BL631" s="218"/>
      <c r="BM631" s="218"/>
      <c r="BN631" s="218"/>
      <c r="BO631" s="218"/>
      <c r="BP631" s="218"/>
      <c r="BQ631" s="218"/>
      <c r="BR631" s="218"/>
      <c r="BS631" s="218"/>
      <c r="BT631" s="218"/>
      <c r="BU631" s="218"/>
      <c r="BV631" s="218"/>
      <c r="BW631" s="218"/>
      <c r="BX631" s="218"/>
      <c r="BY631" s="218"/>
      <c r="BZ631" s="218"/>
      <c r="CA631" s="218"/>
      <c r="CB631" s="218"/>
      <c r="CC631" s="218"/>
      <c r="CD631" s="218"/>
      <c r="CE631" s="218"/>
      <c r="CF631" s="218"/>
      <c r="CG631" s="218"/>
      <c r="CH631" s="218"/>
      <c r="CI631" s="218"/>
      <c r="CJ631" s="218"/>
      <c r="CK631" s="218"/>
      <c r="CL631" s="218"/>
      <c r="CM631" s="218"/>
      <c r="CN631" s="218"/>
      <c r="CO631" s="218"/>
      <c r="CP631" s="218"/>
      <c r="CQ631" s="218"/>
      <c r="CR631" s="218"/>
      <c r="CS631" s="218"/>
      <c r="CT631" s="218"/>
    </row>
    <row r="632" spans="20:98" s="10" customFormat="1" x14ac:dyDescent="0.35">
      <c r="T632" s="218"/>
      <c r="U632" s="218"/>
      <c r="V632" s="218"/>
      <c r="W632" s="218"/>
      <c r="X632" s="218"/>
      <c r="Y632" s="218"/>
      <c r="Z632" s="218"/>
      <c r="AA632" s="218"/>
      <c r="AB632" s="218"/>
      <c r="AC632" s="218"/>
      <c r="AD632" s="218"/>
      <c r="AE632" s="218"/>
      <c r="AF632" s="218"/>
      <c r="AG632" s="218"/>
      <c r="AH632" s="218"/>
      <c r="AI632" s="218"/>
      <c r="AJ632" s="218"/>
      <c r="AK632" s="218"/>
      <c r="AL632" s="218"/>
      <c r="AM632" s="218"/>
      <c r="AN632" s="218"/>
      <c r="AO632" s="218"/>
      <c r="AP632" s="218"/>
      <c r="AQ632" s="218"/>
      <c r="AR632" s="218"/>
      <c r="AS632" s="218"/>
      <c r="AT632" s="218"/>
      <c r="AU632" s="218"/>
      <c r="AV632" s="218"/>
      <c r="AW632" s="218"/>
      <c r="AX632" s="218"/>
      <c r="AY632" s="218"/>
      <c r="AZ632" s="218"/>
      <c r="BA632" s="218"/>
      <c r="BB632" s="218"/>
      <c r="BC632" s="218"/>
      <c r="BD632" s="218"/>
      <c r="BE632" s="218"/>
      <c r="BF632" s="218"/>
      <c r="BG632" s="218"/>
      <c r="BH632" s="218"/>
      <c r="BI632" s="218"/>
      <c r="BJ632" s="218"/>
      <c r="BK632" s="218"/>
      <c r="BL632" s="218"/>
      <c r="BM632" s="218"/>
      <c r="BN632" s="218"/>
      <c r="BO632" s="218"/>
      <c r="BP632" s="218"/>
      <c r="BQ632" s="218"/>
      <c r="BR632" s="218"/>
      <c r="BS632" s="218"/>
      <c r="BT632" s="218"/>
      <c r="BU632" s="218"/>
      <c r="BV632" s="218"/>
      <c r="BW632" s="218"/>
      <c r="BX632" s="218"/>
      <c r="BY632" s="218"/>
      <c r="BZ632" s="218"/>
      <c r="CA632" s="218"/>
      <c r="CB632" s="218"/>
      <c r="CC632" s="218"/>
      <c r="CD632" s="218"/>
      <c r="CE632" s="218"/>
      <c r="CF632" s="218"/>
      <c r="CG632" s="218"/>
      <c r="CH632" s="218"/>
      <c r="CI632" s="218"/>
      <c r="CJ632" s="218"/>
      <c r="CK632" s="218"/>
      <c r="CL632" s="218"/>
      <c r="CM632" s="218"/>
      <c r="CN632" s="218"/>
      <c r="CO632" s="218"/>
      <c r="CP632" s="218"/>
      <c r="CQ632" s="218"/>
      <c r="CR632" s="218"/>
      <c r="CS632" s="218"/>
      <c r="CT632" s="218"/>
    </row>
    <row r="633" spans="20:98" s="10" customFormat="1" x14ac:dyDescent="0.35">
      <c r="T633" s="218"/>
      <c r="U633" s="218"/>
      <c r="V633" s="218"/>
      <c r="W633" s="218"/>
      <c r="X633" s="218"/>
      <c r="Y633" s="218"/>
      <c r="Z633" s="218"/>
      <c r="AA633" s="218"/>
      <c r="AB633" s="218"/>
      <c r="AC633" s="218"/>
      <c r="AD633" s="218"/>
      <c r="AE633" s="218"/>
      <c r="AF633" s="218"/>
      <c r="AG633" s="218"/>
      <c r="AH633" s="218"/>
      <c r="AI633" s="218"/>
      <c r="AJ633" s="218"/>
      <c r="AK633" s="218"/>
      <c r="AL633" s="218"/>
      <c r="AM633" s="218"/>
      <c r="AN633" s="218"/>
      <c r="AO633" s="218"/>
      <c r="AP633" s="218"/>
      <c r="AQ633" s="218"/>
      <c r="AR633" s="218"/>
      <c r="AS633" s="218"/>
      <c r="AT633" s="218"/>
      <c r="AU633" s="218"/>
      <c r="AV633" s="218"/>
      <c r="AW633" s="218"/>
      <c r="AX633" s="218"/>
      <c r="AY633" s="218"/>
      <c r="AZ633" s="218"/>
      <c r="BA633" s="218"/>
      <c r="BB633" s="218"/>
      <c r="BC633" s="218"/>
      <c r="BD633" s="218"/>
      <c r="BE633" s="218"/>
      <c r="BF633" s="218"/>
      <c r="BG633" s="218"/>
      <c r="BH633" s="218"/>
      <c r="BI633" s="218"/>
      <c r="BJ633" s="218"/>
      <c r="BK633" s="218"/>
      <c r="BL633" s="218"/>
      <c r="BM633" s="218"/>
      <c r="BN633" s="218"/>
      <c r="BO633" s="218"/>
      <c r="BP633" s="218"/>
      <c r="BQ633" s="218"/>
      <c r="BR633" s="218"/>
      <c r="BS633" s="218"/>
      <c r="BT633" s="218"/>
      <c r="BU633" s="218"/>
      <c r="BV633" s="218"/>
      <c r="BW633" s="218"/>
      <c r="BX633" s="218"/>
      <c r="BY633" s="218"/>
      <c r="BZ633" s="218"/>
      <c r="CA633" s="218"/>
      <c r="CB633" s="218"/>
      <c r="CC633" s="218"/>
      <c r="CD633" s="218"/>
      <c r="CE633" s="218"/>
      <c r="CF633" s="218"/>
      <c r="CG633" s="218"/>
      <c r="CH633" s="218"/>
      <c r="CI633" s="218"/>
      <c r="CJ633" s="218"/>
      <c r="CK633" s="218"/>
      <c r="CL633" s="218"/>
      <c r="CM633" s="218"/>
      <c r="CN633" s="218"/>
      <c r="CO633" s="218"/>
      <c r="CP633" s="218"/>
      <c r="CQ633" s="218"/>
      <c r="CR633" s="218"/>
      <c r="CS633" s="218"/>
      <c r="CT633" s="218"/>
    </row>
    <row r="634" spans="20:98" s="10" customFormat="1" x14ac:dyDescent="0.35">
      <c r="T634" s="218"/>
      <c r="U634" s="218"/>
      <c r="V634" s="218"/>
      <c r="W634" s="218"/>
      <c r="X634" s="218"/>
      <c r="Y634" s="218"/>
      <c r="Z634" s="218"/>
      <c r="AA634" s="218"/>
      <c r="AB634" s="218"/>
      <c r="AC634" s="218"/>
      <c r="AD634" s="218"/>
      <c r="AE634" s="218"/>
      <c r="AF634" s="218"/>
      <c r="AG634" s="218"/>
      <c r="AH634" s="218"/>
      <c r="AI634" s="218"/>
      <c r="AJ634" s="218"/>
      <c r="AK634" s="218"/>
      <c r="AL634" s="218"/>
      <c r="AM634" s="218"/>
      <c r="AN634" s="218"/>
      <c r="AO634" s="218"/>
      <c r="AP634" s="218"/>
      <c r="AQ634" s="218"/>
      <c r="AR634" s="218"/>
      <c r="AS634" s="218"/>
      <c r="AT634" s="218"/>
      <c r="AU634" s="218"/>
      <c r="AV634" s="218"/>
      <c r="AW634" s="218"/>
      <c r="AX634" s="218"/>
      <c r="AY634" s="218"/>
      <c r="AZ634" s="218"/>
      <c r="BA634" s="218"/>
      <c r="BB634" s="218"/>
      <c r="BC634" s="218"/>
      <c r="BD634" s="218"/>
      <c r="BE634" s="218"/>
      <c r="BF634" s="218"/>
      <c r="BG634" s="218"/>
      <c r="BH634" s="218"/>
      <c r="BI634" s="218"/>
      <c r="BJ634" s="218"/>
      <c r="BK634" s="218"/>
      <c r="BL634" s="218"/>
      <c r="BM634" s="218"/>
      <c r="BN634" s="218"/>
      <c r="BO634" s="218"/>
      <c r="BP634" s="218"/>
      <c r="BQ634" s="218"/>
      <c r="BR634" s="218"/>
      <c r="BS634" s="218"/>
      <c r="BT634" s="218"/>
      <c r="BU634" s="218"/>
      <c r="BV634" s="218"/>
      <c r="BW634" s="218"/>
      <c r="BX634" s="218"/>
      <c r="BY634" s="218"/>
      <c r="BZ634" s="218"/>
      <c r="CA634" s="218"/>
      <c r="CB634" s="218"/>
      <c r="CC634" s="218"/>
      <c r="CD634" s="218"/>
      <c r="CE634" s="218"/>
      <c r="CF634" s="218"/>
      <c r="CG634" s="218"/>
      <c r="CH634" s="218"/>
      <c r="CI634" s="218"/>
      <c r="CJ634" s="218"/>
      <c r="CK634" s="218"/>
      <c r="CL634" s="218"/>
      <c r="CM634" s="218"/>
      <c r="CN634" s="218"/>
      <c r="CO634" s="218"/>
      <c r="CP634" s="218"/>
      <c r="CQ634" s="218"/>
      <c r="CR634" s="218"/>
      <c r="CS634" s="218"/>
      <c r="CT634" s="218"/>
    </row>
    <row r="635" spans="20:98" s="10" customFormat="1" x14ac:dyDescent="0.35">
      <c r="T635" s="218"/>
      <c r="U635" s="218"/>
      <c r="V635" s="218"/>
      <c r="W635" s="218"/>
      <c r="X635" s="218"/>
      <c r="Y635" s="218"/>
      <c r="Z635" s="218"/>
      <c r="AA635" s="218"/>
      <c r="AB635" s="218"/>
      <c r="AC635" s="218"/>
      <c r="AD635" s="218"/>
      <c r="AE635" s="218"/>
      <c r="AF635" s="218"/>
      <c r="AG635" s="218"/>
      <c r="AH635" s="218"/>
      <c r="AI635" s="218"/>
      <c r="AJ635" s="218"/>
      <c r="AK635" s="218"/>
      <c r="AL635" s="218"/>
      <c r="AM635" s="218"/>
      <c r="AN635" s="218"/>
      <c r="AO635" s="218"/>
      <c r="AP635" s="218"/>
      <c r="AQ635" s="218"/>
      <c r="AR635" s="218"/>
      <c r="AS635" s="218"/>
      <c r="AT635" s="218"/>
      <c r="AU635" s="218"/>
      <c r="AV635" s="218"/>
      <c r="AW635" s="218"/>
      <c r="AX635" s="218"/>
      <c r="AY635" s="218"/>
      <c r="AZ635" s="218"/>
      <c r="BA635" s="218"/>
      <c r="BB635" s="218"/>
      <c r="BC635" s="218"/>
      <c r="BD635" s="218"/>
      <c r="BE635" s="218"/>
      <c r="BF635" s="218"/>
      <c r="BG635" s="218"/>
      <c r="BH635" s="218"/>
      <c r="BI635" s="218"/>
      <c r="BJ635" s="218"/>
      <c r="BK635" s="218"/>
      <c r="BL635" s="218"/>
      <c r="BM635" s="218"/>
      <c r="BN635" s="218"/>
      <c r="BO635" s="218"/>
      <c r="BP635" s="218"/>
      <c r="BQ635" s="218"/>
      <c r="BR635" s="218"/>
      <c r="BS635" s="218"/>
      <c r="BT635" s="218"/>
      <c r="BU635" s="218"/>
      <c r="BV635" s="218"/>
      <c r="BW635" s="218"/>
      <c r="BX635" s="218"/>
      <c r="BY635" s="218"/>
      <c r="BZ635" s="218"/>
      <c r="CA635" s="218"/>
      <c r="CB635" s="218"/>
      <c r="CC635" s="218"/>
      <c r="CD635" s="218"/>
      <c r="CE635" s="218"/>
      <c r="CF635" s="218"/>
      <c r="CG635" s="218"/>
      <c r="CH635" s="218"/>
      <c r="CI635" s="218"/>
      <c r="CJ635" s="218"/>
      <c r="CK635" s="218"/>
      <c r="CL635" s="218"/>
      <c r="CM635" s="218"/>
      <c r="CN635" s="218"/>
      <c r="CO635" s="218"/>
      <c r="CP635" s="218"/>
      <c r="CQ635" s="218"/>
      <c r="CR635" s="218"/>
      <c r="CS635" s="218"/>
      <c r="CT635" s="218"/>
    </row>
    <row r="636" spans="20:98" s="10" customFormat="1" x14ac:dyDescent="0.35">
      <c r="T636" s="218"/>
      <c r="U636" s="218"/>
      <c r="V636" s="218"/>
      <c r="W636" s="218"/>
      <c r="X636" s="218"/>
      <c r="Y636" s="218"/>
      <c r="Z636" s="218"/>
      <c r="AA636" s="218"/>
      <c r="AB636" s="218"/>
      <c r="AC636" s="218"/>
      <c r="AD636" s="218"/>
      <c r="AE636" s="218"/>
      <c r="AF636" s="218"/>
      <c r="AG636" s="218"/>
      <c r="AH636" s="218"/>
      <c r="AI636" s="218"/>
      <c r="AJ636" s="218"/>
      <c r="AK636" s="218"/>
      <c r="AL636" s="218"/>
      <c r="AM636" s="218"/>
      <c r="AN636" s="218"/>
      <c r="AO636" s="218"/>
      <c r="AP636" s="218"/>
      <c r="AQ636" s="218"/>
      <c r="AR636" s="218"/>
      <c r="AS636" s="218"/>
      <c r="AT636" s="218"/>
      <c r="AU636" s="218"/>
      <c r="AV636" s="218"/>
      <c r="AW636" s="218"/>
      <c r="AX636" s="218"/>
      <c r="AY636" s="218"/>
      <c r="AZ636" s="218"/>
      <c r="BA636" s="218"/>
      <c r="BB636" s="218"/>
      <c r="BC636" s="218"/>
      <c r="BD636" s="218"/>
      <c r="BE636" s="218"/>
      <c r="BF636" s="218"/>
      <c r="BG636" s="218"/>
      <c r="BH636" s="218"/>
      <c r="BI636" s="218"/>
      <c r="BJ636" s="218"/>
      <c r="BK636" s="218"/>
      <c r="BL636" s="218"/>
      <c r="BM636" s="218"/>
      <c r="BN636" s="218"/>
      <c r="BO636" s="218"/>
      <c r="BP636" s="218"/>
      <c r="BQ636" s="218"/>
      <c r="BR636" s="218"/>
      <c r="BS636" s="218"/>
      <c r="BT636" s="218"/>
      <c r="BU636" s="218"/>
      <c r="BV636" s="218"/>
      <c r="BW636" s="218"/>
      <c r="BX636" s="218"/>
      <c r="BY636" s="218"/>
      <c r="BZ636" s="218"/>
      <c r="CA636" s="218"/>
      <c r="CB636" s="218"/>
      <c r="CC636" s="218"/>
      <c r="CD636" s="218"/>
      <c r="CE636" s="218"/>
      <c r="CF636" s="218"/>
      <c r="CG636" s="218"/>
      <c r="CH636" s="218"/>
      <c r="CI636" s="218"/>
      <c r="CJ636" s="218"/>
      <c r="CK636" s="218"/>
      <c r="CL636" s="218"/>
      <c r="CM636" s="218"/>
      <c r="CN636" s="218"/>
      <c r="CO636" s="218"/>
      <c r="CP636" s="218"/>
      <c r="CQ636" s="218"/>
      <c r="CR636" s="218"/>
      <c r="CS636" s="218"/>
      <c r="CT636" s="218"/>
    </row>
    <row r="637" spans="20:98" s="10" customFormat="1" x14ac:dyDescent="0.35">
      <c r="T637" s="218"/>
      <c r="U637" s="218"/>
      <c r="V637" s="218"/>
      <c r="W637" s="218"/>
      <c r="X637" s="218"/>
      <c r="Y637" s="218"/>
      <c r="Z637" s="218"/>
      <c r="AA637" s="218"/>
      <c r="AB637" s="218"/>
      <c r="AC637" s="218"/>
      <c r="AD637" s="218"/>
      <c r="AE637" s="218"/>
      <c r="AF637" s="218"/>
      <c r="AG637" s="218"/>
      <c r="AH637" s="218"/>
      <c r="AI637" s="218"/>
      <c r="AJ637" s="218"/>
      <c r="AK637" s="218"/>
      <c r="AL637" s="218"/>
      <c r="AM637" s="218"/>
      <c r="AN637" s="218"/>
      <c r="AO637" s="218"/>
      <c r="AP637" s="218"/>
      <c r="AQ637" s="218"/>
      <c r="AR637" s="218"/>
      <c r="AS637" s="218"/>
      <c r="AT637" s="218"/>
      <c r="AU637" s="218"/>
      <c r="AV637" s="218"/>
      <c r="AW637" s="218"/>
      <c r="AX637" s="218"/>
      <c r="AY637" s="218"/>
      <c r="AZ637" s="218"/>
      <c r="BA637" s="218"/>
      <c r="BB637" s="218"/>
      <c r="BC637" s="218"/>
      <c r="BD637" s="218"/>
      <c r="BE637" s="218"/>
      <c r="BF637" s="218"/>
      <c r="BG637" s="218"/>
      <c r="BH637" s="218"/>
      <c r="BI637" s="218"/>
      <c r="BJ637" s="218"/>
      <c r="BK637" s="218"/>
      <c r="BL637" s="218"/>
      <c r="BM637" s="218"/>
      <c r="BN637" s="218"/>
      <c r="BO637" s="218"/>
      <c r="BP637" s="218"/>
      <c r="BQ637" s="218"/>
      <c r="BR637" s="218"/>
      <c r="BS637" s="218"/>
      <c r="BT637" s="218"/>
      <c r="BU637" s="218"/>
      <c r="BV637" s="218"/>
      <c r="BW637" s="218"/>
      <c r="BX637" s="218"/>
      <c r="BY637" s="218"/>
      <c r="BZ637" s="218"/>
      <c r="CA637" s="218"/>
      <c r="CB637" s="218"/>
      <c r="CC637" s="218"/>
      <c r="CD637" s="218"/>
      <c r="CE637" s="218"/>
      <c r="CF637" s="218"/>
      <c r="CG637" s="218"/>
      <c r="CH637" s="218"/>
      <c r="CI637" s="218"/>
      <c r="CJ637" s="218"/>
      <c r="CK637" s="218"/>
      <c r="CL637" s="218"/>
      <c r="CM637" s="218"/>
      <c r="CN637" s="218"/>
      <c r="CO637" s="218"/>
      <c r="CP637" s="218"/>
      <c r="CQ637" s="218"/>
      <c r="CR637" s="218"/>
      <c r="CS637" s="218"/>
      <c r="CT637" s="218"/>
    </row>
    <row r="638" spans="20:98" s="10" customFormat="1" x14ac:dyDescent="0.35">
      <c r="T638" s="218"/>
      <c r="U638" s="218"/>
      <c r="V638" s="218"/>
      <c r="W638" s="218"/>
      <c r="X638" s="218"/>
      <c r="Y638" s="218"/>
      <c r="Z638" s="218"/>
      <c r="AA638" s="218"/>
      <c r="AB638" s="218"/>
      <c r="AC638" s="218"/>
      <c r="AD638" s="218"/>
      <c r="AE638" s="218"/>
      <c r="AF638" s="218"/>
      <c r="AG638" s="218"/>
      <c r="AH638" s="218"/>
      <c r="AI638" s="218"/>
      <c r="AJ638" s="218"/>
      <c r="AK638" s="218"/>
      <c r="AL638" s="218"/>
      <c r="AM638" s="218"/>
      <c r="AN638" s="218"/>
      <c r="AO638" s="218"/>
      <c r="AP638" s="218"/>
      <c r="AQ638" s="218"/>
      <c r="AR638" s="218"/>
      <c r="AS638" s="218"/>
      <c r="AT638" s="218"/>
      <c r="AU638" s="218"/>
      <c r="AV638" s="218"/>
      <c r="AW638" s="218"/>
      <c r="AX638" s="218"/>
      <c r="AY638" s="218"/>
      <c r="AZ638" s="218"/>
      <c r="BA638" s="218"/>
      <c r="BB638" s="218"/>
      <c r="BC638" s="218"/>
      <c r="BD638" s="218"/>
      <c r="BE638" s="218"/>
      <c r="BF638" s="218"/>
      <c r="BG638" s="218"/>
      <c r="BH638" s="218"/>
      <c r="BI638" s="218"/>
      <c r="BJ638" s="218"/>
      <c r="BK638" s="218"/>
      <c r="BL638" s="218"/>
      <c r="BM638" s="218"/>
      <c r="BN638" s="218"/>
      <c r="BO638" s="218"/>
      <c r="BP638" s="218"/>
      <c r="BQ638" s="218"/>
      <c r="BR638" s="218"/>
      <c r="BS638" s="218"/>
      <c r="BT638" s="218"/>
      <c r="BU638" s="218"/>
      <c r="BV638" s="218"/>
      <c r="BW638" s="218"/>
      <c r="BX638" s="218"/>
      <c r="BY638" s="218"/>
      <c r="BZ638" s="218"/>
      <c r="CA638" s="218"/>
      <c r="CB638" s="218"/>
      <c r="CC638" s="218"/>
      <c r="CD638" s="218"/>
      <c r="CE638" s="218"/>
      <c r="CF638" s="218"/>
      <c r="CG638" s="218"/>
      <c r="CH638" s="218"/>
      <c r="CI638" s="218"/>
      <c r="CJ638" s="218"/>
      <c r="CK638" s="218"/>
      <c r="CL638" s="218"/>
      <c r="CM638" s="218"/>
      <c r="CN638" s="218"/>
      <c r="CO638" s="218"/>
      <c r="CP638" s="218"/>
      <c r="CQ638" s="218"/>
      <c r="CR638" s="218"/>
      <c r="CS638" s="218"/>
      <c r="CT638" s="218"/>
    </row>
    <row r="639" spans="20:98" s="10" customFormat="1" x14ac:dyDescent="0.35">
      <c r="T639" s="218"/>
      <c r="U639" s="218"/>
      <c r="V639" s="218"/>
      <c r="W639" s="218"/>
      <c r="X639" s="218"/>
      <c r="Y639" s="218"/>
      <c r="Z639" s="218"/>
      <c r="AA639" s="218"/>
      <c r="AB639" s="218"/>
      <c r="AC639" s="218"/>
      <c r="AD639" s="218"/>
      <c r="AE639" s="218"/>
      <c r="AF639" s="218"/>
      <c r="AG639" s="218"/>
      <c r="AH639" s="218"/>
      <c r="AI639" s="218"/>
      <c r="AJ639" s="218"/>
      <c r="AK639" s="218"/>
      <c r="AL639" s="218"/>
      <c r="AM639" s="218"/>
      <c r="AN639" s="218"/>
      <c r="AO639" s="218"/>
      <c r="AP639" s="218"/>
      <c r="AQ639" s="218"/>
      <c r="AR639" s="218"/>
      <c r="AS639" s="218"/>
      <c r="AT639" s="218"/>
      <c r="AU639" s="218"/>
      <c r="AV639" s="218"/>
      <c r="AW639" s="218"/>
      <c r="AX639" s="218"/>
      <c r="AY639" s="218"/>
      <c r="AZ639" s="218"/>
      <c r="BA639" s="218"/>
      <c r="BB639" s="218"/>
      <c r="BC639" s="218"/>
      <c r="BD639" s="218"/>
      <c r="BE639" s="218"/>
      <c r="BF639" s="218"/>
      <c r="BG639" s="218"/>
      <c r="BH639" s="218"/>
      <c r="BI639" s="218"/>
      <c r="BJ639" s="218"/>
      <c r="BK639" s="218"/>
      <c r="BL639" s="218"/>
      <c r="BM639" s="218"/>
      <c r="BN639" s="218"/>
      <c r="BO639" s="218"/>
      <c r="BP639" s="218"/>
      <c r="BQ639" s="218"/>
      <c r="BR639" s="218"/>
      <c r="BS639" s="218"/>
      <c r="BT639" s="218"/>
      <c r="BU639" s="218"/>
      <c r="BV639" s="218"/>
      <c r="BW639" s="218"/>
      <c r="BX639" s="218"/>
      <c r="BY639" s="218"/>
      <c r="BZ639" s="218"/>
      <c r="CA639" s="218"/>
      <c r="CB639" s="218"/>
      <c r="CC639" s="218"/>
      <c r="CD639" s="218"/>
      <c r="CE639" s="218"/>
      <c r="CF639" s="218"/>
      <c r="CG639" s="218"/>
      <c r="CH639" s="218"/>
      <c r="CI639" s="218"/>
      <c r="CJ639" s="218"/>
      <c r="CK639" s="218"/>
      <c r="CL639" s="218"/>
      <c r="CM639" s="218"/>
      <c r="CN639" s="218"/>
      <c r="CO639" s="218"/>
      <c r="CP639" s="218"/>
      <c r="CQ639" s="218"/>
      <c r="CR639" s="218"/>
      <c r="CS639" s="218"/>
      <c r="CT639" s="218"/>
    </row>
    <row r="640" spans="20:98" s="10" customFormat="1" x14ac:dyDescent="0.35">
      <c r="T640" s="218"/>
      <c r="U640" s="218"/>
      <c r="V640" s="218"/>
      <c r="W640" s="218"/>
      <c r="X640" s="218"/>
      <c r="Y640" s="218"/>
      <c r="Z640" s="218"/>
      <c r="AA640" s="218"/>
      <c r="AB640" s="218"/>
      <c r="AC640" s="218"/>
      <c r="AD640" s="218"/>
      <c r="AE640" s="218"/>
      <c r="AF640" s="218"/>
      <c r="AG640" s="218"/>
      <c r="AH640" s="218"/>
      <c r="AI640" s="218"/>
      <c r="AJ640" s="218"/>
      <c r="AK640" s="218"/>
      <c r="AL640" s="218"/>
      <c r="AM640" s="218"/>
      <c r="AN640" s="218"/>
      <c r="AO640" s="218"/>
      <c r="AP640" s="218"/>
      <c r="AQ640" s="218"/>
      <c r="AR640" s="218"/>
      <c r="AS640" s="218"/>
      <c r="AT640" s="218"/>
      <c r="AU640" s="218"/>
      <c r="AV640" s="218"/>
      <c r="AW640" s="218"/>
      <c r="AX640" s="218"/>
      <c r="AY640" s="218"/>
      <c r="AZ640" s="218"/>
      <c r="BA640" s="218"/>
      <c r="BB640" s="218"/>
      <c r="BC640" s="218"/>
      <c r="BD640" s="218"/>
      <c r="BE640" s="218"/>
      <c r="BF640" s="218"/>
      <c r="BG640" s="218"/>
      <c r="BH640" s="218"/>
      <c r="BI640" s="218"/>
      <c r="BJ640" s="218"/>
      <c r="BK640" s="218"/>
      <c r="BL640" s="218"/>
      <c r="BM640" s="218"/>
      <c r="BN640" s="218"/>
      <c r="BO640" s="218"/>
      <c r="BP640" s="218"/>
      <c r="BQ640" s="218"/>
      <c r="BR640" s="218"/>
      <c r="BS640" s="218"/>
      <c r="BT640" s="218"/>
      <c r="BU640" s="218"/>
      <c r="BV640" s="218"/>
      <c r="BW640" s="218"/>
      <c r="BX640" s="218"/>
      <c r="BY640" s="218"/>
      <c r="BZ640" s="218"/>
      <c r="CA640" s="218"/>
      <c r="CB640" s="218"/>
      <c r="CC640" s="218"/>
      <c r="CD640" s="218"/>
      <c r="CE640" s="218"/>
      <c r="CF640" s="218"/>
      <c r="CG640" s="218"/>
      <c r="CH640" s="218"/>
      <c r="CI640" s="218"/>
      <c r="CJ640" s="218"/>
      <c r="CK640" s="218"/>
      <c r="CL640" s="218"/>
      <c r="CM640" s="218"/>
      <c r="CN640" s="218"/>
      <c r="CO640" s="218"/>
      <c r="CP640" s="218"/>
      <c r="CQ640" s="218"/>
      <c r="CR640" s="218"/>
      <c r="CS640" s="218"/>
      <c r="CT640" s="218"/>
    </row>
    <row r="641" spans="20:98" s="10" customFormat="1" x14ac:dyDescent="0.35">
      <c r="T641" s="218"/>
      <c r="U641" s="218"/>
      <c r="V641" s="218"/>
      <c r="W641" s="218"/>
      <c r="X641" s="218"/>
      <c r="Y641" s="218"/>
      <c r="Z641" s="218"/>
      <c r="AA641" s="218"/>
      <c r="AB641" s="218"/>
      <c r="AC641" s="218"/>
      <c r="AD641" s="218"/>
      <c r="AE641" s="218"/>
      <c r="AF641" s="218"/>
      <c r="AG641" s="218"/>
      <c r="AH641" s="218"/>
      <c r="AI641" s="218"/>
      <c r="AJ641" s="218"/>
      <c r="AK641" s="218"/>
      <c r="AL641" s="218"/>
      <c r="AM641" s="218"/>
      <c r="AN641" s="218"/>
      <c r="AO641" s="218"/>
      <c r="AP641" s="218"/>
      <c r="AQ641" s="218"/>
      <c r="AR641" s="218"/>
      <c r="AS641" s="218"/>
      <c r="AT641" s="218"/>
      <c r="AU641" s="218"/>
      <c r="AV641" s="218"/>
      <c r="AW641" s="218"/>
      <c r="AX641" s="218"/>
      <c r="AY641" s="218"/>
      <c r="AZ641" s="218"/>
      <c r="BA641" s="218"/>
      <c r="BB641" s="218"/>
      <c r="BC641" s="218"/>
      <c r="BD641" s="218"/>
      <c r="BE641" s="218"/>
      <c r="BF641" s="218"/>
      <c r="BG641" s="218"/>
      <c r="BH641" s="218"/>
      <c r="BI641" s="218"/>
      <c r="BJ641" s="218"/>
      <c r="BK641" s="218"/>
      <c r="BL641" s="218"/>
      <c r="BM641" s="218"/>
      <c r="BN641" s="218"/>
      <c r="BO641" s="218"/>
      <c r="BP641" s="218"/>
      <c r="BQ641" s="218"/>
      <c r="BR641" s="218"/>
      <c r="BS641" s="218"/>
      <c r="BT641" s="218"/>
      <c r="BU641" s="218"/>
      <c r="BV641" s="218"/>
      <c r="BW641" s="218"/>
      <c r="BX641" s="218"/>
      <c r="BY641" s="218"/>
      <c r="BZ641" s="218"/>
      <c r="CA641" s="218"/>
      <c r="CB641" s="218"/>
      <c r="CC641" s="218"/>
      <c r="CD641" s="218"/>
      <c r="CE641" s="218"/>
      <c r="CF641" s="218"/>
      <c r="CG641" s="218"/>
      <c r="CH641" s="218"/>
      <c r="CI641" s="218"/>
      <c r="CJ641" s="218"/>
      <c r="CK641" s="218"/>
      <c r="CL641" s="218"/>
      <c r="CM641" s="218"/>
      <c r="CN641" s="218"/>
      <c r="CO641" s="218"/>
      <c r="CP641" s="218"/>
      <c r="CQ641" s="218"/>
      <c r="CR641" s="218"/>
      <c r="CS641" s="218"/>
      <c r="CT641" s="218"/>
    </row>
    <row r="642" spans="20:98" s="10" customFormat="1" x14ac:dyDescent="0.35">
      <c r="T642" s="218"/>
      <c r="U642" s="218"/>
      <c r="V642" s="218"/>
      <c r="W642" s="218"/>
      <c r="X642" s="218"/>
      <c r="Y642" s="218"/>
      <c r="Z642" s="218"/>
      <c r="AA642" s="218"/>
      <c r="AB642" s="218"/>
      <c r="AC642" s="218"/>
      <c r="AD642" s="218"/>
      <c r="AE642" s="218"/>
      <c r="AF642" s="218"/>
      <c r="AG642" s="218"/>
      <c r="AH642" s="218"/>
      <c r="AI642" s="218"/>
      <c r="AJ642" s="218"/>
      <c r="AK642" s="218"/>
      <c r="AL642" s="218"/>
      <c r="AM642" s="218"/>
      <c r="AN642" s="218"/>
      <c r="AO642" s="218"/>
      <c r="AP642" s="218"/>
      <c r="AQ642" s="218"/>
      <c r="AR642" s="218"/>
      <c r="AS642" s="218"/>
      <c r="AT642" s="218"/>
      <c r="AU642" s="218"/>
      <c r="AV642" s="218"/>
      <c r="AW642" s="218"/>
      <c r="AX642" s="218"/>
      <c r="AY642" s="218"/>
      <c r="AZ642" s="218"/>
      <c r="BA642" s="218"/>
      <c r="BB642" s="218"/>
      <c r="BC642" s="218"/>
      <c r="BD642" s="218"/>
      <c r="BE642" s="218"/>
      <c r="BF642" s="218"/>
      <c r="BG642" s="218"/>
      <c r="BH642" s="218"/>
      <c r="BI642" s="218"/>
      <c r="BJ642" s="218"/>
      <c r="BK642" s="218"/>
      <c r="BL642" s="218"/>
      <c r="BM642" s="218"/>
      <c r="BN642" s="218"/>
      <c r="BO642" s="218"/>
      <c r="BP642" s="218"/>
      <c r="BQ642" s="218"/>
      <c r="BR642" s="218"/>
      <c r="BS642" s="218"/>
      <c r="BT642" s="218"/>
      <c r="BU642" s="218"/>
      <c r="BV642" s="218"/>
      <c r="BW642" s="218"/>
      <c r="BX642" s="218"/>
      <c r="BY642" s="218"/>
      <c r="BZ642" s="218"/>
      <c r="CA642" s="218"/>
      <c r="CB642" s="218"/>
      <c r="CC642" s="218"/>
      <c r="CD642" s="218"/>
      <c r="CE642" s="218"/>
      <c r="CF642" s="218"/>
      <c r="CG642" s="218"/>
      <c r="CH642" s="218"/>
      <c r="CI642" s="218"/>
      <c r="CJ642" s="218"/>
      <c r="CK642" s="218"/>
      <c r="CL642" s="218"/>
      <c r="CM642" s="218"/>
      <c r="CN642" s="218"/>
      <c r="CO642" s="218"/>
      <c r="CP642" s="218"/>
      <c r="CQ642" s="218"/>
      <c r="CR642" s="218"/>
      <c r="CS642" s="218"/>
      <c r="CT642" s="218"/>
    </row>
    <row r="643" spans="20:98" s="10" customFormat="1" x14ac:dyDescent="0.35">
      <c r="T643" s="218"/>
      <c r="U643" s="218"/>
      <c r="V643" s="218"/>
      <c r="W643" s="218"/>
      <c r="X643" s="218"/>
      <c r="Y643" s="218"/>
      <c r="Z643" s="218"/>
      <c r="AA643" s="218"/>
      <c r="AB643" s="218"/>
      <c r="AC643" s="218"/>
      <c r="AD643" s="218"/>
      <c r="AE643" s="218"/>
      <c r="AF643" s="218"/>
      <c r="AG643" s="218"/>
      <c r="AH643" s="218"/>
      <c r="AI643" s="218"/>
      <c r="AJ643" s="218"/>
      <c r="AK643" s="218"/>
      <c r="AL643" s="218"/>
      <c r="AM643" s="218"/>
      <c r="AN643" s="218"/>
      <c r="AO643" s="218"/>
      <c r="AP643" s="218"/>
      <c r="AQ643" s="218"/>
      <c r="AR643" s="218"/>
      <c r="AS643" s="218"/>
      <c r="AT643" s="218"/>
      <c r="AU643" s="218"/>
      <c r="AV643" s="218"/>
      <c r="AW643" s="218"/>
      <c r="AX643" s="218"/>
      <c r="AY643" s="218"/>
      <c r="AZ643" s="218"/>
      <c r="BA643" s="218"/>
      <c r="BB643" s="218"/>
      <c r="BC643" s="218"/>
      <c r="BD643" s="218"/>
      <c r="BE643" s="218"/>
      <c r="BF643" s="218"/>
      <c r="BG643" s="218"/>
      <c r="BH643" s="218"/>
      <c r="BI643" s="218"/>
      <c r="BJ643" s="218"/>
      <c r="BK643" s="218"/>
      <c r="BL643" s="218"/>
      <c r="BM643" s="218"/>
      <c r="BN643" s="218"/>
      <c r="BO643" s="218"/>
      <c r="BP643" s="218"/>
      <c r="BQ643" s="218"/>
      <c r="BR643" s="218"/>
      <c r="BS643" s="218"/>
      <c r="BT643" s="218"/>
      <c r="BU643" s="218"/>
      <c r="BV643" s="218"/>
      <c r="BW643" s="218"/>
      <c r="BX643" s="218"/>
      <c r="BY643" s="218"/>
      <c r="BZ643" s="218"/>
      <c r="CA643" s="218"/>
      <c r="CB643" s="218"/>
      <c r="CC643" s="218"/>
      <c r="CD643" s="218"/>
      <c r="CE643" s="218"/>
      <c r="CF643" s="218"/>
      <c r="CG643" s="218"/>
      <c r="CH643" s="218"/>
      <c r="CI643" s="218"/>
      <c r="CJ643" s="218"/>
      <c r="CK643" s="218"/>
      <c r="CL643" s="218"/>
      <c r="CM643" s="218"/>
      <c r="CN643" s="218"/>
      <c r="CO643" s="218"/>
      <c r="CP643" s="218"/>
      <c r="CQ643" s="218"/>
      <c r="CR643" s="218"/>
      <c r="CS643" s="218"/>
      <c r="CT643" s="218"/>
    </row>
    <row r="644" spans="20:98" s="10" customFormat="1" x14ac:dyDescent="0.35">
      <c r="T644" s="218"/>
      <c r="U644" s="218"/>
      <c r="V644" s="218"/>
      <c r="W644" s="218"/>
      <c r="X644" s="218"/>
      <c r="Y644" s="218"/>
      <c r="Z644" s="218"/>
      <c r="AA644" s="218"/>
      <c r="AB644" s="218"/>
      <c r="AC644" s="218"/>
      <c r="AD644" s="218"/>
      <c r="AE644" s="218"/>
      <c r="AF644" s="218"/>
      <c r="AG644" s="218"/>
      <c r="AH644" s="218"/>
      <c r="AI644" s="218"/>
      <c r="AJ644" s="218"/>
      <c r="AK644" s="218"/>
      <c r="AL644" s="218"/>
      <c r="AM644" s="218"/>
      <c r="AN644" s="218"/>
      <c r="AO644" s="218"/>
      <c r="AP644" s="218"/>
      <c r="AQ644" s="218"/>
      <c r="AR644" s="218"/>
      <c r="AS644" s="218"/>
      <c r="AT644" s="218"/>
      <c r="AU644" s="218"/>
      <c r="AV644" s="218"/>
      <c r="AW644" s="218"/>
      <c r="AX644" s="218"/>
      <c r="AY644" s="218"/>
      <c r="AZ644" s="218"/>
      <c r="BA644" s="218"/>
      <c r="BB644" s="218"/>
      <c r="BC644" s="218"/>
      <c r="BD644" s="218"/>
      <c r="BE644" s="218"/>
      <c r="BF644" s="218"/>
      <c r="BG644" s="218"/>
      <c r="BH644" s="218"/>
      <c r="BI644" s="218"/>
      <c r="BJ644" s="218"/>
      <c r="BK644" s="218"/>
      <c r="BL644" s="218"/>
      <c r="BM644" s="218"/>
      <c r="BN644" s="218"/>
      <c r="BO644" s="218"/>
      <c r="BP644" s="218"/>
      <c r="BQ644" s="218"/>
      <c r="BR644" s="218"/>
      <c r="BS644" s="218"/>
      <c r="BT644" s="218"/>
      <c r="BU644" s="218"/>
      <c r="BV644" s="218"/>
      <c r="BW644" s="218"/>
      <c r="BX644" s="218"/>
      <c r="BY644" s="218"/>
      <c r="BZ644" s="218"/>
      <c r="CA644" s="218"/>
      <c r="CB644" s="218"/>
      <c r="CC644" s="218"/>
      <c r="CD644" s="218"/>
      <c r="CE644" s="218"/>
      <c r="CF644" s="218"/>
      <c r="CG644" s="218"/>
      <c r="CH644" s="218"/>
      <c r="CI644" s="218"/>
      <c r="CJ644" s="218"/>
      <c r="CK644" s="218"/>
      <c r="CL644" s="218"/>
      <c r="CM644" s="218"/>
      <c r="CN644" s="218"/>
      <c r="CO644" s="218"/>
      <c r="CP644" s="218"/>
      <c r="CQ644" s="218"/>
      <c r="CR644" s="218"/>
      <c r="CS644" s="218"/>
      <c r="CT644" s="218"/>
    </row>
    <row r="645" spans="20:98" s="10" customFormat="1" x14ac:dyDescent="0.35">
      <c r="T645" s="218"/>
      <c r="U645" s="218"/>
      <c r="V645" s="218"/>
      <c r="W645" s="218"/>
      <c r="X645" s="218"/>
      <c r="Y645" s="218"/>
      <c r="Z645" s="218"/>
      <c r="AA645" s="218"/>
      <c r="AB645" s="218"/>
      <c r="AC645" s="218"/>
      <c r="AD645" s="218"/>
      <c r="AE645" s="218"/>
      <c r="AF645" s="218"/>
      <c r="AG645" s="218"/>
      <c r="AH645" s="218"/>
      <c r="AI645" s="218"/>
      <c r="AJ645" s="218"/>
      <c r="AK645" s="218"/>
      <c r="AL645" s="218"/>
      <c r="AM645" s="218"/>
      <c r="AN645" s="218"/>
      <c r="AO645" s="218"/>
      <c r="AP645" s="218"/>
      <c r="AQ645" s="218"/>
      <c r="AR645" s="218"/>
      <c r="AS645" s="218"/>
      <c r="AT645" s="218"/>
      <c r="AU645" s="218"/>
      <c r="AV645" s="218"/>
      <c r="AW645" s="218"/>
      <c r="AX645" s="218"/>
      <c r="AY645" s="218"/>
      <c r="AZ645" s="218"/>
      <c r="BA645" s="218"/>
      <c r="BB645" s="218"/>
      <c r="BC645" s="218"/>
      <c r="BD645" s="218"/>
      <c r="BE645" s="218"/>
      <c r="BF645" s="218"/>
      <c r="BG645" s="218"/>
      <c r="BH645" s="218"/>
      <c r="BI645" s="218"/>
      <c r="BJ645" s="218"/>
      <c r="BK645" s="218"/>
      <c r="BL645" s="218"/>
      <c r="BM645" s="218"/>
      <c r="BN645" s="218"/>
      <c r="BO645" s="218"/>
      <c r="BP645" s="218"/>
      <c r="BQ645" s="218"/>
      <c r="BR645" s="218"/>
      <c r="BS645" s="218"/>
      <c r="BT645" s="218"/>
      <c r="BU645" s="218"/>
      <c r="BV645" s="218"/>
      <c r="BW645" s="218"/>
      <c r="BX645" s="218"/>
      <c r="BY645" s="218"/>
      <c r="BZ645" s="218"/>
      <c r="CA645" s="218"/>
      <c r="CB645" s="218"/>
      <c r="CC645" s="218"/>
      <c r="CD645" s="218"/>
      <c r="CE645" s="218"/>
      <c r="CF645" s="218"/>
      <c r="CG645" s="218"/>
      <c r="CH645" s="218"/>
      <c r="CI645" s="218"/>
      <c r="CJ645" s="218"/>
      <c r="CK645" s="218"/>
      <c r="CL645" s="218"/>
      <c r="CM645" s="218"/>
      <c r="CN645" s="218"/>
      <c r="CO645" s="218"/>
      <c r="CP645" s="218"/>
      <c r="CQ645" s="218"/>
      <c r="CR645" s="218"/>
      <c r="CS645" s="218"/>
      <c r="CT645" s="218"/>
    </row>
    <row r="646" spans="20:98" s="10" customFormat="1" x14ac:dyDescent="0.35">
      <c r="T646" s="218"/>
      <c r="U646" s="218"/>
      <c r="V646" s="218"/>
      <c r="W646" s="218"/>
      <c r="X646" s="218"/>
      <c r="Y646" s="218"/>
      <c r="Z646" s="218"/>
      <c r="AA646" s="218"/>
      <c r="AB646" s="218"/>
      <c r="AC646" s="218"/>
      <c r="AD646" s="218"/>
      <c r="AE646" s="218"/>
      <c r="AF646" s="218"/>
      <c r="AG646" s="218"/>
      <c r="AH646" s="218"/>
      <c r="AI646" s="218"/>
      <c r="AJ646" s="218"/>
      <c r="AK646" s="218"/>
      <c r="AL646" s="218"/>
      <c r="AM646" s="218"/>
      <c r="AN646" s="218"/>
      <c r="AO646" s="218"/>
      <c r="AP646" s="218"/>
      <c r="AQ646" s="218"/>
      <c r="AR646" s="218"/>
      <c r="AS646" s="218"/>
      <c r="AT646" s="218"/>
      <c r="AU646" s="218"/>
      <c r="AV646" s="218"/>
      <c r="AW646" s="218"/>
      <c r="AX646" s="218"/>
      <c r="AY646" s="218"/>
      <c r="AZ646" s="218"/>
      <c r="BA646" s="218"/>
      <c r="BB646" s="218"/>
      <c r="BC646" s="218"/>
      <c r="BD646" s="218"/>
      <c r="BE646" s="218"/>
      <c r="BF646" s="218"/>
      <c r="BG646" s="218"/>
      <c r="BH646" s="218"/>
      <c r="BI646" s="218"/>
      <c r="BJ646" s="218"/>
      <c r="BK646" s="218"/>
      <c r="BL646" s="218"/>
      <c r="BM646" s="218"/>
      <c r="BN646" s="218"/>
      <c r="BO646" s="218"/>
      <c r="BP646" s="218"/>
      <c r="BQ646" s="218"/>
      <c r="BR646" s="218"/>
      <c r="BS646" s="218"/>
      <c r="BT646" s="218"/>
      <c r="BU646" s="218"/>
      <c r="BV646" s="218"/>
      <c r="BW646" s="218"/>
      <c r="BX646" s="218"/>
      <c r="BY646" s="218"/>
      <c r="BZ646" s="218"/>
      <c r="CA646" s="218"/>
      <c r="CB646" s="218"/>
      <c r="CC646" s="218"/>
      <c r="CD646" s="218"/>
      <c r="CE646" s="218"/>
      <c r="CF646" s="218"/>
      <c r="CG646" s="218"/>
      <c r="CH646" s="218"/>
      <c r="CI646" s="218"/>
      <c r="CJ646" s="218"/>
      <c r="CK646" s="218"/>
      <c r="CL646" s="218"/>
      <c r="CM646" s="218"/>
      <c r="CN646" s="218"/>
      <c r="CO646" s="218"/>
      <c r="CP646" s="218"/>
      <c r="CQ646" s="218"/>
      <c r="CR646" s="218"/>
      <c r="CS646" s="218"/>
      <c r="CT646" s="218"/>
    </row>
    <row r="647" spans="20:98" s="10" customFormat="1" x14ac:dyDescent="0.35">
      <c r="T647" s="218"/>
      <c r="U647" s="218"/>
      <c r="V647" s="218"/>
      <c r="W647" s="218"/>
      <c r="X647" s="218"/>
      <c r="Y647" s="218"/>
      <c r="Z647" s="218"/>
      <c r="AA647" s="218"/>
      <c r="AB647" s="218"/>
      <c r="AC647" s="218"/>
      <c r="AD647" s="218"/>
      <c r="AE647" s="218"/>
      <c r="AF647" s="218"/>
      <c r="AG647" s="218"/>
      <c r="AH647" s="218"/>
      <c r="AI647" s="218"/>
      <c r="AJ647" s="218"/>
      <c r="AK647" s="218"/>
      <c r="AL647" s="218"/>
      <c r="AM647" s="218"/>
      <c r="AN647" s="218"/>
      <c r="AO647" s="218"/>
      <c r="AP647" s="218"/>
      <c r="AQ647" s="218"/>
      <c r="AR647" s="218"/>
      <c r="AS647" s="218"/>
      <c r="AT647" s="218"/>
      <c r="AU647" s="218"/>
      <c r="AV647" s="218"/>
      <c r="AW647" s="218"/>
      <c r="AX647" s="218"/>
      <c r="AY647" s="218"/>
      <c r="AZ647" s="218"/>
      <c r="BA647" s="218"/>
      <c r="BB647" s="218"/>
      <c r="BC647" s="218"/>
      <c r="BD647" s="218"/>
      <c r="BE647" s="218"/>
      <c r="BF647" s="218"/>
      <c r="BG647" s="218"/>
      <c r="BH647" s="218"/>
      <c r="BI647" s="218"/>
      <c r="BJ647" s="218"/>
      <c r="BK647" s="218"/>
      <c r="BL647" s="218"/>
      <c r="BM647" s="218"/>
      <c r="BN647" s="218"/>
      <c r="BO647" s="218"/>
      <c r="BP647" s="218"/>
      <c r="BQ647" s="218"/>
      <c r="BR647" s="218"/>
      <c r="BS647" s="218"/>
      <c r="BT647" s="218"/>
      <c r="BU647" s="218"/>
      <c r="BV647" s="218"/>
      <c r="BW647" s="218"/>
      <c r="BX647" s="218"/>
      <c r="BY647" s="218"/>
      <c r="BZ647" s="218"/>
      <c r="CA647" s="218"/>
      <c r="CB647" s="218"/>
      <c r="CC647" s="218"/>
      <c r="CD647" s="218"/>
      <c r="CE647" s="218"/>
      <c r="CF647" s="218"/>
      <c r="CG647" s="218"/>
      <c r="CH647" s="218"/>
      <c r="CI647" s="218"/>
      <c r="CJ647" s="218"/>
      <c r="CK647" s="218"/>
      <c r="CL647" s="218"/>
      <c r="CM647" s="218"/>
      <c r="CN647" s="218"/>
      <c r="CO647" s="218"/>
      <c r="CP647" s="218"/>
      <c r="CQ647" s="218"/>
      <c r="CR647" s="218"/>
      <c r="CS647" s="218"/>
      <c r="CT647" s="218"/>
    </row>
    <row r="648" spans="20:98" s="10" customFormat="1" x14ac:dyDescent="0.35">
      <c r="T648" s="218"/>
      <c r="U648" s="218"/>
      <c r="V648" s="218"/>
      <c r="W648" s="218"/>
      <c r="X648" s="218"/>
      <c r="Y648" s="218"/>
      <c r="Z648" s="218"/>
      <c r="AA648" s="218"/>
      <c r="AB648" s="218"/>
      <c r="AC648" s="218"/>
      <c r="AD648" s="218"/>
      <c r="AE648" s="218"/>
      <c r="AF648" s="218"/>
      <c r="AG648" s="218"/>
      <c r="AH648" s="218"/>
      <c r="AI648" s="218"/>
      <c r="AJ648" s="218"/>
      <c r="AK648" s="218"/>
      <c r="AL648" s="218"/>
      <c r="AM648" s="218"/>
      <c r="AN648" s="218"/>
      <c r="AO648" s="218"/>
      <c r="AP648" s="218"/>
      <c r="AQ648" s="218"/>
      <c r="AR648" s="218"/>
      <c r="AS648" s="218"/>
      <c r="AT648" s="218"/>
      <c r="AU648" s="218"/>
      <c r="AV648" s="218"/>
      <c r="AW648" s="218"/>
      <c r="AX648" s="218"/>
      <c r="AY648" s="218"/>
      <c r="AZ648" s="218"/>
      <c r="BA648" s="218"/>
      <c r="BB648" s="218"/>
      <c r="BC648" s="218"/>
      <c r="BD648" s="218"/>
      <c r="BE648" s="218"/>
      <c r="BF648" s="218"/>
      <c r="BG648" s="218"/>
      <c r="BH648" s="218"/>
      <c r="BI648" s="218"/>
      <c r="BJ648" s="218"/>
      <c r="BK648" s="218"/>
      <c r="BL648" s="218"/>
      <c r="BM648" s="218"/>
      <c r="BN648" s="218"/>
      <c r="BO648" s="218"/>
      <c r="BP648" s="218"/>
      <c r="BQ648" s="218"/>
      <c r="BR648" s="218"/>
      <c r="BS648" s="218"/>
      <c r="BT648" s="218"/>
      <c r="BU648" s="218"/>
      <c r="BV648" s="218"/>
      <c r="BW648" s="218"/>
      <c r="BX648" s="218"/>
      <c r="BY648" s="218"/>
      <c r="BZ648" s="218"/>
      <c r="CA648" s="218"/>
      <c r="CB648" s="218"/>
      <c r="CC648" s="218"/>
      <c r="CD648" s="218"/>
      <c r="CE648" s="218"/>
      <c r="CF648" s="218"/>
      <c r="CG648" s="218"/>
      <c r="CH648" s="218"/>
      <c r="CI648" s="218"/>
      <c r="CJ648" s="218"/>
      <c r="CK648" s="218"/>
      <c r="CL648" s="218"/>
      <c r="CM648" s="218"/>
      <c r="CN648" s="218"/>
      <c r="CO648" s="218"/>
      <c r="CP648" s="218"/>
      <c r="CQ648" s="218"/>
      <c r="CR648" s="218"/>
      <c r="CS648" s="218"/>
      <c r="CT648" s="218"/>
    </row>
    <row r="649" spans="20:98" s="10" customFormat="1" x14ac:dyDescent="0.35">
      <c r="T649" s="218"/>
      <c r="U649" s="218"/>
      <c r="V649" s="218"/>
      <c r="W649" s="218"/>
      <c r="X649" s="218"/>
      <c r="Y649" s="218"/>
      <c r="Z649" s="218"/>
      <c r="AA649" s="218"/>
      <c r="AB649" s="218"/>
      <c r="AC649" s="218"/>
      <c r="AD649" s="218"/>
      <c r="AE649" s="218"/>
      <c r="AF649" s="218"/>
      <c r="AG649" s="218"/>
      <c r="AH649" s="218"/>
      <c r="AI649" s="218"/>
      <c r="AJ649" s="218"/>
      <c r="AK649" s="218"/>
      <c r="AL649" s="218"/>
      <c r="AM649" s="218"/>
      <c r="AN649" s="218"/>
      <c r="AO649" s="218"/>
      <c r="AP649" s="218"/>
      <c r="AQ649" s="218"/>
      <c r="AR649" s="218"/>
      <c r="AS649" s="218"/>
      <c r="AT649" s="218"/>
      <c r="AU649" s="218"/>
      <c r="AV649" s="218"/>
      <c r="AW649" s="218"/>
      <c r="AX649" s="218"/>
      <c r="AY649" s="218"/>
      <c r="AZ649" s="218"/>
      <c r="BA649" s="218"/>
      <c r="BB649" s="218"/>
      <c r="BC649" s="218"/>
      <c r="BD649" s="218"/>
      <c r="BE649" s="218"/>
      <c r="BF649" s="218"/>
      <c r="BG649" s="218"/>
      <c r="BH649" s="218"/>
      <c r="BI649" s="218"/>
      <c r="BJ649" s="218"/>
      <c r="BK649" s="218"/>
      <c r="BL649" s="218"/>
      <c r="BM649" s="218"/>
      <c r="BN649" s="218"/>
      <c r="BO649" s="218"/>
      <c r="BP649" s="218"/>
      <c r="BQ649" s="218"/>
      <c r="BR649" s="218"/>
      <c r="BS649" s="218"/>
      <c r="BT649" s="218"/>
      <c r="BU649" s="218"/>
      <c r="BV649" s="218"/>
      <c r="BW649" s="218"/>
      <c r="BX649" s="218"/>
      <c r="BY649" s="218"/>
      <c r="BZ649" s="218"/>
      <c r="CA649" s="218"/>
      <c r="CB649" s="218"/>
      <c r="CC649" s="218"/>
      <c r="CD649" s="218"/>
      <c r="CE649" s="218"/>
      <c r="CF649" s="218"/>
      <c r="CG649" s="218"/>
      <c r="CH649" s="218"/>
      <c r="CI649" s="218"/>
      <c r="CJ649" s="218"/>
      <c r="CK649" s="218"/>
      <c r="CL649" s="218"/>
      <c r="CM649" s="218"/>
      <c r="CN649" s="218"/>
      <c r="CO649" s="218"/>
      <c r="CP649" s="218"/>
      <c r="CQ649" s="218"/>
      <c r="CR649" s="218"/>
      <c r="CS649" s="218"/>
      <c r="CT649" s="218"/>
    </row>
    <row r="650" spans="20:98" s="10" customFormat="1" x14ac:dyDescent="0.35">
      <c r="T650" s="218"/>
      <c r="U650" s="218"/>
      <c r="V650" s="218"/>
      <c r="W650" s="218"/>
      <c r="X650" s="218"/>
      <c r="Y650" s="218"/>
      <c r="Z650" s="218"/>
      <c r="AA650" s="218"/>
      <c r="AB650" s="218"/>
      <c r="AC650" s="218"/>
      <c r="AD650" s="218"/>
      <c r="AE650" s="218"/>
      <c r="AF650" s="218"/>
      <c r="AG650" s="218"/>
      <c r="AH650" s="218"/>
      <c r="AI650" s="218"/>
      <c r="AJ650" s="218"/>
      <c r="AK650" s="218"/>
      <c r="AL650" s="218"/>
      <c r="AM650" s="218"/>
      <c r="AN650" s="218"/>
      <c r="AO650" s="218"/>
      <c r="AP650" s="218"/>
      <c r="AQ650" s="218"/>
      <c r="AR650" s="218"/>
      <c r="AS650" s="218"/>
      <c r="AT650" s="218"/>
      <c r="AU650" s="218"/>
      <c r="AV650" s="218"/>
      <c r="AW650" s="218"/>
      <c r="AX650" s="218"/>
      <c r="AY650" s="218"/>
      <c r="AZ650" s="218"/>
      <c r="BA650" s="218"/>
      <c r="BB650" s="218"/>
      <c r="BC650" s="218"/>
      <c r="BD650" s="218"/>
      <c r="BE650" s="218"/>
      <c r="BF650" s="218"/>
      <c r="BG650" s="218"/>
      <c r="BH650" s="218"/>
      <c r="BI650" s="218"/>
      <c r="BJ650" s="218"/>
      <c r="BK650" s="218"/>
      <c r="BL650" s="218"/>
      <c r="BM650" s="218"/>
      <c r="BN650" s="218"/>
      <c r="BO650" s="218"/>
      <c r="BP650" s="218"/>
      <c r="BQ650" s="218"/>
      <c r="BR650" s="218"/>
      <c r="BS650" s="218"/>
      <c r="BT650" s="218"/>
      <c r="BU650" s="218"/>
      <c r="BV650" s="218"/>
      <c r="BW650" s="218"/>
      <c r="BX650" s="218"/>
      <c r="BY650" s="218"/>
      <c r="BZ650" s="218"/>
      <c r="CA650" s="218"/>
      <c r="CB650" s="218"/>
      <c r="CC650" s="218"/>
      <c r="CD650" s="218"/>
      <c r="CE650" s="218"/>
      <c r="CF650" s="218"/>
      <c r="CG650" s="218"/>
      <c r="CH650" s="218"/>
      <c r="CI650" s="218"/>
      <c r="CJ650" s="218"/>
      <c r="CK650" s="218"/>
      <c r="CL650" s="218"/>
      <c r="CM650" s="218"/>
      <c r="CN650" s="218"/>
      <c r="CO650" s="218"/>
      <c r="CP650" s="218"/>
      <c r="CQ650" s="218"/>
      <c r="CR650" s="218"/>
      <c r="CS650" s="218"/>
      <c r="CT650" s="218"/>
    </row>
    <row r="651" spans="20:98" s="10" customFormat="1" x14ac:dyDescent="0.35">
      <c r="T651" s="218"/>
      <c r="U651" s="218"/>
      <c r="V651" s="218"/>
      <c r="W651" s="218"/>
      <c r="X651" s="218"/>
      <c r="Y651" s="218"/>
      <c r="Z651" s="218"/>
      <c r="AA651" s="218"/>
      <c r="AB651" s="218"/>
      <c r="AC651" s="218"/>
      <c r="AD651" s="218"/>
      <c r="AE651" s="218"/>
      <c r="AF651" s="218"/>
      <c r="AG651" s="218"/>
      <c r="AH651" s="218"/>
      <c r="AI651" s="218"/>
      <c r="AJ651" s="218"/>
      <c r="AK651" s="218"/>
      <c r="AL651" s="218"/>
      <c r="AM651" s="218"/>
      <c r="AN651" s="218"/>
      <c r="AO651" s="218"/>
      <c r="AP651" s="218"/>
      <c r="AQ651" s="218"/>
      <c r="AR651" s="218"/>
      <c r="AS651" s="218"/>
      <c r="AT651" s="218"/>
      <c r="AU651" s="218"/>
      <c r="AV651" s="218"/>
      <c r="AW651" s="218"/>
      <c r="AX651" s="218"/>
      <c r="AY651" s="218"/>
      <c r="AZ651" s="218"/>
      <c r="BA651" s="218"/>
      <c r="BB651" s="218"/>
      <c r="BC651" s="218"/>
      <c r="BD651" s="218"/>
      <c r="BE651" s="218"/>
      <c r="BF651" s="218"/>
      <c r="BG651" s="218"/>
      <c r="BH651" s="218"/>
      <c r="BI651" s="218"/>
      <c r="BJ651" s="218"/>
      <c r="BK651" s="218"/>
      <c r="BL651" s="218"/>
      <c r="BM651" s="218"/>
      <c r="BN651" s="218"/>
      <c r="BO651" s="218"/>
      <c r="BP651" s="218"/>
      <c r="BQ651" s="218"/>
      <c r="BR651" s="218"/>
      <c r="BS651" s="218"/>
      <c r="BT651" s="218"/>
      <c r="BU651" s="218"/>
      <c r="BV651" s="218"/>
      <c r="BW651" s="218"/>
      <c r="BX651" s="218"/>
      <c r="BY651" s="218"/>
      <c r="BZ651" s="218"/>
      <c r="CA651" s="218"/>
      <c r="CB651" s="218"/>
      <c r="CC651" s="218"/>
      <c r="CD651" s="218"/>
      <c r="CE651" s="218"/>
      <c r="CF651" s="218"/>
      <c r="CG651" s="218"/>
      <c r="CH651" s="218"/>
      <c r="CI651" s="218"/>
      <c r="CJ651" s="218"/>
      <c r="CK651" s="218"/>
      <c r="CL651" s="218"/>
      <c r="CM651" s="218"/>
      <c r="CN651" s="218"/>
      <c r="CO651" s="218"/>
      <c r="CP651" s="218"/>
      <c r="CQ651" s="218"/>
      <c r="CR651" s="218"/>
      <c r="CS651" s="218"/>
      <c r="CT651" s="218"/>
    </row>
    <row r="652" spans="20:98" s="10" customFormat="1" x14ac:dyDescent="0.35">
      <c r="T652" s="218"/>
      <c r="U652" s="218"/>
      <c r="V652" s="218"/>
      <c r="W652" s="218"/>
      <c r="X652" s="218"/>
      <c r="Y652" s="218"/>
      <c r="Z652" s="218"/>
      <c r="AA652" s="218"/>
      <c r="AB652" s="218"/>
      <c r="AC652" s="218"/>
      <c r="AD652" s="218"/>
      <c r="AE652" s="218"/>
      <c r="AF652" s="218"/>
      <c r="AG652" s="218"/>
      <c r="AH652" s="218"/>
      <c r="AI652" s="218"/>
      <c r="AJ652" s="218"/>
      <c r="AK652" s="218"/>
      <c r="AL652" s="218"/>
      <c r="AM652" s="218"/>
      <c r="AN652" s="218"/>
      <c r="AO652" s="218"/>
      <c r="AP652" s="218"/>
      <c r="AQ652" s="218"/>
      <c r="AR652" s="218"/>
      <c r="AS652" s="218"/>
      <c r="AT652" s="218"/>
      <c r="AU652" s="218"/>
      <c r="AV652" s="218"/>
      <c r="AW652" s="218"/>
      <c r="AX652" s="218"/>
      <c r="AY652" s="218"/>
      <c r="AZ652" s="218"/>
      <c r="BA652" s="218"/>
      <c r="BB652" s="218"/>
      <c r="BC652" s="218"/>
      <c r="BD652" s="218"/>
      <c r="BE652" s="218"/>
      <c r="BF652" s="218"/>
      <c r="BG652" s="218"/>
      <c r="BH652" s="218"/>
      <c r="BI652" s="218"/>
      <c r="BJ652" s="218"/>
      <c r="BK652" s="218"/>
      <c r="BL652" s="218"/>
      <c r="BM652" s="218"/>
      <c r="BN652" s="218"/>
      <c r="BO652" s="218"/>
      <c r="BP652" s="218"/>
      <c r="BQ652" s="218"/>
      <c r="BR652" s="218"/>
      <c r="BS652" s="218"/>
      <c r="BT652" s="218"/>
      <c r="BU652" s="218"/>
      <c r="BV652" s="218"/>
      <c r="BW652" s="218"/>
      <c r="BX652" s="218"/>
      <c r="BY652" s="218"/>
      <c r="BZ652" s="218"/>
      <c r="CA652" s="218"/>
      <c r="CB652" s="218"/>
      <c r="CC652" s="218"/>
      <c r="CD652" s="218"/>
      <c r="CE652" s="218"/>
      <c r="CF652" s="218"/>
      <c r="CG652" s="218"/>
      <c r="CH652" s="218"/>
      <c r="CI652" s="218"/>
      <c r="CJ652" s="218"/>
      <c r="CK652" s="218"/>
      <c r="CL652" s="218"/>
      <c r="CM652" s="218"/>
      <c r="CN652" s="218"/>
      <c r="CO652" s="218"/>
      <c r="CP652" s="218"/>
      <c r="CQ652" s="218"/>
      <c r="CR652" s="218"/>
      <c r="CS652" s="218"/>
      <c r="CT652" s="218"/>
    </row>
    <row r="653" spans="20:98" s="10" customFormat="1" x14ac:dyDescent="0.35">
      <c r="T653" s="218"/>
      <c r="U653" s="218"/>
      <c r="V653" s="218"/>
      <c r="W653" s="218"/>
      <c r="X653" s="218"/>
      <c r="Y653" s="218"/>
      <c r="Z653" s="218"/>
      <c r="AA653" s="218"/>
      <c r="AB653" s="218"/>
      <c r="AC653" s="218"/>
      <c r="AD653" s="218"/>
      <c r="AE653" s="218"/>
      <c r="AF653" s="218"/>
      <c r="AG653" s="218"/>
      <c r="AH653" s="218"/>
      <c r="AI653" s="218"/>
      <c r="AJ653" s="218"/>
      <c r="AK653" s="218"/>
      <c r="AL653" s="218"/>
      <c r="AM653" s="218"/>
      <c r="AN653" s="218"/>
      <c r="AO653" s="218"/>
      <c r="AP653" s="218"/>
      <c r="AQ653" s="218"/>
      <c r="AR653" s="218"/>
      <c r="AS653" s="218"/>
      <c r="AT653" s="218"/>
      <c r="AU653" s="218"/>
      <c r="AV653" s="218"/>
      <c r="AW653" s="218"/>
      <c r="AX653" s="218"/>
      <c r="AY653" s="218"/>
      <c r="AZ653" s="218"/>
      <c r="BA653" s="218"/>
      <c r="BB653" s="218"/>
      <c r="BC653" s="218"/>
      <c r="BD653" s="218"/>
      <c r="BE653" s="218"/>
      <c r="BF653" s="218"/>
      <c r="BG653" s="218"/>
      <c r="BH653" s="218"/>
      <c r="BI653" s="218"/>
      <c r="BJ653" s="218"/>
      <c r="BK653" s="218"/>
      <c r="BL653" s="218"/>
      <c r="BM653" s="218"/>
      <c r="BN653" s="218"/>
      <c r="BO653" s="218"/>
      <c r="BP653" s="218"/>
      <c r="BQ653" s="218"/>
      <c r="BR653" s="218"/>
      <c r="BS653" s="218"/>
      <c r="BT653" s="218"/>
      <c r="BU653" s="218"/>
      <c r="BV653" s="218"/>
      <c r="BW653" s="218"/>
      <c r="BX653" s="218"/>
      <c r="BY653" s="218"/>
      <c r="BZ653" s="218"/>
      <c r="CA653" s="218"/>
      <c r="CB653" s="218"/>
      <c r="CC653" s="218"/>
      <c r="CD653" s="218"/>
      <c r="CE653" s="218"/>
      <c r="CF653" s="218"/>
      <c r="CG653" s="218"/>
      <c r="CH653" s="218"/>
      <c r="CI653" s="218"/>
      <c r="CJ653" s="218"/>
      <c r="CK653" s="218"/>
      <c r="CL653" s="218"/>
      <c r="CM653" s="218"/>
      <c r="CN653" s="218"/>
      <c r="CO653" s="218"/>
      <c r="CP653" s="218"/>
      <c r="CQ653" s="218"/>
      <c r="CR653" s="218"/>
      <c r="CS653" s="218"/>
      <c r="CT653" s="218"/>
    </row>
    <row r="654" spans="20:98" s="10" customFormat="1" x14ac:dyDescent="0.35">
      <c r="T654" s="218"/>
      <c r="U654" s="218"/>
      <c r="V654" s="218"/>
      <c r="W654" s="218"/>
      <c r="X654" s="218"/>
      <c r="Y654" s="218"/>
      <c r="Z654" s="218"/>
      <c r="AA654" s="218"/>
      <c r="AB654" s="218"/>
      <c r="AC654" s="218"/>
      <c r="AD654" s="218"/>
      <c r="AE654" s="218"/>
      <c r="AF654" s="218"/>
      <c r="AG654" s="218"/>
      <c r="AH654" s="218"/>
      <c r="AI654" s="218"/>
      <c r="AJ654" s="218"/>
      <c r="AK654" s="218"/>
      <c r="AL654" s="218"/>
      <c r="AM654" s="218"/>
      <c r="AN654" s="218"/>
      <c r="AO654" s="218"/>
      <c r="AP654" s="218"/>
      <c r="AQ654" s="218"/>
      <c r="AR654" s="218"/>
      <c r="AS654" s="218"/>
      <c r="AT654" s="218"/>
      <c r="AU654" s="218"/>
      <c r="AV654" s="218"/>
      <c r="AW654" s="218"/>
      <c r="AX654" s="218"/>
      <c r="AY654" s="218"/>
      <c r="AZ654" s="218"/>
      <c r="BA654" s="218"/>
      <c r="BB654" s="218"/>
      <c r="BC654" s="218"/>
      <c r="BD654" s="218"/>
      <c r="BE654" s="218"/>
      <c r="BF654" s="218"/>
      <c r="BG654" s="218"/>
      <c r="BH654" s="218"/>
      <c r="BI654" s="218"/>
      <c r="BJ654" s="218"/>
      <c r="BK654" s="218"/>
      <c r="BL654" s="218"/>
      <c r="BM654" s="218"/>
      <c r="BN654" s="218"/>
      <c r="BO654" s="218"/>
      <c r="BP654" s="218"/>
      <c r="BQ654" s="218"/>
      <c r="BR654" s="218"/>
      <c r="BS654" s="218"/>
      <c r="BT654" s="218"/>
      <c r="BU654" s="218"/>
      <c r="BV654" s="218"/>
      <c r="BW654" s="218"/>
      <c r="BX654" s="218"/>
      <c r="BY654" s="218"/>
      <c r="BZ654" s="218"/>
      <c r="CA654" s="218"/>
      <c r="CB654" s="218"/>
      <c r="CC654" s="218"/>
      <c r="CD654" s="218"/>
      <c r="CE654" s="218"/>
      <c r="CF654" s="218"/>
      <c r="CG654" s="218"/>
      <c r="CH654" s="218"/>
      <c r="CI654" s="218"/>
      <c r="CJ654" s="218"/>
      <c r="CK654" s="218"/>
      <c r="CL654" s="218"/>
      <c r="CM654" s="218"/>
      <c r="CN654" s="218"/>
      <c r="CO654" s="218"/>
      <c r="CP654" s="218"/>
      <c r="CQ654" s="218"/>
      <c r="CR654" s="218"/>
      <c r="CS654" s="218"/>
      <c r="CT654" s="218"/>
    </row>
    <row r="655" spans="20:98" s="10" customFormat="1" x14ac:dyDescent="0.35">
      <c r="T655" s="218"/>
      <c r="U655" s="218"/>
      <c r="V655" s="218"/>
      <c r="W655" s="218"/>
      <c r="X655" s="218"/>
      <c r="Y655" s="218"/>
      <c r="Z655" s="218"/>
      <c r="AA655" s="218"/>
      <c r="AB655" s="218"/>
      <c r="AC655" s="218"/>
      <c r="AD655" s="218"/>
      <c r="AE655" s="218"/>
      <c r="AF655" s="218"/>
      <c r="AG655" s="218"/>
      <c r="AH655" s="218"/>
      <c r="AI655" s="218"/>
      <c r="AJ655" s="218"/>
      <c r="AK655" s="218"/>
      <c r="AL655" s="218"/>
      <c r="AM655" s="218"/>
      <c r="AN655" s="218"/>
      <c r="AO655" s="218"/>
      <c r="AP655" s="218"/>
      <c r="AQ655" s="218"/>
      <c r="AR655" s="218"/>
      <c r="AS655" s="218"/>
      <c r="AT655" s="218"/>
      <c r="AU655" s="218"/>
      <c r="AV655" s="218"/>
      <c r="AW655" s="218"/>
      <c r="AX655" s="218"/>
      <c r="AY655" s="218"/>
      <c r="AZ655" s="218"/>
      <c r="BA655" s="218"/>
      <c r="BB655" s="218"/>
      <c r="BC655" s="218"/>
      <c r="BD655" s="218"/>
      <c r="BE655" s="218"/>
      <c r="BF655" s="218"/>
      <c r="BG655" s="218"/>
      <c r="BH655" s="218"/>
      <c r="BI655" s="218"/>
      <c r="BJ655" s="218"/>
      <c r="BK655" s="218"/>
      <c r="BL655" s="218"/>
      <c r="BM655" s="218"/>
      <c r="BN655" s="218"/>
      <c r="BO655" s="218"/>
      <c r="BP655" s="218"/>
      <c r="BQ655" s="218"/>
      <c r="BR655" s="218"/>
      <c r="BS655" s="218"/>
      <c r="BT655" s="218"/>
      <c r="BU655" s="218"/>
      <c r="BV655" s="218"/>
      <c r="BW655" s="218"/>
      <c r="BX655" s="218"/>
      <c r="BY655" s="218"/>
      <c r="BZ655" s="218"/>
      <c r="CA655" s="218"/>
      <c r="CB655" s="218"/>
      <c r="CC655" s="218"/>
      <c r="CD655" s="218"/>
      <c r="CE655" s="218"/>
      <c r="CF655" s="218"/>
      <c r="CG655" s="218"/>
      <c r="CH655" s="218"/>
      <c r="CI655" s="218"/>
      <c r="CJ655" s="218"/>
      <c r="CK655" s="218"/>
      <c r="CL655" s="218"/>
      <c r="CM655" s="218"/>
      <c r="CN655" s="218"/>
      <c r="CO655" s="218"/>
      <c r="CP655" s="218"/>
      <c r="CQ655" s="218"/>
      <c r="CR655" s="218"/>
      <c r="CS655" s="218"/>
      <c r="CT655" s="218"/>
    </row>
    <row r="656" spans="20:98" s="10" customFormat="1" x14ac:dyDescent="0.35">
      <c r="T656" s="218"/>
      <c r="U656" s="218"/>
      <c r="V656" s="218"/>
      <c r="W656" s="218"/>
      <c r="X656" s="218"/>
      <c r="Y656" s="218"/>
      <c r="Z656" s="218"/>
      <c r="AA656" s="218"/>
      <c r="AB656" s="218"/>
      <c r="AC656" s="218"/>
      <c r="AD656" s="218"/>
      <c r="AE656" s="218"/>
      <c r="AF656" s="218"/>
      <c r="AG656" s="218"/>
      <c r="AH656" s="218"/>
      <c r="AI656" s="218"/>
      <c r="AJ656" s="218"/>
      <c r="AK656" s="218"/>
      <c r="AL656" s="218"/>
      <c r="AM656" s="218"/>
      <c r="AN656" s="218"/>
      <c r="AO656" s="218"/>
      <c r="AP656" s="218"/>
      <c r="AQ656" s="218"/>
      <c r="AR656" s="218"/>
      <c r="AS656" s="218"/>
      <c r="AT656" s="218"/>
      <c r="AU656" s="218"/>
      <c r="AV656" s="218"/>
      <c r="AW656" s="218"/>
      <c r="AX656" s="218"/>
      <c r="AY656" s="218"/>
      <c r="AZ656" s="218"/>
      <c r="BA656" s="218"/>
      <c r="BB656" s="218"/>
      <c r="BC656" s="218"/>
      <c r="BD656" s="218"/>
      <c r="BE656" s="218"/>
      <c r="BF656" s="218"/>
      <c r="BG656" s="218"/>
      <c r="BH656" s="218"/>
      <c r="BI656" s="218"/>
      <c r="BJ656" s="218"/>
      <c r="BK656" s="218"/>
      <c r="BL656" s="218"/>
      <c r="BM656" s="218"/>
      <c r="BN656" s="218"/>
      <c r="BO656" s="218"/>
      <c r="BP656" s="218"/>
      <c r="BQ656" s="218"/>
      <c r="BR656" s="218"/>
      <c r="BS656" s="218"/>
      <c r="BT656" s="218"/>
      <c r="BU656" s="218"/>
      <c r="BV656" s="218"/>
      <c r="BW656" s="218"/>
      <c r="BX656" s="218"/>
      <c r="BY656" s="218"/>
      <c r="BZ656" s="218"/>
      <c r="CA656" s="218"/>
      <c r="CB656" s="218"/>
      <c r="CC656" s="218"/>
      <c r="CD656" s="218"/>
      <c r="CE656" s="218"/>
      <c r="CF656" s="218"/>
      <c r="CG656" s="218"/>
      <c r="CH656" s="218"/>
      <c r="CI656" s="218"/>
      <c r="CJ656" s="218"/>
      <c r="CK656" s="218"/>
      <c r="CL656" s="218"/>
      <c r="CM656" s="218"/>
      <c r="CN656" s="218"/>
      <c r="CO656" s="218"/>
      <c r="CP656" s="218"/>
      <c r="CQ656" s="218"/>
      <c r="CR656" s="218"/>
      <c r="CS656" s="218"/>
      <c r="CT656" s="218"/>
    </row>
    <row r="657" spans="20:98" s="10" customFormat="1" x14ac:dyDescent="0.35">
      <c r="T657" s="218"/>
      <c r="U657" s="218"/>
      <c r="V657" s="218"/>
      <c r="W657" s="218"/>
      <c r="X657" s="218"/>
      <c r="Y657" s="218"/>
      <c r="Z657" s="218"/>
      <c r="AA657" s="218"/>
      <c r="AB657" s="218"/>
      <c r="AC657" s="218"/>
      <c r="AD657" s="218"/>
      <c r="AE657" s="218"/>
      <c r="AF657" s="218"/>
      <c r="AG657" s="218"/>
      <c r="AH657" s="218"/>
      <c r="AI657" s="218"/>
      <c r="AJ657" s="218"/>
      <c r="AK657" s="218"/>
      <c r="AL657" s="218"/>
      <c r="AM657" s="218"/>
      <c r="AN657" s="218"/>
      <c r="AO657" s="218"/>
      <c r="AP657" s="218"/>
      <c r="AQ657" s="218"/>
      <c r="AR657" s="218"/>
      <c r="AS657" s="218"/>
      <c r="AT657" s="218"/>
      <c r="AU657" s="218"/>
      <c r="AV657" s="218"/>
      <c r="AW657" s="218"/>
      <c r="AX657" s="218"/>
      <c r="AY657" s="218"/>
      <c r="AZ657" s="218"/>
      <c r="BA657" s="218"/>
      <c r="BB657" s="218"/>
      <c r="BC657" s="218"/>
      <c r="BD657" s="218"/>
      <c r="BE657" s="218"/>
      <c r="BF657" s="218"/>
      <c r="BG657" s="218"/>
      <c r="BH657" s="218"/>
      <c r="BI657" s="218"/>
      <c r="BJ657" s="218"/>
      <c r="BK657" s="218"/>
      <c r="BL657" s="218"/>
      <c r="BM657" s="218"/>
      <c r="BN657" s="218"/>
      <c r="BO657" s="218"/>
      <c r="BP657" s="218"/>
      <c r="BQ657" s="218"/>
      <c r="BR657" s="218"/>
      <c r="BS657" s="218"/>
      <c r="BT657" s="218"/>
      <c r="BU657" s="218"/>
      <c r="BV657" s="218"/>
      <c r="BW657" s="218"/>
      <c r="BX657" s="218"/>
      <c r="BY657" s="218"/>
      <c r="BZ657" s="218"/>
      <c r="CA657" s="218"/>
      <c r="CB657" s="218"/>
      <c r="CC657" s="218"/>
      <c r="CD657" s="218"/>
      <c r="CE657" s="218"/>
      <c r="CF657" s="218"/>
      <c r="CG657" s="218"/>
      <c r="CH657" s="218"/>
      <c r="CI657" s="218"/>
      <c r="CJ657" s="218"/>
      <c r="CK657" s="218"/>
      <c r="CL657" s="218"/>
      <c r="CM657" s="218"/>
      <c r="CN657" s="218"/>
      <c r="CO657" s="218"/>
      <c r="CP657" s="218"/>
      <c r="CQ657" s="218"/>
      <c r="CR657" s="218"/>
      <c r="CS657" s="218"/>
      <c r="CT657" s="218"/>
    </row>
    <row r="658" spans="20:98" s="10" customFormat="1" x14ac:dyDescent="0.35">
      <c r="T658" s="218"/>
      <c r="U658" s="218"/>
      <c r="V658" s="218"/>
      <c r="W658" s="218"/>
      <c r="X658" s="218"/>
      <c r="Y658" s="218"/>
      <c r="Z658" s="218"/>
      <c r="AA658" s="218"/>
      <c r="AB658" s="218"/>
      <c r="AC658" s="218"/>
      <c r="AD658" s="218"/>
      <c r="AE658" s="218"/>
      <c r="AF658" s="218"/>
      <c r="AG658" s="218"/>
      <c r="AH658" s="218"/>
      <c r="AI658" s="218"/>
      <c r="AJ658" s="218"/>
      <c r="AK658" s="218"/>
      <c r="AL658" s="218"/>
      <c r="AM658" s="218"/>
      <c r="AN658" s="218"/>
      <c r="AO658" s="218"/>
      <c r="AP658" s="218"/>
      <c r="AQ658" s="218"/>
      <c r="AR658" s="218"/>
      <c r="AS658" s="218"/>
      <c r="AT658" s="218"/>
      <c r="AU658" s="218"/>
      <c r="AV658" s="218"/>
      <c r="AW658" s="218"/>
      <c r="AX658" s="218"/>
      <c r="AY658" s="218"/>
      <c r="AZ658" s="218"/>
      <c r="BA658" s="218"/>
      <c r="BB658" s="218"/>
      <c r="BC658" s="218"/>
      <c r="BD658" s="218"/>
      <c r="BE658" s="218"/>
      <c r="BF658" s="218"/>
      <c r="BG658" s="218"/>
      <c r="BH658" s="218"/>
      <c r="BI658" s="218"/>
      <c r="BJ658" s="218"/>
      <c r="BK658" s="218"/>
      <c r="BL658" s="218"/>
      <c r="BM658" s="218"/>
      <c r="BN658" s="218"/>
      <c r="BO658" s="218"/>
      <c r="BP658" s="218"/>
      <c r="BQ658" s="218"/>
      <c r="BR658" s="218"/>
      <c r="BS658" s="218"/>
      <c r="BT658" s="218"/>
      <c r="BU658" s="218"/>
      <c r="BV658" s="218"/>
      <c r="BW658" s="218"/>
      <c r="BX658" s="218"/>
      <c r="BY658" s="218"/>
      <c r="BZ658" s="218"/>
      <c r="CA658" s="218"/>
      <c r="CB658" s="218"/>
      <c r="CC658" s="218"/>
      <c r="CD658" s="218"/>
      <c r="CE658" s="218"/>
      <c r="CF658" s="218"/>
      <c r="CG658" s="218"/>
      <c r="CH658" s="218"/>
      <c r="CI658" s="218"/>
      <c r="CJ658" s="218"/>
      <c r="CK658" s="218"/>
      <c r="CL658" s="218"/>
      <c r="CM658" s="218"/>
      <c r="CN658" s="218"/>
      <c r="CO658" s="218"/>
      <c r="CP658" s="218"/>
      <c r="CQ658" s="218"/>
      <c r="CR658" s="218"/>
      <c r="CS658" s="218"/>
      <c r="CT658" s="218"/>
    </row>
    <row r="659" spans="20:98" s="10" customFormat="1" x14ac:dyDescent="0.35">
      <c r="T659" s="218"/>
      <c r="U659" s="218"/>
      <c r="V659" s="218"/>
      <c r="W659" s="218"/>
      <c r="X659" s="218"/>
      <c r="Y659" s="218"/>
      <c r="Z659" s="218"/>
      <c r="AA659" s="218"/>
      <c r="AB659" s="218"/>
      <c r="AC659" s="218"/>
      <c r="AD659" s="218"/>
      <c r="AE659" s="218"/>
      <c r="AF659" s="218"/>
      <c r="AG659" s="218"/>
      <c r="AH659" s="218"/>
      <c r="AI659" s="218"/>
      <c r="AJ659" s="218"/>
      <c r="AK659" s="218"/>
      <c r="AL659" s="218"/>
      <c r="AM659" s="218"/>
      <c r="AN659" s="218"/>
      <c r="AO659" s="218"/>
      <c r="AP659" s="218"/>
      <c r="AQ659" s="218"/>
      <c r="AR659" s="218"/>
      <c r="AS659" s="218"/>
      <c r="AT659" s="218"/>
      <c r="AU659" s="218"/>
      <c r="AV659" s="218"/>
      <c r="AW659" s="218"/>
      <c r="AX659" s="218"/>
      <c r="AY659" s="218"/>
      <c r="AZ659" s="218"/>
      <c r="BA659" s="218"/>
      <c r="BB659" s="218"/>
      <c r="BC659" s="218"/>
      <c r="BD659" s="218"/>
      <c r="BE659" s="218"/>
      <c r="BF659" s="218"/>
      <c r="BG659" s="218"/>
      <c r="BH659" s="218"/>
      <c r="BI659" s="218"/>
      <c r="BJ659" s="218"/>
      <c r="BK659" s="218"/>
      <c r="BL659" s="218"/>
      <c r="BM659" s="218"/>
      <c r="BN659" s="218"/>
      <c r="BO659" s="218"/>
      <c r="BP659" s="218"/>
      <c r="BQ659" s="218"/>
      <c r="BR659" s="218"/>
      <c r="BS659" s="218"/>
      <c r="BT659" s="218"/>
      <c r="BU659" s="218"/>
      <c r="BV659" s="218"/>
      <c r="BW659" s="218"/>
      <c r="BX659" s="218"/>
      <c r="BY659" s="218"/>
      <c r="BZ659" s="218"/>
      <c r="CA659" s="218"/>
      <c r="CB659" s="218"/>
      <c r="CC659" s="218"/>
      <c r="CD659" s="218"/>
      <c r="CE659" s="218"/>
      <c r="CF659" s="218"/>
      <c r="CG659" s="218"/>
      <c r="CH659" s="218"/>
      <c r="CI659" s="218"/>
      <c r="CJ659" s="218"/>
      <c r="CK659" s="218"/>
      <c r="CL659" s="218"/>
      <c r="CM659" s="218"/>
      <c r="CN659" s="218"/>
      <c r="CO659" s="218"/>
      <c r="CP659" s="218"/>
      <c r="CQ659" s="218"/>
      <c r="CR659" s="218"/>
      <c r="CS659" s="218"/>
      <c r="CT659" s="218"/>
    </row>
    <row r="660" spans="20:98" s="10" customFormat="1" x14ac:dyDescent="0.35">
      <c r="T660" s="218"/>
      <c r="U660" s="218"/>
      <c r="V660" s="218"/>
      <c r="W660" s="218"/>
      <c r="X660" s="218"/>
      <c r="Y660" s="218"/>
      <c r="Z660" s="218"/>
      <c r="AA660" s="218"/>
      <c r="AB660" s="218"/>
      <c r="AC660" s="218"/>
      <c r="AD660" s="218"/>
      <c r="AE660" s="218"/>
      <c r="AF660" s="218"/>
      <c r="AG660" s="218"/>
      <c r="AH660" s="218"/>
      <c r="AI660" s="218"/>
      <c r="AJ660" s="218"/>
      <c r="AK660" s="218"/>
      <c r="AL660" s="218"/>
      <c r="AM660" s="218"/>
      <c r="AN660" s="218"/>
      <c r="AO660" s="218"/>
      <c r="AP660" s="218"/>
      <c r="AQ660" s="218"/>
      <c r="AR660" s="218"/>
      <c r="AS660" s="218"/>
      <c r="AT660" s="218"/>
      <c r="AU660" s="218"/>
      <c r="AV660" s="218"/>
      <c r="AW660" s="218"/>
      <c r="AX660" s="218"/>
      <c r="AY660" s="218"/>
      <c r="AZ660" s="218"/>
      <c r="BA660" s="218"/>
      <c r="BB660" s="218"/>
      <c r="BC660" s="218"/>
      <c r="BD660" s="218"/>
      <c r="BE660" s="218"/>
      <c r="BF660" s="218"/>
      <c r="BG660" s="218"/>
      <c r="BH660" s="218"/>
      <c r="BI660" s="218"/>
      <c r="BJ660" s="218"/>
      <c r="BK660" s="218"/>
      <c r="BL660" s="218"/>
      <c r="BM660" s="218"/>
      <c r="BN660" s="218"/>
      <c r="BO660" s="218"/>
      <c r="BP660" s="218"/>
      <c r="BQ660" s="218"/>
      <c r="BR660" s="218"/>
      <c r="BS660" s="218"/>
      <c r="BT660" s="218"/>
      <c r="BU660" s="218"/>
      <c r="BV660" s="218"/>
      <c r="BW660" s="218"/>
      <c r="BX660" s="218"/>
      <c r="BY660" s="218"/>
      <c r="BZ660" s="218"/>
      <c r="CA660" s="218"/>
      <c r="CB660" s="218"/>
      <c r="CC660" s="218"/>
      <c r="CD660" s="218"/>
      <c r="CE660" s="218"/>
      <c r="CF660" s="218"/>
      <c r="CG660" s="218"/>
      <c r="CH660" s="218"/>
      <c r="CI660" s="218"/>
      <c r="CJ660" s="218"/>
      <c r="CK660" s="218"/>
      <c r="CL660" s="218"/>
      <c r="CM660" s="218"/>
      <c r="CN660" s="218"/>
      <c r="CO660" s="218"/>
      <c r="CP660" s="218"/>
      <c r="CQ660" s="218"/>
      <c r="CR660" s="218"/>
      <c r="CS660" s="218"/>
      <c r="CT660" s="218"/>
    </row>
    <row r="661" spans="20:98" s="10" customFormat="1" x14ac:dyDescent="0.35">
      <c r="T661" s="218"/>
      <c r="U661" s="218"/>
      <c r="V661" s="218"/>
      <c r="W661" s="218"/>
      <c r="X661" s="218"/>
      <c r="Y661" s="218"/>
      <c r="Z661" s="218"/>
      <c r="AA661" s="218"/>
      <c r="AB661" s="218"/>
      <c r="AC661" s="218"/>
      <c r="AD661" s="218"/>
      <c r="AE661" s="218"/>
      <c r="AF661" s="218"/>
      <c r="AG661" s="218"/>
      <c r="AH661" s="218"/>
      <c r="AI661" s="218"/>
      <c r="AJ661" s="218"/>
      <c r="AK661" s="218"/>
      <c r="AL661" s="218"/>
      <c r="AM661" s="218"/>
      <c r="AN661" s="218"/>
      <c r="AO661" s="218"/>
      <c r="AP661" s="218"/>
      <c r="AQ661" s="218"/>
      <c r="AR661" s="218"/>
      <c r="AS661" s="218"/>
      <c r="AT661" s="218"/>
      <c r="AU661" s="218"/>
      <c r="AV661" s="218"/>
      <c r="AW661" s="218"/>
      <c r="AX661" s="218"/>
      <c r="AY661" s="218"/>
      <c r="AZ661" s="218"/>
      <c r="BA661" s="218"/>
      <c r="BB661" s="218"/>
      <c r="BC661" s="218"/>
      <c r="BD661" s="218"/>
      <c r="BE661" s="218"/>
      <c r="BF661" s="218"/>
      <c r="BG661" s="218"/>
      <c r="BH661" s="218"/>
      <c r="BI661" s="218"/>
      <c r="BJ661" s="218"/>
      <c r="BK661" s="218"/>
      <c r="BL661" s="218"/>
      <c r="BM661" s="218"/>
      <c r="BN661" s="218"/>
      <c r="BO661" s="218"/>
      <c r="BP661" s="218"/>
      <c r="BQ661" s="218"/>
      <c r="BR661" s="218"/>
      <c r="BS661" s="218"/>
      <c r="BT661" s="218"/>
      <c r="BU661" s="218"/>
      <c r="BV661" s="218"/>
      <c r="BW661" s="218"/>
      <c r="BX661" s="218"/>
      <c r="BY661" s="218"/>
      <c r="BZ661" s="218"/>
      <c r="CA661" s="218"/>
      <c r="CB661" s="218"/>
      <c r="CC661" s="218"/>
      <c r="CD661" s="218"/>
      <c r="CE661" s="218"/>
      <c r="CF661" s="218"/>
      <c r="CG661" s="218"/>
      <c r="CH661" s="218"/>
      <c r="CI661" s="218"/>
      <c r="CJ661" s="218"/>
      <c r="CK661" s="218"/>
      <c r="CL661" s="218"/>
      <c r="CM661" s="218"/>
      <c r="CN661" s="218"/>
      <c r="CO661" s="218"/>
      <c r="CP661" s="218"/>
      <c r="CQ661" s="218"/>
      <c r="CR661" s="218"/>
      <c r="CS661" s="218"/>
      <c r="CT661" s="218"/>
    </row>
    <row r="662" spans="20:98" s="10" customFormat="1" x14ac:dyDescent="0.35">
      <c r="T662" s="218"/>
      <c r="U662" s="218"/>
      <c r="V662" s="218"/>
      <c r="W662" s="218"/>
      <c r="X662" s="218"/>
      <c r="Y662" s="218"/>
      <c r="Z662" s="218"/>
      <c r="AA662" s="218"/>
      <c r="AB662" s="218"/>
      <c r="AC662" s="218"/>
      <c r="AD662" s="218"/>
      <c r="AE662" s="218"/>
      <c r="AF662" s="218"/>
      <c r="AG662" s="218"/>
      <c r="AH662" s="218"/>
      <c r="AI662" s="218"/>
      <c r="AJ662" s="218"/>
      <c r="AK662" s="218"/>
      <c r="AL662" s="218"/>
      <c r="AM662" s="218"/>
      <c r="AN662" s="218"/>
      <c r="AO662" s="218"/>
      <c r="AP662" s="218"/>
      <c r="AQ662" s="218"/>
      <c r="AR662" s="218"/>
      <c r="AS662" s="218"/>
      <c r="AT662" s="218"/>
      <c r="AU662" s="218"/>
      <c r="AV662" s="218"/>
      <c r="AW662" s="218"/>
      <c r="AX662" s="218"/>
      <c r="AY662" s="218"/>
      <c r="AZ662" s="218"/>
      <c r="BA662" s="218"/>
      <c r="BB662" s="218"/>
      <c r="BC662" s="218"/>
      <c r="BD662" s="218"/>
      <c r="BE662" s="218"/>
      <c r="BF662" s="218"/>
      <c r="BG662" s="218"/>
      <c r="BH662" s="218"/>
      <c r="BI662" s="218"/>
      <c r="BJ662" s="218"/>
      <c r="BK662" s="218"/>
      <c r="BL662" s="218"/>
      <c r="BM662" s="218"/>
      <c r="BN662" s="218"/>
      <c r="BO662" s="218"/>
      <c r="BP662" s="218"/>
      <c r="BQ662" s="218"/>
      <c r="BR662" s="218"/>
      <c r="BS662" s="218"/>
      <c r="BT662" s="218"/>
      <c r="BU662" s="218"/>
      <c r="BV662" s="218"/>
      <c r="BW662" s="218"/>
      <c r="BX662" s="218"/>
      <c r="BY662" s="218"/>
      <c r="BZ662" s="218"/>
      <c r="CA662" s="218"/>
      <c r="CB662" s="218"/>
      <c r="CC662" s="218"/>
      <c r="CD662" s="218"/>
      <c r="CE662" s="218"/>
      <c r="CF662" s="218"/>
      <c r="CG662" s="218"/>
      <c r="CH662" s="218"/>
      <c r="CI662" s="218"/>
      <c r="CJ662" s="218"/>
      <c r="CK662" s="218"/>
      <c r="CL662" s="218"/>
      <c r="CM662" s="218"/>
      <c r="CN662" s="218"/>
      <c r="CO662" s="218"/>
      <c r="CP662" s="218"/>
      <c r="CQ662" s="218"/>
      <c r="CR662" s="218"/>
      <c r="CS662" s="218"/>
      <c r="CT662" s="218"/>
    </row>
    <row r="663" spans="20:98" s="10" customFormat="1" x14ac:dyDescent="0.35">
      <c r="T663" s="218"/>
      <c r="U663" s="218"/>
      <c r="V663" s="218"/>
      <c r="W663" s="218"/>
      <c r="X663" s="218"/>
      <c r="Y663" s="218"/>
      <c r="Z663" s="218"/>
      <c r="AA663" s="218"/>
      <c r="AB663" s="218"/>
      <c r="AC663" s="218"/>
      <c r="AD663" s="218"/>
      <c r="AE663" s="218"/>
      <c r="AF663" s="218"/>
      <c r="AG663" s="218"/>
      <c r="AH663" s="218"/>
      <c r="AI663" s="218"/>
      <c r="AJ663" s="218"/>
      <c r="AK663" s="218"/>
      <c r="AL663" s="218"/>
      <c r="AM663" s="218"/>
      <c r="AN663" s="218"/>
      <c r="AO663" s="218"/>
      <c r="AP663" s="218"/>
      <c r="AQ663" s="218"/>
      <c r="AR663" s="218"/>
      <c r="AS663" s="218"/>
      <c r="AT663" s="218"/>
      <c r="AU663" s="218"/>
      <c r="AV663" s="218"/>
      <c r="AW663" s="218"/>
      <c r="AX663" s="218"/>
      <c r="AY663" s="218"/>
      <c r="AZ663" s="218"/>
      <c r="BA663" s="218"/>
      <c r="BB663" s="218"/>
      <c r="BC663" s="218"/>
      <c r="BD663" s="218"/>
      <c r="BE663" s="218"/>
      <c r="BF663" s="218"/>
      <c r="BG663" s="218"/>
      <c r="BH663" s="218"/>
      <c r="BI663" s="218"/>
      <c r="BJ663" s="218"/>
      <c r="BK663" s="218"/>
      <c r="BL663" s="218"/>
      <c r="BM663" s="218"/>
      <c r="BN663" s="218"/>
      <c r="BO663" s="218"/>
      <c r="BP663" s="218"/>
      <c r="BQ663" s="218"/>
      <c r="BR663" s="218"/>
      <c r="BS663" s="218"/>
      <c r="BT663" s="218"/>
      <c r="BU663" s="218"/>
      <c r="BV663" s="218"/>
      <c r="BW663" s="218"/>
      <c r="BX663" s="218"/>
      <c r="BY663" s="218"/>
      <c r="BZ663" s="218"/>
      <c r="CA663" s="218"/>
      <c r="CB663" s="218"/>
      <c r="CC663" s="218"/>
      <c r="CD663" s="218"/>
      <c r="CE663" s="218"/>
      <c r="CF663" s="218"/>
      <c r="CG663" s="218"/>
      <c r="CH663" s="218"/>
      <c r="CI663" s="218"/>
      <c r="CJ663" s="218"/>
      <c r="CK663" s="218"/>
      <c r="CL663" s="218"/>
      <c r="CM663" s="218"/>
      <c r="CN663" s="218"/>
      <c r="CO663" s="218"/>
      <c r="CP663" s="218"/>
      <c r="CQ663" s="218"/>
      <c r="CR663" s="218"/>
      <c r="CS663" s="218"/>
      <c r="CT663" s="218"/>
    </row>
  </sheetData>
  <mergeCells count="2">
    <mergeCell ref="B3:O3"/>
    <mergeCell ref="B4:O4"/>
  </mergeCells>
  <pageMargins left="0.70866141732283472" right="0.70866141732283472" top="0.74803149606299213" bottom="0.74803149606299213" header="0.31496062992125984" footer="0.31496062992125984"/>
  <pageSetup scale="65"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X256"/>
  <sheetViews>
    <sheetView workbookViewId="0">
      <selection sqref="A1:C1"/>
    </sheetView>
  </sheetViews>
  <sheetFormatPr defaultColWidth="8.86328125" defaultRowHeight="12.75" x14ac:dyDescent="0.35"/>
  <cols>
    <col min="1" max="19" width="5.265625" customWidth="1"/>
    <col min="20" max="24" width="5.265625" style="10" customWidth="1"/>
    <col min="25" max="84" width="8.86328125" style="10"/>
    <col min="85" max="85" width="33.265625" style="10" customWidth="1"/>
    <col min="86" max="110" width="6.73046875" style="10" customWidth="1"/>
    <col min="111" max="117" width="6.73046875" style="218" customWidth="1"/>
    <col min="118" max="128" width="8.86328125" style="218"/>
  </cols>
  <sheetData>
    <row r="1" spans="1:117" ht="15" customHeight="1" x14ac:dyDescent="0.4">
      <c r="A1" s="11" t="s">
        <v>21</v>
      </c>
      <c r="B1" s="10"/>
      <c r="C1" s="10"/>
      <c r="D1" s="10"/>
      <c r="E1" s="10"/>
      <c r="F1" s="10"/>
      <c r="G1" s="10"/>
      <c r="H1" s="10"/>
      <c r="I1" s="10"/>
      <c r="J1" s="10"/>
      <c r="K1" s="10"/>
      <c r="L1" s="10"/>
      <c r="M1" s="10"/>
      <c r="N1" s="10"/>
      <c r="O1" s="10"/>
      <c r="P1" s="10"/>
      <c r="Q1" s="10"/>
      <c r="R1" s="10"/>
      <c r="V1" s="746" t="str">
        <f>A1</f>
        <v>3.1.5</v>
      </c>
    </row>
    <row r="2" spans="1:117" ht="15" x14ac:dyDescent="0.4">
      <c r="A2" s="986" t="s">
        <v>426</v>
      </c>
      <c r="B2" s="988"/>
      <c r="C2" s="988"/>
      <c r="D2" s="988"/>
      <c r="E2" s="988"/>
      <c r="F2" s="988"/>
      <c r="G2" s="988"/>
      <c r="H2" s="988"/>
      <c r="I2" s="988"/>
      <c r="J2" s="988"/>
      <c r="K2" s="988"/>
      <c r="L2" s="988"/>
      <c r="M2" s="988"/>
      <c r="N2" s="988"/>
      <c r="O2" s="988"/>
      <c r="P2" s="988"/>
      <c r="Q2" s="988"/>
      <c r="R2" s="988"/>
      <c r="S2" s="746"/>
    </row>
    <row r="3" spans="1:117" ht="15" x14ac:dyDescent="0.4">
      <c r="A3" s="986" t="s">
        <v>470</v>
      </c>
      <c r="B3" s="988"/>
      <c r="C3" s="988"/>
      <c r="D3" s="988"/>
      <c r="E3" s="988"/>
      <c r="F3" s="988"/>
      <c r="G3" s="988"/>
      <c r="H3" s="988"/>
      <c r="I3" s="988"/>
      <c r="J3" s="988"/>
      <c r="K3" s="988"/>
      <c r="L3" s="988"/>
      <c r="M3" s="988"/>
      <c r="N3" s="988"/>
      <c r="O3" s="988"/>
      <c r="P3" s="988"/>
      <c r="Q3" s="988"/>
      <c r="R3" s="988"/>
      <c r="S3" s="746"/>
    </row>
    <row r="4" spans="1:117" ht="5.0999999999999996" customHeight="1" x14ac:dyDescent="0.35">
      <c r="A4" s="10"/>
      <c r="B4" s="10"/>
      <c r="C4" s="10"/>
      <c r="D4" s="10"/>
      <c r="E4" s="10"/>
      <c r="F4" s="10"/>
      <c r="G4" s="10"/>
      <c r="H4" s="10"/>
      <c r="I4" s="10"/>
      <c r="J4" s="10"/>
      <c r="K4" s="10"/>
      <c r="L4" s="10"/>
      <c r="M4" s="10"/>
      <c r="N4" s="10"/>
      <c r="O4" s="10"/>
      <c r="P4" s="10"/>
      <c r="Q4" s="10"/>
      <c r="R4" s="10"/>
      <c r="S4" s="746"/>
    </row>
    <row r="5" spans="1:117" x14ac:dyDescent="0.35">
      <c r="A5" s="10"/>
      <c r="B5" s="10"/>
      <c r="C5" s="10"/>
      <c r="D5" s="10"/>
      <c r="E5" s="10"/>
      <c r="F5" s="10"/>
      <c r="G5" s="10"/>
      <c r="H5" s="10"/>
      <c r="I5" s="10"/>
      <c r="J5" s="10"/>
      <c r="K5" s="10"/>
      <c r="L5" s="10"/>
      <c r="M5" s="10"/>
      <c r="N5" s="10"/>
      <c r="O5" s="10"/>
      <c r="P5" s="10"/>
      <c r="Q5" s="10"/>
      <c r="R5" s="10"/>
      <c r="S5" s="197"/>
      <c r="CG5" s="761" t="s">
        <v>342</v>
      </c>
      <c r="CH5" s="219">
        <v>1990</v>
      </c>
      <c r="CI5" s="219">
        <v>1991</v>
      </c>
      <c r="CJ5" s="219">
        <v>1992</v>
      </c>
      <c r="CK5" s="219">
        <v>1993</v>
      </c>
      <c r="CL5" s="219">
        <v>1994</v>
      </c>
      <c r="CM5" s="219">
        <v>1995</v>
      </c>
      <c r="CN5" s="219">
        <v>1996</v>
      </c>
      <c r="CO5" s="219">
        <v>1997</v>
      </c>
      <c r="CP5" s="219">
        <v>1998</v>
      </c>
      <c r="CQ5" s="219">
        <v>1999</v>
      </c>
      <c r="CR5" s="219">
        <v>2000</v>
      </c>
      <c r="CS5" s="219">
        <v>2001</v>
      </c>
      <c r="CT5" s="219">
        <v>2002</v>
      </c>
      <c r="CU5" s="219">
        <v>2003</v>
      </c>
      <c r="CV5" s="219">
        <v>2004</v>
      </c>
      <c r="CW5" s="219">
        <v>2005</v>
      </c>
      <c r="CX5" s="219">
        <v>2006</v>
      </c>
      <c r="CY5" s="219">
        <v>2007</v>
      </c>
      <c r="CZ5" s="219">
        <v>2008</v>
      </c>
      <c r="DA5" s="219">
        <v>2009</v>
      </c>
      <c r="DB5" s="219">
        <v>2010</v>
      </c>
      <c r="DC5" s="219">
        <v>2011</v>
      </c>
      <c r="DD5" s="219">
        <v>2012</v>
      </c>
      <c r="DE5" s="219">
        <v>2013</v>
      </c>
      <c r="DF5" s="219">
        <v>2014</v>
      </c>
      <c r="DG5" s="219">
        <v>2015</v>
      </c>
      <c r="DH5" s="219">
        <v>2016</v>
      </c>
      <c r="DI5" s="219">
        <v>2017</v>
      </c>
      <c r="DJ5" s="219">
        <v>2018</v>
      </c>
      <c r="DK5" s="219">
        <v>2019</v>
      </c>
      <c r="DL5" s="219">
        <v>2020</v>
      </c>
      <c r="DM5" s="219">
        <v>2021</v>
      </c>
    </row>
    <row r="6" spans="1:117" x14ac:dyDescent="0.35">
      <c r="A6" s="10"/>
      <c r="B6" s="10"/>
      <c r="C6" s="10"/>
      <c r="D6" s="10"/>
      <c r="E6" s="10"/>
      <c r="F6" s="10"/>
      <c r="G6" s="10"/>
      <c r="H6" s="10"/>
      <c r="I6" s="10"/>
      <c r="J6" s="10"/>
      <c r="K6" s="10"/>
      <c r="L6" s="10"/>
      <c r="M6" s="10"/>
      <c r="N6" s="10"/>
      <c r="O6" s="10"/>
      <c r="P6" s="10"/>
      <c r="Q6" s="10"/>
      <c r="R6" s="10"/>
      <c r="S6" s="10"/>
      <c r="CE6" s="699"/>
      <c r="CG6" s="223" t="s">
        <v>327</v>
      </c>
      <c r="CH6" s="428">
        <f>'3.1.4EU-27'!D37</f>
        <v>310.27060700000004</v>
      </c>
      <c r="CI6" s="428">
        <f>'3.1.4EU-27'!E37</f>
        <v>291.742097</v>
      </c>
      <c r="CJ6" s="428">
        <f>'3.1.4EU-27'!F37</f>
        <v>273.44620199999997</v>
      </c>
      <c r="CK6" s="428">
        <f>'3.1.4EU-27'!G37</f>
        <v>264.680679</v>
      </c>
      <c r="CL6" s="428">
        <f>'3.1.4EU-27'!H37</f>
        <v>265.807298</v>
      </c>
      <c r="CM6" s="428">
        <f>'3.1.4EU-27'!I37</f>
        <v>271.62473999999997</v>
      </c>
      <c r="CN6" s="428">
        <f>'3.1.4EU-27'!J37</f>
        <v>273.59965999999997</v>
      </c>
      <c r="CO6" s="428">
        <f>'3.1.4EU-27'!K37</f>
        <v>274.15166700000003</v>
      </c>
      <c r="CP6" s="428">
        <f>'3.1.4EU-27'!L37</f>
        <v>268.84066200000001</v>
      </c>
      <c r="CQ6" s="428">
        <f>'3.1.4EU-27'!M37</f>
        <v>263.464384</v>
      </c>
      <c r="CR6" s="428">
        <f>'3.1.4EU-27'!N37</f>
        <v>270.97967</v>
      </c>
      <c r="CS6" s="428">
        <f>'3.1.4EU-27'!O37</f>
        <v>270.54663799999997</v>
      </c>
      <c r="CT6" s="428">
        <f>'3.1.4EU-27'!P37</f>
        <v>269.41976500000004</v>
      </c>
      <c r="CU6" s="428">
        <f>'3.1.4EU-27'!Q37</f>
        <v>275.65610100000004</v>
      </c>
      <c r="CV6" s="428">
        <f>'3.1.4EU-27'!R37</f>
        <v>274.955309</v>
      </c>
      <c r="CW6" s="428">
        <f>'3.1.4EU-27'!S37</f>
        <v>275.12525400000004</v>
      </c>
      <c r="CX6" s="428">
        <f>'3.1.4EU-27'!T37</f>
        <v>269.57638299999996</v>
      </c>
      <c r="CY6" s="428">
        <f>'3.1.4EU-27'!U37</f>
        <v>274.275846</v>
      </c>
      <c r="CZ6" s="428">
        <f>'3.1.4EU-27'!V37</f>
        <v>265.10807400000004</v>
      </c>
      <c r="DA6" s="428">
        <f>'3.1.4EU-27'!W37</f>
        <v>229.18045999999998</v>
      </c>
      <c r="DB6" s="428">
        <f>'3.1.4EU-27'!X37</f>
        <v>243.87311099999999</v>
      </c>
      <c r="DC6" s="428">
        <f>'3.1.4EU-27'!Y37</f>
        <v>244.295556</v>
      </c>
      <c r="DD6" s="428">
        <f>'3.1.4EU-27'!Z37</f>
        <v>239.70269500000001</v>
      </c>
      <c r="DE6" s="428">
        <f>'3.1.4EU-27'!AA37</f>
        <v>236.748516</v>
      </c>
      <c r="DF6" s="428">
        <f>'3.1.4EU-27'!AB37</f>
        <v>233.29776699999999</v>
      </c>
      <c r="DG6" s="428">
        <f>'3.1.4EU-27'!AC37</f>
        <v>233.50766300000001</v>
      </c>
      <c r="DH6" s="428">
        <f>'3.1.4EU-27'!AD37</f>
        <v>237.79920300000001</v>
      </c>
      <c r="DI6" s="428">
        <f>'3.1.4EU-27'!AE37</f>
        <v>240.06350800000001</v>
      </c>
      <c r="DJ6" s="428">
        <f>'3.1.4EU-27'!AF37</f>
        <v>242.46632</v>
      </c>
      <c r="DK6" s="428">
        <f>'3.1.4EU-27'!AG37</f>
        <v>239.23959500000001</v>
      </c>
      <c r="DL6" s="428">
        <f>'3.1.4EU-27'!AH37</f>
        <v>230.92651599999999</v>
      </c>
      <c r="DM6" s="428">
        <f>'3.1.4EU-27'!AI37</f>
        <v>240.37464199999999</v>
      </c>
    </row>
    <row r="7" spans="1:117" x14ac:dyDescent="0.35">
      <c r="A7" s="10"/>
      <c r="B7" s="10"/>
      <c r="C7" s="10"/>
      <c r="D7" s="10"/>
      <c r="E7" s="10"/>
      <c r="F7" s="10"/>
      <c r="G7" s="10"/>
      <c r="H7" s="10"/>
      <c r="I7" s="10"/>
      <c r="J7" s="10"/>
      <c r="K7" s="10"/>
      <c r="L7" s="10"/>
      <c r="M7" s="10"/>
      <c r="N7" s="10"/>
      <c r="O7" s="10"/>
      <c r="P7" s="10"/>
      <c r="Q7" s="10"/>
      <c r="R7" s="10"/>
      <c r="S7" s="10"/>
      <c r="CE7" s="699"/>
      <c r="CG7" s="223" t="s">
        <v>328</v>
      </c>
      <c r="CH7" s="428">
        <f>'3.1.4EU-27'!D38</f>
        <v>220.70872800000001</v>
      </c>
      <c r="CI7" s="428">
        <f>'3.1.4EU-27'!E38</f>
        <v>223.47467</v>
      </c>
      <c r="CJ7" s="428">
        <f>'3.1.4EU-27'!F38</f>
        <v>229.47815900000001</v>
      </c>
      <c r="CK7" s="428">
        <f>'3.1.4EU-27'!G38</f>
        <v>231.125449</v>
      </c>
      <c r="CL7" s="428">
        <f>'3.1.4EU-27'!H38</f>
        <v>232.85156599999999</v>
      </c>
      <c r="CM7" s="428">
        <f>'3.1.4EU-27'!I38</f>
        <v>235.85415499999999</v>
      </c>
      <c r="CN7" s="428">
        <f>'3.1.4EU-27'!J38</f>
        <v>243.58211499999999</v>
      </c>
      <c r="CO7" s="428">
        <f>'3.1.4EU-27'!K38</f>
        <v>247.393147</v>
      </c>
      <c r="CP7" s="428">
        <f>'3.1.4EU-27'!L38</f>
        <v>256.92419599999999</v>
      </c>
      <c r="CQ7" s="428">
        <f>'3.1.4EU-27'!M38</f>
        <v>262.66088199999996</v>
      </c>
      <c r="CR7" s="428">
        <f>'3.1.4EU-27'!N38</f>
        <v>262.892403</v>
      </c>
      <c r="CS7" s="428">
        <f>'3.1.4EU-27'!O38</f>
        <v>267.75474699999995</v>
      </c>
      <c r="CT7" s="428">
        <f>'3.1.4EU-27'!P38</f>
        <v>270.57243699999998</v>
      </c>
      <c r="CU7" s="428">
        <f>'3.1.4EU-27'!Q38</f>
        <v>274.36328600000002</v>
      </c>
      <c r="CV7" s="428">
        <f>'3.1.4EU-27'!R38</f>
        <v>281.14739899999995</v>
      </c>
      <c r="CW7" s="428">
        <f>'3.1.4EU-27'!S38</f>
        <v>281.57876799999997</v>
      </c>
      <c r="CX7" s="428">
        <f>'3.1.4EU-27'!T38</f>
        <v>287.221113</v>
      </c>
      <c r="CY7" s="428">
        <f>'3.1.4EU-27'!U38</f>
        <v>291.83510999999999</v>
      </c>
      <c r="CZ7" s="428">
        <f>'3.1.4EU-27'!V38</f>
        <v>287.88620400000002</v>
      </c>
      <c r="DA7" s="428">
        <f>'3.1.4EU-27'!W38</f>
        <v>280.64174300000002</v>
      </c>
      <c r="DB7" s="428">
        <f>'3.1.4EU-27'!X38</f>
        <v>279.99244199999998</v>
      </c>
      <c r="DC7" s="428">
        <f>'3.1.4EU-27'!Y38</f>
        <v>278.95101</v>
      </c>
      <c r="DD7" s="428">
        <f>'3.1.4EU-27'!Z38</f>
        <v>269.18762400000003</v>
      </c>
      <c r="DE7" s="428">
        <f>'3.1.4EU-27'!AA38</f>
        <v>265.44995499999999</v>
      </c>
      <c r="DF7" s="428">
        <f>'3.1.4EU-27'!AB38</f>
        <v>268.80899300000004</v>
      </c>
      <c r="DG7" s="428">
        <f>'3.1.4EU-27'!AC38</f>
        <v>272.46341699999999</v>
      </c>
      <c r="DH7" s="428">
        <f>'3.1.4EU-27'!AD38</f>
        <v>278.73633699999999</v>
      </c>
      <c r="DI7" s="428">
        <f>'3.1.4EU-27'!AE38</f>
        <v>284.509207</v>
      </c>
      <c r="DJ7" s="428">
        <f>'3.1.4EU-27'!AF38</f>
        <v>285.94466499999999</v>
      </c>
      <c r="DK7" s="428">
        <f>'3.1.4EU-27'!AG38</f>
        <v>288.72280699999999</v>
      </c>
      <c r="DL7" s="428">
        <f>'3.1.4EU-27'!AH38</f>
        <v>251.43958699999999</v>
      </c>
      <c r="DM7" s="428">
        <f>'3.1.4EU-27'!AI38</f>
        <v>274.83456199999995</v>
      </c>
    </row>
    <row r="8" spans="1:117" x14ac:dyDescent="0.35">
      <c r="A8" s="10"/>
      <c r="B8" s="10"/>
      <c r="C8" s="10"/>
      <c r="D8" s="10"/>
      <c r="E8" s="10"/>
      <c r="F8" s="10"/>
      <c r="G8" s="10"/>
      <c r="H8" s="10"/>
      <c r="I8" s="10"/>
      <c r="J8" s="10"/>
      <c r="K8" s="10"/>
      <c r="L8" s="10"/>
      <c r="M8" s="10"/>
      <c r="N8" s="10"/>
      <c r="O8" s="10"/>
      <c r="P8" s="10"/>
      <c r="Q8" s="10"/>
      <c r="R8" s="10"/>
      <c r="S8" s="10"/>
      <c r="CE8" s="699"/>
      <c r="CG8" s="223" t="s">
        <v>329</v>
      </c>
      <c r="CH8" s="428">
        <f>'3.1.4EU-27'!D44+'3.1.4EU-27'!D46</f>
        <v>342.13477799999998</v>
      </c>
      <c r="CI8" s="428">
        <f>'3.1.4EU-27'!E44+'3.1.4EU-27'!E46</f>
        <v>360.211119</v>
      </c>
      <c r="CJ8" s="428">
        <f>'3.1.4EU-27'!F44+'3.1.4EU-27'!F46</f>
        <v>348.252655</v>
      </c>
      <c r="CK8" s="428">
        <f>'3.1.4EU-27'!G44+'3.1.4EU-27'!G46</f>
        <v>356.56225000000001</v>
      </c>
      <c r="CL8" s="428">
        <f>'3.1.4EU-27'!H44+'3.1.4EU-27'!H46</f>
        <v>344.79785900000002</v>
      </c>
      <c r="CM8" s="428">
        <f>'3.1.4EU-27'!I44+'3.1.4EU-27'!I46</f>
        <v>353.69542999999999</v>
      </c>
      <c r="CN8" s="428">
        <f>'3.1.4EU-27'!J44+'3.1.4EU-27'!J46</f>
        <v>383.95578999999998</v>
      </c>
      <c r="CO8" s="428">
        <f>'3.1.4EU-27'!K44+'3.1.4EU-27'!K46</f>
        <v>369.21811500000001</v>
      </c>
      <c r="CP8" s="428">
        <f>'3.1.4EU-27'!L44+'3.1.4EU-27'!L46</f>
        <v>370.64387399999998</v>
      </c>
      <c r="CQ8" s="428">
        <f>'3.1.4EU-27'!M44+'3.1.4EU-27'!M46</f>
        <v>369.20898099999999</v>
      </c>
      <c r="CR8" s="428">
        <f>'3.1.4EU-27'!N44+'3.1.4EU-27'!N46</f>
        <v>363.78410599999995</v>
      </c>
      <c r="CS8" s="428">
        <f>'3.1.4EU-27'!O44+'3.1.4EU-27'!O46</f>
        <v>384.33709600000003</v>
      </c>
      <c r="CT8" s="428">
        <f>'3.1.4EU-27'!P44+'3.1.4EU-27'!P46</f>
        <v>377.77867100000003</v>
      </c>
      <c r="CU8" s="428">
        <f>'3.1.4EU-27'!Q44+'3.1.4EU-27'!Q46</f>
        <v>395.66186400000004</v>
      </c>
      <c r="CV8" s="428">
        <f>'3.1.4EU-27'!R44+'3.1.4EU-27'!R46</f>
        <v>396.88649400000008</v>
      </c>
      <c r="CW8" s="428">
        <f>'3.1.4EU-27'!S44+'3.1.4EU-27'!S46</f>
        <v>401.51347800000002</v>
      </c>
      <c r="CX8" s="428">
        <f>'3.1.4EU-27'!T44+'3.1.4EU-27'!T46</f>
        <v>406.42930000000007</v>
      </c>
      <c r="CY8" s="428">
        <f>'3.1.4EU-27'!U44+'3.1.4EU-27'!U46</f>
        <v>379.04949899999997</v>
      </c>
      <c r="CZ8" s="428">
        <f>'3.1.4EU-27'!V44+'3.1.4EU-27'!V46</f>
        <v>401.72887000000003</v>
      </c>
      <c r="DA8" s="428">
        <f>'3.1.4EU-27'!W44+'3.1.4EU-27'!W46</f>
        <v>399.99790099999996</v>
      </c>
      <c r="DB8" s="428">
        <f>'3.1.4EU-27'!X44+'3.1.4EU-27'!X46</f>
        <v>422.63913300000002</v>
      </c>
      <c r="DC8" s="428">
        <f>'3.1.4EU-27'!Y44+'3.1.4EU-27'!Y46</f>
        <v>384.401837</v>
      </c>
      <c r="DD8" s="428">
        <f>'3.1.4EU-27'!Z44+'3.1.4EU-27'!Z46</f>
        <v>398.40992599999998</v>
      </c>
      <c r="DE8" s="428">
        <f>'3.1.4EU-27'!AA44+'3.1.4EU-27'!AA46</f>
        <v>402.90453200000002</v>
      </c>
      <c r="DF8" s="428">
        <f>'3.1.4EU-27'!AB44+'3.1.4EU-27'!AB46</f>
        <v>362.156497</v>
      </c>
      <c r="DG8" s="428">
        <f>'3.1.4EU-27'!AC44+'3.1.4EU-27'!AC46</f>
        <v>377.16282099999995</v>
      </c>
      <c r="DH8" s="428">
        <f>'3.1.4EU-27'!AD44+'3.1.4EU-27'!AD46</f>
        <v>384.432322</v>
      </c>
      <c r="DI8" s="428">
        <f>'3.1.4EU-27'!AE44+'3.1.4EU-27'!AE46</f>
        <v>388.99445700000001</v>
      </c>
      <c r="DJ8" s="428">
        <f>'3.1.4EU-27'!AF44+'3.1.4EU-27'!AF46</f>
        <v>384.76244300000002</v>
      </c>
      <c r="DK8" s="428">
        <f>'3.1.4EU-27'!AG44+'3.1.4EU-27'!AG46</f>
        <v>380.13075099999998</v>
      </c>
      <c r="DL8" s="428">
        <f>'3.1.4EU-27'!AH44+'3.1.4EU-27'!AH46</f>
        <v>372.95022900000004</v>
      </c>
      <c r="DM8" s="428">
        <f>'3.1.4EU-27'!AI44+'3.1.4EU-27'!AI46</f>
        <v>394.92308600000001</v>
      </c>
    </row>
    <row r="9" spans="1:117" x14ac:dyDescent="0.35">
      <c r="A9" s="10"/>
      <c r="B9" s="10"/>
      <c r="C9" s="10"/>
      <c r="D9" s="10"/>
      <c r="E9" s="10"/>
      <c r="F9" s="10"/>
      <c r="G9" s="10"/>
      <c r="H9" s="10"/>
      <c r="I9" s="10"/>
      <c r="J9" s="10"/>
      <c r="K9" s="10"/>
      <c r="L9" s="10"/>
      <c r="M9" s="10"/>
      <c r="N9" s="10"/>
      <c r="O9" s="10"/>
      <c r="P9" s="10"/>
      <c r="Q9" s="10"/>
      <c r="R9" s="10"/>
      <c r="S9" s="10"/>
      <c r="CE9" s="699"/>
      <c r="CG9" s="223" t="s">
        <v>298</v>
      </c>
      <c r="CH9" s="428">
        <f>'3.1.4EU-27'!D45</f>
        <v>33.362133</v>
      </c>
      <c r="CI9" s="428">
        <f>'3.1.4EU-27'!E45</f>
        <v>33.637398999999995</v>
      </c>
      <c r="CJ9" s="428">
        <f>'3.1.4EU-27'!F45</f>
        <v>31.642439</v>
      </c>
      <c r="CK9" s="428">
        <f>'3.1.4EU-27'!G45</f>
        <v>31.584761999999998</v>
      </c>
      <c r="CL9" s="428">
        <f>'3.1.4EU-27'!H45</f>
        <v>31.116928999999999</v>
      </c>
      <c r="CM9" s="428">
        <f>'3.1.4EU-27'!I45</f>
        <v>31.359863000000001</v>
      </c>
      <c r="CN9" s="428">
        <f>'3.1.4EU-27'!J45</f>
        <v>31.808023000000002</v>
      </c>
      <c r="CO9" s="428">
        <f>'3.1.4EU-27'!K45</f>
        <v>30.931978999999998</v>
      </c>
      <c r="CP9" s="428">
        <f>'3.1.4EU-27'!L45</f>
        <v>30.340493000000002</v>
      </c>
      <c r="CQ9" s="428">
        <f>'3.1.4EU-27'!M45</f>
        <v>28.248068</v>
      </c>
      <c r="CR9" s="428">
        <f>'3.1.4EU-27'!N45</f>
        <v>28.432592</v>
      </c>
      <c r="CS9" s="428">
        <f>'3.1.4EU-27'!O45</f>
        <v>27.840587000000003</v>
      </c>
      <c r="CT9" s="428">
        <f>'3.1.4EU-27'!P45</f>
        <v>26.898105999999999</v>
      </c>
      <c r="CU9" s="428">
        <f>'3.1.4EU-27'!Q45</f>
        <v>27.378561000000001</v>
      </c>
      <c r="CV9" s="428">
        <f>'3.1.4EU-27'!R45</f>
        <v>28.475830000000002</v>
      </c>
      <c r="CW9" s="428">
        <f>'3.1.4EU-27'!S45</f>
        <v>28.447759999999999</v>
      </c>
      <c r="CX9" s="428">
        <f>'3.1.4EU-27'!T45</f>
        <v>26.724572999999999</v>
      </c>
      <c r="CY9" s="428">
        <f>'3.1.4EU-27'!U45</f>
        <v>26.158352999999998</v>
      </c>
      <c r="CZ9" s="428">
        <f>'3.1.4EU-27'!V45</f>
        <v>25.942124</v>
      </c>
      <c r="DA9" s="428">
        <f>'3.1.4EU-27'!W45</f>
        <v>25.376798000000001</v>
      </c>
      <c r="DB9" s="428">
        <f>'3.1.4EU-27'!X45</f>
        <v>26.733756</v>
      </c>
      <c r="DC9" s="428">
        <f>'3.1.4EU-27'!Y45</f>
        <v>26.151486999999999</v>
      </c>
      <c r="DD9" s="428">
        <f>'3.1.4EU-27'!Z45</f>
        <v>25.868742999999998</v>
      </c>
      <c r="DE9" s="428">
        <f>'3.1.4EU-27'!AA45</f>
        <v>26.288974999999997</v>
      </c>
      <c r="DF9" s="428">
        <f>'3.1.4EU-27'!AB45</f>
        <v>25.760618999999998</v>
      </c>
      <c r="DG9" s="428">
        <f>'3.1.4EU-27'!AC45</f>
        <v>25.850246000000002</v>
      </c>
      <c r="DH9" s="428">
        <f>'3.1.4EU-27'!AD45</f>
        <v>26.298072999999999</v>
      </c>
      <c r="DI9" s="428">
        <f>'3.1.4EU-27'!AE45</f>
        <v>26.60078</v>
      </c>
      <c r="DJ9" s="428">
        <f>'3.1.4EU-27'!AF45</f>
        <v>29.005907999999998</v>
      </c>
      <c r="DK9" s="428">
        <f>'3.1.4EU-27'!AG45</f>
        <v>29.413294</v>
      </c>
      <c r="DL9" s="428">
        <f>'3.1.4EU-27'!AH45</f>
        <v>29.772537</v>
      </c>
      <c r="DM9" s="428">
        <f>'3.1.4EU-27'!AI45</f>
        <v>29.775355000000001</v>
      </c>
    </row>
    <row r="10" spans="1:117" x14ac:dyDescent="0.35">
      <c r="A10" s="10"/>
      <c r="B10" s="10"/>
      <c r="C10" s="10"/>
      <c r="D10" s="10"/>
      <c r="E10" s="10"/>
      <c r="F10" s="10"/>
      <c r="G10" s="10"/>
      <c r="H10" s="10"/>
      <c r="I10" s="10"/>
      <c r="J10" s="10"/>
      <c r="K10" s="10"/>
      <c r="L10" s="10"/>
      <c r="M10" s="10"/>
      <c r="N10" s="10"/>
      <c r="O10" s="10"/>
      <c r="P10" s="10"/>
      <c r="Q10" s="10"/>
      <c r="R10" s="10"/>
      <c r="S10" s="10"/>
      <c r="CG10" s="223" t="s">
        <v>343</v>
      </c>
      <c r="CH10" s="428">
        <f>'3.1.4EU-27'!D30</f>
        <v>906.47624199999996</v>
      </c>
      <c r="CI10" s="428">
        <f>'3.1.4EU-27'!E30</f>
        <v>909.06527500000016</v>
      </c>
      <c r="CJ10" s="428">
        <f>'3.1.4EU-27'!F30</f>
        <v>882.81945500000006</v>
      </c>
      <c r="CK10" s="428">
        <f>'3.1.4EU-27'!G30</f>
        <v>883.95314099999996</v>
      </c>
      <c r="CL10" s="428">
        <f>'3.1.4EU-27'!H30</f>
        <v>874.57365799999991</v>
      </c>
      <c r="CM10" s="428">
        <f>'3.1.4EU-27'!I30</f>
        <v>892.53418899999997</v>
      </c>
      <c r="CN10" s="428">
        <f>'3.1.4EU-27'!J30</f>
        <v>932.94558899999993</v>
      </c>
      <c r="CO10" s="428">
        <f>'3.1.4EU-27'!K30</f>
        <v>921.69490900000005</v>
      </c>
      <c r="CP10" s="428">
        <f>'3.1.4EU-27'!L30</f>
        <v>926.74922500000002</v>
      </c>
      <c r="CQ10" s="428">
        <f>'3.1.4EU-27'!M30</f>
        <v>923.58231599999999</v>
      </c>
      <c r="CR10" s="428">
        <f>'3.1.4EU-27'!N30</f>
        <v>926.08877000000007</v>
      </c>
      <c r="CS10" s="428">
        <f>'3.1.4EU-27'!O30</f>
        <v>950.47907099999998</v>
      </c>
      <c r="CT10" s="428">
        <f>'3.1.4EU-27'!P30</f>
        <v>944.66898500000002</v>
      </c>
      <c r="CU10" s="428">
        <f>'3.1.4EU-27'!Q30</f>
        <v>973.05981099999997</v>
      </c>
      <c r="CV10" s="428">
        <f>'3.1.4EU-27'!R30</f>
        <v>981.46503299999995</v>
      </c>
      <c r="CW10" s="428">
        <f>'3.1.4EU-27'!S30</f>
        <v>986.66525100000013</v>
      </c>
      <c r="CX10" s="428">
        <f>'3.1.4EU-27'!T30</f>
        <v>989.95137499999998</v>
      </c>
      <c r="CY10" s="428">
        <f>'3.1.4EU-27'!U30</f>
        <v>971.31881099999998</v>
      </c>
      <c r="CZ10" s="428">
        <f>'3.1.4EU-27'!V30</f>
        <v>980.66528099999994</v>
      </c>
      <c r="DA10" s="428">
        <f>'3.1.4EU-27'!W30</f>
        <v>935.19689600000004</v>
      </c>
      <c r="DB10" s="428">
        <f>'3.1.4EU-27'!X30</f>
        <v>973.23844300000007</v>
      </c>
      <c r="DC10" s="428">
        <f>'3.1.4EU-27'!Y30</f>
        <v>933.799891</v>
      </c>
      <c r="DD10" s="428">
        <f>'3.1.4EU-27'!Z30</f>
        <v>933.16898800000001</v>
      </c>
      <c r="DE10" s="428">
        <f>'3.1.4EU-27'!AA30</f>
        <v>931.39197799999999</v>
      </c>
      <c r="DF10" s="428">
        <f>'3.1.4EU-27'!AB30</f>
        <v>890.02387600000009</v>
      </c>
      <c r="DG10" s="428">
        <f>'3.1.4EU-27'!AC30</f>
        <v>908.98414899999989</v>
      </c>
      <c r="DH10" s="428">
        <f>'3.1.4EU-27'!AD30</f>
        <v>927.26593800000012</v>
      </c>
      <c r="DI10" s="428">
        <f>'3.1.4EU-27'!AE30</f>
        <v>940.1679539999999</v>
      </c>
      <c r="DJ10" s="428">
        <f>'3.1.4EU-27'!AF30</f>
        <v>942.17933300000004</v>
      </c>
      <c r="DK10" s="428">
        <f>'3.1.4EU-27'!AG30</f>
        <v>937.50644299999999</v>
      </c>
      <c r="DL10" s="428">
        <f>'3.1.4EU-27'!AH30</f>
        <v>885.08886399999994</v>
      </c>
      <c r="DM10" s="428">
        <f>'3.1.4EU-27'!AI30</f>
        <v>939.907645</v>
      </c>
    </row>
    <row r="11" spans="1:117" x14ac:dyDescent="0.35">
      <c r="A11" s="10"/>
      <c r="B11" s="10"/>
      <c r="C11" s="10"/>
      <c r="D11" s="10"/>
      <c r="E11" s="10"/>
      <c r="F11" s="10"/>
      <c r="G11" s="10"/>
      <c r="H11" s="10"/>
      <c r="I11" s="10"/>
      <c r="J11" s="10"/>
      <c r="K11" s="10"/>
      <c r="L11" s="10"/>
      <c r="M11" s="10"/>
      <c r="N11" s="10"/>
      <c r="O11" s="10"/>
      <c r="P11" s="10"/>
      <c r="Q11" s="10"/>
      <c r="R11" s="10"/>
      <c r="S11" s="10"/>
      <c r="CH11" s="658"/>
      <c r="CI11" s="658"/>
      <c r="CJ11" s="658"/>
      <c r="CK11" s="658"/>
      <c r="CL11" s="658"/>
      <c r="CM11" s="658"/>
      <c r="CN11" s="658"/>
      <c r="CO11" s="658"/>
      <c r="CP11" s="658"/>
      <c r="CQ11" s="658"/>
      <c r="CR11" s="658"/>
      <c r="CS11" s="658"/>
      <c r="CT11" s="658"/>
      <c r="CU11" s="658"/>
      <c r="CV11" s="658"/>
      <c r="CW11" s="658"/>
      <c r="CX11" s="658"/>
      <c r="CY11" s="658"/>
      <c r="CZ11" s="658"/>
      <c r="DA11" s="658"/>
      <c r="DB11" s="658"/>
      <c r="DC11" s="658"/>
      <c r="DD11" s="658"/>
      <c r="DE11" s="658"/>
      <c r="DF11" s="658"/>
      <c r="DG11" s="658"/>
      <c r="DH11" s="658"/>
    </row>
    <row r="12" spans="1:117" x14ac:dyDescent="0.35">
      <c r="A12" s="10"/>
      <c r="B12" s="10"/>
      <c r="C12" s="10"/>
      <c r="D12" s="10"/>
      <c r="E12" s="10"/>
      <c r="F12" s="10"/>
      <c r="G12" s="10"/>
      <c r="H12" s="10"/>
      <c r="I12" s="10"/>
      <c r="J12" s="10"/>
      <c r="K12" s="10"/>
      <c r="L12" s="10"/>
      <c r="M12" s="10"/>
      <c r="N12" s="10"/>
      <c r="O12" s="10"/>
      <c r="P12" s="10"/>
      <c r="Q12" s="10"/>
      <c r="R12" s="10"/>
      <c r="S12" s="10"/>
    </row>
    <row r="13" spans="1:117" x14ac:dyDescent="0.35">
      <c r="A13" s="10"/>
      <c r="B13" s="10"/>
      <c r="C13" s="10"/>
      <c r="D13" s="10"/>
      <c r="E13" s="10"/>
      <c r="F13" s="10"/>
      <c r="G13" s="10"/>
      <c r="H13" s="10"/>
      <c r="I13" s="10"/>
      <c r="J13" s="10"/>
      <c r="K13" s="10"/>
      <c r="L13" s="10"/>
      <c r="M13" s="10"/>
      <c r="N13" s="10"/>
      <c r="O13" s="10"/>
      <c r="P13" s="10"/>
      <c r="Q13" s="10"/>
      <c r="R13" s="10"/>
      <c r="S13" s="10"/>
      <c r="CH13" s="658"/>
      <c r="CI13" s="658"/>
      <c r="CJ13" s="658"/>
      <c r="CK13" s="658"/>
      <c r="CL13" s="658"/>
      <c r="CM13" s="658"/>
      <c r="CN13" s="658"/>
      <c r="CO13" s="658"/>
      <c r="CP13" s="658"/>
      <c r="CQ13" s="658"/>
      <c r="CR13" s="658"/>
      <c r="CS13" s="658"/>
      <c r="CT13" s="658"/>
      <c r="CU13" s="658"/>
      <c r="CV13" s="658"/>
      <c r="CW13" s="658"/>
      <c r="CX13" s="658"/>
      <c r="CY13" s="658"/>
      <c r="CZ13" s="658"/>
      <c r="DA13" s="658"/>
      <c r="DB13" s="658"/>
      <c r="DC13" s="658"/>
      <c r="DD13" s="658"/>
      <c r="DE13" s="658"/>
      <c r="DF13" s="658"/>
      <c r="DG13" s="658"/>
      <c r="DH13" s="658"/>
      <c r="DI13" s="658"/>
      <c r="DJ13" s="699"/>
    </row>
    <row r="14" spans="1:117" x14ac:dyDescent="0.35">
      <c r="A14" s="10"/>
      <c r="B14" s="10"/>
      <c r="C14" s="10"/>
      <c r="D14" s="10"/>
      <c r="E14" s="10"/>
      <c r="F14" s="10"/>
      <c r="G14" s="10"/>
      <c r="H14" s="10"/>
      <c r="I14" s="10"/>
      <c r="J14" s="10"/>
      <c r="K14" s="10"/>
      <c r="L14" s="10"/>
      <c r="M14" s="10"/>
      <c r="N14" s="10"/>
      <c r="O14" s="10"/>
      <c r="P14" s="10"/>
      <c r="Q14" s="10"/>
      <c r="R14" s="10"/>
      <c r="S14" s="10"/>
    </row>
    <row r="15" spans="1:117" x14ac:dyDescent="0.35">
      <c r="A15" s="10"/>
      <c r="B15" s="10"/>
      <c r="C15" s="10"/>
      <c r="D15" s="10"/>
      <c r="E15" s="10"/>
      <c r="F15" s="10"/>
      <c r="G15" s="10"/>
      <c r="H15" s="10"/>
      <c r="I15" s="10"/>
      <c r="J15" s="10"/>
      <c r="K15" s="10"/>
      <c r="L15" s="10"/>
      <c r="M15" s="10"/>
      <c r="N15" s="10"/>
      <c r="O15" s="10"/>
      <c r="P15" s="10"/>
      <c r="Q15" s="10"/>
      <c r="R15" s="10"/>
      <c r="S15" s="10"/>
      <c r="CH15" s="658"/>
      <c r="CI15" s="658"/>
      <c r="CJ15" s="658"/>
      <c r="CK15" s="658"/>
      <c r="CL15" s="658"/>
      <c r="CM15" s="658"/>
      <c r="CN15" s="658"/>
      <c r="CO15" s="658"/>
      <c r="CP15" s="658"/>
      <c r="CQ15" s="658"/>
      <c r="CR15" s="658"/>
      <c r="CS15" s="658"/>
      <c r="CT15" s="658"/>
      <c r="CU15" s="658"/>
      <c r="CV15" s="658"/>
      <c r="CW15" s="658"/>
      <c r="CX15" s="658"/>
      <c r="CY15" s="658"/>
      <c r="CZ15" s="658"/>
      <c r="DA15" s="658"/>
      <c r="DB15" s="658"/>
      <c r="DC15" s="658"/>
      <c r="DD15" s="658"/>
      <c r="DE15" s="658"/>
      <c r="DF15" s="658"/>
      <c r="DG15" s="658"/>
      <c r="DH15" s="658"/>
      <c r="DI15" s="658"/>
      <c r="DJ15" s="658"/>
    </row>
    <row r="16" spans="1:117" ht="15" x14ac:dyDescent="0.35">
      <c r="A16" s="10"/>
      <c r="B16" s="10"/>
      <c r="C16" s="10"/>
      <c r="D16" s="10"/>
      <c r="E16" s="10"/>
      <c r="F16" s="10"/>
      <c r="G16" s="10"/>
      <c r="H16" s="10"/>
      <c r="I16" s="10"/>
      <c r="J16" s="10"/>
      <c r="K16" s="10"/>
      <c r="L16" s="10"/>
      <c r="M16" s="10"/>
      <c r="N16" s="10"/>
      <c r="O16" s="10"/>
      <c r="P16" s="10"/>
      <c r="Q16" s="10"/>
      <c r="R16" s="10"/>
      <c r="S16" s="746"/>
      <c r="CH16" s="658"/>
      <c r="CI16" s="658"/>
      <c r="CJ16" s="658"/>
      <c r="CK16" s="658"/>
      <c r="CL16" s="658"/>
      <c r="CM16" s="658"/>
      <c r="CN16" s="658"/>
      <c r="CO16" s="658"/>
      <c r="CP16" s="658"/>
      <c r="CQ16" s="658"/>
      <c r="CR16" s="658"/>
      <c r="CS16" s="658"/>
      <c r="CT16" s="658"/>
      <c r="CU16" s="658"/>
      <c r="CV16" s="658"/>
      <c r="CW16" s="658"/>
      <c r="CX16" s="658"/>
      <c r="CY16" s="658"/>
      <c r="CZ16" s="658"/>
      <c r="DA16" s="658"/>
      <c r="DB16" s="658"/>
      <c r="DC16" s="658"/>
      <c r="DD16" s="658"/>
      <c r="DE16" s="658"/>
      <c r="DF16" s="658"/>
      <c r="DG16" s="658"/>
      <c r="DH16" s="658"/>
      <c r="DI16" s="658"/>
      <c r="DJ16" s="658"/>
    </row>
    <row r="17" spans="1:128" ht="15" x14ac:dyDescent="0.35">
      <c r="A17" s="10"/>
      <c r="B17" s="10"/>
      <c r="C17" s="10"/>
      <c r="D17" s="10"/>
      <c r="E17" s="10"/>
      <c r="F17" s="10"/>
      <c r="G17" s="10"/>
      <c r="H17" s="10"/>
      <c r="I17" s="10"/>
      <c r="J17" s="10"/>
      <c r="K17" s="10"/>
      <c r="L17" s="10"/>
      <c r="M17" s="10"/>
      <c r="N17" s="10"/>
      <c r="O17" s="10"/>
      <c r="P17" s="10"/>
      <c r="Q17" s="10"/>
      <c r="R17" s="10"/>
      <c r="S17" s="746"/>
      <c r="CH17" s="658"/>
      <c r="CI17" s="658"/>
      <c r="CJ17" s="658"/>
      <c r="CK17" s="658"/>
      <c r="CL17" s="658"/>
      <c r="CM17" s="658"/>
      <c r="CN17" s="658"/>
      <c r="CO17" s="658"/>
      <c r="CP17" s="658"/>
      <c r="CQ17" s="658"/>
      <c r="CR17" s="658"/>
      <c r="CS17" s="658"/>
      <c r="CT17" s="658"/>
      <c r="CU17" s="658"/>
      <c r="CV17" s="658"/>
      <c r="CW17" s="658"/>
      <c r="CX17" s="658"/>
      <c r="CY17" s="658"/>
      <c r="CZ17" s="658"/>
      <c r="DA17" s="658"/>
      <c r="DB17" s="658"/>
      <c r="DC17" s="658"/>
      <c r="DD17" s="658"/>
      <c r="DE17" s="658"/>
      <c r="DF17" s="658"/>
      <c r="DG17" s="658"/>
      <c r="DH17" s="658"/>
      <c r="DI17" s="658"/>
      <c r="DJ17" s="658"/>
    </row>
    <row r="18" spans="1:128" ht="15" x14ac:dyDescent="0.35">
      <c r="A18" s="10"/>
      <c r="B18" s="10"/>
      <c r="C18" s="10"/>
      <c r="D18" s="10"/>
      <c r="E18" s="10"/>
      <c r="F18" s="10"/>
      <c r="G18" s="10"/>
      <c r="H18" s="10"/>
      <c r="I18" s="10"/>
      <c r="J18" s="10"/>
      <c r="K18" s="10"/>
      <c r="L18" s="10"/>
      <c r="M18" s="10"/>
      <c r="N18" s="10"/>
      <c r="O18" s="10"/>
      <c r="P18" s="10"/>
      <c r="Q18" s="10"/>
      <c r="R18" s="10"/>
      <c r="S18" s="746"/>
      <c r="CH18" s="658"/>
      <c r="CI18" s="658"/>
      <c r="CJ18" s="658"/>
      <c r="CK18" s="658"/>
      <c r="CL18" s="658"/>
      <c r="CM18" s="658"/>
      <c r="CN18" s="658"/>
      <c r="CO18" s="658"/>
      <c r="CP18" s="658"/>
      <c r="CQ18" s="658"/>
      <c r="CR18" s="658"/>
      <c r="CS18" s="658"/>
      <c r="CT18" s="658"/>
      <c r="CU18" s="658"/>
      <c r="CV18" s="658"/>
      <c r="CW18" s="658"/>
      <c r="CX18" s="658"/>
      <c r="CY18" s="658"/>
      <c r="CZ18" s="658"/>
      <c r="DA18" s="658"/>
      <c r="DB18" s="658"/>
      <c r="DC18" s="658"/>
      <c r="DD18" s="658"/>
      <c r="DE18" s="658"/>
      <c r="DF18" s="658"/>
      <c r="DG18" s="658"/>
      <c r="DH18" s="658"/>
      <c r="DI18" s="658"/>
      <c r="DJ18" s="658"/>
    </row>
    <row r="19" spans="1:128" x14ac:dyDescent="0.35">
      <c r="A19" s="10"/>
      <c r="B19" s="198" t="s">
        <v>427</v>
      </c>
      <c r="C19" s="10"/>
      <c r="D19" s="10"/>
      <c r="E19" s="10"/>
      <c r="F19" s="10"/>
      <c r="G19" s="10"/>
      <c r="H19" s="10"/>
      <c r="I19" s="10"/>
      <c r="J19" s="10"/>
      <c r="K19" s="10"/>
      <c r="L19" s="10"/>
      <c r="M19" s="10"/>
      <c r="N19" s="10"/>
      <c r="O19" s="10"/>
      <c r="P19" s="10"/>
      <c r="Q19" s="10"/>
      <c r="R19" s="10"/>
      <c r="S19" s="10"/>
      <c r="CH19" s="658"/>
      <c r="CI19" s="658"/>
      <c r="CJ19" s="658"/>
      <c r="CK19" s="658"/>
      <c r="CL19" s="658"/>
      <c r="CM19" s="658"/>
      <c r="CN19" s="658"/>
      <c r="CO19" s="658"/>
      <c r="CP19" s="658"/>
      <c r="CQ19" s="658"/>
      <c r="CR19" s="658"/>
      <c r="CS19" s="658"/>
      <c r="CT19" s="658"/>
      <c r="CU19" s="658"/>
      <c r="CV19" s="658"/>
      <c r="CW19" s="658"/>
      <c r="CX19" s="658"/>
      <c r="CY19" s="658"/>
      <c r="CZ19" s="658"/>
      <c r="DA19" s="658"/>
      <c r="DB19" s="658"/>
      <c r="DC19" s="658"/>
      <c r="DD19" s="658"/>
      <c r="DE19" s="658"/>
      <c r="DF19" s="658"/>
      <c r="DG19" s="658"/>
      <c r="DH19" s="658"/>
      <c r="DI19" s="658"/>
      <c r="DJ19" s="658"/>
    </row>
    <row r="20" spans="1:128" x14ac:dyDescent="0.35">
      <c r="A20" s="10"/>
      <c r="B20" s="10"/>
      <c r="C20" s="10"/>
      <c r="D20" s="10"/>
      <c r="E20" s="10"/>
      <c r="F20" s="10"/>
      <c r="G20" s="10"/>
      <c r="H20" s="10"/>
      <c r="I20" s="10"/>
      <c r="J20" s="10"/>
      <c r="K20" s="10"/>
      <c r="L20" s="10"/>
      <c r="M20" s="10"/>
      <c r="N20" s="10"/>
      <c r="O20" s="10"/>
      <c r="P20" s="10"/>
      <c r="Q20" s="10"/>
      <c r="R20" s="10"/>
      <c r="S20" s="10"/>
    </row>
    <row r="21" spans="1:128" x14ac:dyDescent="0.35">
      <c r="A21" s="10"/>
      <c r="B21" s="10"/>
      <c r="C21" s="10"/>
      <c r="D21" s="10"/>
      <c r="E21" s="10"/>
      <c r="F21" s="10"/>
      <c r="G21" s="10"/>
      <c r="H21" s="10"/>
      <c r="I21" s="10"/>
      <c r="J21" s="10"/>
      <c r="K21" s="10"/>
      <c r="L21" s="10"/>
      <c r="M21" s="10"/>
      <c r="N21" s="10"/>
      <c r="O21" s="10"/>
      <c r="P21" s="10"/>
      <c r="Q21" s="10"/>
      <c r="R21" s="10"/>
      <c r="S21" s="10"/>
    </row>
    <row r="22" spans="1:128" x14ac:dyDescent="0.35">
      <c r="A22" s="10"/>
      <c r="B22" s="10"/>
      <c r="C22" s="10"/>
      <c r="D22" s="10"/>
      <c r="E22" s="10"/>
      <c r="F22" s="10"/>
      <c r="G22" s="10"/>
      <c r="H22" s="10"/>
      <c r="I22" s="10"/>
      <c r="J22" s="10"/>
      <c r="K22" s="10"/>
      <c r="L22" s="10"/>
      <c r="M22" s="10"/>
      <c r="N22" s="10"/>
      <c r="O22" s="10"/>
      <c r="P22" s="10"/>
      <c r="Q22" s="10"/>
      <c r="R22" s="10"/>
      <c r="S22" s="10"/>
    </row>
    <row r="23" spans="1:128" x14ac:dyDescent="0.35">
      <c r="A23" s="10"/>
      <c r="B23" s="10"/>
      <c r="C23" s="10"/>
      <c r="D23" s="10"/>
      <c r="E23" s="10"/>
      <c r="F23" s="10"/>
      <c r="G23" s="10"/>
      <c r="H23" s="10"/>
      <c r="I23" s="10"/>
      <c r="J23" s="10"/>
      <c r="K23" s="10"/>
      <c r="L23" s="10"/>
      <c r="M23" s="10"/>
      <c r="N23" s="10"/>
      <c r="O23" s="10"/>
      <c r="P23" s="10"/>
      <c r="Q23" s="10"/>
      <c r="R23" s="10"/>
      <c r="S23" s="10"/>
    </row>
    <row r="24" spans="1:128" x14ac:dyDescent="0.35">
      <c r="A24" s="10"/>
      <c r="B24" s="10"/>
      <c r="C24" s="10"/>
      <c r="D24" s="10"/>
      <c r="E24" s="10"/>
      <c r="F24" s="10"/>
      <c r="G24" s="10"/>
      <c r="H24" s="10"/>
      <c r="I24" s="10"/>
      <c r="J24" s="10"/>
      <c r="K24" s="10"/>
      <c r="L24" s="10"/>
      <c r="M24" s="10"/>
      <c r="N24" s="10"/>
      <c r="O24" s="10"/>
      <c r="P24" s="10"/>
      <c r="Q24" s="10"/>
      <c r="R24" s="10"/>
      <c r="S24" s="10"/>
    </row>
    <row r="25" spans="1:128" x14ac:dyDescent="0.35">
      <c r="A25" s="10"/>
      <c r="B25" s="10"/>
      <c r="C25" s="10"/>
      <c r="D25" s="10"/>
      <c r="E25" s="10"/>
      <c r="F25" s="10"/>
      <c r="G25" s="10"/>
      <c r="H25" s="10"/>
      <c r="I25" s="10"/>
      <c r="J25" s="10"/>
      <c r="K25" s="10"/>
      <c r="L25" s="10"/>
      <c r="M25" s="10"/>
      <c r="N25" s="10"/>
      <c r="O25" s="10"/>
      <c r="P25" s="10"/>
      <c r="Q25" s="10"/>
      <c r="R25" s="10"/>
      <c r="S25" s="10"/>
    </row>
    <row r="26" spans="1:128" x14ac:dyDescent="0.35">
      <c r="A26" s="10"/>
      <c r="B26" s="10"/>
      <c r="C26" s="10"/>
      <c r="D26" s="10"/>
      <c r="E26" s="10"/>
      <c r="F26" s="10"/>
      <c r="G26" s="10"/>
      <c r="H26" s="10"/>
      <c r="I26" s="10"/>
      <c r="J26" s="10"/>
      <c r="K26" s="10"/>
      <c r="L26" s="10"/>
      <c r="M26" s="10"/>
      <c r="N26" s="10"/>
      <c r="O26" s="10"/>
      <c r="P26" s="10"/>
      <c r="Q26" s="10"/>
      <c r="R26" s="10"/>
      <c r="S26" s="10"/>
    </row>
    <row r="27" spans="1:128" x14ac:dyDescent="0.35">
      <c r="A27" s="10"/>
      <c r="B27" s="10"/>
      <c r="C27" s="10"/>
      <c r="D27" s="10"/>
      <c r="E27" s="10"/>
      <c r="F27" s="10"/>
      <c r="G27" s="10"/>
      <c r="H27" s="10"/>
      <c r="I27" s="10"/>
      <c r="J27" s="10"/>
      <c r="K27" s="10"/>
      <c r="L27" s="10"/>
      <c r="M27" s="10"/>
      <c r="N27" s="10"/>
      <c r="O27" s="10"/>
      <c r="P27" s="10"/>
      <c r="Q27" s="10"/>
      <c r="R27" s="10"/>
      <c r="S27" s="10"/>
    </row>
    <row r="28" spans="1:128" s="10" customFormat="1" x14ac:dyDescent="0.35">
      <c r="DG28" s="218"/>
      <c r="DH28" s="218"/>
      <c r="DI28" s="218"/>
      <c r="DJ28" s="218"/>
      <c r="DK28" s="218"/>
      <c r="DL28" s="218"/>
      <c r="DM28" s="218"/>
      <c r="DN28" s="218"/>
      <c r="DO28" s="218"/>
      <c r="DP28" s="218"/>
      <c r="DQ28" s="218"/>
      <c r="DR28" s="218"/>
      <c r="DS28" s="218"/>
      <c r="DT28" s="218"/>
      <c r="DU28" s="218"/>
      <c r="DV28" s="218"/>
      <c r="DW28" s="218"/>
      <c r="DX28" s="218"/>
    </row>
    <row r="29" spans="1:128" s="10" customFormat="1" x14ac:dyDescent="0.35">
      <c r="DG29" s="218"/>
      <c r="DH29" s="218"/>
      <c r="DI29" s="218"/>
      <c r="DJ29" s="218"/>
      <c r="DK29" s="218"/>
      <c r="DL29" s="218"/>
      <c r="DM29" s="218"/>
      <c r="DN29" s="218"/>
      <c r="DO29" s="218"/>
      <c r="DP29" s="218"/>
      <c r="DQ29" s="218"/>
      <c r="DR29" s="218"/>
      <c r="DS29" s="218"/>
      <c r="DT29" s="218"/>
      <c r="DU29" s="218"/>
      <c r="DV29" s="218"/>
      <c r="DW29" s="218"/>
      <c r="DX29" s="218"/>
    </row>
    <row r="30" spans="1:128" s="10" customFormat="1" x14ac:dyDescent="0.35">
      <c r="DG30" s="218"/>
      <c r="DH30" s="218"/>
      <c r="DI30" s="218"/>
      <c r="DJ30" s="218"/>
      <c r="DK30" s="218"/>
      <c r="DL30" s="218"/>
      <c r="DM30" s="218"/>
      <c r="DN30" s="218"/>
      <c r="DO30" s="218"/>
      <c r="DP30" s="218"/>
      <c r="DQ30" s="218"/>
      <c r="DR30" s="218"/>
      <c r="DS30" s="218"/>
      <c r="DT30" s="218"/>
      <c r="DU30" s="218"/>
      <c r="DV30" s="218"/>
      <c r="DW30" s="218"/>
      <c r="DX30" s="218"/>
    </row>
    <row r="31" spans="1:128" s="10" customFormat="1" x14ac:dyDescent="0.35">
      <c r="DG31" s="218"/>
      <c r="DH31" s="218"/>
      <c r="DI31" s="218"/>
      <c r="DJ31" s="218"/>
      <c r="DK31" s="218"/>
      <c r="DL31" s="218"/>
      <c r="DM31" s="218"/>
      <c r="DN31" s="218"/>
      <c r="DO31" s="218"/>
      <c r="DP31" s="218"/>
      <c r="DQ31" s="218"/>
      <c r="DR31" s="218"/>
      <c r="DS31" s="218"/>
      <c r="DT31" s="218"/>
      <c r="DU31" s="218"/>
      <c r="DV31" s="218"/>
      <c r="DW31" s="218"/>
      <c r="DX31" s="218"/>
    </row>
    <row r="32" spans="1:128" s="10" customFormat="1" x14ac:dyDescent="0.35">
      <c r="DG32" s="218"/>
      <c r="DH32" s="218"/>
      <c r="DI32" s="218"/>
      <c r="DJ32" s="218"/>
      <c r="DK32" s="218"/>
      <c r="DL32" s="218"/>
      <c r="DM32" s="218"/>
      <c r="DN32" s="218"/>
      <c r="DO32" s="218"/>
      <c r="DP32" s="218"/>
      <c r="DQ32" s="218"/>
      <c r="DR32" s="218"/>
      <c r="DS32" s="218"/>
      <c r="DT32" s="218"/>
      <c r="DU32" s="218"/>
      <c r="DV32" s="218"/>
      <c r="DW32" s="218"/>
      <c r="DX32" s="218"/>
    </row>
    <row r="33" spans="111:128" s="10" customFormat="1" x14ac:dyDescent="0.35">
      <c r="DG33" s="218"/>
      <c r="DH33" s="218"/>
      <c r="DI33" s="218"/>
      <c r="DJ33" s="218"/>
      <c r="DK33" s="218"/>
      <c r="DL33" s="218"/>
      <c r="DM33" s="218"/>
      <c r="DN33" s="218"/>
      <c r="DO33" s="218"/>
      <c r="DP33" s="218"/>
      <c r="DQ33" s="218"/>
      <c r="DR33" s="218"/>
      <c r="DS33" s="218"/>
      <c r="DT33" s="218"/>
      <c r="DU33" s="218"/>
      <c r="DV33" s="218"/>
      <c r="DW33" s="218"/>
      <c r="DX33" s="218"/>
    </row>
    <row r="34" spans="111:128" s="10" customFormat="1" x14ac:dyDescent="0.35">
      <c r="DG34" s="218"/>
      <c r="DH34" s="218"/>
      <c r="DI34" s="218"/>
      <c r="DJ34" s="218"/>
      <c r="DK34" s="218"/>
      <c r="DL34" s="218"/>
      <c r="DM34" s="218"/>
      <c r="DN34" s="218"/>
      <c r="DO34" s="218"/>
      <c r="DP34" s="218"/>
      <c r="DQ34" s="218"/>
      <c r="DR34" s="218"/>
      <c r="DS34" s="218"/>
      <c r="DT34" s="218"/>
      <c r="DU34" s="218"/>
      <c r="DV34" s="218"/>
      <c r="DW34" s="218"/>
      <c r="DX34" s="218"/>
    </row>
    <row r="35" spans="111:128" s="10" customFormat="1" x14ac:dyDescent="0.35">
      <c r="DG35" s="218"/>
      <c r="DH35" s="218"/>
      <c r="DI35" s="218"/>
      <c r="DJ35" s="218"/>
      <c r="DK35" s="218"/>
      <c r="DL35" s="218"/>
      <c r="DM35" s="218"/>
      <c r="DN35" s="218"/>
      <c r="DO35" s="218"/>
      <c r="DP35" s="218"/>
      <c r="DQ35" s="218"/>
      <c r="DR35" s="218"/>
      <c r="DS35" s="218"/>
      <c r="DT35" s="218"/>
      <c r="DU35" s="218"/>
      <c r="DV35" s="218"/>
      <c r="DW35" s="218"/>
      <c r="DX35" s="218"/>
    </row>
    <row r="36" spans="111:128" s="10" customFormat="1" x14ac:dyDescent="0.35">
      <c r="DG36" s="218"/>
      <c r="DH36" s="218"/>
      <c r="DI36" s="218"/>
      <c r="DJ36" s="218"/>
      <c r="DK36" s="218"/>
      <c r="DL36" s="218"/>
      <c r="DM36" s="218"/>
      <c r="DN36" s="218"/>
      <c r="DO36" s="218"/>
      <c r="DP36" s="218"/>
      <c r="DQ36" s="218"/>
      <c r="DR36" s="218"/>
      <c r="DS36" s="218"/>
      <c r="DT36" s="218"/>
      <c r="DU36" s="218"/>
      <c r="DV36" s="218"/>
      <c r="DW36" s="218"/>
      <c r="DX36" s="218"/>
    </row>
    <row r="37" spans="111:128" s="10" customFormat="1" x14ac:dyDescent="0.35">
      <c r="DG37" s="218"/>
      <c r="DH37" s="218"/>
      <c r="DI37" s="218"/>
      <c r="DJ37" s="218"/>
      <c r="DK37" s="218"/>
      <c r="DL37" s="218"/>
      <c r="DM37" s="218"/>
      <c r="DN37" s="218"/>
      <c r="DO37" s="218"/>
      <c r="DP37" s="218"/>
      <c r="DQ37" s="218"/>
      <c r="DR37" s="218"/>
      <c r="DS37" s="218"/>
      <c r="DT37" s="218"/>
      <c r="DU37" s="218"/>
      <c r="DV37" s="218"/>
      <c r="DW37" s="218"/>
      <c r="DX37" s="218"/>
    </row>
    <row r="38" spans="111:128" s="10" customFormat="1" x14ac:dyDescent="0.35">
      <c r="DG38" s="218"/>
      <c r="DH38" s="218"/>
      <c r="DI38" s="218"/>
      <c r="DJ38" s="218"/>
      <c r="DK38" s="218"/>
      <c r="DL38" s="218"/>
      <c r="DM38" s="218"/>
      <c r="DN38" s="218"/>
      <c r="DO38" s="218"/>
      <c r="DP38" s="218"/>
      <c r="DQ38" s="218"/>
      <c r="DR38" s="218"/>
      <c r="DS38" s="218"/>
      <c r="DT38" s="218"/>
      <c r="DU38" s="218"/>
      <c r="DV38" s="218"/>
      <c r="DW38" s="218"/>
      <c r="DX38" s="218"/>
    </row>
    <row r="39" spans="111:128" s="10" customFormat="1" x14ac:dyDescent="0.35">
      <c r="DG39" s="218"/>
      <c r="DH39" s="218"/>
      <c r="DI39" s="218"/>
      <c r="DJ39" s="218"/>
      <c r="DK39" s="218"/>
      <c r="DL39" s="218"/>
      <c r="DM39" s="218"/>
      <c r="DN39" s="218"/>
      <c r="DO39" s="218"/>
      <c r="DP39" s="218"/>
      <c r="DQ39" s="218"/>
      <c r="DR39" s="218"/>
      <c r="DS39" s="218"/>
      <c r="DT39" s="218"/>
      <c r="DU39" s="218"/>
      <c r="DV39" s="218"/>
      <c r="DW39" s="218"/>
      <c r="DX39" s="218"/>
    </row>
    <row r="40" spans="111:128" s="10" customFormat="1" x14ac:dyDescent="0.35">
      <c r="DG40" s="218"/>
      <c r="DH40" s="218"/>
      <c r="DI40" s="218"/>
      <c r="DJ40" s="218"/>
      <c r="DK40" s="218"/>
      <c r="DL40" s="218"/>
      <c r="DM40" s="218"/>
      <c r="DN40" s="218"/>
      <c r="DO40" s="218"/>
      <c r="DP40" s="218"/>
      <c r="DQ40" s="218"/>
      <c r="DR40" s="218"/>
      <c r="DS40" s="218"/>
      <c r="DT40" s="218"/>
      <c r="DU40" s="218"/>
      <c r="DV40" s="218"/>
      <c r="DW40" s="218"/>
      <c r="DX40" s="218"/>
    </row>
    <row r="41" spans="111:128" s="10" customFormat="1" x14ac:dyDescent="0.35">
      <c r="DG41" s="218"/>
      <c r="DH41" s="218"/>
      <c r="DI41" s="218"/>
      <c r="DJ41" s="218"/>
      <c r="DK41" s="218"/>
      <c r="DL41" s="218"/>
      <c r="DM41" s="218"/>
      <c r="DN41" s="218"/>
      <c r="DO41" s="218"/>
      <c r="DP41" s="218"/>
      <c r="DQ41" s="218"/>
      <c r="DR41" s="218"/>
      <c r="DS41" s="218"/>
      <c r="DT41" s="218"/>
      <c r="DU41" s="218"/>
      <c r="DV41" s="218"/>
      <c r="DW41" s="218"/>
      <c r="DX41" s="218"/>
    </row>
    <row r="42" spans="111:128" s="10" customFormat="1" x14ac:dyDescent="0.35">
      <c r="DG42" s="218"/>
      <c r="DH42" s="218"/>
      <c r="DI42" s="218"/>
      <c r="DJ42" s="218"/>
      <c r="DK42" s="218"/>
      <c r="DL42" s="218"/>
      <c r="DM42" s="218"/>
      <c r="DN42" s="218"/>
      <c r="DO42" s="218"/>
      <c r="DP42" s="218"/>
      <c r="DQ42" s="218"/>
      <c r="DR42" s="218"/>
      <c r="DS42" s="218"/>
      <c r="DT42" s="218"/>
      <c r="DU42" s="218"/>
      <c r="DV42" s="218"/>
      <c r="DW42" s="218"/>
      <c r="DX42" s="218"/>
    </row>
    <row r="43" spans="111:128" s="10" customFormat="1" x14ac:dyDescent="0.35">
      <c r="DG43" s="218"/>
      <c r="DH43" s="218"/>
      <c r="DI43" s="218"/>
      <c r="DJ43" s="218"/>
      <c r="DK43" s="218"/>
      <c r="DL43" s="218"/>
      <c r="DM43" s="218"/>
      <c r="DN43" s="218"/>
      <c r="DO43" s="218"/>
      <c r="DP43" s="218"/>
      <c r="DQ43" s="218"/>
      <c r="DR43" s="218"/>
      <c r="DS43" s="218"/>
      <c r="DT43" s="218"/>
      <c r="DU43" s="218"/>
      <c r="DV43" s="218"/>
      <c r="DW43" s="218"/>
      <c r="DX43" s="218"/>
    </row>
    <row r="44" spans="111:128" s="10" customFormat="1" x14ac:dyDescent="0.35">
      <c r="DG44" s="218"/>
      <c r="DH44" s="218"/>
      <c r="DI44" s="218"/>
      <c r="DJ44" s="218"/>
      <c r="DK44" s="218"/>
      <c r="DL44" s="218"/>
      <c r="DM44" s="218"/>
      <c r="DN44" s="218"/>
      <c r="DO44" s="218"/>
      <c r="DP44" s="218"/>
      <c r="DQ44" s="218"/>
      <c r="DR44" s="218"/>
      <c r="DS44" s="218"/>
      <c r="DT44" s="218"/>
      <c r="DU44" s="218"/>
      <c r="DV44" s="218"/>
      <c r="DW44" s="218"/>
      <c r="DX44" s="218"/>
    </row>
    <row r="45" spans="111:128" s="10" customFormat="1" x14ac:dyDescent="0.35">
      <c r="DG45" s="218"/>
      <c r="DH45" s="218"/>
      <c r="DI45" s="218"/>
      <c r="DJ45" s="218"/>
      <c r="DK45" s="218"/>
      <c r="DL45" s="218"/>
      <c r="DM45" s="218"/>
      <c r="DN45" s="218"/>
      <c r="DO45" s="218"/>
      <c r="DP45" s="218"/>
      <c r="DQ45" s="218"/>
      <c r="DR45" s="218"/>
      <c r="DS45" s="218"/>
      <c r="DT45" s="218"/>
      <c r="DU45" s="218"/>
      <c r="DV45" s="218"/>
      <c r="DW45" s="218"/>
      <c r="DX45" s="218"/>
    </row>
    <row r="46" spans="111:128" s="10" customFormat="1" x14ac:dyDescent="0.35">
      <c r="DG46" s="218"/>
      <c r="DH46" s="218"/>
      <c r="DI46" s="218"/>
      <c r="DJ46" s="218"/>
      <c r="DK46" s="218"/>
      <c r="DL46" s="218"/>
      <c r="DM46" s="218"/>
      <c r="DN46" s="218"/>
      <c r="DO46" s="218"/>
      <c r="DP46" s="218"/>
      <c r="DQ46" s="218"/>
      <c r="DR46" s="218"/>
      <c r="DS46" s="218"/>
      <c r="DT46" s="218"/>
      <c r="DU46" s="218"/>
      <c r="DV46" s="218"/>
      <c r="DW46" s="218"/>
      <c r="DX46" s="218"/>
    </row>
    <row r="47" spans="111:128" s="10" customFormat="1" x14ac:dyDescent="0.35">
      <c r="DG47" s="218"/>
      <c r="DH47" s="218"/>
      <c r="DI47" s="218"/>
      <c r="DJ47" s="218"/>
      <c r="DK47" s="218"/>
      <c r="DL47" s="218"/>
      <c r="DM47" s="218"/>
      <c r="DN47" s="218"/>
      <c r="DO47" s="218"/>
      <c r="DP47" s="218"/>
      <c r="DQ47" s="218"/>
      <c r="DR47" s="218"/>
      <c r="DS47" s="218"/>
      <c r="DT47" s="218"/>
      <c r="DU47" s="218"/>
      <c r="DV47" s="218"/>
      <c r="DW47" s="218"/>
      <c r="DX47" s="218"/>
    </row>
    <row r="48" spans="111:128" s="10" customFormat="1" x14ac:dyDescent="0.35">
      <c r="DG48" s="218"/>
      <c r="DH48" s="218"/>
      <c r="DI48" s="218"/>
      <c r="DJ48" s="218"/>
      <c r="DK48" s="218"/>
      <c r="DL48" s="218"/>
      <c r="DM48" s="218"/>
      <c r="DN48" s="218"/>
      <c r="DO48" s="218"/>
      <c r="DP48" s="218"/>
      <c r="DQ48" s="218"/>
      <c r="DR48" s="218"/>
      <c r="DS48" s="218"/>
      <c r="DT48" s="218"/>
      <c r="DU48" s="218"/>
      <c r="DV48" s="218"/>
      <c r="DW48" s="218"/>
      <c r="DX48" s="218"/>
    </row>
    <row r="49" spans="111:128" s="10" customFormat="1" x14ac:dyDescent="0.35">
      <c r="DG49" s="218"/>
      <c r="DH49" s="218"/>
      <c r="DI49" s="218"/>
      <c r="DJ49" s="218"/>
      <c r="DK49" s="218"/>
      <c r="DL49" s="218"/>
      <c r="DM49" s="218"/>
      <c r="DN49" s="218"/>
      <c r="DO49" s="218"/>
      <c r="DP49" s="218"/>
      <c r="DQ49" s="218"/>
      <c r="DR49" s="218"/>
      <c r="DS49" s="218"/>
      <c r="DT49" s="218"/>
      <c r="DU49" s="218"/>
      <c r="DV49" s="218"/>
      <c r="DW49" s="218"/>
      <c r="DX49" s="218"/>
    </row>
    <row r="50" spans="111:128" s="10" customFormat="1" x14ac:dyDescent="0.35">
      <c r="DG50" s="218"/>
      <c r="DH50" s="218"/>
      <c r="DI50" s="218"/>
      <c r="DJ50" s="218"/>
      <c r="DK50" s="218"/>
      <c r="DL50" s="218"/>
      <c r="DM50" s="218"/>
      <c r="DN50" s="218"/>
      <c r="DO50" s="218"/>
      <c r="DP50" s="218"/>
      <c r="DQ50" s="218"/>
      <c r="DR50" s="218"/>
      <c r="DS50" s="218"/>
      <c r="DT50" s="218"/>
      <c r="DU50" s="218"/>
      <c r="DV50" s="218"/>
      <c r="DW50" s="218"/>
      <c r="DX50" s="218"/>
    </row>
    <row r="51" spans="111:128" s="10" customFormat="1" x14ac:dyDescent="0.35">
      <c r="DG51" s="218"/>
      <c r="DH51" s="218"/>
      <c r="DI51" s="218"/>
      <c r="DJ51" s="218"/>
      <c r="DK51" s="218"/>
      <c r="DL51" s="218"/>
      <c r="DM51" s="218"/>
      <c r="DN51" s="218"/>
      <c r="DO51" s="218"/>
      <c r="DP51" s="218"/>
      <c r="DQ51" s="218"/>
      <c r="DR51" s="218"/>
      <c r="DS51" s="218"/>
      <c r="DT51" s="218"/>
      <c r="DU51" s="218"/>
      <c r="DV51" s="218"/>
      <c r="DW51" s="218"/>
      <c r="DX51" s="218"/>
    </row>
    <row r="52" spans="111:128" s="10" customFormat="1" x14ac:dyDescent="0.35">
      <c r="DG52" s="218"/>
      <c r="DH52" s="218"/>
      <c r="DI52" s="218"/>
      <c r="DJ52" s="218"/>
      <c r="DK52" s="218"/>
      <c r="DL52" s="218"/>
      <c r="DM52" s="218"/>
      <c r="DN52" s="218"/>
      <c r="DO52" s="218"/>
      <c r="DP52" s="218"/>
      <c r="DQ52" s="218"/>
      <c r="DR52" s="218"/>
      <c r="DS52" s="218"/>
      <c r="DT52" s="218"/>
      <c r="DU52" s="218"/>
      <c r="DV52" s="218"/>
      <c r="DW52" s="218"/>
      <c r="DX52" s="218"/>
    </row>
    <row r="53" spans="111:128" s="10" customFormat="1" x14ac:dyDescent="0.35">
      <c r="DG53" s="218"/>
      <c r="DH53" s="218"/>
      <c r="DI53" s="218"/>
      <c r="DJ53" s="218"/>
      <c r="DK53" s="218"/>
      <c r="DL53" s="218"/>
      <c r="DM53" s="218"/>
      <c r="DN53" s="218"/>
      <c r="DO53" s="218"/>
      <c r="DP53" s="218"/>
      <c r="DQ53" s="218"/>
      <c r="DR53" s="218"/>
      <c r="DS53" s="218"/>
      <c r="DT53" s="218"/>
      <c r="DU53" s="218"/>
      <c r="DV53" s="218"/>
      <c r="DW53" s="218"/>
      <c r="DX53" s="218"/>
    </row>
    <row r="54" spans="111:128" s="10" customFormat="1" x14ac:dyDescent="0.35">
      <c r="DG54" s="218"/>
      <c r="DH54" s="218"/>
      <c r="DI54" s="218"/>
      <c r="DJ54" s="218"/>
      <c r="DK54" s="218"/>
      <c r="DL54" s="218"/>
      <c r="DM54" s="218"/>
      <c r="DN54" s="218"/>
      <c r="DO54" s="218"/>
      <c r="DP54" s="218"/>
      <c r="DQ54" s="218"/>
      <c r="DR54" s="218"/>
      <c r="DS54" s="218"/>
      <c r="DT54" s="218"/>
      <c r="DU54" s="218"/>
      <c r="DV54" s="218"/>
      <c r="DW54" s="218"/>
      <c r="DX54" s="218"/>
    </row>
    <row r="55" spans="111:128" s="10" customFormat="1" x14ac:dyDescent="0.35">
      <c r="DG55" s="218"/>
      <c r="DH55" s="218"/>
      <c r="DI55" s="218"/>
      <c r="DJ55" s="218"/>
      <c r="DK55" s="218"/>
      <c r="DL55" s="218"/>
      <c r="DM55" s="218"/>
      <c r="DN55" s="218"/>
      <c r="DO55" s="218"/>
      <c r="DP55" s="218"/>
      <c r="DQ55" s="218"/>
      <c r="DR55" s="218"/>
      <c r="DS55" s="218"/>
      <c r="DT55" s="218"/>
      <c r="DU55" s="218"/>
      <c r="DV55" s="218"/>
      <c r="DW55" s="218"/>
      <c r="DX55" s="218"/>
    </row>
    <row r="56" spans="111:128" s="10" customFormat="1" x14ac:dyDescent="0.35">
      <c r="DG56" s="218"/>
      <c r="DH56" s="218"/>
      <c r="DI56" s="218"/>
      <c r="DJ56" s="218"/>
      <c r="DK56" s="218"/>
      <c r="DL56" s="218"/>
      <c r="DM56" s="218"/>
      <c r="DN56" s="218"/>
      <c r="DO56" s="218"/>
      <c r="DP56" s="218"/>
      <c r="DQ56" s="218"/>
      <c r="DR56" s="218"/>
      <c r="DS56" s="218"/>
      <c r="DT56" s="218"/>
      <c r="DU56" s="218"/>
      <c r="DV56" s="218"/>
      <c r="DW56" s="218"/>
      <c r="DX56" s="218"/>
    </row>
    <row r="57" spans="111:128" s="10" customFormat="1" x14ac:dyDescent="0.35">
      <c r="DG57" s="218"/>
      <c r="DH57" s="218"/>
      <c r="DI57" s="218"/>
      <c r="DJ57" s="218"/>
      <c r="DK57" s="218"/>
      <c r="DL57" s="218"/>
      <c r="DM57" s="218"/>
      <c r="DN57" s="218"/>
      <c r="DO57" s="218"/>
      <c r="DP57" s="218"/>
      <c r="DQ57" s="218"/>
      <c r="DR57" s="218"/>
      <c r="DS57" s="218"/>
      <c r="DT57" s="218"/>
      <c r="DU57" s="218"/>
      <c r="DV57" s="218"/>
      <c r="DW57" s="218"/>
      <c r="DX57" s="218"/>
    </row>
    <row r="58" spans="111:128" s="10" customFormat="1" x14ac:dyDescent="0.35">
      <c r="DG58" s="218"/>
      <c r="DH58" s="218"/>
      <c r="DI58" s="218"/>
      <c r="DJ58" s="218"/>
      <c r="DK58" s="218"/>
      <c r="DL58" s="218"/>
      <c r="DM58" s="218"/>
      <c r="DN58" s="218"/>
      <c r="DO58" s="218"/>
      <c r="DP58" s="218"/>
      <c r="DQ58" s="218"/>
      <c r="DR58" s="218"/>
      <c r="DS58" s="218"/>
      <c r="DT58" s="218"/>
      <c r="DU58" s="218"/>
      <c r="DV58" s="218"/>
      <c r="DW58" s="218"/>
      <c r="DX58" s="218"/>
    </row>
    <row r="59" spans="111:128" s="10" customFormat="1" x14ac:dyDescent="0.35">
      <c r="DG59" s="218"/>
      <c r="DH59" s="218"/>
      <c r="DI59" s="218"/>
      <c r="DJ59" s="218"/>
      <c r="DK59" s="218"/>
      <c r="DL59" s="218"/>
      <c r="DM59" s="218"/>
      <c r="DN59" s="218"/>
      <c r="DO59" s="218"/>
      <c r="DP59" s="218"/>
      <c r="DQ59" s="218"/>
      <c r="DR59" s="218"/>
      <c r="DS59" s="218"/>
      <c r="DT59" s="218"/>
      <c r="DU59" s="218"/>
      <c r="DV59" s="218"/>
      <c r="DW59" s="218"/>
      <c r="DX59" s="218"/>
    </row>
    <row r="60" spans="111:128" s="10" customFormat="1" x14ac:dyDescent="0.35">
      <c r="DG60" s="218"/>
      <c r="DH60" s="218"/>
      <c r="DI60" s="218"/>
      <c r="DJ60" s="218"/>
      <c r="DK60" s="218"/>
      <c r="DL60" s="218"/>
      <c r="DM60" s="218"/>
      <c r="DN60" s="218"/>
      <c r="DO60" s="218"/>
      <c r="DP60" s="218"/>
      <c r="DQ60" s="218"/>
      <c r="DR60" s="218"/>
      <c r="DS60" s="218"/>
      <c r="DT60" s="218"/>
      <c r="DU60" s="218"/>
      <c r="DV60" s="218"/>
      <c r="DW60" s="218"/>
      <c r="DX60" s="218"/>
    </row>
    <row r="61" spans="111:128" s="10" customFormat="1" x14ac:dyDescent="0.35">
      <c r="DG61" s="218"/>
      <c r="DH61" s="218"/>
      <c r="DI61" s="218"/>
      <c r="DJ61" s="218"/>
      <c r="DK61" s="218"/>
      <c r="DL61" s="218"/>
      <c r="DM61" s="218"/>
      <c r="DN61" s="218"/>
      <c r="DO61" s="218"/>
      <c r="DP61" s="218"/>
      <c r="DQ61" s="218"/>
      <c r="DR61" s="218"/>
      <c r="DS61" s="218"/>
      <c r="DT61" s="218"/>
      <c r="DU61" s="218"/>
      <c r="DV61" s="218"/>
      <c r="DW61" s="218"/>
      <c r="DX61" s="218"/>
    </row>
    <row r="62" spans="111:128" s="10" customFormat="1" x14ac:dyDescent="0.35">
      <c r="DG62" s="218"/>
      <c r="DH62" s="218"/>
      <c r="DI62" s="218"/>
      <c r="DJ62" s="218"/>
      <c r="DK62" s="218"/>
      <c r="DL62" s="218"/>
      <c r="DM62" s="218"/>
      <c r="DN62" s="218"/>
      <c r="DO62" s="218"/>
      <c r="DP62" s="218"/>
      <c r="DQ62" s="218"/>
      <c r="DR62" s="218"/>
      <c r="DS62" s="218"/>
      <c r="DT62" s="218"/>
      <c r="DU62" s="218"/>
      <c r="DV62" s="218"/>
      <c r="DW62" s="218"/>
      <c r="DX62" s="218"/>
    </row>
    <row r="63" spans="111:128" s="10" customFormat="1" x14ac:dyDescent="0.35">
      <c r="DG63" s="218"/>
      <c r="DH63" s="218"/>
      <c r="DI63" s="218"/>
      <c r="DJ63" s="218"/>
      <c r="DK63" s="218"/>
      <c r="DL63" s="218"/>
      <c r="DM63" s="218"/>
      <c r="DN63" s="218"/>
      <c r="DO63" s="218"/>
      <c r="DP63" s="218"/>
      <c r="DQ63" s="218"/>
      <c r="DR63" s="218"/>
      <c r="DS63" s="218"/>
      <c r="DT63" s="218"/>
      <c r="DU63" s="218"/>
      <c r="DV63" s="218"/>
      <c r="DW63" s="218"/>
      <c r="DX63" s="218"/>
    </row>
    <row r="64" spans="111:128" s="10" customFormat="1" x14ac:dyDescent="0.35">
      <c r="DG64" s="218"/>
      <c r="DH64" s="218"/>
      <c r="DI64" s="218"/>
      <c r="DJ64" s="218"/>
      <c r="DK64" s="218"/>
      <c r="DL64" s="218"/>
      <c r="DM64" s="218"/>
      <c r="DN64" s="218"/>
      <c r="DO64" s="218"/>
      <c r="DP64" s="218"/>
      <c r="DQ64" s="218"/>
      <c r="DR64" s="218"/>
      <c r="DS64" s="218"/>
      <c r="DT64" s="218"/>
      <c r="DU64" s="218"/>
      <c r="DV64" s="218"/>
      <c r="DW64" s="218"/>
      <c r="DX64" s="218"/>
    </row>
    <row r="65" spans="111:128" s="10" customFormat="1" x14ac:dyDescent="0.35">
      <c r="DG65" s="218"/>
      <c r="DH65" s="218"/>
      <c r="DI65" s="218"/>
      <c r="DJ65" s="218"/>
      <c r="DK65" s="218"/>
      <c r="DL65" s="218"/>
      <c r="DM65" s="218"/>
      <c r="DN65" s="218"/>
      <c r="DO65" s="218"/>
      <c r="DP65" s="218"/>
      <c r="DQ65" s="218"/>
      <c r="DR65" s="218"/>
      <c r="DS65" s="218"/>
      <c r="DT65" s="218"/>
      <c r="DU65" s="218"/>
      <c r="DV65" s="218"/>
      <c r="DW65" s="218"/>
      <c r="DX65" s="218"/>
    </row>
    <row r="66" spans="111:128" s="10" customFormat="1" x14ac:dyDescent="0.35">
      <c r="DG66" s="218"/>
      <c r="DH66" s="218"/>
      <c r="DI66" s="218"/>
      <c r="DJ66" s="218"/>
      <c r="DK66" s="218"/>
      <c r="DL66" s="218"/>
      <c r="DM66" s="218"/>
      <c r="DN66" s="218"/>
      <c r="DO66" s="218"/>
      <c r="DP66" s="218"/>
      <c r="DQ66" s="218"/>
      <c r="DR66" s="218"/>
      <c r="DS66" s="218"/>
      <c r="DT66" s="218"/>
      <c r="DU66" s="218"/>
      <c r="DV66" s="218"/>
      <c r="DW66" s="218"/>
      <c r="DX66" s="218"/>
    </row>
    <row r="67" spans="111:128" s="10" customFormat="1" x14ac:dyDescent="0.35">
      <c r="DG67" s="218"/>
      <c r="DH67" s="218"/>
      <c r="DI67" s="218"/>
      <c r="DJ67" s="218"/>
      <c r="DK67" s="218"/>
      <c r="DL67" s="218"/>
      <c r="DM67" s="218"/>
      <c r="DN67" s="218"/>
      <c r="DO67" s="218"/>
      <c r="DP67" s="218"/>
      <c r="DQ67" s="218"/>
      <c r="DR67" s="218"/>
      <c r="DS67" s="218"/>
      <c r="DT67" s="218"/>
      <c r="DU67" s="218"/>
      <c r="DV67" s="218"/>
      <c r="DW67" s="218"/>
      <c r="DX67" s="218"/>
    </row>
    <row r="68" spans="111:128" s="10" customFormat="1" x14ac:dyDescent="0.35">
      <c r="DG68" s="218"/>
      <c r="DH68" s="218"/>
      <c r="DI68" s="218"/>
      <c r="DJ68" s="218"/>
      <c r="DK68" s="218"/>
      <c r="DL68" s="218"/>
      <c r="DM68" s="218"/>
      <c r="DN68" s="218"/>
      <c r="DO68" s="218"/>
      <c r="DP68" s="218"/>
      <c r="DQ68" s="218"/>
      <c r="DR68" s="218"/>
      <c r="DS68" s="218"/>
      <c r="DT68" s="218"/>
      <c r="DU68" s="218"/>
      <c r="DV68" s="218"/>
      <c r="DW68" s="218"/>
      <c r="DX68" s="218"/>
    </row>
    <row r="69" spans="111:128" s="10" customFormat="1" x14ac:dyDescent="0.35">
      <c r="DG69" s="218"/>
      <c r="DH69" s="218"/>
      <c r="DI69" s="218"/>
      <c r="DJ69" s="218"/>
      <c r="DK69" s="218"/>
      <c r="DL69" s="218"/>
      <c r="DM69" s="218"/>
      <c r="DN69" s="218"/>
      <c r="DO69" s="218"/>
      <c r="DP69" s="218"/>
      <c r="DQ69" s="218"/>
      <c r="DR69" s="218"/>
      <c r="DS69" s="218"/>
      <c r="DT69" s="218"/>
      <c r="DU69" s="218"/>
      <c r="DV69" s="218"/>
      <c r="DW69" s="218"/>
      <c r="DX69" s="218"/>
    </row>
    <row r="70" spans="111:128" s="10" customFormat="1" x14ac:dyDescent="0.35">
      <c r="DG70" s="218"/>
      <c r="DH70" s="218"/>
      <c r="DI70" s="218"/>
      <c r="DJ70" s="218"/>
      <c r="DK70" s="218"/>
      <c r="DL70" s="218"/>
      <c r="DM70" s="218"/>
      <c r="DN70" s="218"/>
      <c r="DO70" s="218"/>
      <c r="DP70" s="218"/>
      <c r="DQ70" s="218"/>
      <c r="DR70" s="218"/>
      <c r="DS70" s="218"/>
      <c r="DT70" s="218"/>
      <c r="DU70" s="218"/>
      <c r="DV70" s="218"/>
      <c r="DW70" s="218"/>
      <c r="DX70" s="218"/>
    </row>
    <row r="71" spans="111:128" s="10" customFormat="1" x14ac:dyDescent="0.35">
      <c r="DG71" s="218"/>
      <c r="DH71" s="218"/>
      <c r="DI71" s="218"/>
      <c r="DJ71" s="218"/>
      <c r="DK71" s="218"/>
      <c r="DL71" s="218"/>
      <c r="DM71" s="218"/>
      <c r="DN71" s="218"/>
      <c r="DO71" s="218"/>
      <c r="DP71" s="218"/>
      <c r="DQ71" s="218"/>
      <c r="DR71" s="218"/>
      <c r="DS71" s="218"/>
      <c r="DT71" s="218"/>
      <c r="DU71" s="218"/>
      <c r="DV71" s="218"/>
      <c r="DW71" s="218"/>
      <c r="DX71" s="218"/>
    </row>
    <row r="72" spans="111:128" s="10" customFormat="1" x14ac:dyDescent="0.35">
      <c r="DG72" s="218"/>
      <c r="DH72" s="218"/>
      <c r="DI72" s="218"/>
      <c r="DJ72" s="218"/>
      <c r="DK72" s="218"/>
      <c r="DL72" s="218"/>
      <c r="DM72" s="218"/>
      <c r="DN72" s="218"/>
      <c r="DO72" s="218"/>
      <c r="DP72" s="218"/>
      <c r="DQ72" s="218"/>
      <c r="DR72" s="218"/>
      <c r="DS72" s="218"/>
      <c r="DT72" s="218"/>
      <c r="DU72" s="218"/>
      <c r="DV72" s="218"/>
      <c r="DW72" s="218"/>
      <c r="DX72" s="218"/>
    </row>
    <row r="73" spans="111:128" s="10" customFormat="1" x14ac:dyDescent="0.35">
      <c r="DG73" s="218"/>
      <c r="DH73" s="218"/>
      <c r="DI73" s="218"/>
      <c r="DJ73" s="218"/>
      <c r="DK73" s="218"/>
      <c r="DL73" s="218"/>
      <c r="DM73" s="218"/>
      <c r="DN73" s="218"/>
      <c r="DO73" s="218"/>
      <c r="DP73" s="218"/>
      <c r="DQ73" s="218"/>
      <c r="DR73" s="218"/>
      <c r="DS73" s="218"/>
      <c r="DT73" s="218"/>
      <c r="DU73" s="218"/>
      <c r="DV73" s="218"/>
      <c r="DW73" s="218"/>
      <c r="DX73" s="218"/>
    </row>
    <row r="74" spans="111:128" s="10" customFormat="1" x14ac:dyDescent="0.35">
      <c r="DG74" s="218"/>
      <c r="DH74" s="218"/>
      <c r="DI74" s="218"/>
      <c r="DJ74" s="218"/>
      <c r="DK74" s="218"/>
      <c r="DL74" s="218"/>
      <c r="DM74" s="218"/>
      <c r="DN74" s="218"/>
      <c r="DO74" s="218"/>
      <c r="DP74" s="218"/>
      <c r="DQ74" s="218"/>
      <c r="DR74" s="218"/>
      <c r="DS74" s="218"/>
      <c r="DT74" s="218"/>
      <c r="DU74" s="218"/>
      <c r="DV74" s="218"/>
      <c r="DW74" s="218"/>
      <c r="DX74" s="218"/>
    </row>
    <row r="75" spans="111:128" s="10" customFormat="1" x14ac:dyDescent="0.35">
      <c r="DG75" s="218"/>
      <c r="DH75" s="218"/>
      <c r="DI75" s="218"/>
      <c r="DJ75" s="218"/>
      <c r="DK75" s="218"/>
      <c r="DL75" s="218"/>
      <c r="DM75" s="218"/>
      <c r="DN75" s="218"/>
      <c r="DO75" s="218"/>
      <c r="DP75" s="218"/>
      <c r="DQ75" s="218"/>
      <c r="DR75" s="218"/>
      <c r="DS75" s="218"/>
      <c r="DT75" s="218"/>
      <c r="DU75" s="218"/>
      <c r="DV75" s="218"/>
      <c r="DW75" s="218"/>
      <c r="DX75" s="218"/>
    </row>
    <row r="76" spans="111:128" s="10" customFormat="1" x14ac:dyDescent="0.35">
      <c r="DG76" s="218"/>
      <c r="DH76" s="218"/>
      <c r="DI76" s="218"/>
      <c r="DJ76" s="218"/>
      <c r="DK76" s="218"/>
      <c r="DL76" s="218"/>
      <c r="DM76" s="218"/>
      <c r="DN76" s="218"/>
      <c r="DO76" s="218"/>
      <c r="DP76" s="218"/>
      <c r="DQ76" s="218"/>
      <c r="DR76" s="218"/>
      <c r="DS76" s="218"/>
      <c r="DT76" s="218"/>
      <c r="DU76" s="218"/>
      <c r="DV76" s="218"/>
      <c r="DW76" s="218"/>
      <c r="DX76" s="218"/>
    </row>
    <row r="77" spans="111:128" s="10" customFormat="1" x14ac:dyDescent="0.35">
      <c r="DG77" s="218"/>
      <c r="DH77" s="218"/>
      <c r="DI77" s="218"/>
      <c r="DJ77" s="218"/>
      <c r="DK77" s="218"/>
      <c r="DL77" s="218"/>
      <c r="DM77" s="218"/>
      <c r="DN77" s="218"/>
      <c r="DO77" s="218"/>
      <c r="DP77" s="218"/>
      <c r="DQ77" s="218"/>
      <c r="DR77" s="218"/>
      <c r="DS77" s="218"/>
      <c r="DT77" s="218"/>
      <c r="DU77" s="218"/>
      <c r="DV77" s="218"/>
      <c r="DW77" s="218"/>
      <c r="DX77" s="218"/>
    </row>
    <row r="78" spans="111:128" s="10" customFormat="1" x14ac:dyDescent="0.35">
      <c r="DG78" s="218"/>
      <c r="DH78" s="218"/>
      <c r="DI78" s="218"/>
      <c r="DJ78" s="218"/>
      <c r="DK78" s="218"/>
      <c r="DL78" s="218"/>
      <c r="DM78" s="218"/>
      <c r="DN78" s="218"/>
      <c r="DO78" s="218"/>
      <c r="DP78" s="218"/>
      <c r="DQ78" s="218"/>
      <c r="DR78" s="218"/>
      <c r="DS78" s="218"/>
      <c r="DT78" s="218"/>
      <c r="DU78" s="218"/>
      <c r="DV78" s="218"/>
      <c r="DW78" s="218"/>
      <c r="DX78" s="218"/>
    </row>
    <row r="79" spans="111:128" s="10" customFormat="1" x14ac:dyDescent="0.35">
      <c r="DG79" s="218"/>
      <c r="DH79" s="218"/>
      <c r="DI79" s="218"/>
      <c r="DJ79" s="218"/>
      <c r="DK79" s="218"/>
      <c r="DL79" s="218"/>
      <c r="DM79" s="218"/>
      <c r="DN79" s="218"/>
      <c r="DO79" s="218"/>
      <c r="DP79" s="218"/>
      <c r="DQ79" s="218"/>
      <c r="DR79" s="218"/>
      <c r="DS79" s="218"/>
      <c r="DT79" s="218"/>
      <c r="DU79" s="218"/>
      <c r="DV79" s="218"/>
      <c r="DW79" s="218"/>
      <c r="DX79" s="218"/>
    </row>
    <row r="80" spans="111:128" s="10" customFormat="1" x14ac:dyDescent="0.35">
      <c r="DG80" s="218"/>
      <c r="DH80" s="218"/>
      <c r="DI80" s="218"/>
      <c r="DJ80" s="218"/>
      <c r="DK80" s="218"/>
      <c r="DL80" s="218"/>
      <c r="DM80" s="218"/>
      <c r="DN80" s="218"/>
      <c r="DO80" s="218"/>
      <c r="DP80" s="218"/>
      <c r="DQ80" s="218"/>
      <c r="DR80" s="218"/>
      <c r="DS80" s="218"/>
      <c r="DT80" s="218"/>
      <c r="DU80" s="218"/>
      <c r="DV80" s="218"/>
      <c r="DW80" s="218"/>
      <c r="DX80" s="218"/>
    </row>
    <row r="81" spans="111:128" s="10" customFormat="1" x14ac:dyDescent="0.35">
      <c r="DG81" s="218"/>
      <c r="DH81" s="218"/>
      <c r="DI81" s="218"/>
      <c r="DJ81" s="218"/>
      <c r="DK81" s="218"/>
      <c r="DL81" s="218"/>
      <c r="DM81" s="218"/>
      <c r="DN81" s="218"/>
      <c r="DO81" s="218"/>
      <c r="DP81" s="218"/>
      <c r="DQ81" s="218"/>
      <c r="DR81" s="218"/>
      <c r="DS81" s="218"/>
      <c r="DT81" s="218"/>
      <c r="DU81" s="218"/>
      <c r="DV81" s="218"/>
      <c r="DW81" s="218"/>
      <c r="DX81" s="218"/>
    </row>
    <row r="82" spans="111:128" s="10" customFormat="1" x14ac:dyDescent="0.35">
      <c r="DG82" s="218"/>
      <c r="DH82" s="218"/>
      <c r="DI82" s="218"/>
      <c r="DJ82" s="218"/>
      <c r="DK82" s="218"/>
      <c r="DL82" s="218"/>
      <c r="DM82" s="218"/>
      <c r="DN82" s="218"/>
      <c r="DO82" s="218"/>
      <c r="DP82" s="218"/>
      <c r="DQ82" s="218"/>
      <c r="DR82" s="218"/>
      <c r="DS82" s="218"/>
      <c r="DT82" s="218"/>
      <c r="DU82" s="218"/>
      <c r="DV82" s="218"/>
      <c r="DW82" s="218"/>
      <c r="DX82" s="218"/>
    </row>
    <row r="83" spans="111:128" s="10" customFormat="1" x14ac:dyDescent="0.35">
      <c r="DG83" s="218"/>
      <c r="DH83" s="218"/>
      <c r="DI83" s="218"/>
      <c r="DJ83" s="218"/>
      <c r="DK83" s="218"/>
      <c r="DL83" s="218"/>
      <c r="DM83" s="218"/>
      <c r="DN83" s="218"/>
      <c r="DO83" s="218"/>
      <c r="DP83" s="218"/>
      <c r="DQ83" s="218"/>
      <c r="DR83" s="218"/>
      <c r="DS83" s="218"/>
      <c r="DT83" s="218"/>
      <c r="DU83" s="218"/>
      <c r="DV83" s="218"/>
      <c r="DW83" s="218"/>
      <c r="DX83" s="218"/>
    </row>
    <row r="84" spans="111:128" s="10" customFormat="1" x14ac:dyDescent="0.35">
      <c r="DG84" s="218"/>
      <c r="DH84" s="218"/>
      <c r="DI84" s="218"/>
      <c r="DJ84" s="218"/>
      <c r="DK84" s="218"/>
      <c r="DL84" s="218"/>
      <c r="DM84" s="218"/>
      <c r="DN84" s="218"/>
      <c r="DO84" s="218"/>
      <c r="DP84" s="218"/>
      <c r="DQ84" s="218"/>
      <c r="DR84" s="218"/>
      <c r="DS84" s="218"/>
      <c r="DT84" s="218"/>
      <c r="DU84" s="218"/>
      <c r="DV84" s="218"/>
      <c r="DW84" s="218"/>
      <c r="DX84" s="218"/>
    </row>
    <row r="85" spans="111:128" s="10" customFormat="1" x14ac:dyDescent="0.35">
      <c r="DG85" s="218"/>
      <c r="DH85" s="218"/>
      <c r="DI85" s="218"/>
      <c r="DJ85" s="218"/>
      <c r="DK85" s="218"/>
      <c r="DL85" s="218"/>
      <c r="DM85" s="218"/>
      <c r="DN85" s="218"/>
      <c r="DO85" s="218"/>
      <c r="DP85" s="218"/>
      <c r="DQ85" s="218"/>
      <c r="DR85" s="218"/>
      <c r="DS85" s="218"/>
      <c r="DT85" s="218"/>
      <c r="DU85" s="218"/>
      <c r="DV85" s="218"/>
      <c r="DW85" s="218"/>
      <c r="DX85" s="218"/>
    </row>
    <row r="86" spans="111:128" s="10" customFormat="1" x14ac:dyDescent="0.35">
      <c r="DG86" s="218"/>
      <c r="DH86" s="218"/>
      <c r="DI86" s="218"/>
      <c r="DJ86" s="218"/>
      <c r="DK86" s="218"/>
      <c r="DL86" s="218"/>
      <c r="DM86" s="218"/>
      <c r="DN86" s="218"/>
      <c r="DO86" s="218"/>
      <c r="DP86" s="218"/>
      <c r="DQ86" s="218"/>
      <c r="DR86" s="218"/>
      <c r="DS86" s="218"/>
      <c r="DT86" s="218"/>
      <c r="DU86" s="218"/>
      <c r="DV86" s="218"/>
      <c r="DW86" s="218"/>
      <c r="DX86" s="218"/>
    </row>
    <row r="87" spans="111:128" s="10" customFormat="1" x14ac:dyDescent="0.35">
      <c r="DG87" s="218"/>
      <c r="DH87" s="218"/>
      <c r="DI87" s="218"/>
      <c r="DJ87" s="218"/>
      <c r="DK87" s="218"/>
      <c r="DL87" s="218"/>
      <c r="DM87" s="218"/>
      <c r="DN87" s="218"/>
      <c r="DO87" s="218"/>
      <c r="DP87" s="218"/>
      <c r="DQ87" s="218"/>
      <c r="DR87" s="218"/>
      <c r="DS87" s="218"/>
      <c r="DT87" s="218"/>
      <c r="DU87" s="218"/>
      <c r="DV87" s="218"/>
      <c r="DW87" s="218"/>
      <c r="DX87" s="218"/>
    </row>
    <row r="88" spans="111:128" s="10" customFormat="1" x14ac:dyDescent="0.35">
      <c r="DG88" s="218"/>
      <c r="DH88" s="218"/>
      <c r="DI88" s="218"/>
      <c r="DJ88" s="218"/>
      <c r="DK88" s="218"/>
      <c r="DL88" s="218"/>
      <c r="DM88" s="218"/>
      <c r="DN88" s="218"/>
      <c r="DO88" s="218"/>
      <c r="DP88" s="218"/>
      <c r="DQ88" s="218"/>
      <c r="DR88" s="218"/>
      <c r="DS88" s="218"/>
      <c r="DT88" s="218"/>
      <c r="DU88" s="218"/>
      <c r="DV88" s="218"/>
      <c r="DW88" s="218"/>
      <c r="DX88" s="218"/>
    </row>
    <row r="89" spans="111:128" s="10" customFormat="1" x14ac:dyDescent="0.35">
      <c r="DG89" s="218"/>
      <c r="DH89" s="218"/>
      <c r="DI89" s="218"/>
      <c r="DJ89" s="218"/>
      <c r="DK89" s="218"/>
      <c r="DL89" s="218"/>
      <c r="DM89" s="218"/>
      <c r="DN89" s="218"/>
      <c r="DO89" s="218"/>
      <c r="DP89" s="218"/>
      <c r="DQ89" s="218"/>
      <c r="DR89" s="218"/>
      <c r="DS89" s="218"/>
      <c r="DT89" s="218"/>
      <c r="DU89" s="218"/>
      <c r="DV89" s="218"/>
      <c r="DW89" s="218"/>
      <c r="DX89" s="218"/>
    </row>
    <row r="90" spans="111:128" s="10" customFormat="1" x14ac:dyDescent="0.35">
      <c r="DG90" s="218"/>
      <c r="DH90" s="218"/>
      <c r="DI90" s="218"/>
      <c r="DJ90" s="218"/>
      <c r="DK90" s="218"/>
      <c r="DL90" s="218"/>
      <c r="DM90" s="218"/>
      <c r="DN90" s="218"/>
      <c r="DO90" s="218"/>
      <c r="DP90" s="218"/>
      <c r="DQ90" s="218"/>
      <c r="DR90" s="218"/>
      <c r="DS90" s="218"/>
      <c r="DT90" s="218"/>
      <c r="DU90" s="218"/>
      <c r="DV90" s="218"/>
      <c r="DW90" s="218"/>
      <c r="DX90" s="218"/>
    </row>
    <row r="91" spans="111:128" s="10" customFormat="1" x14ac:dyDescent="0.35">
      <c r="DG91" s="218"/>
      <c r="DH91" s="218"/>
      <c r="DI91" s="218"/>
      <c r="DJ91" s="218"/>
      <c r="DK91" s="218"/>
      <c r="DL91" s="218"/>
      <c r="DM91" s="218"/>
      <c r="DN91" s="218"/>
      <c r="DO91" s="218"/>
      <c r="DP91" s="218"/>
      <c r="DQ91" s="218"/>
      <c r="DR91" s="218"/>
      <c r="DS91" s="218"/>
      <c r="DT91" s="218"/>
      <c r="DU91" s="218"/>
      <c r="DV91" s="218"/>
      <c r="DW91" s="218"/>
      <c r="DX91" s="218"/>
    </row>
    <row r="92" spans="111:128" s="10" customFormat="1" x14ac:dyDescent="0.35">
      <c r="DG92" s="218"/>
      <c r="DH92" s="218"/>
      <c r="DI92" s="218"/>
      <c r="DJ92" s="218"/>
      <c r="DK92" s="218"/>
      <c r="DL92" s="218"/>
      <c r="DM92" s="218"/>
      <c r="DN92" s="218"/>
      <c r="DO92" s="218"/>
      <c r="DP92" s="218"/>
      <c r="DQ92" s="218"/>
      <c r="DR92" s="218"/>
      <c r="DS92" s="218"/>
      <c r="DT92" s="218"/>
      <c r="DU92" s="218"/>
      <c r="DV92" s="218"/>
      <c r="DW92" s="218"/>
      <c r="DX92" s="218"/>
    </row>
    <row r="93" spans="111:128" s="10" customFormat="1" x14ac:dyDescent="0.35">
      <c r="DG93" s="218"/>
      <c r="DH93" s="218"/>
      <c r="DI93" s="218"/>
      <c r="DJ93" s="218"/>
      <c r="DK93" s="218"/>
      <c r="DL93" s="218"/>
      <c r="DM93" s="218"/>
      <c r="DN93" s="218"/>
      <c r="DO93" s="218"/>
      <c r="DP93" s="218"/>
      <c r="DQ93" s="218"/>
      <c r="DR93" s="218"/>
      <c r="DS93" s="218"/>
      <c r="DT93" s="218"/>
      <c r="DU93" s="218"/>
      <c r="DV93" s="218"/>
      <c r="DW93" s="218"/>
      <c r="DX93" s="218"/>
    </row>
    <row r="94" spans="111:128" s="10" customFormat="1" x14ac:dyDescent="0.35">
      <c r="DG94" s="218"/>
      <c r="DH94" s="218"/>
      <c r="DI94" s="218"/>
      <c r="DJ94" s="218"/>
      <c r="DK94" s="218"/>
      <c r="DL94" s="218"/>
      <c r="DM94" s="218"/>
      <c r="DN94" s="218"/>
      <c r="DO94" s="218"/>
      <c r="DP94" s="218"/>
      <c r="DQ94" s="218"/>
      <c r="DR94" s="218"/>
      <c r="DS94" s="218"/>
      <c r="DT94" s="218"/>
      <c r="DU94" s="218"/>
      <c r="DV94" s="218"/>
      <c r="DW94" s="218"/>
      <c r="DX94" s="218"/>
    </row>
    <row r="95" spans="111:128" s="10" customFormat="1" x14ac:dyDescent="0.35">
      <c r="DG95" s="218"/>
      <c r="DH95" s="218"/>
      <c r="DI95" s="218"/>
      <c r="DJ95" s="218"/>
      <c r="DK95" s="218"/>
      <c r="DL95" s="218"/>
      <c r="DM95" s="218"/>
      <c r="DN95" s="218"/>
      <c r="DO95" s="218"/>
      <c r="DP95" s="218"/>
      <c r="DQ95" s="218"/>
      <c r="DR95" s="218"/>
      <c r="DS95" s="218"/>
      <c r="DT95" s="218"/>
      <c r="DU95" s="218"/>
      <c r="DV95" s="218"/>
      <c r="DW95" s="218"/>
      <c r="DX95" s="218"/>
    </row>
    <row r="96" spans="111:128" s="10" customFormat="1" x14ac:dyDescent="0.35">
      <c r="DG96" s="218"/>
      <c r="DH96" s="218"/>
      <c r="DI96" s="218"/>
      <c r="DJ96" s="218"/>
      <c r="DK96" s="218"/>
      <c r="DL96" s="218"/>
      <c r="DM96" s="218"/>
      <c r="DN96" s="218"/>
      <c r="DO96" s="218"/>
      <c r="DP96" s="218"/>
      <c r="DQ96" s="218"/>
      <c r="DR96" s="218"/>
      <c r="DS96" s="218"/>
      <c r="DT96" s="218"/>
      <c r="DU96" s="218"/>
      <c r="DV96" s="218"/>
      <c r="DW96" s="218"/>
      <c r="DX96" s="218"/>
    </row>
    <row r="97" spans="111:128" s="10" customFormat="1" x14ac:dyDescent="0.35">
      <c r="DG97" s="218"/>
      <c r="DH97" s="218"/>
      <c r="DI97" s="218"/>
      <c r="DJ97" s="218"/>
      <c r="DK97" s="218"/>
      <c r="DL97" s="218"/>
      <c r="DM97" s="218"/>
      <c r="DN97" s="218"/>
      <c r="DO97" s="218"/>
      <c r="DP97" s="218"/>
      <c r="DQ97" s="218"/>
      <c r="DR97" s="218"/>
      <c r="DS97" s="218"/>
      <c r="DT97" s="218"/>
      <c r="DU97" s="218"/>
      <c r="DV97" s="218"/>
      <c r="DW97" s="218"/>
      <c r="DX97" s="218"/>
    </row>
    <row r="98" spans="111:128" s="10" customFormat="1" x14ac:dyDescent="0.35">
      <c r="DG98" s="218"/>
      <c r="DH98" s="218"/>
      <c r="DI98" s="218"/>
      <c r="DJ98" s="218"/>
      <c r="DK98" s="218"/>
      <c r="DL98" s="218"/>
      <c r="DM98" s="218"/>
      <c r="DN98" s="218"/>
      <c r="DO98" s="218"/>
      <c r="DP98" s="218"/>
      <c r="DQ98" s="218"/>
      <c r="DR98" s="218"/>
      <c r="DS98" s="218"/>
      <c r="DT98" s="218"/>
      <c r="DU98" s="218"/>
      <c r="DV98" s="218"/>
      <c r="DW98" s="218"/>
      <c r="DX98" s="218"/>
    </row>
    <row r="99" spans="111:128" s="10" customFormat="1" x14ac:dyDescent="0.35">
      <c r="DG99" s="218"/>
      <c r="DH99" s="218"/>
      <c r="DI99" s="218"/>
      <c r="DJ99" s="218"/>
      <c r="DK99" s="218"/>
      <c r="DL99" s="218"/>
      <c r="DM99" s="218"/>
      <c r="DN99" s="218"/>
      <c r="DO99" s="218"/>
      <c r="DP99" s="218"/>
      <c r="DQ99" s="218"/>
      <c r="DR99" s="218"/>
      <c r="DS99" s="218"/>
      <c r="DT99" s="218"/>
      <c r="DU99" s="218"/>
      <c r="DV99" s="218"/>
      <c r="DW99" s="218"/>
      <c r="DX99" s="218"/>
    </row>
    <row r="100" spans="111:128" s="10" customFormat="1" x14ac:dyDescent="0.35">
      <c r="DG100" s="218"/>
      <c r="DH100" s="218"/>
      <c r="DI100" s="218"/>
      <c r="DJ100" s="218"/>
      <c r="DK100" s="218"/>
      <c r="DL100" s="218"/>
      <c r="DM100" s="218"/>
      <c r="DN100" s="218"/>
      <c r="DO100" s="218"/>
      <c r="DP100" s="218"/>
      <c r="DQ100" s="218"/>
      <c r="DR100" s="218"/>
      <c r="DS100" s="218"/>
      <c r="DT100" s="218"/>
      <c r="DU100" s="218"/>
      <c r="DV100" s="218"/>
      <c r="DW100" s="218"/>
      <c r="DX100" s="218"/>
    </row>
    <row r="101" spans="111:128" s="10" customFormat="1" x14ac:dyDescent="0.35">
      <c r="DG101" s="218"/>
      <c r="DH101" s="218"/>
      <c r="DI101" s="218"/>
      <c r="DJ101" s="218"/>
      <c r="DK101" s="218"/>
      <c r="DL101" s="218"/>
      <c r="DM101" s="218"/>
      <c r="DN101" s="218"/>
      <c r="DO101" s="218"/>
      <c r="DP101" s="218"/>
      <c r="DQ101" s="218"/>
      <c r="DR101" s="218"/>
      <c r="DS101" s="218"/>
      <c r="DT101" s="218"/>
      <c r="DU101" s="218"/>
      <c r="DV101" s="218"/>
      <c r="DW101" s="218"/>
      <c r="DX101" s="218"/>
    </row>
    <row r="102" spans="111:128" s="10" customFormat="1" x14ac:dyDescent="0.35">
      <c r="DG102" s="218"/>
      <c r="DH102" s="218"/>
      <c r="DI102" s="218"/>
      <c r="DJ102" s="218"/>
      <c r="DK102" s="218"/>
      <c r="DL102" s="218"/>
      <c r="DM102" s="218"/>
      <c r="DN102" s="218"/>
      <c r="DO102" s="218"/>
      <c r="DP102" s="218"/>
      <c r="DQ102" s="218"/>
      <c r="DR102" s="218"/>
      <c r="DS102" s="218"/>
      <c r="DT102" s="218"/>
      <c r="DU102" s="218"/>
      <c r="DV102" s="218"/>
      <c r="DW102" s="218"/>
      <c r="DX102" s="218"/>
    </row>
    <row r="103" spans="111:128" s="10" customFormat="1" x14ac:dyDescent="0.35">
      <c r="DG103" s="218"/>
      <c r="DH103" s="218"/>
      <c r="DI103" s="218"/>
      <c r="DJ103" s="218"/>
      <c r="DK103" s="218"/>
      <c r="DL103" s="218"/>
      <c r="DM103" s="218"/>
      <c r="DN103" s="218"/>
      <c r="DO103" s="218"/>
      <c r="DP103" s="218"/>
      <c r="DQ103" s="218"/>
      <c r="DR103" s="218"/>
      <c r="DS103" s="218"/>
      <c r="DT103" s="218"/>
      <c r="DU103" s="218"/>
      <c r="DV103" s="218"/>
      <c r="DW103" s="218"/>
      <c r="DX103" s="218"/>
    </row>
    <row r="104" spans="111:128" s="10" customFormat="1" x14ac:dyDescent="0.35">
      <c r="DG104" s="218"/>
      <c r="DH104" s="218"/>
      <c r="DI104" s="218"/>
      <c r="DJ104" s="218"/>
      <c r="DK104" s="218"/>
      <c r="DL104" s="218"/>
      <c r="DM104" s="218"/>
      <c r="DN104" s="218"/>
      <c r="DO104" s="218"/>
      <c r="DP104" s="218"/>
      <c r="DQ104" s="218"/>
      <c r="DR104" s="218"/>
      <c r="DS104" s="218"/>
      <c r="DT104" s="218"/>
      <c r="DU104" s="218"/>
      <c r="DV104" s="218"/>
      <c r="DW104" s="218"/>
      <c r="DX104" s="218"/>
    </row>
    <row r="105" spans="111:128" s="10" customFormat="1" x14ac:dyDescent="0.35">
      <c r="DG105" s="218"/>
      <c r="DH105" s="218"/>
      <c r="DI105" s="218"/>
      <c r="DJ105" s="218"/>
      <c r="DK105" s="218"/>
      <c r="DL105" s="218"/>
      <c r="DM105" s="218"/>
      <c r="DN105" s="218"/>
      <c r="DO105" s="218"/>
      <c r="DP105" s="218"/>
      <c r="DQ105" s="218"/>
      <c r="DR105" s="218"/>
      <c r="DS105" s="218"/>
      <c r="DT105" s="218"/>
      <c r="DU105" s="218"/>
      <c r="DV105" s="218"/>
      <c r="DW105" s="218"/>
      <c r="DX105" s="218"/>
    </row>
    <row r="106" spans="111:128" s="10" customFormat="1" x14ac:dyDescent="0.35">
      <c r="DG106" s="218"/>
      <c r="DH106" s="218"/>
      <c r="DI106" s="218"/>
      <c r="DJ106" s="218"/>
      <c r="DK106" s="218"/>
      <c r="DL106" s="218"/>
      <c r="DM106" s="218"/>
      <c r="DN106" s="218"/>
      <c r="DO106" s="218"/>
      <c r="DP106" s="218"/>
      <c r="DQ106" s="218"/>
      <c r="DR106" s="218"/>
      <c r="DS106" s="218"/>
      <c r="DT106" s="218"/>
      <c r="DU106" s="218"/>
      <c r="DV106" s="218"/>
      <c r="DW106" s="218"/>
      <c r="DX106" s="218"/>
    </row>
    <row r="107" spans="111:128" s="10" customFormat="1" x14ac:dyDescent="0.35">
      <c r="DG107" s="218"/>
      <c r="DH107" s="218"/>
      <c r="DI107" s="218"/>
      <c r="DJ107" s="218"/>
      <c r="DK107" s="218"/>
      <c r="DL107" s="218"/>
      <c r="DM107" s="218"/>
      <c r="DN107" s="218"/>
      <c r="DO107" s="218"/>
      <c r="DP107" s="218"/>
      <c r="DQ107" s="218"/>
      <c r="DR107" s="218"/>
      <c r="DS107" s="218"/>
      <c r="DT107" s="218"/>
      <c r="DU107" s="218"/>
      <c r="DV107" s="218"/>
      <c r="DW107" s="218"/>
      <c r="DX107" s="218"/>
    </row>
    <row r="108" spans="111:128" s="10" customFormat="1" x14ac:dyDescent="0.35">
      <c r="DG108" s="218"/>
      <c r="DH108" s="218"/>
      <c r="DI108" s="218"/>
      <c r="DJ108" s="218"/>
      <c r="DK108" s="218"/>
      <c r="DL108" s="218"/>
      <c r="DM108" s="218"/>
      <c r="DN108" s="218"/>
      <c r="DO108" s="218"/>
      <c r="DP108" s="218"/>
      <c r="DQ108" s="218"/>
      <c r="DR108" s="218"/>
      <c r="DS108" s="218"/>
      <c r="DT108" s="218"/>
      <c r="DU108" s="218"/>
      <c r="DV108" s="218"/>
      <c r="DW108" s="218"/>
      <c r="DX108" s="218"/>
    </row>
    <row r="109" spans="111:128" s="10" customFormat="1" x14ac:dyDescent="0.35">
      <c r="DG109" s="218"/>
      <c r="DH109" s="218"/>
      <c r="DI109" s="218"/>
      <c r="DJ109" s="218"/>
      <c r="DK109" s="218"/>
      <c r="DL109" s="218"/>
      <c r="DM109" s="218"/>
      <c r="DN109" s="218"/>
      <c r="DO109" s="218"/>
      <c r="DP109" s="218"/>
      <c r="DQ109" s="218"/>
      <c r="DR109" s="218"/>
      <c r="DS109" s="218"/>
      <c r="DT109" s="218"/>
      <c r="DU109" s="218"/>
      <c r="DV109" s="218"/>
      <c r="DW109" s="218"/>
      <c r="DX109" s="218"/>
    </row>
    <row r="110" spans="111:128" s="10" customFormat="1" x14ac:dyDescent="0.35">
      <c r="DG110" s="218"/>
      <c r="DH110" s="218"/>
      <c r="DI110" s="218"/>
      <c r="DJ110" s="218"/>
      <c r="DK110" s="218"/>
      <c r="DL110" s="218"/>
      <c r="DM110" s="218"/>
      <c r="DN110" s="218"/>
      <c r="DO110" s="218"/>
      <c r="DP110" s="218"/>
      <c r="DQ110" s="218"/>
      <c r="DR110" s="218"/>
      <c r="DS110" s="218"/>
      <c r="DT110" s="218"/>
      <c r="DU110" s="218"/>
      <c r="DV110" s="218"/>
      <c r="DW110" s="218"/>
      <c r="DX110" s="218"/>
    </row>
    <row r="111" spans="111:128" s="10" customFormat="1" x14ac:dyDescent="0.35">
      <c r="DG111" s="218"/>
      <c r="DH111" s="218"/>
      <c r="DI111" s="218"/>
      <c r="DJ111" s="218"/>
      <c r="DK111" s="218"/>
      <c r="DL111" s="218"/>
      <c r="DM111" s="218"/>
      <c r="DN111" s="218"/>
      <c r="DO111" s="218"/>
      <c r="DP111" s="218"/>
      <c r="DQ111" s="218"/>
      <c r="DR111" s="218"/>
      <c r="DS111" s="218"/>
      <c r="DT111" s="218"/>
      <c r="DU111" s="218"/>
      <c r="DV111" s="218"/>
      <c r="DW111" s="218"/>
      <c r="DX111" s="218"/>
    </row>
    <row r="112" spans="111:128" s="10" customFormat="1" x14ac:dyDescent="0.35">
      <c r="DG112" s="218"/>
      <c r="DH112" s="218"/>
      <c r="DI112" s="218"/>
      <c r="DJ112" s="218"/>
      <c r="DK112" s="218"/>
      <c r="DL112" s="218"/>
      <c r="DM112" s="218"/>
      <c r="DN112" s="218"/>
      <c r="DO112" s="218"/>
      <c r="DP112" s="218"/>
      <c r="DQ112" s="218"/>
      <c r="DR112" s="218"/>
      <c r="DS112" s="218"/>
      <c r="DT112" s="218"/>
      <c r="DU112" s="218"/>
      <c r="DV112" s="218"/>
      <c r="DW112" s="218"/>
      <c r="DX112" s="218"/>
    </row>
    <row r="113" spans="111:128" s="10" customFormat="1" x14ac:dyDescent="0.35">
      <c r="DG113" s="218"/>
      <c r="DH113" s="218"/>
      <c r="DI113" s="218"/>
      <c r="DJ113" s="218"/>
      <c r="DK113" s="218"/>
      <c r="DL113" s="218"/>
      <c r="DM113" s="218"/>
      <c r="DN113" s="218"/>
      <c r="DO113" s="218"/>
      <c r="DP113" s="218"/>
      <c r="DQ113" s="218"/>
      <c r="DR113" s="218"/>
      <c r="DS113" s="218"/>
      <c r="DT113" s="218"/>
      <c r="DU113" s="218"/>
      <c r="DV113" s="218"/>
      <c r="DW113" s="218"/>
      <c r="DX113" s="218"/>
    </row>
    <row r="114" spans="111:128" s="10" customFormat="1" x14ac:dyDescent="0.35">
      <c r="DG114" s="218"/>
      <c r="DH114" s="218"/>
      <c r="DI114" s="218"/>
      <c r="DJ114" s="218"/>
      <c r="DK114" s="218"/>
      <c r="DL114" s="218"/>
      <c r="DM114" s="218"/>
      <c r="DN114" s="218"/>
      <c r="DO114" s="218"/>
      <c r="DP114" s="218"/>
      <c r="DQ114" s="218"/>
      <c r="DR114" s="218"/>
      <c r="DS114" s="218"/>
      <c r="DT114" s="218"/>
      <c r="DU114" s="218"/>
      <c r="DV114" s="218"/>
      <c r="DW114" s="218"/>
      <c r="DX114" s="218"/>
    </row>
    <row r="115" spans="111:128" s="10" customFormat="1" x14ac:dyDescent="0.35">
      <c r="DG115" s="218"/>
      <c r="DH115" s="218"/>
      <c r="DI115" s="218"/>
      <c r="DJ115" s="218"/>
      <c r="DK115" s="218"/>
      <c r="DL115" s="218"/>
      <c r="DM115" s="218"/>
      <c r="DN115" s="218"/>
      <c r="DO115" s="218"/>
      <c r="DP115" s="218"/>
      <c r="DQ115" s="218"/>
      <c r="DR115" s="218"/>
      <c r="DS115" s="218"/>
      <c r="DT115" s="218"/>
      <c r="DU115" s="218"/>
      <c r="DV115" s="218"/>
      <c r="DW115" s="218"/>
      <c r="DX115" s="218"/>
    </row>
    <row r="116" spans="111:128" s="10" customFormat="1" x14ac:dyDescent="0.35">
      <c r="DG116" s="218"/>
      <c r="DH116" s="218"/>
      <c r="DI116" s="218"/>
      <c r="DJ116" s="218"/>
      <c r="DK116" s="218"/>
      <c r="DL116" s="218"/>
      <c r="DM116" s="218"/>
      <c r="DN116" s="218"/>
      <c r="DO116" s="218"/>
      <c r="DP116" s="218"/>
      <c r="DQ116" s="218"/>
      <c r="DR116" s="218"/>
      <c r="DS116" s="218"/>
      <c r="DT116" s="218"/>
      <c r="DU116" s="218"/>
      <c r="DV116" s="218"/>
      <c r="DW116" s="218"/>
      <c r="DX116" s="218"/>
    </row>
    <row r="117" spans="111:128" s="10" customFormat="1" x14ac:dyDescent="0.35">
      <c r="DG117" s="218"/>
      <c r="DH117" s="218"/>
      <c r="DI117" s="218"/>
      <c r="DJ117" s="218"/>
      <c r="DK117" s="218"/>
      <c r="DL117" s="218"/>
      <c r="DM117" s="218"/>
      <c r="DN117" s="218"/>
      <c r="DO117" s="218"/>
      <c r="DP117" s="218"/>
      <c r="DQ117" s="218"/>
      <c r="DR117" s="218"/>
      <c r="DS117" s="218"/>
      <c r="DT117" s="218"/>
      <c r="DU117" s="218"/>
      <c r="DV117" s="218"/>
      <c r="DW117" s="218"/>
      <c r="DX117" s="218"/>
    </row>
    <row r="118" spans="111:128" s="10" customFormat="1" x14ac:dyDescent="0.35">
      <c r="DG118" s="218"/>
      <c r="DH118" s="218"/>
      <c r="DI118" s="218"/>
      <c r="DJ118" s="218"/>
      <c r="DK118" s="218"/>
      <c r="DL118" s="218"/>
      <c r="DM118" s="218"/>
      <c r="DN118" s="218"/>
      <c r="DO118" s="218"/>
      <c r="DP118" s="218"/>
      <c r="DQ118" s="218"/>
      <c r="DR118" s="218"/>
      <c r="DS118" s="218"/>
      <c r="DT118" s="218"/>
      <c r="DU118" s="218"/>
      <c r="DV118" s="218"/>
      <c r="DW118" s="218"/>
      <c r="DX118" s="218"/>
    </row>
    <row r="119" spans="111:128" s="10" customFormat="1" x14ac:dyDescent="0.35">
      <c r="DG119" s="218"/>
      <c r="DH119" s="218"/>
      <c r="DI119" s="218"/>
      <c r="DJ119" s="218"/>
      <c r="DK119" s="218"/>
      <c r="DL119" s="218"/>
      <c r="DM119" s="218"/>
      <c r="DN119" s="218"/>
      <c r="DO119" s="218"/>
      <c r="DP119" s="218"/>
      <c r="DQ119" s="218"/>
      <c r="DR119" s="218"/>
      <c r="DS119" s="218"/>
      <c r="DT119" s="218"/>
      <c r="DU119" s="218"/>
      <c r="DV119" s="218"/>
      <c r="DW119" s="218"/>
      <c r="DX119" s="218"/>
    </row>
    <row r="120" spans="111:128" s="10" customFormat="1" x14ac:dyDescent="0.35">
      <c r="DG120" s="218"/>
      <c r="DH120" s="218"/>
      <c r="DI120" s="218"/>
      <c r="DJ120" s="218"/>
      <c r="DK120" s="218"/>
      <c r="DL120" s="218"/>
      <c r="DM120" s="218"/>
      <c r="DN120" s="218"/>
      <c r="DO120" s="218"/>
      <c r="DP120" s="218"/>
      <c r="DQ120" s="218"/>
      <c r="DR120" s="218"/>
      <c r="DS120" s="218"/>
      <c r="DT120" s="218"/>
      <c r="DU120" s="218"/>
      <c r="DV120" s="218"/>
      <c r="DW120" s="218"/>
      <c r="DX120" s="218"/>
    </row>
    <row r="121" spans="111:128" s="10" customFormat="1" x14ac:dyDescent="0.35">
      <c r="DG121" s="218"/>
      <c r="DH121" s="218"/>
      <c r="DI121" s="218"/>
      <c r="DJ121" s="218"/>
      <c r="DK121" s="218"/>
      <c r="DL121" s="218"/>
      <c r="DM121" s="218"/>
      <c r="DN121" s="218"/>
      <c r="DO121" s="218"/>
      <c r="DP121" s="218"/>
      <c r="DQ121" s="218"/>
      <c r="DR121" s="218"/>
      <c r="DS121" s="218"/>
      <c r="DT121" s="218"/>
      <c r="DU121" s="218"/>
      <c r="DV121" s="218"/>
      <c r="DW121" s="218"/>
      <c r="DX121" s="218"/>
    </row>
    <row r="122" spans="111:128" s="10" customFormat="1" x14ac:dyDescent="0.35">
      <c r="DG122" s="218"/>
      <c r="DH122" s="218"/>
      <c r="DI122" s="218"/>
      <c r="DJ122" s="218"/>
      <c r="DK122" s="218"/>
      <c r="DL122" s="218"/>
      <c r="DM122" s="218"/>
      <c r="DN122" s="218"/>
      <c r="DO122" s="218"/>
      <c r="DP122" s="218"/>
      <c r="DQ122" s="218"/>
      <c r="DR122" s="218"/>
      <c r="DS122" s="218"/>
      <c r="DT122" s="218"/>
      <c r="DU122" s="218"/>
      <c r="DV122" s="218"/>
      <c r="DW122" s="218"/>
      <c r="DX122" s="218"/>
    </row>
    <row r="123" spans="111:128" s="10" customFormat="1" x14ac:dyDescent="0.35">
      <c r="DG123" s="218"/>
      <c r="DH123" s="218"/>
      <c r="DI123" s="218"/>
      <c r="DJ123" s="218"/>
      <c r="DK123" s="218"/>
      <c r="DL123" s="218"/>
      <c r="DM123" s="218"/>
      <c r="DN123" s="218"/>
      <c r="DO123" s="218"/>
      <c r="DP123" s="218"/>
      <c r="DQ123" s="218"/>
      <c r="DR123" s="218"/>
      <c r="DS123" s="218"/>
      <c r="DT123" s="218"/>
      <c r="DU123" s="218"/>
      <c r="DV123" s="218"/>
      <c r="DW123" s="218"/>
      <c r="DX123" s="218"/>
    </row>
    <row r="124" spans="111:128" s="10" customFormat="1" x14ac:dyDescent="0.35">
      <c r="DG124" s="218"/>
      <c r="DH124" s="218"/>
      <c r="DI124" s="218"/>
      <c r="DJ124" s="218"/>
      <c r="DK124" s="218"/>
      <c r="DL124" s="218"/>
      <c r="DM124" s="218"/>
      <c r="DN124" s="218"/>
      <c r="DO124" s="218"/>
      <c r="DP124" s="218"/>
      <c r="DQ124" s="218"/>
      <c r="DR124" s="218"/>
      <c r="DS124" s="218"/>
      <c r="DT124" s="218"/>
      <c r="DU124" s="218"/>
      <c r="DV124" s="218"/>
      <c r="DW124" s="218"/>
      <c r="DX124" s="218"/>
    </row>
    <row r="125" spans="111:128" s="10" customFormat="1" x14ac:dyDescent="0.35">
      <c r="DG125" s="218"/>
      <c r="DH125" s="218"/>
      <c r="DI125" s="218"/>
      <c r="DJ125" s="218"/>
      <c r="DK125" s="218"/>
      <c r="DL125" s="218"/>
      <c r="DM125" s="218"/>
      <c r="DN125" s="218"/>
      <c r="DO125" s="218"/>
      <c r="DP125" s="218"/>
      <c r="DQ125" s="218"/>
      <c r="DR125" s="218"/>
      <c r="DS125" s="218"/>
      <c r="DT125" s="218"/>
      <c r="DU125" s="218"/>
      <c r="DV125" s="218"/>
      <c r="DW125" s="218"/>
      <c r="DX125" s="218"/>
    </row>
    <row r="126" spans="111:128" s="10" customFormat="1" x14ac:dyDescent="0.35">
      <c r="DG126" s="218"/>
      <c r="DH126" s="218"/>
      <c r="DI126" s="218"/>
      <c r="DJ126" s="218"/>
      <c r="DK126" s="218"/>
      <c r="DL126" s="218"/>
      <c r="DM126" s="218"/>
      <c r="DN126" s="218"/>
      <c r="DO126" s="218"/>
      <c r="DP126" s="218"/>
      <c r="DQ126" s="218"/>
      <c r="DR126" s="218"/>
      <c r="DS126" s="218"/>
      <c r="DT126" s="218"/>
      <c r="DU126" s="218"/>
      <c r="DV126" s="218"/>
      <c r="DW126" s="218"/>
      <c r="DX126" s="218"/>
    </row>
    <row r="127" spans="111:128" s="10" customFormat="1" x14ac:dyDescent="0.35">
      <c r="DG127" s="218"/>
      <c r="DH127" s="218"/>
      <c r="DI127" s="218"/>
      <c r="DJ127" s="218"/>
      <c r="DK127" s="218"/>
      <c r="DL127" s="218"/>
      <c r="DM127" s="218"/>
      <c r="DN127" s="218"/>
      <c r="DO127" s="218"/>
      <c r="DP127" s="218"/>
      <c r="DQ127" s="218"/>
      <c r="DR127" s="218"/>
      <c r="DS127" s="218"/>
      <c r="DT127" s="218"/>
      <c r="DU127" s="218"/>
      <c r="DV127" s="218"/>
      <c r="DW127" s="218"/>
      <c r="DX127" s="218"/>
    </row>
    <row r="128" spans="111:128" s="10" customFormat="1" x14ac:dyDescent="0.35">
      <c r="DG128" s="218"/>
      <c r="DH128" s="218"/>
      <c r="DI128" s="218"/>
      <c r="DJ128" s="218"/>
      <c r="DK128" s="218"/>
      <c r="DL128" s="218"/>
      <c r="DM128" s="218"/>
      <c r="DN128" s="218"/>
      <c r="DO128" s="218"/>
      <c r="DP128" s="218"/>
      <c r="DQ128" s="218"/>
      <c r="DR128" s="218"/>
      <c r="DS128" s="218"/>
      <c r="DT128" s="218"/>
      <c r="DU128" s="218"/>
      <c r="DV128" s="218"/>
      <c r="DW128" s="218"/>
      <c r="DX128" s="218"/>
    </row>
    <row r="129" spans="111:128" s="10" customFormat="1" x14ac:dyDescent="0.35">
      <c r="DG129" s="218"/>
      <c r="DH129" s="218"/>
      <c r="DI129" s="218"/>
      <c r="DJ129" s="218"/>
      <c r="DK129" s="218"/>
      <c r="DL129" s="218"/>
      <c r="DM129" s="218"/>
      <c r="DN129" s="218"/>
      <c r="DO129" s="218"/>
      <c r="DP129" s="218"/>
      <c r="DQ129" s="218"/>
      <c r="DR129" s="218"/>
      <c r="DS129" s="218"/>
      <c r="DT129" s="218"/>
      <c r="DU129" s="218"/>
      <c r="DV129" s="218"/>
      <c r="DW129" s="218"/>
      <c r="DX129" s="218"/>
    </row>
    <row r="130" spans="111:128" s="10" customFormat="1" x14ac:dyDescent="0.35">
      <c r="DG130" s="218"/>
      <c r="DH130" s="218"/>
      <c r="DI130" s="218"/>
      <c r="DJ130" s="218"/>
      <c r="DK130" s="218"/>
      <c r="DL130" s="218"/>
      <c r="DM130" s="218"/>
      <c r="DN130" s="218"/>
      <c r="DO130" s="218"/>
      <c r="DP130" s="218"/>
      <c r="DQ130" s="218"/>
      <c r="DR130" s="218"/>
      <c r="DS130" s="218"/>
      <c r="DT130" s="218"/>
      <c r="DU130" s="218"/>
      <c r="DV130" s="218"/>
      <c r="DW130" s="218"/>
      <c r="DX130" s="218"/>
    </row>
    <row r="131" spans="111:128" s="10" customFormat="1" x14ac:dyDescent="0.35">
      <c r="DG131" s="218"/>
      <c r="DH131" s="218"/>
      <c r="DI131" s="218"/>
      <c r="DJ131" s="218"/>
      <c r="DK131" s="218"/>
      <c r="DL131" s="218"/>
      <c r="DM131" s="218"/>
      <c r="DN131" s="218"/>
      <c r="DO131" s="218"/>
      <c r="DP131" s="218"/>
      <c r="DQ131" s="218"/>
      <c r="DR131" s="218"/>
      <c r="DS131" s="218"/>
      <c r="DT131" s="218"/>
      <c r="DU131" s="218"/>
      <c r="DV131" s="218"/>
      <c r="DW131" s="218"/>
      <c r="DX131" s="218"/>
    </row>
    <row r="132" spans="111:128" s="10" customFormat="1" x14ac:dyDescent="0.35">
      <c r="DG132" s="218"/>
      <c r="DH132" s="218"/>
      <c r="DI132" s="218"/>
      <c r="DJ132" s="218"/>
      <c r="DK132" s="218"/>
      <c r="DL132" s="218"/>
      <c r="DM132" s="218"/>
      <c r="DN132" s="218"/>
      <c r="DO132" s="218"/>
      <c r="DP132" s="218"/>
      <c r="DQ132" s="218"/>
      <c r="DR132" s="218"/>
      <c r="DS132" s="218"/>
      <c r="DT132" s="218"/>
      <c r="DU132" s="218"/>
      <c r="DV132" s="218"/>
      <c r="DW132" s="218"/>
      <c r="DX132" s="218"/>
    </row>
    <row r="133" spans="111:128" s="10" customFormat="1" x14ac:dyDescent="0.35">
      <c r="DG133" s="218"/>
      <c r="DH133" s="218"/>
      <c r="DI133" s="218"/>
      <c r="DJ133" s="218"/>
      <c r="DK133" s="218"/>
      <c r="DL133" s="218"/>
      <c r="DM133" s="218"/>
      <c r="DN133" s="218"/>
      <c r="DO133" s="218"/>
      <c r="DP133" s="218"/>
      <c r="DQ133" s="218"/>
      <c r="DR133" s="218"/>
      <c r="DS133" s="218"/>
      <c r="DT133" s="218"/>
      <c r="DU133" s="218"/>
      <c r="DV133" s="218"/>
      <c r="DW133" s="218"/>
      <c r="DX133" s="218"/>
    </row>
    <row r="134" spans="111:128" s="10" customFormat="1" x14ac:dyDescent="0.35">
      <c r="DG134" s="218"/>
      <c r="DH134" s="218"/>
      <c r="DI134" s="218"/>
      <c r="DJ134" s="218"/>
      <c r="DK134" s="218"/>
      <c r="DL134" s="218"/>
      <c r="DM134" s="218"/>
      <c r="DN134" s="218"/>
      <c r="DO134" s="218"/>
      <c r="DP134" s="218"/>
      <c r="DQ134" s="218"/>
      <c r="DR134" s="218"/>
      <c r="DS134" s="218"/>
      <c r="DT134" s="218"/>
      <c r="DU134" s="218"/>
      <c r="DV134" s="218"/>
      <c r="DW134" s="218"/>
      <c r="DX134" s="218"/>
    </row>
    <row r="135" spans="111:128" s="10" customFormat="1" x14ac:dyDescent="0.35">
      <c r="DG135" s="218"/>
      <c r="DH135" s="218"/>
      <c r="DI135" s="218"/>
      <c r="DJ135" s="218"/>
      <c r="DK135" s="218"/>
      <c r="DL135" s="218"/>
      <c r="DM135" s="218"/>
      <c r="DN135" s="218"/>
      <c r="DO135" s="218"/>
      <c r="DP135" s="218"/>
      <c r="DQ135" s="218"/>
      <c r="DR135" s="218"/>
      <c r="DS135" s="218"/>
      <c r="DT135" s="218"/>
      <c r="DU135" s="218"/>
      <c r="DV135" s="218"/>
      <c r="DW135" s="218"/>
      <c r="DX135" s="218"/>
    </row>
    <row r="136" spans="111:128" s="10" customFormat="1" x14ac:dyDescent="0.35">
      <c r="DG136" s="218"/>
      <c r="DH136" s="218"/>
      <c r="DI136" s="218"/>
      <c r="DJ136" s="218"/>
      <c r="DK136" s="218"/>
      <c r="DL136" s="218"/>
      <c r="DM136" s="218"/>
      <c r="DN136" s="218"/>
      <c r="DO136" s="218"/>
      <c r="DP136" s="218"/>
      <c r="DQ136" s="218"/>
      <c r="DR136" s="218"/>
      <c r="DS136" s="218"/>
      <c r="DT136" s="218"/>
      <c r="DU136" s="218"/>
      <c r="DV136" s="218"/>
      <c r="DW136" s="218"/>
      <c r="DX136" s="218"/>
    </row>
    <row r="137" spans="111:128" s="10" customFormat="1" x14ac:dyDescent="0.35">
      <c r="DG137" s="218"/>
      <c r="DH137" s="218"/>
      <c r="DI137" s="218"/>
      <c r="DJ137" s="218"/>
      <c r="DK137" s="218"/>
      <c r="DL137" s="218"/>
      <c r="DM137" s="218"/>
      <c r="DN137" s="218"/>
      <c r="DO137" s="218"/>
      <c r="DP137" s="218"/>
      <c r="DQ137" s="218"/>
      <c r="DR137" s="218"/>
      <c r="DS137" s="218"/>
      <c r="DT137" s="218"/>
      <c r="DU137" s="218"/>
      <c r="DV137" s="218"/>
      <c r="DW137" s="218"/>
      <c r="DX137" s="218"/>
    </row>
    <row r="138" spans="111:128" s="10" customFormat="1" x14ac:dyDescent="0.35">
      <c r="DG138" s="218"/>
      <c r="DH138" s="218"/>
      <c r="DI138" s="218"/>
      <c r="DJ138" s="218"/>
      <c r="DK138" s="218"/>
      <c r="DL138" s="218"/>
      <c r="DM138" s="218"/>
      <c r="DN138" s="218"/>
      <c r="DO138" s="218"/>
      <c r="DP138" s="218"/>
      <c r="DQ138" s="218"/>
      <c r="DR138" s="218"/>
      <c r="DS138" s="218"/>
      <c r="DT138" s="218"/>
      <c r="DU138" s="218"/>
      <c r="DV138" s="218"/>
      <c r="DW138" s="218"/>
      <c r="DX138" s="218"/>
    </row>
    <row r="139" spans="111:128" s="10" customFormat="1" x14ac:dyDescent="0.35">
      <c r="DG139" s="218"/>
      <c r="DH139" s="218"/>
      <c r="DI139" s="218"/>
      <c r="DJ139" s="218"/>
      <c r="DK139" s="218"/>
      <c r="DL139" s="218"/>
      <c r="DM139" s="218"/>
      <c r="DN139" s="218"/>
      <c r="DO139" s="218"/>
      <c r="DP139" s="218"/>
      <c r="DQ139" s="218"/>
      <c r="DR139" s="218"/>
      <c r="DS139" s="218"/>
      <c r="DT139" s="218"/>
      <c r="DU139" s="218"/>
      <c r="DV139" s="218"/>
      <c r="DW139" s="218"/>
      <c r="DX139" s="218"/>
    </row>
    <row r="140" spans="111:128" s="10" customFormat="1" x14ac:dyDescent="0.35">
      <c r="DG140" s="218"/>
      <c r="DH140" s="218"/>
      <c r="DI140" s="218"/>
      <c r="DJ140" s="218"/>
      <c r="DK140" s="218"/>
      <c r="DL140" s="218"/>
      <c r="DM140" s="218"/>
      <c r="DN140" s="218"/>
      <c r="DO140" s="218"/>
      <c r="DP140" s="218"/>
      <c r="DQ140" s="218"/>
      <c r="DR140" s="218"/>
      <c r="DS140" s="218"/>
      <c r="DT140" s="218"/>
      <c r="DU140" s="218"/>
      <c r="DV140" s="218"/>
      <c r="DW140" s="218"/>
      <c r="DX140" s="218"/>
    </row>
    <row r="141" spans="111:128" s="10" customFormat="1" x14ac:dyDescent="0.35">
      <c r="DG141" s="218"/>
      <c r="DH141" s="218"/>
      <c r="DI141" s="218"/>
      <c r="DJ141" s="218"/>
      <c r="DK141" s="218"/>
      <c r="DL141" s="218"/>
      <c r="DM141" s="218"/>
      <c r="DN141" s="218"/>
      <c r="DO141" s="218"/>
      <c r="DP141" s="218"/>
      <c r="DQ141" s="218"/>
      <c r="DR141" s="218"/>
      <c r="DS141" s="218"/>
      <c r="DT141" s="218"/>
      <c r="DU141" s="218"/>
      <c r="DV141" s="218"/>
      <c r="DW141" s="218"/>
      <c r="DX141" s="218"/>
    </row>
    <row r="142" spans="111:128" s="10" customFormat="1" x14ac:dyDescent="0.35">
      <c r="DG142" s="218"/>
      <c r="DH142" s="218"/>
      <c r="DI142" s="218"/>
      <c r="DJ142" s="218"/>
      <c r="DK142" s="218"/>
      <c r="DL142" s="218"/>
      <c r="DM142" s="218"/>
      <c r="DN142" s="218"/>
      <c r="DO142" s="218"/>
      <c r="DP142" s="218"/>
      <c r="DQ142" s="218"/>
      <c r="DR142" s="218"/>
      <c r="DS142" s="218"/>
      <c r="DT142" s="218"/>
      <c r="DU142" s="218"/>
      <c r="DV142" s="218"/>
      <c r="DW142" s="218"/>
      <c r="DX142" s="218"/>
    </row>
    <row r="143" spans="111:128" s="10" customFormat="1" x14ac:dyDescent="0.35">
      <c r="DG143" s="218"/>
      <c r="DH143" s="218"/>
      <c r="DI143" s="218"/>
      <c r="DJ143" s="218"/>
      <c r="DK143" s="218"/>
      <c r="DL143" s="218"/>
      <c r="DM143" s="218"/>
      <c r="DN143" s="218"/>
      <c r="DO143" s="218"/>
      <c r="DP143" s="218"/>
      <c r="DQ143" s="218"/>
      <c r="DR143" s="218"/>
      <c r="DS143" s="218"/>
      <c r="DT143" s="218"/>
      <c r="DU143" s="218"/>
      <c r="DV143" s="218"/>
      <c r="DW143" s="218"/>
      <c r="DX143" s="218"/>
    </row>
    <row r="144" spans="111:128" s="10" customFormat="1" x14ac:dyDescent="0.35">
      <c r="DG144" s="218"/>
      <c r="DH144" s="218"/>
      <c r="DI144" s="218"/>
      <c r="DJ144" s="218"/>
      <c r="DK144" s="218"/>
      <c r="DL144" s="218"/>
      <c r="DM144" s="218"/>
      <c r="DN144" s="218"/>
      <c r="DO144" s="218"/>
      <c r="DP144" s="218"/>
      <c r="DQ144" s="218"/>
      <c r="DR144" s="218"/>
      <c r="DS144" s="218"/>
      <c r="DT144" s="218"/>
      <c r="DU144" s="218"/>
      <c r="DV144" s="218"/>
      <c r="DW144" s="218"/>
      <c r="DX144" s="218"/>
    </row>
    <row r="145" spans="111:128" s="10" customFormat="1" x14ac:dyDescent="0.35">
      <c r="DG145" s="218"/>
      <c r="DH145" s="218"/>
      <c r="DI145" s="218"/>
      <c r="DJ145" s="218"/>
      <c r="DK145" s="218"/>
      <c r="DL145" s="218"/>
      <c r="DM145" s="218"/>
      <c r="DN145" s="218"/>
      <c r="DO145" s="218"/>
      <c r="DP145" s="218"/>
      <c r="DQ145" s="218"/>
      <c r="DR145" s="218"/>
      <c r="DS145" s="218"/>
      <c r="DT145" s="218"/>
      <c r="DU145" s="218"/>
      <c r="DV145" s="218"/>
      <c r="DW145" s="218"/>
      <c r="DX145" s="218"/>
    </row>
    <row r="146" spans="111:128" s="10" customFormat="1" x14ac:dyDescent="0.35">
      <c r="DG146" s="218"/>
      <c r="DH146" s="218"/>
      <c r="DI146" s="218"/>
      <c r="DJ146" s="218"/>
      <c r="DK146" s="218"/>
      <c r="DL146" s="218"/>
      <c r="DM146" s="218"/>
      <c r="DN146" s="218"/>
      <c r="DO146" s="218"/>
      <c r="DP146" s="218"/>
      <c r="DQ146" s="218"/>
      <c r="DR146" s="218"/>
      <c r="DS146" s="218"/>
      <c r="DT146" s="218"/>
      <c r="DU146" s="218"/>
      <c r="DV146" s="218"/>
      <c r="DW146" s="218"/>
      <c r="DX146" s="218"/>
    </row>
    <row r="147" spans="111:128" s="10" customFormat="1" x14ac:dyDescent="0.35">
      <c r="DG147" s="218"/>
      <c r="DH147" s="218"/>
      <c r="DI147" s="218"/>
      <c r="DJ147" s="218"/>
      <c r="DK147" s="218"/>
      <c r="DL147" s="218"/>
      <c r="DM147" s="218"/>
      <c r="DN147" s="218"/>
      <c r="DO147" s="218"/>
      <c r="DP147" s="218"/>
      <c r="DQ147" s="218"/>
      <c r="DR147" s="218"/>
      <c r="DS147" s="218"/>
      <c r="DT147" s="218"/>
      <c r="DU147" s="218"/>
      <c r="DV147" s="218"/>
      <c r="DW147" s="218"/>
      <c r="DX147" s="218"/>
    </row>
    <row r="148" spans="111:128" s="10" customFormat="1" x14ac:dyDescent="0.35">
      <c r="DG148" s="218"/>
      <c r="DH148" s="218"/>
      <c r="DI148" s="218"/>
      <c r="DJ148" s="218"/>
      <c r="DK148" s="218"/>
      <c r="DL148" s="218"/>
      <c r="DM148" s="218"/>
      <c r="DN148" s="218"/>
      <c r="DO148" s="218"/>
      <c r="DP148" s="218"/>
      <c r="DQ148" s="218"/>
      <c r="DR148" s="218"/>
      <c r="DS148" s="218"/>
      <c r="DT148" s="218"/>
      <c r="DU148" s="218"/>
      <c r="DV148" s="218"/>
      <c r="DW148" s="218"/>
      <c r="DX148" s="218"/>
    </row>
    <row r="149" spans="111:128" s="10" customFormat="1" x14ac:dyDescent="0.35">
      <c r="DG149" s="218"/>
      <c r="DH149" s="218"/>
      <c r="DI149" s="218"/>
      <c r="DJ149" s="218"/>
      <c r="DK149" s="218"/>
      <c r="DL149" s="218"/>
      <c r="DM149" s="218"/>
      <c r="DN149" s="218"/>
      <c r="DO149" s="218"/>
      <c r="DP149" s="218"/>
      <c r="DQ149" s="218"/>
      <c r="DR149" s="218"/>
      <c r="DS149" s="218"/>
      <c r="DT149" s="218"/>
      <c r="DU149" s="218"/>
      <c r="DV149" s="218"/>
      <c r="DW149" s="218"/>
      <c r="DX149" s="218"/>
    </row>
    <row r="150" spans="111:128" s="10" customFormat="1" x14ac:dyDescent="0.35">
      <c r="DG150" s="218"/>
      <c r="DH150" s="218"/>
      <c r="DI150" s="218"/>
      <c r="DJ150" s="218"/>
      <c r="DK150" s="218"/>
      <c r="DL150" s="218"/>
      <c r="DM150" s="218"/>
      <c r="DN150" s="218"/>
      <c r="DO150" s="218"/>
      <c r="DP150" s="218"/>
      <c r="DQ150" s="218"/>
      <c r="DR150" s="218"/>
      <c r="DS150" s="218"/>
      <c r="DT150" s="218"/>
      <c r="DU150" s="218"/>
      <c r="DV150" s="218"/>
      <c r="DW150" s="218"/>
      <c r="DX150" s="218"/>
    </row>
    <row r="151" spans="111:128" s="10" customFormat="1" x14ac:dyDescent="0.35">
      <c r="DG151" s="218"/>
      <c r="DH151" s="218"/>
      <c r="DI151" s="218"/>
      <c r="DJ151" s="218"/>
      <c r="DK151" s="218"/>
      <c r="DL151" s="218"/>
      <c r="DM151" s="218"/>
      <c r="DN151" s="218"/>
      <c r="DO151" s="218"/>
      <c r="DP151" s="218"/>
      <c r="DQ151" s="218"/>
      <c r="DR151" s="218"/>
      <c r="DS151" s="218"/>
      <c r="DT151" s="218"/>
      <c r="DU151" s="218"/>
      <c r="DV151" s="218"/>
      <c r="DW151" s="218"/>
      <c r="DX151" s="218"/>
    </row>
    <row r="152" spans="111:128" s="10" customFormat="1" x14ac:dyDescent="0.35">
      <c r="DG152" s="218"/>
      <c r="DH152" s="218"/>
      <c r="DI152" s="218"/>
      <c r="DJ152" s="218"/>
      <c r="DK152" s="218"/>
      <c r="DL152" s="218"/>
      <c r="DM152" s="218"/>
      <c r="DN152" s="218"/>
      <c r="DO152" s="218"/>
      <c r="DP152" s="218"/>
      <c r="DQ152" s="218"/>
      <c r="DR152" s="218"/>
      <c r="DS152" s="218"/>
      <c r="DT152" s="218"/>
      <c r="DU152" s="218"/>
      <c r="DV152" s="218"/>
      <c r="DW152" s="218"/>
      <c r="DX152" s="218"/>
    </row>
    <row r="153" spans="111:128" s="10" customFormat="1" x14ac:dyDescent="0.35">
      <c r="DG153" s="218"/>
      <c r="DH153" s="218"/>
      <c r="DI153" s="218"/>
      <c r="DJ153" s="218"/>
      <c r="DK153" s="218"/>
      <c r="DL153" s="218"/>
      <c r="DM153" s="218"/>
      <c r="DN153" s="218"/>
      <c r="DO153" s="218"/>
      <c r="DP153" s="218"/>
      <c r="DQ153" s="218"/>
      <c r="DR153" s="218"/>
      <c r="DS153" s="218"/>
      <c r="DT153" s="218"/>
      <c r="DU153" s="218"/>
      <c r="DV153" s="218"/>
      <c r="DW153" s="218"/>
      <c r="DX153" s="218"/>
    </row>
    <row r="154" spans="111:128" s="10" customFormat="1" x14ac:dyDescent="0.35">
      <c r="DG154" s="218"/>
      <c r="DH154" s="218"/>
      <c r="DI154" s="218"/>
      <c r="DJ154" s="218"/>
      <c r="DK154" s="218"/>
      <c r="DL154" s="218"/>
      <c r="DM154" s="218"/>
      <c r="DN154" s="218"/>
      <c r="DO154" s="218"/>
      <c r="DP154" s="218"/>
      <c r="DQ154" s="218"/>
      <c r="DR154" s="218"/>
      <c r="DS154" s="218"/>
      <c r="DT154" s="218"/>
      <c r="DU154" s="218"/>
      <c r="DV154" s="218"/>
      <c r="DW154" s="218"/>
      <c r="DX154" s="218"/>
    </row>
    <row r="155" spans="111:128" s="10" customFormat="1" x14ac:dyDescent="0.35">
      <c r="DG155" s="218"/>
      <c r="DH155" s="218"/>
      <c r="DI155" s="218"/>
      <c r="DJ155" s="218"/>
      <c r="DK155" s="218"/>
      <c r="DL155" s="218"/>
      <c r="DM155" s="218"/>
      <c r="DN155" s="218"/>
      <c r="DO155" s="218"/>
      <c r="DP155" s="218"/>
      <c r="DQ155" s="218"/>
      <c r="DR155" s="218"/>
      <c r="DS155" s="218"/>
      <c r="DT155" s="218"/>
      <c r="DU155" s="218"/>
      <c r="DV155" s="218"/>
      <c r="DW155" s="218"/>
      <c r="DX155" s="218"/>
    </row>
    <row r="156" spans="111:128" s="10" customFormat="1" x14ac:dyDescent="0.35">
      <c r="DG156" s="218"/>
      <c r="DH156" s="218"/>
      <c r="DI156" s="218"/>
      <c r="DJ156" s="218"/>
      <c r="DK156" s="218"/>
      <c r="DL156" s="218"/>
      <c r="DM156" s="218"/>
      <c r="DN156" s="218"/>
      <c r="DO156" s="218"/>
      <c r="DP156" s="218"/>
      <c r="DQ156" s="218"/>
      <c r="DR156" s="218"/>
      <c r="DS156" s="218"/>
      <c r="DT156" s="218"/>
      <c r="DU156" s="218"/>
      <c r="DV156" s="218"/>
      <c r="DW156" s="218"/>
      <c r="DX156" s="218"/>
    </row>
    <row r="157" spans="111:128" s="10" customFormat="1" x14ac:dyDescent="0.35">
      <c r="DG157" s="218"/>
      <c r="DH157" s="218"/>
      <c r="DI157" s="218"/>
      <c r="DJ157" s="218"/>
      <c r="DK157" s="218"/>
      <c r="DL157" s="218"/>
      <c r="DM157" s="218"/>
      <c r="DN157" s="218"/>
      <c r="DO157" s="218"/>
      <c r="DP157" s="218"/>
      <c r="DQ157" s="218"/>
      <c r="DR157" s="218"/>
      <c r="DS157" s="218"/>
      <c r="DT157" s="218"/>
      <c r="DU157" s="218"/>
      <c r="DV157" s="218"/>
      <c r="DW157" s="218"/>
      <c r="DX157" s="218"/>
    </row>
    <row r="158" spans="111:128" s="10" customFormat="1" x14ac:dyDescent="0.35">
      <c r="DG158" s="218"/>
      <c r="DH158" s="218"/>
      <c r="DI158" s="218"/>
      <c r="DJ158" s="218"/>
      <c r="DK158" s="218"/>
      <c r="DL158" s="218"/>
      <c r="DM158" s="218"/>
      <c r="DN158" s="218"/>
      <c r="DO158" s="218"/>
      <c r="DP158" s="218"/>
      <c r="DQ158" s="218"/>
      <c r="DR158" s="218"/>
      <c r="DS158" s="218"/>
      <c r="DT158" s="218"/>
      <c r="DU158" s="218"/>
      <c r="DV158" s="218"/>
      <c r="DW158" s="218"/>
      <c r="DX158" s="218"/>
    </row>
    <row r="159" spans="111:128" s="10" customFormat="1" x14ac:dyDescent="0.35">
      <c r="DG159" s="218"/>
      <c r="DH159" s="218"/>
      <c r="DI159" s="218"/>
      <c r="DJ159" s="218"/>
      <c r="DK159" s="218"/>
      <c r="DL159" s="218"/>
      <c r="DM159" s="218"/>
      <c r="DN159" s="218"/>
      <c r="DO159" s="218"/>
      <c r="DP159" s="218"/>
      <c r="DQ159" s="218"/>
      <c r="DR159" s="218"/>
      <c r="DS159" s="218"/>
      <c r="DT159" s="218"/>
      <c r="DU159" s="218"/>
      <c r="DV159" s="218"/>
      <c r="DW159" s="218"/>
      <c r="DX159" s="218"/>
    </row>
    <row r="160" spans="111:128" s="10" customFormat="1" x14ac:dyDescent="0.35">
      <c r="DG160" s="218"/>
      <c r="DH160" s="218"/>
      <c r="DI160" s="218"/>
      <c r="DJ160" s="218"/>
      <c r="DK160" s="218"/>
      <c r="DL160" s="218"/>
      <c r="DM160" s="218"/>
      <c r="DN160" s="218"/>
      <c r="DO160" s="218"/>
      <c r="DP160" s="218"/>
      <c r="DQ160" s="218"/>
      <c r="DR160" s="218"/>
      <c r="DS160" s="218"/>
      <c r="DT160" s="218"/>
      <c r="DU160" s="218"/>
      <c r="DV160" s="218"/>
      <c r="DW160" s="218"/>
      <c r="DX160" s="218"/>
    </row>
    <row r="161" spans="111:128" s="10" customFormat="1" x14ac:dyDescent="0.35">
      <c r="DG161" s="218"/>
      <c r="DH161" s="218"/>
      <c r="DI161" s="218"/>
      <c r="DJ161" s="218"/>
      <c r="DK161" s="218"/>
      <c r="DL161" s="218"/>
      <c r="DM161" s="218"/>
      <c r="DN161" s="218"/>
      <c r="DO161" s="218"/>
      <c r="DP161" s="218"/>
      <c r="DQ161" s="218"/>
      <c r="DR161" s="218"/>
      <c r="DS161" s="218"/>
      <c r="DT161" s="218"/>
      <c r="DU161" s="218"/>
      <c r="DV161" s="218"/>
      <c r="DW161" s="218"/>
      <c r="DX161" s="218"/>
    </row>
    <row r="162" spans="111:128" s="10" customFormat="1" x14ac:dyDescent="0.35">
      <c r="DG162" s="218"/>
      <c r="DH162" s="218"/>
      <c r="DI162" s="218"/>
      <c r="DJ162" s="218"/>
      <c r="DK162" s="218"/>
      <c r="DL162" s="218"/>
      <c r="DM162" s="218"/>
      <c r="DN162" s="218"/>
      <c r="DO162" s="218"/>
      <c r="DP162" s="218"/>
      <c r="DQ162" s="218"/>
      <c r="DR162" s="218"/>
      <c r="DS162" s="218"/>
      <c r="DT162" s="218"/>
      <c r="DU162" s="218"/>
      <c r="DV162" s="218"/>
      <c r="DW162" s="218"/>
      <c r="DX162" s="218"/>
    </row>
    <row r="163" spans="111:128" s="10" customFormat="1" x14ac:dyDescent="0.35">
      <c r="DG163" s="218"/>
      <c r="DH163" s="218"/>
      <c r="DI163" s="218"/>
      <c r="DJ163" s="218"/>
      <c r="DK163" s="218"/>
      <c r="DL163" s="218"/>
      <c r="DM163" s="218"/>
      <c r="DN163" s="218"/>
      <c r="DO163" s="218"/>
      <c r="DP163" s="218"/>
      <c r="DQ163" s="218"/>
      <c r="DR163" s="218"/>
      <c r="DS163" s="218"/>
      <c r="DT163" s="218"/>
      <c r="DU163" s="218"/>
      <c r="DV163" s="218"/>
      <c r="DW163" s="218"/>
      <c r="DX163" s="218"/>
    </row>
    <row r="164" spans="111:128" s="10" customFormat="1" x14ac:dyDescent="0.35">
      <c r="DG164" s="218"/>
      <c r="DH164" s="218"/>
      <c r="DI164" s="218"/>
      <c r="DJ164" s="218"/>
      <c r="DK164" s="218"/>
      <c r="DL164" s="218"/>
      <c r="DM164" s="218"/>
      <c r="DN164" s="218"/>
      <c r="DO164" s="218"/>
      <c r="DP164" s="218"/>
      <c r="DQ164" s="218"/>
      <c r="DR164" s="218"/>
      <c r="DS164" s="218"/>
      <c r="DT164" s="218"/>
      <c r="DU164" s="218"/>
      <c r="DV164" s="218"/>
      <c r="DW164" s="218"/>
      <c r="DX164" s="218"/>
    </row>
    <row r="165" spans="111:128" s="10" customFormat="1" x14ac:dyDescent="0.35">
      <c r="DG165" s="218"/>
      <c r="DH165" s="218"/>
      <c r="DI165" s="218"/>
      <c r="DJ165" s="218"/>
      <c r="DK165" s="218"/>
      <c r="DL165" s="218"/>
      <c r="DM165" s="218"/>
      <c r="DN165" s="218"/>
      <c r="DO165" s="218"/>
      <c r="DP165" s="218"/>
      <c r="DQ165" s="218"/>
      <c r="DR165" s="218"/>
      <c r="DS165" s="218"/>
      <c r="DT165" s="218"/>
      <c r="DU165" s="218"/>
      <c r="DV165" s="218"/>
      <c r="DW165" s="218"/>
      <c r="DX165" s="218"/>
    </row>
    <row r="166" spans="111:128" s="10" customFormat="1" x14ac:dyDescent="0.35">
      <c r="DG166" s="218"/>
      <c r="DH166" s="218"/>
      <c r="DI166" s="218"/>
      <c r="DJ166" s="218"/>
      <c r="DK166" s="218"/>
      <c r="DL166" s="218"/>
      <c r="DM166" s="218"/>
      <c r="DN166" s="218"/>
      <c r="DO166" s="218"/>
      <c r="DP166" s="218"/>
      <c r="DQ166" s="218"/>
      <c r="DR166" s="218"/>
      <c r="DS166" s="218"/>
      <c r="DT166" s="218"/>
      <c r="DU166" s="218"/>
      <c r="DV166" s="218"/>
      <c r="DW166" s="218"/>
      <c r="DX166" s="218"/>
    </row>
    <row r="167" spans="111:128" s="10" customFormat="1" x14ac:dyDescent="0.35">
      <c r="DG167" s="218"/>
      <c r="DH167" s="218"/>
      <c r="DI167" s="218"/>
      <c r="DJ167" s="218"/>
      <c r="DK167" s="218"/>
      <c r="DL167" s="218"/>
      <c r="DM167" s="218"/>
      <c r="DN167" s="218"/>
      <c r="DO167" s="218"/>
      <c r="DP167" s="218"/>
      <c r="DQ167" s="218"/>
      <c r="DR167" s="218"/>
      <c r="DS167" s="218"/>
      <c r="DT167" s="218"/>
      <c r="DU167" s="218"/>
      <c r="DV167" s="218"/>
      <c r="DW167" s="218"/>
      <c r="DX167" s="218"/>
    </row>
    <row r="168" spans="111:128" s="10" customFormat="1" x14ac:dyDescent="0.35">
      <c r="DG168" s="218"/>
      <c r="DH168" s="218"/>
      <c r="DI168" s="218"/>
      <c r="DJ168" s="218"/>
      <c r="DK168" s="218"/>
      <c r="DL168" s="218"/>
      <c r="DM168" s="218"/>
      <c r="DN168" s="218"/>
      <c r="DO168" s="218"/>
      <c r="DP168" s="218"/>
      <c r="DQ168" s="218"/>
      <c r="DR168" s="218"/>
      <c r="DS168" s="218"/>
      <c r="DT168" s="218"/>
      <c r="DU168" s="218"/>
      <c r="DV168" s="218"/>
      <c r="DW168" s="218"/>
      <c r="DX168" s="218"/>
    </row>
    <row r="169" spans="111:128" s="10" customFormat="1" x14ac:dyDescent="0.35">
      <c r="DG169" s="218"/>
      <c r="DH169" s="218"/>
      <c r="DI169" s="218"/>
      <c r="DJ169" s="218"/>
      <c r="DK169" s="218"/>
      <c r="DL169" s="218"/>
      <c r="DM169" s="218"/>
      <c r="DN169" s="218"/>
      <c r="DO169" s="218"/>
      <c r="DP169" s="218"/>
      <c r="DQ169" s="218"/>
      <c r="DR169" s="218"/>
      <c r="DS169" s="218"/>
      <c r="DT169" s="218"/>
      <c r="DU169" s="218"/>
      <c r="DV169" s="218"/>
      <c r="DW169" s="218"/>
      <c r="DX169" s="218"/>
    </row>
    <row r="170" spans="111:128" s="10" customFormat="1" x14ac:dyDescent="0.35">
      <c r="DG170" s="218"/>
      <c r="DH170" s="218"/>
      <c r="DI170" s="218"/>
      <c r="DJ170" s="218"/>
      <c r="DK170" s="218"/>
      <c r="DL170" s="218"/>
      <c r="DM170" s="218"/>
      <c r="DN170" s="218"/>
      <c r="DO170" s="218"/>
      <c r="DP170" s="218"/>
      <c r="DQ170" s="218"/>
      <c r="DR170" s="218"/>
      <c r="DS170" s="218"/>
      <c r="DT170" s="218"/>
      <c r="DU170" s="218"/>
      <c r="DV170" s="218"/>
      <c r="DW170" s="218"/>
      <c r="DX170" s="218"/>
    </row>
    <row r="171" spans="111:128" s="10" customFormat="1" x14ac:dyDescent="0.35">
      <c r="DG171" s="218"/>
      <c r="DH171" s="218"/>
      <c r="DI171" s="218"/>
      <c r="DJ171" s="218"/>
      <c r="DK171" s="218"/>
      <c r="DL171" s="218"/>
      <c r="DM171" s="218"/>
      <c r="DN171" s="218"/>
      <c r="DO171" s="218"/>
      <c r="DP171" s="218"/>
      <c r="DQ171" s="218"/>
      <c r="DR171" s="218"/>
      <c r="DS171" s="218"/>
      <c r="DT171" s="218"/>
      <c r="DU171" s="218"/>
      <c r="DV171" s="218"/>
      <c r="DW171" s="218"/>
      <c r="DX171" s="218"/>
    </row>
    <row r="172" spans="111:128" s="10" customFormat="1" x14ac:dyDescent="0.35">
      <c r="DG172" s="218"/>
      <c r="DH172" s="218"/>
      <c r="DI172" s="218"/>
      <c r="DJ172" s="218"/>
      <c r="DK172" s="218"/>
      <c r="DL172" s="218"/>
      <c r="DM172" s="218"/>
      <c r="DN172" s="218"/>
      <c r="DO172" s="218"/>
      <c r="DP172" s="218"/>
      <c r="DQ172" s="218"/>
      <c r="DR172" s="218"/>
      <c r="DS172" s="218"/>
      <c r="DT172" s="218"/>
      <c r="DU172" s="218"/>
      <c r="DV172" s="218"/>
      <c r="DW172" s="218"/>
      <c r="DX172" s="218"/>
    </row>
    <row r="173" spans="111:128" s="10" customFormat="1" x14ac:dyDescent="0.35">
      <c r="DG173" s="218"/>
      <c r="DH173" s="218"/>
      <c r="DI173" s="218"/>
      <c r="DJ173" s="218"/>
      <c r="DK173" s="218"/>
      <c r="DL173" s="218"/>
      <c r="DM173" s="218"/>
      <c r="DN173" s="218"/>
      <c r="DO173" s="218"/>
      <c r="DP173" s="218"/>
      <c r="DQ173" s="218"/>
      <c r="DR173" s="218"/>
      <c r="DS173" s="218"/>
      <c r="DT173" s="218"/>
      <c r="DU173" s="218"/>
      <c r="DV173" s="218"/>
      <c r="DW173" s="218"/>
      <c r="DX173" s="218"/>
    </row>
    <row r="174" spans="111:128" s="10" customFormat="1" x14ac:dyDescent="0.35">
      <c r="DG174" s="218"/>
      <c r="DH174" s="218"/>
      <c r="DI174" s="218"/>
      <c r="DJ174" s="218"/>
      <c r="DK174" s="218"/>
      <c r="DL174" s="218"/>
      <c r="DM174" s="218"/>
      <c r="DN174" s="218"/>
      <c r="DO174" s="218"/>
      <c r="DP174" s="218"/>
      <c r="DQ174" s="218"/>
      <c r="DR174" s="218"/>
      <c r="DS174" s="218"/>
      <c r="DT174" s="218"/>
      <c r="DU174" s="218"/>
      <c r="DV174" s="218"/>
      <c r="DW174" s="218"/>
      <c r="DX174" s="218"/>
    </row>
    <row r="175" spans="111:128" s="10" customFormat="1" x14ac:dyDescent="0.35">
      <c r="DG175" s="218"/>
      <c r="DH175" s="218"/>
      <c r="DI175" s="218"/>
      <c r="DJ175" s="218"/>
      <c r="DK175" s="218"/>
      <c r="DL175" s="218"/>
      <c r="DM175" s="218"/>
      <c r="DN175" s="218"/>
      <c r="DO175" s="218"/>
      <c r="DP175" s="218"/>
      <c r="DQ175" s="218"/>
      <c r="DR175" s="218"/>
      <c r="DS175" s="218"/>
      <c r="DT175" s="218"/>
      <c r="DU175" s="218"/>
      <c r="DV175" s="218"/>
      <c r="DW175" s="218"/>
      <c r="DX175" s="218"/>
    </row>
    <row r="176" spans="111:128" s="10" customFormat="1" x14ac:dyDescent="0.35">
      <c r="DG176" s="218"/>
      <c r="DH176" s="218"/>
      <c r="DI176" s="218"/>
      <c r="DJ176" s="218"/>
      <c r="DK176" s="218"/>
      <c r="DL176" s="218"/>
      <c r="DM176" s="218"/>
      <c r="DN176" s="218"/>
      <c r="DO176" s="218"/>
      <c r="DP176" s="218"/>
      <c r="DQ176" s="218"/>
      <c r="DR176" s="218"/>
      <c r="DS176" s="218"/>
      <c r="DT176" s="218"/>
      <c r="DU176" s="218"/>
      <c r="DV176" s="218"/>
      <c r="DW176" s="218"/>
      <c r="DX176" s="218"/>
    </row>
    <row r="177" spans="111:128" s="10" customFormat="1" x14ac:dyDescent="0.35">
      <c r="DG177" s="218"/>
      <c r="DH177" s="218"/>
      <c r="DI177" s="218"/>
      <c r="DJ177" s="218"/>
      <c r="DK177" s="218"/>
      <c r="DL177" s="218"/>
      <c r="DM177" s="218"/>
      <c r="DN177" s="218"/>
      <c r="DO177" s="218"/>
      <c r="DP177" s="218"/>
      <c r="DQ177" s="218"/>
      <c r="DR177" s="218"/>
      <c r="DS177" s="218"/>
      <c r="DT177" s="218"/>
      <c r="DU177" s="218"/>
      <c r="DV177" s="218"/>
      <c r="DW177" s="218"/>
      <c r="DX177" s="218"/>
    </row>
    <row r="178" spans="111:128" s="10" customFormat="1" x14ac:dyDescent="0.35">
      <c r="DG178" s="218"/>
      <c r="DH178" s="218"/>
      <c r="DI178" s="218"/>
      <c r="DJ178" s="218"/>
      <c r="DK178" s="218"/>
      <c r="DL178" s="218"/>
      <c r="DM178" s="218"/>
      <c r="DN178" s="218"/>
      <c r="DO178" s="218"/>
      <c r="DP178" s="218"/>
      <c r="DQ178" s="218"/>
      <c r="DR178" s="218"/>
      <c r="DS178" s="218"/>
      <c r="DT178" s="218"/>
      <c r="DU178" s="218"/>
      <c r="DV178" s="218"/>
      <c r="DW178" s="218"/>
      <c r="DX178" s="218"/>
    </row>
    <row r="179" spans="111:128" s="10" customFormat="1" x14ac:dyDescent="0.35">
      <c r="DG179" s="218"/>
      <c r="DH179" s="218"/>
      <c r="DI179" s="218"/>
      <c r="DJ179" s="218"/>
      <c r="DK179" s="218"/>
      <c r="DL179" s="218"/>
      <c r="DM179" s="218"/>
      <c r="DN179" s="218"/>
      <c r="DO179" s="218"/>
      <c r="DP179" s="218"/>
      <c r="DQ179" s="218"/>
      <c r="DR179" s="218"/>
      <c r="DS179" s="218"/>
      <c r="DT179" s="218"/>
      <c r="DU179" s="218"/>
      <c r="DV179" s="218"/>
      <c r="DW179" s="218"/>
      <c r="DX179" s="218"/>
    </row>
    <row r="180" spans="111:128" s="10" customFormat="1" x14ac:dyDescent="0.35">
      <c r="DG180" s="218"/>
      <c r="DH180" s="218"/>
      <c r="DI180" s="218"/>
      <c r="DJ180" s="218"/>
      <c r="DK180" s="218"/>
      <c r="DL180" s="218"/>
      <c r="DM180" s="218"/>
      <c r="DN180" s="218"/>
      <c r="DO180" s="218"/>
      <c r="DP180" s="218"/>
      <c r="DQ180" s="218"/>
      <c r="DR180" s="218"/>
      <c r="DS180" s="218"/>
      <c r="DT180" s="218"/>
      <c r="DU180" s="218"/>
      <c r="DV180" s="218"/>
      <c r="DW180" s="218"/>
      <c r="DX180" s="218"/>
    </row>
    <row r="181" spans="111:128" s="10" customFormat="1" x14ac:dyDescent="0.35">
      <c r="DG181" s="218"/>
      <c r="DH181" s="218"/>
      <c r="DI181" s="218"/>
      <c r="DJ181" s="218"/>
      <c r="DK181" s="218"/>
      <c r="DL181" s="218"/>
      <c r="DM181" s="218"/>
      <c r="DN181" s="218"/>
      <c r="DO181" s="218"/>
      <c r="DP181" s="218"/>
      <c r="DQ181" s="218"/>
      <c r="DR181" s="218"/>
      <c r="DS181" s="218"/>
      <c r="DT181" s="218"/>
      <c r="DU181" s="218"/>
      <c r="DV181" s="218"/>
      <c r="DW181" s="218"/>
      <c r="DX181" s="218"/>
    </row>
    <row r="182" spans="111:128" s="10" customFormat="1" x14ac:dyDescent="0.35">
      <c r="DG182" s="218"/>
      <c r="DH182" s="218"/>
      <c r="DI182" s="218"/>
      <c r="DJ182" s="218"/>
      <c r="DK182" s="218"/>
      <c r="DL182" s="218"/>
      <c r="DM182" s="218"/>
      <c r="DN182" s="218"/>
      <c r="DO182" s="218"/>
      <c r="DP182" s="218"/>
      <c r="DQ182" s="218"/>
      <c r="DR182" s="218"/>
      <c r="DS182" s="218"/>
      <c r="DT182" s="218"/>
      <c r="DU182" s="218"/>
      <c r="DV182" s="218"/>
      <c r="DW182" s="218"/>
      <c r="DX182" s="218"/>
    </row>
    <row r="183" spans="111:128" s="10" customFormat="1" x14ac:dyDescent="0.35">
      <c r="DG183" s="218"/>
      <c r="DH183" s="218"/>
      <c r="DI183" s="218"/>
      <c r="DJ183" s="218"/>
      <c r="DK183" s="218"/>
      <c r="DL183" s="218"/>
      <c r="DM183" s="218"/>
      <c r="DN183" s="218"/>
      <c r="DO183" s="218"/>
      <c r="DP183" s="218"/>
      <c r="DQ183" s="218"/>
      <c r="DR183" s="218"/>
      <c r="DS183" s="218"/>
      <c r="DT183" s="218"/>
      <c r="DU183" s="218"/>
      <c r="DV183" s="218"/>
      <c r="DW183" s="218"/>
      <c r="DX183" s="218"/>
    </row>
    <row r="184" spans="111:128" s="10" customFormat="1" x14ac:dyDescent="0.35">
      <c r="DG184" s="218"/>
      <c r="DH184" s="218"/>
      <c r="DI184" s="218"/>
      <c r="DJ184" s="218"/>
      <c r="DK184" s="218"/>
      <c r="DL184" s="218"/>
      <c r="DM184" s="218"/>
      <c r="DN184" s="218"/>
      <c r="DO184" s="218"/>
      <c r="DP184" s="218"/>
      <c r="DQ184" s="218"/>
      <c r="DR184" s="218"/>
      <c r="DS184" s="218"/>
      <c r="DT184" s="218"/>
      <c r="DU184" s="218"/>
      <c r="DV184" s="218"/>
      <c r="DW184" s="218"/>
      <c r="DX184" s="218"/>
    </row>
    <row r="185" spans="111:128" s="10" customFormat="1" x14ac:dyDescent="0.35">
      <c r="DG185" s="218"/>
      <c r="DH185" s="218"/>
      <c r="DI185" s="218"/>
      <c r="DJ185" s="218"/>
      <c r="DK185" s="218"/>
      <c r="DL185" s="218"/>
      <c r="DM185" s="218"/>
      <c r="DN185" s="218"/>
      <c r="DO185" s="218"/>
      <c r="DP185" s="218"/>
      <c r="DQ185" s="218"/>
      <c r="DR185" s="218"/>
      <c r="DS185" s="218"/>
      <c r="DT185" s="218"/>
      <c r="DU185" s="218"/>
      <c r="DV185" s="218"/>
      <c r="DW185" s="218"/>
      <c r="DX185" s="218"/>
    </row>
    <row r="186" spans="111:128" s="10" customFormat="1" x14ac:dyDescent="0.35">
      <c r="DG186" s="218"/>
      <c r="DH186" s="218"/>
      <c r="DI186" s="218"/>
      <c r="DJ186" s="218"/>
      <c r="DK186" s="218"/>
      <c r="DL186" s="218"/>
      <c r="DM186" s="218"/>
      <c r="DN186" s="218"/>
      <c r="DO186" s="218"/>
      <c r="DP186" s="218"/>
      <c r="DQ186" s="218"/>
      <c r="DR186" s="218"/>
      <c r="DS186" s="218"/>
      <c r="DT186" s="218"/>
      <c r="DU186" s="218"/>
      <c r="DV186" s="218"/>
      <c r="DW186" s="218"/>
      <c r="DX186" s="218"/>
    </row>
    <row r="187" spans="111:128" s="10" customFormat="1" x14ac:dyDescent="0.35">
      <c r="DG187" s="218"/>
      <c r="DH187" s="218"/>
      <c r="DI187" s="218"/>
      <c r="DJ187" s="218"/>
      <c r="DK187" s="218"/>
      <c r="DL187" s="218"/>
      <c r="DM187" s="218"/>
      <c r="DN187" s="218"/>
      <c r="DO187" s="218"/>
      <c r="DP187" s="218"/>
      <c r="DQ187" s="218"/>
      <c r="DR187" s="218"/>
      <c r="DS187" s="218"/>
      <c r="DT187" s="218"/>
      <c r="DU187" s="218"/>
      <c r="DV187" s="218"/>
      <c r="DW187" s="218"/>
      <c r="DX187" s="218"/>
    </row>
    <row r="188" spans="111:128" s="10" customFormat="1" x14ac:dyDescent="0.35">
      <c r="DG188" s="218"/>
      <c r="DH188" s="218"/>
      <c r="DI188" s="218"/>
      <c r="DJ188" s="218"/>
      <c r="DK188" s="218"/>
      <c r="DL188" s="218"/>
      <c r="DM188" s="218"/>
      <c r="DN188" s="218"/>
      <c r="DO188" s="218"/>
      <c r="DP188" s="218"/>
      <c r="DQ188" s="218"/>
      <c r="DR188" s="218"/>
      <c r="DS188" s="218"/>
      <c r="DT188" s="218"/>
      <c r="DU188" s="218"/>
      <c r="DV188" s="218"/>
      <c r="DW188" s="218"/>
      <c r="DX188" s="218"/>
    </row>
    <row r="189" spans="111:128" s="10" customFormat="1" x14ac:dyDescent="0.35">
      <c r="DG189" s="218"/>
      <c r="DH189" s="218"/>
      <c r="DI189" s="218"/>
      <c r="DJ189" s="218"/>
      <c r="DK189" s="218"/>
      <c r="DL189" s="218"/>
      <c r="DM189" s="218"/>
      <c r="DN189" s="218"/>
      <c r="DO189" s="218"/>
      <c r="DP189" s="218"/>
      <c r="DQ189" s="218"/>
      <c r="DR189" s="218"/>
      <c r="DS189" s="218"/>
      <c r="DT189" s="218"/>
      <c r="DU189" s="218"/>
      <c r="DV189" s="218"/>
      <c r="DW189" s="218"/>
      <c r="DX189" s="218"/>
    </row>
    <row r="190" spans="111:128" s="10" customFormat="1" x14ac:dyDescent="0.35">
      <c r="DG190" s="218"/>
      <c r="DH190" s="218"/>
      <c r="DI190" s="218"/>
      <c r="DJ190" s="218"/>
      <c r="DK190" s="218"/>
      <c r="DL190" s="218"/>
      <c r="DM190" s="218"/>
      <c r="DN190" s="218"/>
      <c r="DO190" s="218"/>
      <c r="DP190" s="218"/>
      <c r="DQ190" s="218"/>
      <c r="DR190" s="218"/>
      <c r="DS190" s="218"/>
      <c r="DT190" s="218"/>
      <c r="DU190" s="218"/>
      <c r="DV190" s="218"/>
      <c r="DW190" s="218"/>
      <c r="DX190" s="218"/>
    </row>
    <row r="191" spans="111:128" s="10" customFormat="1" x14ac:dyDescent="0.35">
      <c r="DG191" s="218"/>
      <c r="DH191" s="218"/>
      <c r="DI191" s="218"/>
      <c r="DJ191" s="218"/>
      <c r="DK191" s="218"/>
      <c r="DL191" s="218"/>
      <c r="DM191" s="218"/>
      <c r="DN191" s="218"/>
      <c r="DO191" s="218"/>
      <c r="DP191" s="218"/>
      <c r="DQ191" s="218"/>
      <c r="DR191" s="218"/>
      <c r="DS191" s="218"/>
      <c r="DT191" s="218"/>
      <c r="DU191" s="218"/>
      <c r="DV191" s="218"/>
      <c r="DW191" s="218"/>
      <c r="DX191" s="218"/>
    </row>
    <row r="192" spans="111:128" s="10" customFormat="1" x14ac:dyDescent="0.35">
      <c r="DG192" s="218"/>
      <c r="DH192" s="218"/>
      <c r="DI192" s="218"/>
      <c r="DJ192" s="218"/>
      <c r="DK192" s="218"/>
      <c r="DL192" s="218"/>
      <c r="DM192" s="218"/>
      <c r="DN192" s="218"/>
      <c r="DO192" s="218"/>
      <c r="DP192" s="218"/>
      <c r="DQ192" s="218"/>
      <c r="DR192" s="218"/>
      <c r="DS192" s="218"/>
      <c r="DT192" s="218"/>
      <c r="DU192" s="218"/>
      <c r="DV192" s="218"/>
      <c r="DW192" s="218"/>
      <c r="DX192" s="218"/>
    </row>
    <row r="193" spans="111:128" s="10" customFormat="1" x14ac:dyDescent="0.35">
      <c r="DG193" s="218"/>
      <c r="DH193" s="218"/>
      <c r="DI193" s="218"/>
      <c r="DJ193" s="218"/>
      <c r="DK193" s="218"/>
      <c r="DL193" s="218"/>
      <c r="DM193" s="218"/>
      <c r="DN193" s="218"/>
      <c r="DO193" s="218"/>
      <c r="DP193" s="218"/>
      <c r="DQ193" s="218"/>
      <c r="DR193" s="218"/>
      <c r="DS193" s="218"/>
      <c r="DT193" s="218"/>
      <c r="DU193" s="218"/>
      <c r="DV193" s="218"/>
      <c r="DW193" s="218"/>
      <c r="DX193" s="218"/>
    </row>
    <row r="194" spans="111:128" s="10" customFormat="1" x14ac:dyDescent="0.35">
      <c r="DG194" s="218"/>
      <c r="DH194" s="218"/>
      <c r="DI194" s="218"/>
      <c r="DJ194" s="218"/>
      <c r="DK194" s="218"/>
      <c r="DL194" s="218"/>
      <c r="DM194" s="218"/>
      <c r="DN194" s="218"/>
      <c r="DO194" s="218"/>
      <c r="DP194" s="218"/>
      <c r="DQ194" s="218"/>
      <c r="DR194" s="218"/>
      <c r="DS194" s="218"/>
      <c r="DT194" s="218"/>
      <c r="DU194" s="218"/>
      <c r="DV194" s="218"/>
      <c r="DW194" s="218"/>
      <c r="DX194" s="218"/>
    </row>
    <row r="195" spans="111:128" s="10" customFormat="1" x14ac:dyDescent="0.35">
      <c r="DG195" s="218"/>
      <c r="DH195" s="218"/>
      <c r="DI195" s="218"/>
      <c r="DJ195" s="218"/>
      <c r="DK195" s="218"/>
      <c r="DL195" s="218"/>
      <c r="DM195" s="218"/>
      <c r="DN195" s="218"/>
      <c r="DO195" s="218"/>
      <c r="DP195" s="218"/>
      <c r="DQ195" s="218"/>
      <c r="DR195" s="218"/>
      <c r="DS195" s="218"/>
      <c r="DT195" s="218"/>
      <c r="DU195" s="218"/>
      <c r="DV195" s="218"/>
      <c r="DW195" s="218"/>
      <c r="DX195" s="218"/>
    </row>
    <row r="196" spans="111:128" s="10" customFormat="1" x14ac:dyDescent="0.35">
      <c r="DG196" s="218"/>
      <c r="DH196" s="218"/>
      <c r="DI196" s="218"/>
      <c r="DJ196" s="218"/>
      <c r="DK196" s="218"/>
      <c r="DL196" s="218"/>
      <c r="DM196" s="218"/>
      <c r="DN196" s="218"/>
      <c r="DO196" s="218"/>
      <c r="DP196" s="218"/>
      <c r="DQ196" s="218"/>
      <c r="DR196" s="218"/>
      <c r="DS196" s="218"/>
      <c r="DT196" s="218"/>
      <c r="DU196" s="218"/>
      <c r="DV196" s="218"/>
      <c r="DW196" s="218"/>
      <c r="DX196" s="218"/>
    </row>
    <row r="197" spans="111:128" s="10" customFormat="1" x14ac:dyDescent="0.35">
      <c r="DG197" s="218"/>
      <c r="DH197" s="218"/>
      <c r="DI197" s="218"/>
      <c r="DJ197" s="218"/>
      <c r="DK197" s="218"/>
      <c r="DL197" s="218"/>
      <c r="DM197" s="218"/>
      <c r="DN197" s="218"/>
      <c r="DO197" s="218"/>
      <c r="DP197" s="218"/>
      <c r="DQ197" s="218"/>
      <c r="DR197" s="218"/>
      <c r="DS197" s="218"/>
      <c r="DT197" s="218"/>
      <c r="DU197" s="218"/>
      <c r="DV197" s="218"/>
      <c r="DW197" s="218"/>
      <c r="DX197" s="218"/>
    </row>
    <row r="198" spans="111:128" s="10" customFormat="1" x14ac:dyDescent="0.35">
      <c r="DG198" s="218"/>
      <c r="DH198" s="218"/>
      <c r="DI198" s="218"/>
      <c r="DJ198" s="218"/>
      <c r="DK198" s="218"/>
      <c r="DL198" s="218"/>
      <c r="DM198" s="218"/>
      <c r="DN198" s="218"/>
      <c r="DO198" s="218"/>
      <c r="DP198" s="218"/>
      <c r="DQ198" s="218"/>
      <c r="DR198" s="218"/>
      <c r="DS198" s="218"/>
      <c r="DT198" s="218"/>
      <c r="DU198" s="218"/>
      <c r="DV198" s="218"/>
      <c r="DW198" s="218"/>
      <c r="DX198" s="218"/>
    </row>
    <row r="199" spans="111:128" s="10" customFormat="1" x14ac:dyDescent="0.35">
      <c r="DG199" s="218"/>
      <c r="DH199" s="218"/>
      <c r="DI199" s="218"/>
      <c r="DJ199" s="218"/>
      <c r="DK199" s="218"/>
      <c r="DL199" s="218"/>
      <c r="DM199" s="218"/>
      <c r="DN199" s="218"/>
      <c r="DO199" s="218"/>
      <c r="DP199" s="218"/>
      <c r="DQ199" s="218"/>
      <c r="DR199" s="218"/>
      <c r="DS199" s="218"/>
      <c r="DT199" s="218"/>
      <c r="DU199" s="218"/>
      <c r="DV199" s="218"/>
      <c r="DW199" s="218"/>
      <c r="DX199" s="218"/>
    </row>
    <row r="200" spans="111:128" s="10" customFormat="1" x14ac:dyDescent="0.35">
      <c r="DG200" s="218"/>
      <c r="DH200" s="218"/>
      <c r="DI200" s="218"/>
      <c r="DJ200" s="218"/>
      <c r="DK200" s="218"/>
      <c r="DL200" s="218"/>
      <c r="DM200" s="218"/>
      <c r="DN200" s="218"/>
      <c r="DO200" s="218"/>
      <c r="DP200" s="218"/>
      <c r="DQ200" s="218"/>
      <c r="DR200" s="218"/>
      <c r="DS200" s="218"/>
      <c r="DT200" s="218"/>
      <c r="DU200" s="218"/>
      <c r="DV200" s="218"/>
      <c r="DW200" s="218"/>
      <c r="DX200" s="218"/>
    </row>
    <row r="201" spans="111:128" s="10" customFormat="1" x14ac:dyDescent="0.35">
      <c r="DG201" s="218"/>
      <c r="DH201" s="218"/>
      <c r="DI201" s="218"/>
      <c r="DJ201" s="218"/>
      <c r="DK201" s="218"/>
      <c r="DL201" s="218"/>
      <c r="DM201" s="218"/>
      <c r="DN201" s="218"/>
      <c r="DO201" s="218"/>
      <c r="DP201" s="218"/>
      <c r="DQ201" s="218"/>
      <c r="DR201" s="218"/>
      <c r="DS201" s="218"/>
      <c r="DT201" s="218"/>
      <c r="DU201" s="218"/>
      <c r="DV201" s="218"/>
      <c r="DW201" s="218"/>
      <c r="DX201" s="218"/>
    </row>
    <row r="202" spans="111:128" s="10" customFormat="1" x14ac:dyDescent="0.35">
      <c r="DG202" s="218"/>
      <c r="DH202" s="218"/>
      <c r="DI202" s="218"/>
      <c r="DJ202" s="218"/>
      <c r="DK202" s="218"/>
      <c r="DL202" s="218"/>
      <c r="DM202" s="218"/>
      <c r="DN202" s="218"/>
      <c r="DO202" s="218"/>
      <c r="DP202" s="218"/>
      <c r="DQ202" s="218"/>
      <c r="DR202" s="218"/>
      <c r="DS202" s="218"/>
      <c r="DT202" s="218"/>
      <c r="DU202" s="218"/>
      <c r="DV202" s="218"/>
      <c r="DW202" s="218"/>
      <c r="DX202" s="218"/>
    </row>
    <row r="203" spans="111:128" s="10" customFormat="1" x14ac:dyDescent="0.35">
      <c r="DG203" s="218"/>
      <c r="DH203" s="218"/>
      <c r="DI203" s="218"/>
      <c r="DJ203" s="218"/>
      <c r="DK203" s="218"/>
      <c r="DL203" s="218"/>
      <c r="DM203" s="218"/>
      <c r="DN203" s="218"/>
      <c r="DO203" s="218"/>
      <c r="DP203" s="218"/>
      <c r="DQ203" s="218"/>
      <c r="DR203" s="218"/>
      <c r="DS203" s="218"/>
      <c r="DT203" s="218"/>
      <c r="DU203" s="218"/>
      <c r="DV203" s="218"/>
      <c r="DW203" s="218"/>
      <c r="DX203" s="218"/>
    </row>
    <row r="204" spans="111:128" s="10" customFormat="1" x14ac:dyDescent="0.35">
      <c r="DG204" s="218"/>
      <c r="DH204" s="218"/>
      <c r="DI204" s="218"/>
      <c r="DJ204" s="218"/>
      <c r="DK204" s="218"/>
      <c r="DL204" s="218"/>
      <c r="DM204" s="218"/>
      <c r="DN204" s="218"/>
      <c r="DO204" s="218"/>
      <c r="DP204" s="218"/>
      <c r="DQ204" s="218"/>
      <c r="DR204" s="218"/>
      <c r="DS204" s="218"/>
      <c r="DT204" s="218"/>
      <c r="DU204" s="218"/>
      <c r="DV204" s="218"/>
      <c r="DW204" s="218"/>
      <c r="DX204" s="218"/>
    </row>
    <row r="205" spans="111:128" s="10" customFormat="1" x14ac:dyDescent="0.35">
      <c r="DG205" s="218"/>
      <c r="DH205" s="218"/>
      <c r="DI205" s="218"/>
      <c r="DJ205" s="218"/>
      <c r="DK205" s="218"/>
      <c r="DL205" s="218"/>
      <c r="DM205" s="218"/>
      <c r="DN205" s="218"/>
      <c r="DO205" s="218"/>
      <c r="DP205" s="218"/>
      <c r="DQ205" s="218"/>
      <c r="DR205" s="218"/>
      <c r="DS205" s="218"/>
      <c r="DT205" s="218"/>
      <c r="DU205" s="218"/>
      <c r="DV205" s="218"/>
      <c r="DW205" s="218"/>
      <c r="DX205" s="218"/>
    </row>
    <row r="206" spans="111:128" s="10" customFormat="1" x14ac:dyDescent="0.35">
      <c r="DG206" s="218"/>
      <c r="DH206" s="218"/>
      <c r="DI206" s="218"/>
      <c r="DJ206" s="218"/>
      <c r="DK206" s="218"/>
      <c r="DL206" s="218"/>
      <c r="DM206" s="218"/>
      <c r="DN206" s="218"/>
      <c r="DO206" s="218"/>
      <c r="DP206" s="218"/>
      <c r="DQ206" s="218"/>
      <c r="DR206" s="218"/>
      <c r="DS206" s="218"/>
      <c r="DT206" s="218"/>
      <c r="DU206" s="218"/>
      <c r="DV206" s="218"/>
      <c r="DW206" s="218"/>
      <c r="DX206" s="218"/>
    </row>
    <row r="207" spans="111:128" s="10" customFormat="1" x14ac:dyDescent="0.35">
      <c r="DG207" s="218"/>
      <c r="DH207" s="218"/>
      <c r="DI207" s="218"/>
      <c r="DJ207" s="218"/>
      <c r="DK207" s="218"/>
      <c r="DL207" s="218"/>
      <c r="DM207" s="218"/>
      <c r="DN207" s="218"/>
      <c r="DO207" s="218"/>
      <c r="DP207" s="218"/>
      <c r="DQ207" s="218"/>
      <c r="DR207" s="218"/>
      <c r="DS207" s="218"/>
      <c r="DT207" s="218"/>
      <c r="DU207" s="218"/>
      <c r="DV207" s="218"/>
      <c r="DW207" s="218"/>
      <c r="DX207" s="218"/>
    </row>
    <row r="208" spans="111:128" s="10" customFormat="1" x14ac:dyDescent="0.35">
      <c r="DG208" s="218"/>
      <c r="DH208" s="218"/>
      <c r="DI208" s="218"/>
      <c r="DJ208" s="218"/>
      <c r="DK208" s="218"/>
      <c r="DL208" s="218"/>
      <c r="DM208" s="218"/>
      <c r="DN208" s="218"/>
      <c r="DO208" s="218"/>
      <c r="DP208" s="218"/>
      <c r="DQ208" s="218"/>
      <c r="DR208" s="218"/>
      <c r="DS208" s="218"/>
      <c r="DT208" s="218"/>
      <c r="DU208" s="218"/>
      <c r="DV208" s="218"/>
      <c r="DW208" s="218"/>
      <c r="DX208" s="218"/>
    </row>
    <row r="209" spans="111:128" s="10" customFormat="1" x14ac:dyDescent="0.35">
      <c r="DG209" s="218"/>
      <c r="DH209" s="218"/>
      <c r="DI209" s="218"/>
      <c r="DJ209" s="218"/>
      <c r="DK209" s="218"/>
      <c r="DL209" s="218"/>
      <c r="DM209" s="218"/>
      <c r="DN209" s="218"/>
      <c r="DO209" s="218"/>
      <c r="DP209" s="218"/>
      <c r="DQ209" s="218"/>
      <c r="DR209" s="218"/>
      <c r="DS209" s="218"/>
      <c r="DT209" s="218"/>
      <c r="DU209" s="218"/>
      <c r="DV209" s="218"/>
      <c r="DW209" s="218"/>
      <c r="DX209" s="218"/>
    </row>
    <row r="210" spans="111:128" s="10" customFormat="1" x14ac:dyDescent="0.35">
      <c r="DG210" s="218"/>
      <c r="DH210" s="218"/>
      <c r="DI210" s="218"/>
      <c r="DJ210" s="218"/>
      <c r="DK210" s="218"/>
      <c r="DL210" s="218"/>
      <c r="DM210" s="218"/>
      <c r="DN210" s="218"/>
      <c r="DO210" s="218"/>
      <c r="DP210" s="218"/>
      <c r="DQ210" s="218"/>
      <c r="DR210" s="218"/>
      <c r="DS210" s="218"/>
      <c r="DT210" s="218"/>
      <c r="DU210" s="218"/>
      <c r="DV210" s="218"/>
      <c r="DW210" s="218"/>
      <c r="DX210" s="218"/>
    </row>
    <row r="211" spans="111:128" s="10" customFormat="1" x14ac:dyDescent="0.35">
      <c r="DG211" s="218"/>
      <c r="DH211" s="218"/>
      <c r="DI211" s="218"/>
      <c r="DJ211" s="218"/>
      <c r="DK211" s="218"/>
      <c r="DL211" s="218"/>
      <c r="DM211" s="218"/>
      <c r="DN211" s="218"/>
      <c r="DO211" s="218"/>
      <c r="DP211" s="218"/>
      <c r="DQ211" s="218"/>
      <c r="DR211" s="218"/>
      <c r="DS211" s="218"/>
      <c r="DT211" s="218"/>
      <c r="DU211" s="218"/>
      <c r="DV211" s="218"/>
      <c r="DW211" s="218"/>
      <c r="DX211" s="218"/>
    </row>
    <row r="212" spans="111:128" s="10" customFormat="1" x14ac:dyDescent="0.35">
      <c r="DG212" s="218"/>
      <c r="DH212" s="218"/>
      <c r="DI212" s="218"/>
      <c r="DJ212" s="218"/>
      <c r="DK212" s="218"/>
      <c r="DL212" s="218"/>
      <c r="DM212" s="218"/>
      <c r="DN212" s="218"/>
      <c r="DO212" s="218"/>
      <c r="DP212" s="218"/>
      <c r="DQ212" s="218"/>
      <c r="DR212" s="218"/>
      <c r="DS212" s="218"/>
      <c r="DT212" s="218"/>
      <c r="DU212" s="218"/>
      <c r="DV212" s="218"/>
      <c r="DW212" s="218"/>
      <c r="DX212" s="218"/>
    </row>
    <row r="213" spans="111:128" s="10" customFormat="1" x14ac:dyDescent="0.35">
      <c r="DG213" s="218"/>
      <c r="DH213" s="218"/>
      <c r="DI213" s="218"/>
      <c r="DJ213" s="218"/>
      <c r="DK213" s="218"/>
      <c r="DL213" s="218"/>
      <c r="DM213" s="218"/>
      <c r="DN213" s="218"/>
      <c r="DO213" s="218"/>
      <c r="DP213" s="218"/>
      <c r="DQ213" s="218"/>
      <c r="DR213" s="218"/>
      <c r="DS213" s="218"/>
      <c r="DT213" s="218"/>
      <c r="DU213" s="218"/>
      <c r="DV213" s="218"/>
      <c r="DW213" s="218"/>
      <c r="DX213" s="218"/>
    </row>
    <row r="214" spans="111:128" s="10" customFormat="1" x14ac:dyDescent="0.35">
      <c r="DG214" s="218"/>
      <c r="DH214" s="218"/>
      <c r="DI214" s="218"/>
      <c r="DJ214" s="218"/>
      <c r="DK214" s="218"/>
      <c r="DL214" s="218"/>
      <c r="DM214" s="218"/>
      <c r="DN214" s="218"/>
      <c r="DO214" s="218"/>
      <c r="DP214" s="218"/>
      <c r="DQ214" s="218"/>
      <c r="DR214" s="218"/>
      <c r="DS214" s="218"/>
      <c r="DT214" s="218"/>
      <c r="DU214" s="218"/>
      <c r="DV214" s="218"/>
      <c r="DW214" s="218"/>
      <c r="DX214" s="218"/>
    </row>
    <row r="215" spans="111:128" s="10" customFormat="1" x14ac:dyDescent="0.35">
      <c r="DG215" s="218"/>
      <c r="DH215" s="218"/>
      <c r="DI215" s="218"/>
      <c r="DJ215" s="218"/>
      <c r="DK215" s="218"/>
      <c r="DL215" s="218"/>
      <c r="DM215" s="218"/>
      <c r="DN215" s="218"/>
      <c r="DO215" s="218"/>
      <c r="DP215" s="218"/>
      <c r="DQ215" s="218"/>
      <c r="DR215" s="218"/>
      <c r="DS215" s="218"/>
      <c r="DT215" s="218"/>
      <c r="DU215" s="218"/>
      <c r="DV215" s="218"/>
      <c r="DW215" s="218"/>
      <c r="DX215" s="218"/>
    </row>
    <row r="216" spans="111:128" s="10" customFormat="1" x14ac:dyDescent="0.35">
      <c r="DG216" s="218"/>
      <c r="DH216" s="218"/>
      <c r="DI216" s="218"/>
      <c r="DJ216" s="218"/>
      <c r="DK216" s="218"/>
      <c r="DL216" s="218"/>
      <c r="DM216" s="218"/>
      <c r="DN216" s="218"/>
      <c r="DO216" s="218"/>
      <c r="DP216" s="218"/>
      <c r="DQ216" s="218"/>
      <c r="DR216" s="218"/>
      <c r="DS216" s="218"/>
      <c r="DT216" s="218"/>
      <c r="DU216" s="218"/>
      <c r="DV216" s="218"/>
      <c r="DW216" s="218"/>
      <c r="DX216" s="218"/>
    </row>
    <row r="217" spans="111:128" s="10" customFormat="1" x14ac:dyDescent="0.35">
      <c r="DG217" s="218"/>
      <c r="DH217" s="218"/>
      <c r="DI217" s="218"/>
      <c r="DJ217" s="218"/>
      <c r="DK217" s="218"/>
      <c r="DL217" s="218"/>
      <c r="DM217" s="218"/>
      <c r="DN217" s="218"/>
      <c r="DO217" s="218"/>
      <c r="DP217" s="218"/>
      <c r="DQ217" s="218"/>
      <c r="DR217" s="218"/>
      <c r="DS217" s="218"/>
      <c r="DT217" s="218"/>
      <c r="DU217" s="218"/>
      <c r="DV217" s="218"/>
      <c r="DW217" s="218"/>
      <c r="DX217" s="218"/>
    </row>
    <row r="218" spans="111:128" s="10" customFormat="1" x14ac:dyDescent="0.35">
      <c r="DG218" s="218"/>
      <c r="DH218" s="218"/>
      <c r="DI218" s="218"/>
      <c r="DJ218" s="218"/>
      <c r="DK218" s="218"/>
      <c r="DL218" s="218"/>
      <c r="DM218" s="218"/>
      <c r="DN218" s="218"/>
      <c r="DO218" s="218"/>
      <c r="DP218" s="218"/>
      <c r="DQ218" s="218"/>
      <c r="DR218" s="218"/>
      <c r="DS218" s="218"/>
      <c r="DT218" s="218"/>
      <c r="DU218" s="218"/>
      <c r="DV218" s="218"/>
      <c r="DW218" s="218"/>
      <c r="DX218" s="218"/>
    </row>
    <row r="219" spans="111:128" s="10" customFormat="1" x14ac:dyDescent="0.35">
      <c r="DG219" s="218"/>
      <c r="DH219" s="218"/>
      <c r="DI219" s="218"/>
      <c r="DJ219" s="218"/>
      <c r="DK219" s="218"/>
      <c r="DL219" s="218"/>
      <c r="DM219" s="218"/>
      <c r="DN219" s="218"/>
      <c r="DO219" s="218"/>
      <c r="DP219" s="218"/>
      <c r="DQ219" s="218"/>
      <c r="DR219" s="218"/>
      <c r="DS219" s="218"/>
      <c r="DT219" s="218"/>
      <c r="DU219" s="218"/>
      <c r="DV219" s="218"/>
      <c r="DW219" s="218"/>
      <c r="DX219" s="218"/>
    </row>
    <row r="220" spans="111:128" s="10" customFormat="1" x14ac:dyDescent="0.35">
      <c r="DG220" s="218"/>
      <c r="DH220" s="218"/>
      <c r="DI220" s="218"/>
      <c r="DJ220" s="218"/>
      <c r="DK220" s="218"/>
      <c r="DL220" s="218"/>
      <c r="DM220" s="218"/>
      <c r="DN220" s="218"/>
      <c r="DO220" s="218"/>
      <c r="DP220" s="218"/>
      <c r="DQ220" s="218"/>
      <c r="DR220" s="218"/>
      <c r="DS220" s="218"/>
      <c r="DT220" s="218"/>
      <c r="DU220" s="218"/>
      <c r="DV220" s="218"/>
      <c r="DW220" s="218"/>
      <c r="DX220" s="218"/>
    </row>
    <row r="221" spans="111:128" s="10" customFormat="1" x14ac:dyDescent="0.35">
      <c r="DG221" s="218"/>
      <c r="DH221" s="218"/>
      <c r="DI221" s="218"/>
      <c r="DJ221" s="218"/>
      <c r="DK221" s="218"/>
      <c r="DL221" s="218"/>
      <c r="DM221" s="218"/>
      <c r="DN221" s="218"/>
      <c r="DO221" s="218"/>
      <c r="DP221" s="218"/>
      <c r="DQ221" s="218"/>
      <c r="DR221" s="218"/>
      <c r="DS221" s="218"/>
      <c r="DT221" s="218"/>
      <c r="DU221" s="218"/>
      <c r="DV221" s="218"/>
      <c r="DW221" s="218"/>
      <c r="DX221" s="218"/>
    </row>
    <row r="222" spans="111:128" s="10" customFormat="1" x14ac:dyDescent="0.35">
      <c r="DG222" s="218"/>
      <c r="DH222" s="218"/>
      <c r="DI222" s="218"/>
      <c r="DJ222" s="218"/>
      <c r="DK222" s="218"/>
      <c r="DL222" s="218"/>
      <c r="DM222" s="218"/>
      <c r="DN222" s="218"/>
      <c r="DO222" s="218"/>
      <c r="DP222" s="218"/>
      <c r="DQ222" s="218"/>
      <c r="DR222" s="218"/>
      <c r="DS222" s="218"/>
      <c r="DT222" s="218"/>
      <c r="DU222" s="218"/>
      <c r="DV222" s="218"/>
      <c r="DW222" s="218"/>
      <c r="DX222" s="218"/>
    </row>
    <row r="223" spans="111:128" s="10" customFormat="1" x14ac:dyDescent="0.35">
      <c r="DG223" s="218"/>
      <c r="DH223" s="218"/>
      <c r="DI223" s="218"/>
      <c r="DJ223" s="218"/>
      <c r="DK223" s="218"/>
      <c r="DL223" s="218"/>
      <c r="DM223" s="218"/>
      <c r="DN223" s="218"/>
      <c r="DO223" s="218"/>
      <c r="DP223" s="218"/>
      <c r="DQ223" s="218"/>
      <c r="DR223" s="218"/>
      <c r="DS223" s="218"/>
      <c r="DT223" s="218"/>
      <c r="DU223" s="218"/>
      <c r="DV223" s="218"/>
      <c r="DW223" s="218"/>
      <c r="DX223" s="218"/>
    </row>
    <row r="224" spans="111:128" s="10" customFormat="1" x14ac:dyDescent="0.35">
      <c r="DG224" s="218"/>
      <c r="DH224" s="218"/>
      <c r="DI224" s="218"/>
      <c r="DJ224" s="218"/>
      <c r="DK224" s="218"/>
      <c r="DL224" s="218"/>
      <c r="DM224" s="218"/>
      <c r="DN224" s="218"/>
      <c r="DO224" s="218"/>
      <c r="DP224" s="218"/>
      <c r="DQ224" s="218"/>
      <c r="DR224" s="218"/>
      <c r="DS224" s="218"/>
      <c r="DT224" s="218"/>
      <c r="DU224" s="218"/>
      <c r="DV224" s="218"/>
      <c r="DW224" s="218"/>
      <c r="DX224" s="218"/>
    </row>
    <row r="225" spans="111:128" s="10" customFormat="1" x14ac:dyDescent="0.35">
      <c r="DG225" s="218"/>
      <c r="DH225" s="218"/>
      <c r="DI225" s="218"/>
      <c r="DJ225" s="218"/>
      <c r="DK225" s="218"/>
      <c r="DL225" s="218"/>
      <c r="DM225" s="218"/>
      <c r="DN225" s="218"/>
      <c r="DO225" s="218"/>
      <c r="DP225" s="218"/>
      <c r="DQ225" s="218"/>
      <c r="DR225" s="218"/>
      <c r="DS225" s="218"/>
      <c r="DT225" s="218"/>
      <c r="DU225" s="218"/>
      <c r="DV225" s="218"/>
      <c r="DW225" s="218"/>
      <c r="DX225" s="218"/>
    </row>
    <row r="226" spans="111:128" s="10" customFormat="1" x14ac:dyDescent="0.35">
      <c r="DG226" s="218"/>
      <c r="DH226" s="218"/>
      <c r="DI226" s="218"/>
      <c r="DJ226" s="218"/>
      <c r="DK226" s="218"/>
      <c r="DL226" s="218"/>
      <c r="DM226" s="218"/>
      <c r="DN226" s="218"/>
      <c r="DO226" s="218"/>
      <c r="DP226" s="218"/>
      <c r="DQ226" s="218"/>
      <c r="DR226" s="218"/>
      <c r="DS226" s="218"/>
      <c r="DT226" s="218"/>
      <c r="DU226" s="218"/>
      <c r="DV226" s="218"/>
      <c r="DW226" s="218"/>
      <c r="DX226" s="218"/>
    </row>
    <row r="227" spans="111:128" s="10" customFormat="1" x14ac:dyDescent="0.35">
      <c r="DG227" s="218"/>
      <c r="DH227" s="218"/>
      <c r="DI227" s="218"/>
      <c r="DJ227" s="218"/>
      <c r="DK227" s="218"/>
      <c r="DL227" s="218"/>
      <c r="DM227" s="218"/>
      <c r="DN227" s="218"/>
      <c r="DO227" s="218"/>
      <c r="DP227" s="218"/>
      <c r="DQ227" s="218"/>
      <c r="DR227" s="218"/>
      <c r="DS227" s="218"/>
      <c r="DT227" s="218"/>
      <c r="DU227" s="218"/>
      <c r="DV227" s="218"/>
      <c r="DW227" s="218"/>
      <c r="DX227" s="218"/>
    </row>
    <row r="228" spans="111:128" s="10" customFormat="1" x14ac:dyDescent="0.35">
      <c r="DG228" s="218"/>
      <c r="DH228" s="218"/>
      <c r="DI228" s="218"/>
      <c r="DJ228" s="218"/>
      <c r="DK228" s="218"/>
      <c r="DL228" s="218"/>
      <c r="DM228" s="218"/>
      <c r="DN228" s="218"/>
      <c r="DO228" s="218"/>
      <c r="DP228" s="218"/>
      <c r="DQ228" s="218"/>
      <c r="DR228" s="218"/>
      <c r="DS228" s="218"/>
      <c r="DT228" s="218"/>
      <c r="DU228" s="218"/>
      <c r="DV228" s="218"/>
      <c r="DW228" s="218"/>
      <c r="DX228" s="218"/>
    </row>
    <row r="229" spans="111:128" s="10" customFormat="1" x14ac:dyDescent="0.35">
      <c r="DG229" s="218"/>
      <c r="DH229" s="218"/>
      <c r="DI229" s="218"/>
      <c r="DJ229" s="218"/>
      <c r="DK229" s="218"/>
      <c r="DL229" s="218"/>
      <c r="DM229" s="218"/>
      <c r="DN229" s="218"/>
      <c r="DO229" s="218"/>
      <c r="DP229" s="218"/>
      <c r="DQ229" s="218"/>
      <c r="DR229" s="218"/>
      <c r="DS229" s="218"/>
      <c r="DT229" s="218"/>
      <c r="DU229" s="218"/>
      <c r="DV229" s="218"/>
      <c r="DW229" s="218"/>
      <c r="DX229" s="218"/>
    </row>
    <row r="230" spans="111:128" s="10" customFormat="1" x14ac:dyDescent="0.35">
      <c r="DG230" s="218"/>
      <c r="DH230" s="218"/>
      <c r="DI230" s="218"/>
      <c r="DJ230" s="218"/>
      <c r="DK230" s="218"/>
      <c r="DL230" s="218"/>
      <c r="DM230" s="218"/>
      <c r="DN230" s="218"/>
      <c r="DO230" s="218"/>
      <c r="DP230" s="218"/>
      <c r="DQ230" s="218"/>
      <c r="DR230" s="218"/>
      <c r="DS230" s="218"/>
      <c r="DT230" s="218"/>
      <c r="DU230" s="218"/>
      <c r="DV230" s="218"/>
      <c r="DW230" s="218"/>
      <c r="DX230" s="218"/>
    </row>
    <row r="231" spans="111:128" s="10" customFormat="1" x14ac:dyDescent="0.35">
      <c r="DG231" s="218"/>
      <c r="DH231" s="218"/>
      <c r="DI231" s="218"/>
      <c r="DJ231" s="218"/>
      <c r="DK231" s="218"/>
      <c r="DL231" s="218"/>
      <c r="DM231" s="218"/>
      <c r="DN231" s="218"/>
      <c r="DO231" s="218"/>
      <c r="DP231" s="218"/>
      <c r="DQ231" s="218"/>
      <c r="DR231" s="218"/>
      <c r="DS231" s="218"/>
      <c r="DT231" s="218"/>
      <c r="DU231" s="218"/>
      <c r="DV231" s="218"/>
      <c r="DW231" s="218"/>
      <c r="DX231" s="218"/>
    </row>
    <row r="232" spans="111:128" s="10" customFormat="1" x14ac:dyDescent="0.35">
      <c r="DG232" s="218"/>
      <c r="DH232" s="218"/>
      <c r="DI232" s="218"/>
      <c r="DJ232" s="218"/>
      <c r="DK232" s="218"/>
      <c r="DL232" s="218"/>
      <c r="DM232" s="218"/>
      <c r="DN232" s="218"/>
      <c r="DO232" s="218"/>
      <c r="DP232" s="218"/>
      <c r="DQ232" s="218"/>
      <c r="DR232" s="218"/>
      <c r="DS232" s="218"/>
      <c r="DT232" s="218"/>
      <c r="DU232" s="218"/>
      <c r="DV232" s="218"/>
      <c r="DW232" s="218"/>
      <c r="DX232" s="218"/>
    </row>
    <row r="233" spans="111:128" s="10" customFormat="1" x14ac:dyDescent="0.35">
      <c r="DG233" s="218"/>
      <c r="DH233" s="218"/>
      <c r="DI233" s="218"/>
      <c r="DJ233" s="218"/>
      <c r="DK233" s="218"/>
      <c r="DL233" s="218"/>
      <c r="DM233" s="218"/>
      <c r="DN233" s="218"/>
      <c r="DO233" s="218"/>
      <c r="DP233" s="218"/>
      <c r="DQ233" s="218"/>
      <c r="DR233" s="218"/>
      <c r="DS233" s="218"/>
      <c r="DT233" s="218"/>
      <c r="DU233" s="218"/>
      <c r="DV233" s="218"/>
      <c r="DW233" s="218"/>
      <c r="DX233" s="218"/>
    </row>
    <row r="234" spans="111:128" s="10" customFormat="1" x14ac:dyDescent="0.35">
      <c r="DG234" s="218"/>
      <c r="DH234" s="218"/>
      <c r="DI234" s="218"/>
      <c r="DJ234" s="218"/>
      <c r="DK234" s="218"/>
      <c r="DL234" s="218"/>
      <c r="DM234" s="218"/>
      <c r="DN234" s="218"/>
      <c r="DO234" s="218"/>
      <c r="DP234" s="218"/>
      <c r="DQ234" s="218"/>
      <c r="DR234" s="218"/>
      <c r="DS234" s="218"/>
      <c r="DT234" s="218"/>
      <c r="DU234" s="218"/>
      <c r="DV234" s="218"/>
      <c r="DW234" s="218"/>
      <c r="DX234" s="218"/>
    </row>
    <row r="235" spans="111:128" s="10" customFormat="1" x14ac:dyDescent="0.35">
      <c r="DG235" s="218"/>
      <c r="DH235" s="218"/>
      <c r="DI235" s="218"/>
      <c r="DJ235" s="218"/>
      <c r="DK235" s="218"/>
      <c r="DL235" s="218"/>
      <c r="DM235" s="218"/>
      <c r="DN235" s="218"/>
      <c r="DO235" s="218"/>
      <c r="DP235" s="218"/>
      <c r="DQ235" s="218"/>
      <c r="DR235" s="218"/>
      <c r="DS235" s="218"/>
      <c r="DT235" s="218"/>
      <c r="DU235" s="218"/>
      <c r="DV235" s="218"/>
      <c r="DW235" s="218"/>
      <c r="DX235" s="218"/>
    </row>
    <row r="236" spans="111:128" s="10" customFormat="1" x14ac:dyDescent="0.35">
      <c r="DG236" s="218"/>
      <c r="DH236" s="218"/>
      <c r="DI236" s="218"/>
      <c r="DJ236" s="218"/>
      <c r="DK236" s="218"/>
      <c r="DL236" s="218"/>
      <c r="DM236" s="218"/>
      <c r="DN236" s="218"/>
      <c r="DO236" s="218"/>
      <c r="DP236" s="218"/>
      <c r="DQ236" s="218"/>
      <c r="DR236" s="218"/>
      <c r="DS236" s="218"/>
      <c r="DT236" s="218"/>
      <c r="DU236" s="218"/>
      <c r="DV236" s="218"/>
      <c r="DW236" s="218"/>
      <c r="DX236" s="218"/>
    </row>
    <row r="237" spans="111:128" s="10" customFormat="1" x14ac:dyDescent="0.35">
      <c r="DG237" s="218"/>
      <c r="DH237" s="218"/>
      <c r="DI237" s="218"/>
      <c r="DJ237" s="218"/>
      <c r="DK237" s="218"/>
      <c r="DL237" s="218"/>
      <c r="DM237" s="218"/>
      <c r="DN237" s="218"/>
      <c r="DO237" s="218"/>
      <c r="DP237" s="218"/>
      <c r="DQ237" s="218"/>
      <c r="DR237" s="218"/>
      <c r="DS237" s="218"/>
      <c r="DT237" s="218"/>
      <c r="DU237" s="218"/>
      <c r="DV237" s="218"/>
      <c r="DW237" s="218"/>
      <c r="DX237" s="218"/>
    </row>
    <row r="238" spans="111:128" s="10" customFormat="1" x14ac:dyDescent="0.35">
      <c r="DG238" s="218"/>
      <c r="DH238" s="218"/>
      <c r="DI238" s="218"/>
      <c r="DJ238" s="218"/>
      <c r="DK238" s="218"/>
      <c r="DL238" s="218"/>
      <c r="DM238" s="218"/>
      <c r="DN238" s="218"/>
      <c r="DO238" s="218"/>
      <c r="DP238" s="218"/>
      <c r="DQ238" s="218"/>
      <c r="DR238" s="218"/>
      <c r="DS238" s="218"/>
      <c r="DT238" s="218"/>
      <c r="DU238" s="218"/>
      <c r="DV238" s="218"/>
      <c r="DW238" s="218"/>
      <c r="DX238" s="218"/>
    </row>
    <row r="239" spans="111:128" s="10" customFormat="1" x14ac:dyDescent="0.35">
      <c r="DG239" s="218"/>
      <c r="DH239" s="218"/>
      <c r="DI239" s="218"/>
      <c r="DJ239" s="218"/>
      <c r="DK239" s="218"/>
      <c r="DL239" s="218"/>
      <c r="DM239" s="218"/>
      <c r="DN239" s="218"/>
      <c r="DO239" s="218"/>
      <c r="DP239" s="218"/>
      <c r="DQ239" s="218"/>
      <c r="DR239" s="218"/>
      <c r="DS239" s="218"/>
      <c r="DT239" s="218"/>
      <c r="DU239" s="218"/>
      <c r="DV239" s="218"/>
      <c r="DW239" s="218"/>
      <c r="DX239" s="218"/>
    </row>
    <row r="240" spans="111:128" s="10" customFormat="1" x14ac:dyDescent="0.35">
      <c r="DG240" s="218"/>
      <c r="DH240" s="218"/>
      <c r="DI240" s="218"/>
      <c r="DJ240" s="218"/>
      <c r="DK240" s="218"/>
      <c r="DL240" s="218"/>
      <c r="DM240" s="218"/>
      <c r="DN240" s="218"/>
      <c r="DO240" s="218"/>
      <c r="DP240" s="218"/>
      <c r="DQ240" s="218"/>
      <c r="DR240" s="218"/>
      <c r="DS240" s="218"/>
      <c r="DT240" s="218"/>
      <c r="DU240" s="218"/>
      <c r="DV240" s="218"/>
      <c r="DW240" s="218"/>
      <c r="DX240" s="218"/>
    </row>
    <row r="241" spans="111:128" s="10" customFormat="1" x14ac:dyDescent="0.35">
      <c r="DG241" s="218"/>
      <c r="DH241" s="218"/>
      <c r="DI241" s="218"/>
      <c r="DJ241" s="218"/>
      <c r="DK241" s="218"/>
      <c r="DL241" s="218"/>
      <c r="DM241" s="218"/>
      <c r="DN241" s="218"/>
      <c r="DO241" s="218"/>
      <c r="DP241" s="218"/>
      <c r="DQ241" s="218"/>
      <c r="DR241" s="218"/>
      <c r="DS241" s="218"/>
      <c r="DT241" s="218"/>
      <c r="DU241" s="218"/>
      <c r="DV241" s="218"/>
      <c r="DW241" s="218"/>
      <c r="DX241" s="218"/>
    </row>
    <row r="242" spans="111:128" s="10" customFormat="1" x14ac:dyDescent="0.35">
      <c r="DG242" s="218"/>
      <c r="DH242" s="218"/>
      <c r="DI242" s="218"/>
      <c r="DJ242" s="218"/>
      <c r="DK242" s="218"/>
      <c r="DL242" s="218"/>
      <c r="DM242" s="218"/>
      <c r="DN242" s="218"/>
      <c r="DO242" s="218"/>
      <c r="DP242" s="218"/>
      <c r="DQ242" s="218"/>
      <c r="DR242" s="218"/>
      <c r="DS242" s="218"/>
      <c r="DT242" s="218"/>
      <c r="DU242" s="218"/>
      <c r="DV242" s="218"/>
      <c r="DW242" s="218"/>
      <c r="DX242" s="218"/>
    </row>
    <row r="243" spans="111:128" s="10" customFormat="1" x14ac:dyDescent="0.35">
      <c r="DG243" s="218"/>
      <c r="DH243" s="218"/>
      <c r="DI243" s="218"/>
      <c r="DJ243" s="218"/>
      <c r="DK243" s="218"/>
      <c r="DL243" s="218"/>
      <c r="DM243" s="218"/>
      <c r="DN243" s="218"/>
      <c r="DO243" s="218"/>
      <c r="DP243" s="218"/>
      <c r="DQ243" s="218"/>
      <c r="DR243" s="218"/>
      <c r="DS243" s="218"/>
      <c r="DT243" s="218"/>
      <c r="DU243" s="218"/>
      <c r="DV243" s="218"/>
      <c r="DW243" s="218"/>
      <c r="DX243" s="218"/>
    </row>
    <row r="244" spans="111:128" s="10" customFormat="1" x14ac:dyDescent="0.35">
      <c r="DG244" s="218"/>
      <c r="DH244" s="218"/>
      <c r="DI244" s="218"/>
      <c r="DJ244" s="218"/>
      <c r="DK244" s="218"/>
      <c r="DL244" s="218"/>
      <c r="DM244" s="218"/>
      <c r="DN244" s="218"/>
      <c r="DO244" s="218"/>
      <c r="DP244" s="218"/>
      <c r="DQ244" s="218"/>
      <c r="DR244" s="218"/>
      <c r="DS244" s="218"/>
      <c r="DT244" s="218"/>
      <c r="DU244" s="218"/>
      <c r="DV244" s="218"/>
      <c r="DW244" s="218"/>
      <c r="DX244" s="218"/>
    </row>
    <row r="245" spans="111:128" s="10" customFormat="1" x14ac:dyDescent="0.35">
      <c r="DG245" s="218"/>
      <c r="DH245" s="218"/>
      <c r="DI245" s="218"/>
      <c r="DJ245" s="218"/>
      <c r="DK245" s="218"/>
      <c r="DL245" s="218"/>
      <c r="DM245" s="218"/>
      <c r="DN245" s="218"/>
      <c r="DO245" s="218"/>
      <c r="DP245" s="218"/>
      <c r="DQ245" s="218"/>
      <c r="DR245" s="218"/>
      <c r="DS245" s="218"/>
      <c r="DT245" s="218"/>
      <c r="DU245" s="218"/>
      <c r="DV245" s="218"/>
      <c r="DW245" s="218"/>
      <c r="DX245" s="218"/>
    </row>
    <row r="246" spans="111:128" s="10" customFormat="1" x14ac:dyDescent="0.35">
      <c r="DG246" s="218"/>
      <c r="DH246" s="218"/>
      <c r="DI246" s="218"/>
      <c r="DJ246" s="218"/>
      <c r="DK246" s="218"/>
      <c r="DL246" s="218"/>
      <c r="DM246" s="218"/>
      <c r="DN246" s="218"/>
      <c r="DO246" s="218"/>
      <c r="DP246" s="218"/>
      <c r="DQ246" s="218"/>
      <c r="DR246" s="218"/>
      <c r="DS246" s="218"/>
      <c r="DT246" s="218"/>
      <c r="DU246" s="218"/>
      <c r="DV246" s="218"/>
      <c r="DW246" s="218"/>
      <c r="DX246" s="218"/>
    </row>
    <row r="247" spans="111:128" s="10" customFormat="1" x14ac:dyDescent="0.35">
      <c r="DG247" s="218"/>
      <c r="DH247" s="218"/>
      <c r="DI247" s="218"/>
      <c r="DJ247" s="218"/>
      <c r="DK247" s="218"/>
      <c r="DL247" s="218"/>
      <c r="DM247" s="218"/>
      <c r="DN247" s="218"/>
      <c r="DO247" s="218"/>
      <c r="DP247" s="218"/>
      <c r="DQ247" s="218"/>
      <c r="DR247" s="218"/>
      <c r="DS247" s="218"/>
      <c r="DT247" s="218"/>
      <c r="DU247" s="218"/>
      <c r="DV247" s="218"/>
      <c r="DW247" s="218"/>
      <c r="DX247" s="218"/>
    </row>
    <row r="248" spans="111:128" s="10" customFormat="1" x14ac:dyDescent="0.35">
      <c r="DG248" s="218"/>
      <c r="DH248" s="218"/>
      <c r="DI248" s="218"/>
      <c r="DJ248" s="218"/>
      <c r="DK248" s="218"/>
      <c r="DL248" s="218"/>
      <c r="DM248" s="218"/>
      <c r="DN248" s="218"/>
      <c r="DO248" s="218"/>
      <c r="DP248" s="218"/>
      <c r="DQ248" s="218"/>
      <c r="DR248" s="218"/>
      <c r="DS248" s="218"/>
      <c r="DT248" s="218"/>
      <c r="DU248" s="218"/>
      <c r="DV248" s="218"/>
      <c r="DW248" s="218"/>
      <c r="DX248" s="218"/>
    </row>
    <row r="249" spans="111:128" s="10" customFormat="1" x14ac:dyDescent="0.35">
      <c r="DG249" s="218"/>
      <c r="DH249" s="218"/>
      <c r="DI249" s="218"/>
      <c r="DJ249" s="218"/>
      <c r="DK249" s="218"/>
      <c r="DL249" s="218"/>
      <c r="DM249" s="218"/>
      <c r="DN249" s="218"/>
      <c r="DO249" s="218"/>
      <c r="DP249" s="218"/>
      <c r="DQ249" s="218"/>
      <c r="DR249" s="218"/>
      <c r="DS249" s="218"/>
      <c r="DT249" s="218"/>
      <c r="DU249" s="218"/>
      <c r="DV249" s="218"/>
      <c r="DW249" s="218"/>
      <c r="DX249" s="218"/>
    </row>
    <row r="250" spans="111:128" s="10" customFormat="1" x14ac:dyDescent="0.35">
      <c r="DG250" s="218"/>
      <c r="DH250" s="218"/>
      <c r="DI250" s="218"/>
      <c r="DJ250" s="218"/>
      <c r="DK250" s="218"/>
      <c r="DL250" s="218"/>
      <c r="DM250" s="218"/>
      <c r="DN250" s="218"/>
      <c r="DO250" s="218"/>
      <c r="DP250" s="218"/>
      <c r="DQ250" s="218"/>
      <c r="DR250" s="218"/>
      <c r="DS250" s="218"/>
      <c r="DT250" s="218"/>
      <c r="DU250" s="218"/>
      <c r="DV250" s="218"/>
      <c r="DW250" s="218"/>
      <c r="DX250" s="218"/>
    </row>
    <row r="251" spans="111:128" s="10" customFormat="1" x14ac:dyDescent="0.35">
      <c r="DG251" s="218"/>
      <c r="DH251" s="218"/>
      <c r="DI251" s="218"/>
      <c r="DJ251" s="218"/>
      <c r="DK251" s="218"/>
      <c r="DL251" s="218"/>
      <c r="DM251" s="218"/>
      <c r="DN251" s="218"/>
      <c r="DO251" s="218"/>
      <c r="DP251" s="218"/>
      <c r="DQ251" s="218"/>
      <c r="DR251" s="218"/>
      <c r="DS251" s="218"/>
      <c r="DT251" s="218"/>
      <c r="DU251" s="218"/>
      <c r="DV251" s="218"/>
      <c r="DW251" s="218"/>
      <c r="DX251" s="218"/>
    </row>
    <row r="252" spans="111:128" s="10" customFormat="1" x14ac:dyDescent="0.35">
      <c r="DG252" s="218"/>
      <c r="DH252" s="218"/>
      <c r="DI252" s="218"/>
      <c r="DJ252" s="218"/>
      <c r="DK252" s="218"/>
      <c r="DL252" s="218"/>
      <c r="DM252" s="218"/>
      <c r="DN252" s="218"/>
      <c r="DO252" s="218"/>
      <c r="DP252" s="218"/>
      <c r="DQ252" s="218"/>
      <c r="DR252" s="218"/>
      <c r="DS252" s="218"/>
      <c r="DT252" s="218"/>
      <c r="DU252" s="218"/>
      <c r="DV252" s="218"/>
      <c r="DW252" s="218"/>
      <c r="DX252" s="218"/>
    </row>
    <row r="253" spans="111:128" s="10" customFormat="1" x14ac:dyDescent="0.35">
      <c r="DG253" s="218"/>
      <c r="DH253" s="218"/>
      <c r="DI253" s="218"/>
      <c r="DJ253" s="218"/>
      <c r="DK253" s="218"/>
      <c r="DL253" s="218"/>
      <c r="DM253" s="218"/>
      <c r="DN253" s="218"/>
      <c r="DO253" s="218"/>
      <c r="DP253" s="218"/>
      <c r="DQ253" s="218"/>
      <c r="DR253" s="218"/>
      <c r="DS253" s="218"/>
      <c r="DT253" s="218"/>
      <c r="DU253" s="218"/>
      <c r="DV253" s="218"/>
      <c r="DW253" s="218"/>
      <c r="DX253" s="218"/>
    </row>
    <row r="254" spans="111:128" s="10" customFormat="1" x14ac:dyDescent="0.35">
      <c r="DG254" s="218"/>
      <c r="DH254" s="218"/>
      <c r="DI254" s="218"/>
      <c r="DJ254" s="218"/>
      <c r="DK254" s="218"/>
      <c r="DL254" s="218"/>
      <c r="DM254" s="218"/>
      <c r="DN254" s="218"/>
      <c r="DO254" s="218"/>
      <c r="DP254" s="218"/>
      <c r="DQ254" s="218"/>
      <c r="DR254" s="218"/>
      <c r="DS254" s="218"/>
      <c r="DT254" s="218"/>
      <c r="DU254" s="218"/>
      <c r="DV254" s="218"/>
      <c r="DW254" s="218"/>
      <c r="DX254" s="218"/>
    </row>
    <row r="255" spans="111:128" s="10" customFormat="1" x14ac:dyDescent="0.35">
      <c r="DG255" s="218"/>
      <c r="DH255" s="218"/>
      <c r="DI255" s="218"/>
      <c r="DJ255" s="218"/>
      <c r="DK255" s="218"/>
      <c r="DL255" s="218"/>
      <c r="DM255" s="218"/>
      <c r="DN255" s="218"/>
      <c r="DO255" s="218"/>
      <c r="DP255" s="218"/>
      <c r="DQ255" s="218"/>
      <c r="DR255" s="218"/>
      <c r="DS255" s="218"/>
      <c r="DT255" s="218"/>
      <c r="DU255" s="218"/>
      <c r="DV255" s="218"/>
      <c r="DW255" s="218"/>
      <c r="DX255" s="218"/>
    </row>
    <row r="256" spans="111:128" s="10" customFormat="1" x14ac:dyDescent="0.35">
      <c r="DG256" s="218"/>
      <c r="DH256" s="218"/>
      <c r="DI256" s="218"/>
      <c r="DJ256" s="218"/>
      <c r="DK256" s="218"/>
      <c r="DL256" s="218"/>
      <c r="DM256" s="218"/>
      <c r="DN256" s="218"/>
      <c r="DO256" s="218"/>
      <c r="DP256" s="218"/>
      <c r="DQ256" s="218"/>
      <c r="DR256" s="218"/>
      <c r="DS256" s="218"/>
      <c r="DT256" s="218"/>
      <c r="DU256" s="218"/>
      <c r="DV256" s="218"/>
      <c r="DW256" s="218"/>
      <c r="DX256" s="218"/>
    </row>
  </sheetData>
  <mergeCells count="2">
    <mergeCell ref="A2:R2"/>
    <mergeCell ref="A3:R3"/>
  </mergeCells>
  <pageMargins left="0.70866141732283472" right="0.70866141732283472" top="0.74803149606299213" bottom="0.74803149606299213" header="0.31496062992125984" footer="0.31496062992125984"/>
  <pageSetup scale="8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BC489"/>
  <sheetViews>
    <sheetView zoomScale="80" zoomScaleNormal="80" workbookViewId="0">
      <selection sqref="A1:C1"/>
    </sheetView>
  </sheetViews>
  <sheetFormatPr defaultColWidth="8.86328125" defaultRowHeight="12.75" x14ac:dyDescent="0.35"/>
  <cols>
    <col min="1" max="1" width="2.3984375" customWidth="1"/>
    <col min="2" max="2" width="6.59765625" customWidth="1"/>
    <col min="3" max="3" width="12.3984375" customWidth="1"/>
    <col min="4" max="4" width="7.1328125" customWidth="1"/>
    <col min="5" max="5" width="8.1328125" customWidth="1"/>
    <col min="6" max="6" width="9" customWidth="1"/>
    <col min="7" max="7" width="6" customWidth="1"/>
    <col min="8" max="9" width="7.1328125" customWidth="1"/>
    <col min="10" max="10" width="5.73046875" customWidth="1"/>
    <col min="11" max="11" width="8.265625" style="10" customWidth="1"/>
    <col min="12" max="12" width="1" style="10" customWidth="1"/>
    <col min="13" max="13" width="12.265625" style="10" bestFit="1" customWidth="1"/>
    <col min="14" max="14" width="13.1328125" style="10" bestFit="1" customWidth="1"/>
    <col min="15" max="16" width="8.86328125" style="218"/>
    <col min="17" max="17" width="13.73046875" style="218" bestFit="1" customWidth="1"/>
    <col min="18" max="18" width="13" style="218" bestFit="1" customWidth="1"/>
    <col min="19" max="24" width="8.86328125" style="218"/>
    <col min="25" max="25" width="13" style="218" bestFit="1" customWidth="1"/>
    <col min="26" max="55" width="8.86328125" style="218"/>
  </cols>
  <sheetData>
    <row r="1" spans="1:55" ht="15" x14ac:dyDescent="0.4">
      <c r="A1" s="171" t="s">
        <v>24</v>
      </c>
      <c r="B1" s="171"/>
      <c r="C1" s="171"/>
      <c r="D1" s="11"/>
      <c r="E1" s="10"/>
      <c r="F1" s="10"/>
      <c r="G1" s="10"/>
      <c r="J1" s="746"/>
      <c r="K1" s="746"/>
      <c r="L1" s="746" t="s">
        <v>24</v>
      </c>
    </row>
    <row r="2" spans="1:55" ht="13.15" x14ac:dyDescent="0.4">
      <c r="A2" s="10"/>
      <c r="B2" s="53"/>
      <c r="C2" s="53"/>
      <c r="D2" s="53"/>
      <c r="E2" s="10"/>
      <c r="F2" s="10"/>
      <c r="G2" s="10"/>
      <c r="H2" s="10"/>
      <c r="I2" s="10"/>
      <c r="J2" s="10"/>
      <c r="L2" s="53"/>
    </row>
    <row r="3" spans="1:55" ht="13.15" x14ac:dyDescent="0.4">
      <c r="A3" s="10"/>
      <c r="B3" s="989" t="s">
        <v>354</v>
      </c>
      <c r="C3" s="989"/>
      <c r="D3" s="989"/>
      <c r="E3" s="989"/>
      <c r="F3" s="989"/>
      <c r="G3" s="989"/>
      <c r="H3" s="989"/>
      <c r="I3" s="989"/>
      <c r="J3" s="989"/>
      <c r="K3" s="989"/>
      <c r="L3" s="989"/>
    </row>
    <row r="4" spans="1:55" x14ac:dyDescent="0.35">
      <c r="A4" s="10"/>
      <c r="B4" s="990" t="s">
        <v>487</v>
      </c>
      <c r="C4" s="990"/>
      <c r="D4" s="990"/>
      <c r="E4" s="990"/>
      <c r="F4" s="990"/>
      <c r="G4" s="990"/>
      <c r="H4" s="990"/>
      <c r="I4" s="990"/>
      <c r="J4" s="990"/>
      <c r="K4" s="990"/>
      <c r="L4" s="990"/>
    </row>
    <row r="5" spans="1:55" ht="15" x14ac:dyDescent="0.4">
      <c r="A5" s="10"/>
      <c r="B5" s="748"/>
      <c r="C5" s="748"/>
      <c r="D5" s="748"/>
      <c r="E5" s="748"/>
      <c r="F5" s="748"/>
      <c r="G5" s="748"/>
      <c r="H5" s="748"/>
      <c r="I5" s="748"/>
      <c r="J5" s="748"/>
      <c r="K5" s="748"/>
      <c r="L5" s="748"/>
      <c r="N5" s="218"/>
    </row>
    <row r="6" spans="1:55" ht="88.5" x14ac:dyDescent="0.35">
      <c r="A6" s="10"/>
      <c r="B6" s="749"/>
      <c r="C6" s="645" t="s">
        <v>428</v>
      </c>
      <c r="D6" s="839" t="s">
        <v>429</v>
      </c>
      <c r="E6" s="840" t="s">
        <v>430</v>
      </c>
      <c r="F6" s="645" t="s">
        <v>435</v>
      </c>
      <c r="G6" s="841" t="s">
        <v>431</v>
      </c>
      <c r="H6" s="842" t="s">
        <v>432</v>
      </c>
      <c r="I6" s="842" t="s">
        <v>433</v>
      </c>
      <c r="J6" s="843" t="s">
        <v>434</v>
      </c>
      <c r="K6" s="749"/>
      <c r="N6" s="218"/>
    </row>
    <row r="7" spans="1:55" ht="9" customHeight="1" x14ac:dyDescent="0.35">
      <c r="A7" s="10"/>
      <c r="B7" s="762"/>
      <c r="C7" s="727"/>
      <c r="D7" s="728"/>
      <c r="E7" s="729"/>
      <c r="F7" s="727"/>
      <c r="G7" s="188"/>
      <c r="H7" s="186"/>
      <c r="I7" s="794"/>
      <c r="J7" s="730"/>
      <c r="K7" s="755"/>
      <c r="N7" s="218"/>
    </row>
    <row r="8" spans="1:55" x14ac:dyDescent="0.35">
      <c r="A8" s="10"/>
      <c r="B8" s="193" t="s">
        <v>341</v>
      </c>
      <c r="C8" s="449">
        <f>D8+E8</f>
        <v>238425.894</v>
      </c>
      <c r="D8" s="450">
        <v>62505.324000000001</v>
      </c>
      <c r="E8" s="451">
        <v>175920.57</v>
      </c>
      <c r="F8" s="449">
        <f>SUM(G8:J8)</f>
        <v>16746.309000000001</v>
      </c>
      <c r="G8" s="440">
        <v>3022.5789999999997</v>
      </c>
      <c r="H8" s="440">
        <v>13604.643</v>
      </c>
      <c r="I8" s="440">
        <v>117.505</v>
      </c>
      <c r="J8" s="442">
        <v>1.5820000000000001</v>
      </c>
      <c r="K8" s="756"/>
      <c r="M8" s="731"/>
      <c r="N8" s="218"/>
      <c r="O8" s="660"/>
      <c r="P8" s="660"/>
      <c r="Q8" s="660"/>
      <c r="R8" s="660"/>
      <c r="S8" s="660"/>
      <c r="T8" s="660"/>
      <c r="U8" s="660"/>
      <c r="BA8"/>
      <c r="BB8"/>
      <c r="BC8"/>
    </row>
    <row r="9" spans="1:55" ht="5.25" customHeight="1" x14ac:dyDescent="0.35">
      <c r="A9" s="10"/>
      <c r="B9" s="745"/>
      <c r="C9" s="452"/>
      <c r="D9" s="453"/>
      <c r="E9" s="454"/>
      <c r="F9" s="452"/>
      <c r="G9" s="763"/>
      <c r="H9" s="763"/>
      <c r="I9" s="763"/>
      <c r="J9" s="455"/>
      <c r="K9" s="755"/>
      <c r="M9" s="731"/>
      <c r="O9" s="660"/>
      <c r="P9" s="660"/>
      <c r="Q9" s="660"/>
      <c r="R9" s="660"/>
      <c r="S9" s="660"/>
      <c r="T9" s="660"/>
      <c r="U9" s="660"/>
      <c r="BA9"/>
      <c r="BB9"/>
      <c r="BC9"/>
    </row>
    <row r="10" spans="1:55" x14ac:dyDescent="0.35">
      <c r="A10" s="10"/>
      <c r="B10" s="193" t="s">
        <v>156</v>
      </c>
      <c r="C10" s="449">
        <f t="shared" ref="C10:C46" si="0">D10+E10</f>
        <v>7453.4170000000004</v>
      </c>
      <c r="D10" s="450">
        <v>1824.9380000000001</v>
      </c>
      <c r="E10" s="451">
        <v>5628.4790000000003</v>
      </c>
      <c r="F10" s="449">
        <f>SUM(G10:J10)</f>
        <v>772.07799999999997</v>
      </c>
      <c r="G10" s="440">
        <v>160.02099999999999</v>
      </c>
      <c r="H10" s="440">
        <v>612.05700000000002</v>
      </c>
      <c r="I10" s="440" t="s">
        <v>276</v>
      </c>
      <c r="J10" s="442" t="s">
        <v>276</v>
      </c>
      <c r="K10" s="755"/>
      <c r="M10" s="218"/>
      <c r="N10" s="660"/>
      <c r="O10" s="660"/>
      <c r="P10" s="660"/>
      <c r="Q10" s="660"/>
      <c r="R10" s="660"/>
      <c r="S10" s="660"/>
      <c r="T10" s="660"/>
      <c r="AZ10"/>
      <c r="BA10"/>
      <c r="BB10"/>
      <c r="BC10"/>
    </row>
    <row r="11" spans="1:55" x14ac:dyDescent="0.35">
      <c r="A11" s="10"/>
      <c r="B11" s="764" t="s">
        <v>157</v>
      </c>
      <c r="C11" s="456">
        <f t="shared" si="0"/>
        <v>2673.7729999999997</v>
      </c>
      <c r="D11" s="457">
        <v>501.34300000000002</v>
      </c>
      <c r="E11" s="458">
        <v>2172.4299999999998</v>
      </c>
      <c r="F11" s="456">
        <f t="shared" ref="F11:F46" si="1">SUM(G11:J11)</f>
        <v>167.518</v>
      </c>
      <c r="G11" s="445">
        <v>20.75</v>
      </c>
      <c r="H11" s="445">
        <v>146.768</v>
      </c>
      <c r="I11" s="445" t="s">
        <v>276</v>
      </c>
      <c r="J11" s="447" t="s">
        <v>276</v>
      </c>
      <c r="K11" s="755"/>
      <c r="M11" s="218"/>
      <c r="N11" s="660"/>
      <c r="O11" s="660"/>
      <c r="P11" s="660"/>
      <c r="Q11" s="660"/>
      <c r="R11" s="660"/>
      <c r="S11" s="660"/>
      <c r="T11" s="660"/>
      <c r="AZ11"/>
      <c r="BA11"/>
      <c r="BB11"/>
      <c r="BC11"/>
    </row>
    <row r="12" spans="1:55" x14ac:dyDescent="0.35">
      <c r="A12" s="10"/>
      <c r="B12" s="193" t="s">
        <v>158</v>
      </c>
      <c r="C12" s="449">
        <f t="shared" si="0"/>
        <v>6120.6890000000003</v>
      </c>
      <c r="D12" s="450">
        <v>1585.9349999999999</v>
      </c>
      <c r="E12" s="451">
        <v>4534.7539999999999</v>
      </c>
      <c r="F12" s="449">
        <f t="shared" si="1"/>
        <v>380.17199999999997</v>
      </c>
      <c r="G12" s="440">
        <v>55.46</v>
      </c>
      <c r="H12" s="440">
        <v>305.77100000000002</v>
      </c>
      <c r="I12" s="440">
        <v>18.940999999999999</v>
      </c>
      <c r="J12" s="442" t="s">
        <v>276</v>
      </c>
      <c r="K12" s="755"/>
      <c r="M12" s="218"/>
      <c r="N12" s="660"/>
      <c r="O12" s="660"/>
      <c r="P12" s="660"/>
      <c r="Q12" s="660"/>
      <c r="R12" s="660"/>
      <c r="S12" s="660"/>
      <c r="T12" s="660"/>
      <c r="AZ12"/>
      <c r="BA12"/>
      <c r="BB12"/>
      <c r="BC12"/>
    </row>
    <row r="13" spans="1:55" x14ac:dyDescent="0.35">
      <c r="A13" s="10"/>
      <c r="B13" s="764" t="s">
        <v>159</v>
      </c>
      <c r="C13" s="456">
        <f t="shared" si="0"/>
        <v>3640.4960000000001</v>
      </c>
      <c r="D13" s="457">
        <v>1206.1759999999999</v>
      </c>
      <c r="E13" s="458">
        <v>2434.3200000000002</v>
      </c>
      <c r="F13" s="456">
        <f t="shared" si="1"/>
        <v>258.53699999999998</v>
      </c>
      <c r="G13" s="445">
        <v>81.843000000000004</v>
      </c>
      <c r="H13" s="445">
        <v>174.78899999999999</v>
      </c>
      <c r="I13" s="445">
        <v>1.905</v>
      </c>
      <c r="J13" s="447" t="s">
        <v>276</v>
      </c>
      <c r="K13" s="755"/>
      <c r="M13" s="218"/>
      <c r="N13" s="660"/>
      <c r="O13" s="660"/>
      <c r="P13" s="660"/>
      <c r="Q13" s="660"/>
      <c r="R13" s="660"/>
      <c r="S13" s="660"/>
      <c r="T13" s="660"/>
      <c r="AZ13"/>
      <c r="BA13"/>
      <c r="BB13"/>
      <c r="BC13"/>
    </row>
    <row r="14" spans="1:55" x14ac:dyDescent="0.35">
      <c r="A14" s="10"/>
      <c r="B14" s="193" t="s">
        <v>160</v>
      </c>
      <c r="C14" s="449">
        <f t="shared" si="0"/>
        <v>47157.809000000001</v>
      </c>
      <c r="D14" s="450">
        <v>14795.522000000001</v>
      </c>
      <c r="E14" s="451">
        <v>32362.287</v>
      </c>
      <c r="F14" s="449">
        <f t="shared" si="1"/>
        <v>2887.4850000000001</v>
      </c>
      <c r="G14" s="440">
        <v>734.71400000000006</v>
      </c>
      <c r="H14" s="440">
        <v>2151.2190000000001</v>
      </c>
      <c r="I14" s="440" t="s">
        <v>276</v>
      </c>
      <c r="J14" s="442">
        <v>1.552</v>
      </c>
      <c r="K14" s="755"/>
      <c r="M14" s="218"/>
      <c r="N14" s="660"/>
      <c r="O14" s="660"/>
      <c r="P14" s="660"/>
      <c r="Q14" s="660"/>
      <c r="R14" s="660"/>
      <c r="S14" s="660"/>
      <c r="T14" s="660"/>
      <c r="AZ14"/>
      <c r="BA14"/>
      <c r="BB14"/>
      <c r="BC14"/>
    </row>
    <row r="15" spans="1:55" x14ac:dyDescent="0.35">
      <c r="A15" s="10"/>
      <c r="B15" s="764" t="s">
        <v>161</v>
      </c>
      <c r="C15" s="456">
        <f t="shared" si="0"/>
        <v>751.82899999999995</v>
      </c>
      <c r="D15" s="457">
        <v>199.67500000000001</v>
      </c>
      <c r="E15" s="458">
        <v>552.154</v>
      </c>
      <c r="F15" s="456">
        <f t="shared" si="1"/>
        <v>57.478999999999999</v>
      </c>
      <c r="G15" s="445">
        <v>4.2210000000000001</v>
      </c>
      <c r="H15" s="445">
        <v>41.445</v>
      </c>
      <c r="I15" s="445">
        <v>11.813000000000001</v>
      </c>
      <c r="J15" s="447" t="s">
        <v>276</v>
      </c>
      <c r="K15" s="755"/>
      <c r="M15" s="218"/>
      <c r="N15" s="660"/>
      <c r="O15" s="660"/>
      <c r="P15" s="660"/>
      <c r="Q15" s="660"/>
      <c r="R15" s="660"/>
      <c r="S15" s="660"/>
      <c r="T15" s="660"/>
      <c r="AZ15"/>
      <c r="BA15"/>
      <c r="BB15"/>
      <c r="BC15"/>
    </row>
    <row r="16" spans="1:55" x14ac:dyDescent="0.35">
      <c r="A16" s="10"/>
      <c r="B16" s="193" t="s">
        <v>162</v>
      </c>
      <c r="C16" s="449">
        <f t="shared" si="0"/>
        <v>3503.5319999999997</v>
      </c>
      <c r="D16" s="450">
        <v>612.745</v>
      </c>
      <c r="E16" s="451">
        <v>2890.7869999999998</v>
      </c>
      <c r="F16" s="449">
        <f t="shared" si="1"/>
        <v>178.42500000000001</v>
      </c>
      <c r="G16" s="440">
        <v>20.327999999999999</v>
      </c>
      <c r="H16" s="440">
        <v>158.09700000000001</v>
      </c>
      <c r="I16" s="440" t="s">
        <v>276</v>
      </c>
      <c r="J16" s="442" t="s">
        <v>276</v>
      </c>
      <c r="K16" s="755"/>
      <c r="M16" s="218"/>
      <c r="N16" s="660"/>
      <c r="O16" s="660"/>
      <c r="P16" s="660"/>
      <c r="Q16" s="660"/>
      <c r="R16" s="660"/>
      <c r="S16" s="660"/>
      <c r="T16" s="660"/>
      <c r="AZ16"/>
      <c r="BA16"/>
      <c r="BB16"/>
      <c r="BC16"/>
    </row>
    <row r="17" spans="1:55" x14ac:dyDescent="0.35">
      <c r="A17" s="10"/>
      <c r="B17" s="764" t="s">
        <v>163</v>
      </c>
      <c r="C17" s="456">
        <f t="shared" si="0"/>
        <v>4638.4969999999994</v>
      </c>
      <c r="D17" s="457">
        <v>2010.866</v>
      </c>
      <c r="E17" s="458">
        <v>2627.6309999999999</v>
      </c>
      <c r="F17" s="456">
        <f t="shared" si="1"/>
        <v>216.52299999999997</v>
      </c>
      <c r="G17" s="445">
        <v>67.852999999999994</v>
      </c>
      <c r="H17" s="445">
        <v>148.66999999999999</v>
      </c>
      <c r="I17" s="445" t="s">
        <v>276</v>
      </c>
      <c r="J17" s="447" t="s">
        <v>276</v>
      </c>
      <c r="K17" s="755"/>
      <c r="M17" s="218"/>
      <c r="N17" s="660"/>
      <c r="O17" s="660"/>
      <c r="P17" s="660"/>
      <c r="Q17" s="660"/>
      <c r="R17" s="660"/>
      <c r="S17" s="660"/>
      <c r="T17" s="660"/>
      <c r="AZ17"/>
      <c r="BA17"/>
      <c r="BB17"/>
      <c r="BC17"/>
    </row>
    <row r="18" spans="1:55" x14ac:dyDescent="0.35">
      <c r="A18" s="10"/>
      <c r="B18" s="193" t="s">
        <v>164</v>
      </c>
      <c r="C18" s="449">
        <f t="shared" si="0"/>
        <v>26205.684000000001</v>
      </c>
      <c r="D18" s="450">
        <v>5276.5349999999999</v>
      </c>
      <c r="E18" s="451">
        <v>20929.149000000001</v>
      </c>
      <c r="F18" s="449">
        <f t="shared" si="1"/>
        <v>1401.299</v>
      </c>
      <c r="G18" s="440">
        <v>112.06200000000001</v>
      </c>
      <c r="H18" s="440">
        <v>1289.2370000000001</v>
      </c>
      <c r="I18" s="440" t="s">
        <v>276</v>
      </c>
      <c r="J18" s="442" t="s">
        <v>276</v>
      </c>
      <c r="K18" s="755"/>
      <c r="M18" s="218"/>
      <c r="N18" s="660"/>
      <c r="O18" s="660"/>
      <c r="P18" s="660"/>
      <c r="Q18" s="660"/>
      <c r="R18" s="660"/>
      <c r="S18" s="660"/>
      <c r="T18" s="660"/>
      <c r="AZ18"/>
      <c r="BA18"/>
      <c r="BB18"/>
      <c r="BC18"/>
    </row>
    <row r="19" spans="1:55" x14ac:dyDescent="0.35">
      <c r="A19" s="10"/>
      <c r="B19" s="764" t="s">
        <v>165</v>
      </c>
      <c r="C19" s="456">
        <f t="shared" si="0"/>
        <v>37420.626000000004</v>
      </c>
      <c r="D19" s="457">
        <v>8253.1720000000005</v>
      </c>
      <c r="E19" s="458">
        <v>29167.454000000002</v>
      </c>
      <c r="F19" s="456">
        <f t="shared" si="1"/>
        <v>2891.8</v>
      </c>
      <c r="G19" s="445">
        <v>710.18399999999997</v>
      </c>
      <c r="H19" s="445">
        <v>2181.616</v>
      </c>
      <c r="I19" s="445" t="s">
        <v>276</v>
      </c>
      <c r="J19" s="447" t="s">
        <v>276</v>
      </c>
      <c r="K19" s="755"/>
      <c r="M19" s="218"/>
      <c r="N19" s="660"/>
      <c r="O19" s="660"/>
      <c r="P19" s="660"/>
      <c r="Q19" s="660"/>
      <c r="R19" s="660"/>
      <c r="S19" s="660"/>
      <c r="T19" s="660"/>
      <c r="AZ19"/>
      <c r="BA19"/>
      <c r="BB19"/>
      <c r="BC19"/>
    </row>
    <row r="20" spans="1:55" x14ac:dyDescent="0.35">
      <c r="A20" s="10"/>
      <c r="B20" s="193" t="s">
        <v>183</v>
      </c>
      <c r="C20" s="449">
        <f t="shared" si="0"/>
        <v>1958.8150000000001</v>
      </c>
      <c r="D20" s="450">
        <v>460.57799999999997</v>
      </c>
      <c r="E20" s="451">
        <v>1498.2370000000001</v>
      </c>
      <c r="F20" s="449">
        <f t="shared" si="1"/>
        <v>91.192999999999998</v>
      </c>
      <c r="G20" s="440">
        <v>0.80300000000000005</v>
      </c>
      <c r="H20" s="440">
        <v>90.39</v>
      </c>
      <c r="I20" s="440" t="s">
        <v>276</v>
      </c>
      <c r="J20" s="442" t="s">
        <v>276</v>
      </c>
      <c r="K20" s="755"/>
      <c r="M20" s="218"/>
      <c r="N20" s="660"/>
      <c r="O20" s="660"/>
      <c r="P20" s="660"/>
      <c r="Q20" s="660"/>
      <c r="R20" s="660"/>
      <c r="S20" s="660"/>
      <c r="T20" s="660"/>
      <c r="AZ20"/>
      <c r="BA20"/>
      <c r="BB20"/>
      <c r="BC20"/>
    </row>
    <row r="21" spans="1:55" x14ac:dyDescent="0.35">
      <c r="A21" s="10"/>
      <c r="B21" s="764" t="s">
        <v>166</v>
      </c>
      <c r="C21" s="456">
        <f t="shared" si="0"/>
        <v>29037.514999999999</v>
      </c>
      <c r="D21" s="457">
        <v>7364.8760000000002</v>
      </c>
      <c r="E21" s="458">
        <v>21672.638999999999</v>
      </c>
      <c r="F21" s="456">
        <f t="shared" si="1"/>
        <v>1415.5059999999999</v>
      </c>
      <c r="G21" s="445">
        <v>27.09</v>
      </c>
      <c r="H21" s="445">
        <v>1388.3920000000001</v>
      </c>
      <c r="I21" s="445">
        <v>2.4E-2</v>
      </c>
      <c r="J21" s="447" t="s">
        <v>276</v>
      </c>
      <c r="K21" s="755"/>
      <c r="M21" s="218"/>
      <c r="N21" s="660"/>
      <c r="O21" s="660"/>
      <c r="P21" s="660"/>
      <c r="Q21" s="660"/>
      <c r="R21" s="660"/>
      <c r="S21" s="660"/>
      <c r="T21" s="660"/>
      <c r="AZ21"/>
      <c r="BA21"/>
      <c r="BB21"/>
      <c r="BC21"/>
    </row>
    <row r="22" spans="1:55" x14ac:dyDescent="0.35">
      <c r="A22" s="10"/>
      <c r="B22" s="193" t="s">
        <v>167</v>
      </c>
      <c r="C22" s="449">
        <f t="shared" si="0"/>
        <v>635.11899999999991</v>
      </c>
      <c r="D22" s="450">
        <v>323.10899999999998</v>
      </c>
      <c r="E22" s="451">
        <v>312.01</v>
      </c>
      <c r="F22" s="449">
        <f t="shared" si="1"/>
        <v>24.369</v>
      </c>
      <c r="G22" s="440" t="s">
        <v>276</v>
      </c>
      <c r="H22" s="440">
        <v>24.369</v>
      </c>
      <c r="I22" s="440" t="s">
        <v>276</v>
      </c>
      <c r="J22" s="442" t="s">
        <v>276</v>
      </c>
      <c r="K22" s="755"/>
      <c r="M22" s="218"/>
      <c r="N22" s="660"/>
      <c r="O22" s="660"/>
      <c r="P22" s="660"/>
      <c r="Q22" s="660"/>
      <c r="R22" s="660"/>
      <c r="S22" s="660"/>
      <c r="T22" s="660"/>
      <c r="AZ22"/>
      <c r="BA22"/>
      <c r="BB22"/>
      <c r="BC22"/>
    </row>
    <row r="23" spans="1:55" x14ac:dyDescent="0.35">
      <c r="A23" s="10"/>
      <c r="B23" s="764" t="s">
        <v>168</v>
      </c>
      <c r="C23" s="456">
        <f t="shared" si="0"/>
        <v>980.56900000000007</v>
      </c>
      <c r="D23" s="457">
        <v>166.047</v>
      </c>
      <c r="E23" s="458">
        <v>814.52200000000005</v>
      </c>
      <c r="F23" s="456">
        <f t="shared" si="1"/>
        <v>46.757999999999996</v>
      </c>
      <c r="G23" s="445">
        <v>11.724</v>
      </c>
      <c r="H23" s="445">
        <v>35.033999999999999</v>
      </c>
      <c r="I23" s="445" t="s">
        <v>276</v>
      </c>
      <c r="J23" s="447" t="s">
        <v>276</v>
      </c>
      <c r="K23" s="755"/>
      <c r="M23" s="218"/>
      <c r="N23" s="660"/>
      <c r="O23" s="660"/>
      <c r="P23" s="660"/>
      <c r="Q23" s="660"/>
      <c r="R23" s="660"/>
      <c r="S23" s="660"/>
      <c r="T23" s="660"/>
      <c r="AZ23"/>
      <c r="BA23"/>
      <c r="BB23"/>
      <c r="BC23"/>
    </row>
    <row r="24" spans="1:55" x14ac:dyDescent="0.35">
      <c r="A24" s="10"/>
      <c r="B24" s="193" t="s">
        <v>169</v>
      </c>
      <c r="C24" s="449">
        <f t="shared" si="0"/>
        <v>1887.509</v>
      </c>
      <c r="D24" s="450">
        <v>237.33699999999999</v>
      </c>
      <c r="E24" s="451">
        <v>1650.172</v>
      </c>
      <c r="F24" s="449">
        <f t="shared" si="1"/>
        <v>126.798</v>
      </c>
      <c r="G24" s="440">
        <v>16.509</v>
      </c>
      <c r="H24" s="440">
        <v>110.289</v>
      </c>
      <c r="I24" s="440" t="s">
        <v>276</v>
      </c>
      <c r="J24" s="442" t="s">
        <v>276</v>
      </c>
      <c r="K24" s="755"/>
      <c r="M24" s="218"/>
      <c r="N24" s="660"/>
      <c r="O24" s="660"/>
      <c r="P24" s="660"/>
      <c r="Q24" s="660"/>
      <c r="R24" s="660"/>
      <c r="S24" s="660"/>
      <c r="T24" s="660"/>
      <c r="AZ24"/>
      <c r="BA24"/>
      <c r="BB24"/>
      <c r="BC24"/>
    </row>
    <row r="25" spans="1:55" x14ac:dyDescent="0.35">
      <c r="A25" s="10"/>
      <c r="B25" s="764" t="s">
        <v>170</v>
      </c>
      <c r="C25" s="456">
        <f t="shared" si="0"/>
        <v>1617.8290000000002</v>
      </c>
      <c r="D25" s="457">
        <v>317.351</v>
      </c>
      <c r="E25" s="458">
        <v>1300.4780000000001</v>
      </c>
      <c r="F25" s="456">
        <f t="shared" si="1"/>
        <v>138.28899999999999</v>
      </c>
      <c r="G25" s="445">
        <v>17.873000000000001</v>
      </c>
      <c r="H25" s="445">
        <v>120.386</v>
      </c>
      <c r="I25" s="445" t="s">
        <v>276</v>
      </c>
      <c r="J25" s="447">
        <v>0.03</v>
      </c>
      <c r="K25" s="755"/>
      <c r="M25" s="218"/>
      <c r="N25" s="660"/>
      <c r="O25" s="660"/>
      <c r="P25" s="660"/>
      <c r="Q25" s="660"/>
      <c r="R25" s="660"/>
      <c r="S25" s="660"/>
      <c r="T25" s="660"/>
      <c r="AZ25"/>
      <c r="BA25"/>
      <c r="BB25"/>
      <c r="BC25"/>
    </row>
    <row r="26" spans="1:55" x14ac:dyDescent="0.35">
      <c r="A26" s="10"/>
      <c r="B26" s="193" t="s">
        <v>171</v>
      </c>
      <c r="C26" s="449">
        <f t="shared" si="0"/>
        <v>4456.067</v>
      </c>
      <c r="D26" s="450">
        <v>1388.268</v>
      </c>
      <c r="E26" s="451">
        <v>3067.799</v>
      </c>
      <c r="F26" s="449">
        <f t="shared" si="1"/>
        <v>284.98399999999998</v>
      </c>
      <c r="G26" s="440">
        <v>87.04</v>
      </c>
      <c r="H26" s="440">
        <v>197.94399999999999</v>
      </c>
      <c r="I26" s="440" t="s">
        <v>276</v>
      </c>
      <c r="J26" s="442" t="s">
        <v>276</v>
      </c>
      <c r="K26" s="755"/>
      <c r="M26" s="218"/>
      <c r="N26" s="660"/>
      <c r="O26" s="660"/>
      <c r="P26" s="660"/>
      <c r="Q26" s="660"/>
      <c r="R26" s="660"/>
      <c r="S26" s="660"/>
      <c r="T26" s="660"/>
      <c r="AZ26"/>
      <c r="BA26"/>
      <c r="BB26"/>
      <c r="BC26"/>
    </row>
    <row r="27" spans="1:55" x14ac:dyDescent="0.35">
      <c r="A27" s="10"/>
      <c r="B27" s="764" t="s">
        <v>172</v>
      </c>
      <c r="C27" s="456">
        <f t="shared" si="0"/>
        <v>205.608</v>
      </c>
      <c r="D27" s="457">
        <v>76.944999999999993</v>
      </c>
      <c r="E27" s="458">
        <v>128.66300000000001</v>
      </c>
      <c r="F27" s="456">
        <f t="shared" si="1"/>
        <v>10.85</v>
      </c>
      <c r="G27" s="445" t="s">
        <v>276</v>
      </c>
      <c r="H27" s="445">
        <v>10.85</v>
      </c>
      <c r="I27" s="445" t="s">
        <v>276</v>
      </c>
      <c r="J27" s="447" t="s">
        <v>276</v>
      </c>
      <c r="K27" s="755"/>
      <c r="M27" s="218"/>
      <c r="N27" s="660"/>
      <c r="O27" s="660"/>
      <c r="P27" s="660"/>
      <c r="Q27" s="660"/>
      <c r="R27" s="660"/>
      <c r="S27" s="660"/>
      <c r="T27" s="660"/>
      <c r="AZ27"/>
      <c r="BA27"/>
      <c r="BB27"/>
      <c r="BC27"/>
    </row>
    <row r="28" spans="1:55" x14ac:dyDescent="0.35">
      <c r="A28" s="10"/>
      <c r="B28" s="193" t="s">
        <v>173</v>
      </c>
      <c r="C28" s="449">
        <f t="shared" si="0"/>
        <v>8162.0750000000007</v>
      </c>
      <c r="D28" s="450">
        <v>3588.9450000000002</v>
      </c>
      <c r="E28" s="451">
        <v>4573.13</v>
      </c>
      <c r="F28" s="449">
        <f t="shared" si="1"/>
        <v>589.38199999999995</v>
      </c>
      <c r="G28" s="440">
        <v>233.249</v>
      </c>
      <c r="H28" s="440">
        <v>356.13299999999998</v>
      </c>
      <c r="I28" s="440" t="s">
        <v>276</v>
      </c>
      <c r="J28" s="442" t="s">
        <v>276</v>
      </c>
      <c r="K28" s="755"/>
      <c r="M28" s="218"/>
      <c r="N28" s="660"/>
      <c r="O28" s="660"/>
      <c r="P28" s="660"/>
      <c r="Q28" s="660"/>
      <c r="R28" s="660"/>
      <c r="S28" s="660"/>
      <c r="T28" s="660"/>
      <c r="AZ28"/>
      <c r="BA28"/>
      <c r="BB28"/>
      <c r="BC28"/>
    </row>
    <row r="29" spans="1:55" x14ac:dyDescent="0.35">
      <c r="A29" s="10"/>
      <c r="B29" s="764" t="s">
        <v>174</v>
      </c>
      <c r="C29" s="456">
        <f t="shared" si="0"/>
        <v>7027.6</v>
      </c>
      <c r="D29" s="457">
        <v>1364.482</v>
      </c>
      <c r="E29" s="458">
        <v>5663.1180000000004</v>
      </c>
      <c r="F29" s="456">
        <f t="shared" si="1"/>
        <v>458.74299999999999</v>
      </c>
      <c r="G29" s="445">
        <v>49.326999999999998</v>
      </c>
      <c r="H29" s="445">
        <v>409.05</v>
      </c>
      <c r="I29" s="445">
        <v>0.36599999999999999</v>
      </c>
      <c r="J29" s="447" t="s">
        <v>276</v>
      </c>
      <c r="K29" s="755"/>
      <c r="M29" s="218"/>
      <c r="N29" s="660"/>
      <c r="O29" s="660"/>
      <c r="P29" s="660"/>
      <c r="Q29" s="660"/>
      <c r="R29" s="660"/>
      <c r="S29" s="660"/>
      <c r="T29" s="660"/>
      <c r="AZ29"/>
      <c r="BA29"/>
      <c r="BB29"/>
      <c r="BC29"/>
    </row>
    <row r="30" spans="1:55" x14ac:dyDescent="0.35">
      <c r="A30" s="10"/>
      <c r="B30" s="193" t="s">
        <v>175</v>
      </c>
      <c r="C30" s="449">
        <f t="shared" si="0"/>
        <v>19792.149000000001</v>
      </c>
      <c r="D30" s="450">
        <v>4673.9579999999996</v>
      </c>
      <c r="E30" s="451">
        <v>15118.191000000001</v>
      </c>
      <c r="F30" s="449">
        <f t="shared" si="1"/>
        <v>1119.6880000000001</v>
      </c>
      <c r="G30" s="440">
        <v>208.00800000000001</v>
      </c>
      <c r="H30" s="440">
        <v>911.68000000000006</v>
      </c>
      <c r="I30" s="440" t="s">
        <v>276</v>
      </c>
      <c r="J30" s="442" t="s">
        <v>276</v>
      </c>
      <c r="K30" s="755"/>
      <c r="M30" s="218"/>
      <c r="N30" s="660"/>
      <c r="O30" s="660"/>
      <c r="P30" s="660"/>
      <c r="Q30" s="660"/>
      <c r="R30" s="660"/>
      <c r="S30" s="660"/>
      <c r="T30" s="660"/>
      <c r="AZ30"/>
      <c r="BA30"/>
      <c r="BB30"/>
      <c r="BC30"/>
    </row>
    <row r="31" spans="1:55" x14ac:dyDescent="0.35">
      <c r="A31" s="10"/>
      <c r="B31" s="764" t="s">
        <v>176</v>
      </c>
      <c r="C31" s="456">
        <f t="shared" si="0"/>
        <v>4872.6899999999996</v>
      </c>
      <c r="D31" s="457">
        <v>995.697</v>
      </c>
      <c r="E31" s="458">
        <v>3876.9929999999999</v>
      </c>
      <c r="F31" s="456">
        <f t="shared" si="1"/>
        <v>340.233</v>
      </c>
      <c r="G31" s="445">
        <v>17.111000000000001</v>
      </c>
      <c r="H31" s="445">
        <v>323.12200000000001</v>
      </c>
      <c r="I31" s="445" t="s">
        <v>276</v>
      </c>
      <c r="J31" s="447" t="s">
        <v>276</v>
      </c>
      <c r="K31" s="755"/>
      <c r="M31" s="218"/>
      <c r="N31" s="660"/>
      <c r="O31" s="660"/>
      <c r="P31" s="660"/>
      <c r="Q31" s="660"/>
      <c r="R31" s="660"/>
      <c r="S31" s="660"/>
      <c r="T31" s="660"/>
      <c r="AZ31"/>
      <c r="BA31"/>
      <c r="BB31"/>
      <c r="BC31"/>
    </row>
    <row r="32" spans="1:55" x14ac:dyDescent="0.35">
      <c r="A32" s="10"/>
      <c r="B32" s="193" t="s">
        <v>177</v>
      </c>
      <c r="C32" s="449">
        <f t="shared" si="0"/>
        <v>6126.5569999999998</v>
      </c>
      <c r="D32" s="450">
        <v>1316.6279999999999</v>
      </c>
      <c r="E32" s="451">
        <v>4809.9290000000001</v>
      </c>
      <c r="F32" s="449">
        <f t="shared" si="1"/>
        <v>495.76300000000003</v>
      </c>
      <c r="G32" s="440">
        <v>120.941</v>
      </c>
      <c r="H32" s="440">
        <v>374.822</v>
      </c>
      <c r="I32" s="440" t="s">
        <v>276</v>
      </c>
      <c r="J32" s="442" t="s">
        <v>276</v>
      </c>
      <c r="K32" s="755"/>
      <c r="M32" s="218"/>
      <c r="N32" s="660"/>
      <c r="O32" s="660"/>
      <c r="P32" s="660"/>
      <c r="Q32" s="660"/>
      <c r="R32" s="660"/>
      <c r="S32" s="660"/>
      <c r="T32" s="660"/>
      <c r="AZ32"/>
      <c r="BA32"/>
      <c r="BB32"/>
      <c r="BC32"/>
    </row>
    <row r="33" spans="1:55" x14ac:dyDescent="0.35">
      <c r="A33" s="10"/>
      <c r="B33" s="194" t="s">
        <v>178</v>
      </c>
      <c r="C33" s="456">
        <f t="shared" si="0"/>
        <v>1654.875</v>
      </c>
      <c r="D33" s="457">
        <v>365.83699999999999</v>
      </c>
      <c r="E33" s="458">
        <v>1289.038</v>
      </c>
      <c r="F33" s="456">
        <f t="shared" si="1"/>
        <v>103.28399999999999</v>
      </c>
      <c r="G33" s="445">
        <v>8.5820000000000007</v>
      </c>
      <c r="H33" s="445">
        <v>94.701999999999998</v>
      </c>
      <c r="I33" s="445" t="s">
        <v>276</v>
      </c>
      <c r="J33" s="447" t="s">
        <v>276</v>
      </c>
      <c r="K33" s="755"/>
      <c r="M33" s="218"/>
      <c r="N33" s="660"/>
      <c r="O33" s="660"/>
      <c r="P33" s="660"/>
      <c r="Q33" s="660"/>
      <c r="R33" s="660"/>
      <c r="S33" s="660"/>
      <c r="T33" s="660"/>
      <c r="AZ33"/>
      <c r="BA33"/>
      <c r="BB33"/>
      <c r="BC33"/>
    </row>
    <row r="34" spans="1:55" x14ac:dyDescent="0.35">
      <c r="A34" s="10"/>
      <c r="B34" s="193" t="s">
        <v>179</v>
      </c>
      <c r="C34" s="449">
        <f t="shared" si="0"/>
        <v>2306.2669999999998</v>
      </c>
      <c r="D34" s="450">
        <v>513.05999999999995</v>
      </c>
      <c r="E34" s="451">
        <v>1793.2070000000001</v>
      </c>
      <c r="F34" s="449">
        <f t="shared" si="1"/>
        <v>161.49299999999999</v>
      </c>
      <c r="G34" s="440">
        <v>26.082000000000001</v>
      </c>
      <c r="H34" s="440">
        <v>135.411</v>
      </c>
      <c r="I34" s="440" t="s">
        <v>276</v>
      </c>
      <c r="J34" s="442" t="s">
        <v>276</v>
      </c>
      <c r="K34" s="755"/>
      <c r="M34" s="218"/>
      <c r="N34" s="660"/>
      <c r="O34" s="660"/>
      <c r="P34" s="660"/>
      <c r="Q34" s="660"/>
      <c r="R34" s="660"/>
      <c r="S34" s="660"/>
      <c r="T34" s="660"/>
      <c r="AZ34"/>
      <c r="BA34"/>
      <c r="BB34"/>
      <c r="BC34"/>
    </row>
    <row r="35" spans="1:55" x14ac:dyDescent="0.35">
      <c r="A35" s="10"/>
      <c r="B35" s="194" t="s">
        <v>180</v>
      </c>
      <c r="C35" s="456">
        <f t="shared" si="0"/>
        <v>3214.9650000000001</v>
      </c>
      <c r="D35" s="457">
        <v>1177.568</v>
      </c>
      <c r="E35" s="458">
        <v>2037.3969999999999</v>
      </c>
      <c r="F35" s="456">
        <f t="shared" si="1"/>
        <v>676.21500000000003</v>
      </c>
      <c r="G35" s="445">
        <v>113.489</v>
      </c>
      <c r="H35" s="445">
        <v>557.42399999999998</v>
      </c>
      <c r="I35" s="445">
        <v>5.3019999999999996</v>
      </c>
      <c r="J35" s="447" t="s">
        <v>276</v>
      </c>
      <c r="K35" s="755"/>
      <c r="M35" s="218"/>
      <c r="N35" s="660"/>
      <c r="O35" s="660"/>
      <c r="P35" s="660"/>
      <c r="Q35" s="660"/>
      <c r="R35" s="660"/>
      <c r="S35" s="660"/>
      <c r="T35" s="660"/>
      <c r="AP35"/>
      <c r="AQ35"/>
      <c r="AR35"/>
      <c r="AS35"/>
      <c r="AT35"/>
      <c r="AU35"/>
      <c r="AV35"/>
      <c r="AW35"/>
      <c r="AX35"/>
      <c r="AY35"/>
      <c r="AZ35"/>
      <c r="BA35"/>
      <c r="BB35"/>
      <c r="BC35"/>
    </row>
    <row r="36" spans="1:55" x14ac:dyDescent="0.35">
      <c r="A36" s="10"/>
      <c r="B36" s="795" t="s">
        <v>181</v>
      </c>
      <c r="C36" s="799">
        <f t="shared" si="0"/>
        <v>4923.3329999999996</v>
      </c>
      <c r="D36" s="800">
        <v>1907.731</v>
      </c>
      <c r="E36" s="801">
        <v>3015.6019999999999</v>
      </c>
      <c r="F36" s="799">
        <f t="shared" si="1"/>
        <v>1451.4450000000002</v>
      </c>
      <c r="G36" s="797">
        <v>117.315</v>
      </c>
      <c r="H36" s="797">
        <v>1254.9760000000001</v>
      </c>
      <c r="I36" s="797">
        <v>79.153999999999996</v>
      </c>
      <c r="J36" s="802" t="s">
        <v>276</v>
      </c>
      <c r="K36" s="755"/>
      <c r="M36" s="218"/>
      <c r="N36" s="660"/>
      <c r="O36" s="660"/>
      <c r="P36" s="660"/>
      <c r="Q36" s="660"/>
      <c r="R36" s="660"/>
      <c r="S36" s="660"/>
      <c r="T36" s="660"/>
      <c r="AP36"/>
      <c r="AQ36"/>
      <c r="AR36"/>
      <c r="AS36"/>
      <c r="AT36"/>
      <c r="AU36"/>
      <c r="AV36"/>
      <c r="AW36"/>
      <c r="AX36"/>
      <c r="AY36"/>
      <c r="AZ36"/>
      <c r="BA36"/>
      <c r="BB36"/>
      <c r="BC36"/>
    </row>
    <row r="37" spans="1:55" x14ac:dyDescent="0.35">
      <c r="A37" s="10"/>
      <c r="B37" s="194" t="s">
        <v>186</v>
      </c>
      <c r="C37" s="456">
        <f t="shared" si="0"/>
        <v>282.87099999999998</v>
      </c>
      <c r="D37" s="457">
        <v>89.100999999999999</v>
      </c>
      <c r="E37" s="458">
        <v>193.77</v>
      </c>
      <c r="F37" s="456">
        <f t="shared" si="1"/>
        <v>28.682000000000002</v>
      </c>
      <c r="G37" s="445">
        <v>16.526</v>
      </c>
      <c r="H37" s="445">
        <v>12.156000000000001</v>
      </c>
      <c r="I37" s="445" t="s">
        <v>276</v>
      </c>
      <c r="J37" s="447" t="s">
        <v>276</v>
      </c>
      <c r="K37" s="755"/>
      <c r="M37" s="658"/>
      <c r="N37" s="731"/>
      <c r="AT37"/>
      <c r="AU37"/>
      <c r="AV37"/>
      <c r="AW37"/>
      <c r="AX37"/>
      <c r="AY37"/>
      <c r="AZ37"/>
      <c r="BA37"/>
      <c r="BB37"/>
      <c r="BC37"/>
    </row>
    <row r="38" spans="1:55" x14ac:dyDescent="0.35">
      <c r="A38" s="10"/>
      <c r="B38" s="193" t="s">
        <v>187</v>
      </c>
      <c r="C38" s="449">
        <f t="shared" si="0"/>
        <v>4035.0600000000004</v>
      </c>
      <c r="D38" s="450">
        <v>639.74</v>
      </c>
      <c r="E38" s="451">
        <v>3395.32</v>
      </c>
      <c r="F38" s="449">
        <f t="shared" si="1"/>
        <v>397.75400000000002</v>
      </c>
      <c r="G38" s="440">
        <v>66.656000000000006</v>
      </c>
      <c r="H38" s="440">
        <v>302.072</v>
      </c>
      <c r="I38" s="440">
        <v>29.026</v>
      </c>
      <c r="J38" s="442" t="s">
        <v>276</v>
      </c>
      <c r="K38" s="755"/>
      <c r="M38" s="658"/>
      <c r="N38" s="731"/>
      <c r="AT38"/>
      <c r="AU38"/>
      <c r="AV38"/>
      <c r="AW38"/>
      <c r="AX38"/>
      <c r="AY38"/>
      <c r="AZ38"/>
      <c r="BA38"/>
      <c r="BB38"/>
      <c r="BC38"/>
    </row>
    <row r="39" spans="1:55" x14ac:dyDescent="0.35">
      <c r="A39" s="10"/>
      <c r="B39" s="924" t="s">
        <v>188</v>
      </c>
      <c r="C39" s="964" t="s">
        <v>190</v>
      </c>
      <c r="D39" s="925" t="s">
        <v>190</v>
      </c>
      <c r="E39" s="926" t="s">
        <v>190</v>
      </c>
      <c r="F39" s="964" t="s">
        <v>190</v>
      </c>
      <c r="G39" s="927" t="s">
        <v>190</v>
      </c>
      <c r="H39" s="927" t="s">
        <v>190</v>
      </c>
      <c r="I39" s="927" t="s">
        <v>190</v>
      </c>
      <c r="J39" s="928" t="s">
        <v>190</v>
      </c>
      <c r="K39" s="755"/>
      <c r="M39" s="658"/>
      <c r="N39" s="731"/>
      <c r="AT39"/>
      <c r="AU39"/>
      <c r="AV39"/>
      <c r="AW39"/>
      <c r="AX39"/>
      <c r="AY39"/>
      <c r="AZ39"/>
      <c r="BA39"/>
      <c r="BB39"/>
      <c r="BC39"/>
    </row>
    <row r="40" spans="1:55" x14ac:dyDescent="0.35">
      <c r="A40" s="10"/>
      <c r="B40" s="194" t="s">
        <v>478</v>
      </c>
      <c r="C40" s="456">
        <f t="shared" si="0"/>
        <v>1298.7249999999999</v>
      </c>
      <c r="D40" s="457">
        <v>175.14699999999999</v>
      </c>
      <c r="E40" s="458">
        <v>1123.578</v>
      </c>
      <c r="F40" s="456">
        <f t="shared" si="1"/>
        <v>0</v>
      </c>
      <c r="G40" s="445" t="s">
        <v>276</v>
      </c>
      <c r="H40" s="445" t="s">
        <v>276</v>
      </c>
      <c r="I40" s="445" t="s">
        <v>276</v>
      </c>
      <c r="J40" s="447" t="s">
        <v>276</v>
      </c>
      <c r="K40" s="755"/>
      <c r="M40" s="658"/>
      <c r="N40" s="731"/>
      <c r="AT40"/>
      <c r="AU40"/>
      <c r="AV40"/>
      <c r="AW40"/>
      <c r="AX40"/>
      <c r="AY40"/>
      <c r="AZ40"/>
      <c r="BA40"/>
      <c r="BB40"/>
      <c r="BC40"/>
    </row>
    <row r="41" spans="1:55" x14ac:dyDescent="0.35">
      <c r="A41" s="10"/>
      <c r="B41" s="193" t="s">
        <v>479</v>
      </c>
      <c r="C41" s="449">
        <f t="shared" si="0"/>
        <v>283.56700000000001</v>
      </c>
      <c r="D41" s="450">
        <v>40.576999999999998</v>
      </c>
      <c r="E41" s="451">
        <v>242.99</v>
      </c>
      <c r="F41" s="449">
        <f t="shared" si="1"/>
        <v>0</v>
      </c>
      <c r="G41" s="440" t="s">
        <v>276</v>
      </c>
      <c r="H41" s="440" t="s">
        <v>276</v>
      </c>
      <c r="I41" s="440" t="s">
        <v>276</v>
      </c>
      <c r="J41" s="442" t="s">
        <v>276</v>
      </c>
      <c r="K41" s="755"/>
      <c r="M41" s="658"/>
      <c r="N41" s="731"/>
      <c r="AT41"/>
      <c r="AU41"/>
      <c r="AV41"/>
      <c r="AW41"/>
      <c r="AX41"/>
      <c r="AY41"/>
      <c r="AZ41"/>
      <c r="BA41"/>
      <c r="BB41"/>
      <c r="BC41"/>
    </row>
    <row r="42" spans="1:55" x14ac:dyDescent="0.35">
      <c r="A42" s="10"/>
      <c r="B42" s="194" t="s">
        <v>480</v>
      </c>
      <c r="C42" s="456">
        <f t="shared" si="0"/>
        <v>700.27600000000007</v>
      </c>
      <c r="D42" s="457">
        <v>194.16399999999999</v>
      </c>
      <c r="E42" s="458">
        <v>506.11200000000002</v>
      </c>
      <c r="F42" s="456">
        <f t="shared" si="1"/>
        <v>0</v>
      </c>
      <c r="G42" s="445" t="s">
        <v>276</v>
      </c>
      <c r="H42" s="445" t="s">
        <v>276</v>
      </c>
      <c r="I42" s="445" t="s">
        <v>276</v>
      </c>
      <c r="J42" s="447" t="s">
        <v>276</v>
      </c>
      <c r="K42" s="755"/>
      <c r="M42" s="218"/>
      <c r="N42" s="660"/>
      <c r="O42" s="660"/>
      <c r="P42" s="660"/>
      <c r="Q42" s="660"/>
      <c r="R42" s="660"/>
      <c r="S42" s="660"/>
      <c r="T42" s="660"/>
      <c r="AP42"/>
      <c r="AQ42"/>
      <c r="AR42"/>
      <c r="AS42"/>
      <c r="AT42"/>
      <c r="AU42"/>
      <c r="AV42"/>
      <c r="AW42"/>
      <c r="AX42"/>
      <c r="AY42"/>
      <c r="AZ42"/>
      <c r="BA42"/>
      <c r="BB42"/>
      <c r="BC42"/>
    </row>
    <row r="43" spans="1:55" x14ac:dyDescent="0.35">
      <c r="A43" s="10"/>
      <c r="B43" s="193" t="s">
        <v>184</v>
      </c>
      <c r="C43" s="449">
        <f t="shared" si="0"/>
        <v>688.09100000000001</v>
      </c>
      <c r="D43" s="450">
        <v>89.34</v>
      </c>
      <c r="E43" s="451">
        <v>598.75099999999998</v>
      </c>
      <c r="F43" s="449">
        <f t="shared" si="1"/>
        <v>8.5000000000000006E-2</v>
      </c>
      <c r="G43" s="440" t="s">
        <v>276</v>
      </c>
      <c r="H43" s="440">
        <v>8.5000000000000006E-2</v>
      </c>
      <c r="I43" s="440" t="s">
        <v>276</v>
      </c>
      <c r="J43" s="442" t="s">
        <v>276</v>
      </c>
      <c r="K43" s="755"/>
      <c r="M43" s="658"/>
      <c r="N43" s="731"/>
      <c r="AT43"/>
      <c r="AU43"/>
      <c r="AV43"/>
      <c r="AW43"/>
      <c r="AX43"/>
      <c r="AY43"/>
      <c r="AZ43"/>
      <c r="BA43"/>
      <c r="BB43"/>
      <c r="BC43"/>
    </row>
    <row r="44" spans="1:55" x14ac:dyDescent="0.35">
      <c r="A44" s="10"/>
      <c r="B44" s="194" t="s">
        <v>481</v>
      </c>
      <c r="C44" s="456">
        <f t="shared" si="0"/>
        <v>562.24299999999994</v>
      </c>
      <c r="D44" s="457">
        <v>74.338999999999999</v>
      </c>
      <c r="E44" s="458">
        <v>487.904</v>
      </c>
      <c r="F44" s="456">
        <f t="shared" si="1"/>
        <v>106.821</v>
      </c>
      <c r="G44" s="445" t="s">
        <v>276</v>
      </c>
      <c r="H44" s="445">
        <v>106.821</v>
      </c>
      <c r="I44" s="445" t="s">
        <v>276</v>
      </c>
      <c r="J44" s="447" t="s">
        <v>276</v>
      </c>
      <c r="K44" s="755"/>
      <c r="M44" s="218"/>
      <c r="N44" s="660"/>
      <c r="O44" s="660"/>
      <c r="P44" s="660"/>
      <c r="Q44" s="660"/>
      <c r="R44" s="660"/>
      <c r="S44" s="660"/>
      <c r="T44" s="660"/>
      <c r="AP44"/>
      <c r="AQ44"/>
      <c r="AR44"/>
      <c r="AS44"/>
      <c r="AT44"/>
      <c r="AU44"/>
      <c r="AV44"/>
      <c r="AW44"/>
      <c r="AX44"/>
      <c r="AY44"/>
      <c r="AZ44"/>
      <c r="BA44"/>
      <c r="BB44"/>
      <c r="BC44"/>
    </row>
    <row r="45" spans="1:55" x14ac:dyDescent="0.35">
      <c r="A45" s="10"/>
      <c r="B45" s="193" t="s">
        <v>482</v>
      </c>
      <c r="C45" s="449">
        <f t="shared" si="0"/>
        <v>2363.009</v>
      </c>
      <c r="D45" s="450">
        <v>471.74</v>
      </c>
      <c r="E45" s="451">
        <v>1891.269</v>
      </c>
      <c r="F45" s="449">
        <f t="shared" si="1"/>
        <v>0</v>
      </c>
      <c r="G45" s="440" t="s">
        <v>276</v>
      </c>
      <c r="H45" s="440" t="s">
        <v>276</v>
      </c>
      <c r="I45" s="440" t="s">
        <v>276</v>
      </c>
      <c r="J45" s="442" t="s">
        <v>276</v>
      </c>
      <c r="K45" s="755"/>
      <c r="M45" s="658"/>
      <c r="N45" s="731"/>
      <c r="AT45"/>
      <c r="AU45"/>
      <c r="AV45"/>
      <c r="AW45"/>
      <c r="AX45"/>
      <c r="AY45"/>
      <c r="AZ45"/>
      <c r="BA45"/>
      <c r="BB45"/>
      <c r="BC45"/>
    </row>
    <row r="46" spans="1:55" x14ac:dyDescent="0.35">
      <c r="A46" s="10"/>
      <c r="B46" s="194" t="s">
        <v>185</v>
      </c>
      <c r="C46" s="456">
        <f t="shared" si="0"/>
        <v>25185.814999999999</v>
      </c>
      <c r="D46" s="457">
        <v>3022.0340000000001</v>
      </c>
      <c r="E46" s="458">
        <v>22163.780999999999</v>
      </c>
      <c r="F46" s="456">
        <f t="shared" si="1"/>
        <v>119.96700000000001</v>
      </c>
      <c r="G46" s="445">
        <v>61.078000000000003</v>
      </c>
      <c r="H46" s="445">
        <v>58.889000000000003</v>
      </c>
      <c r="I46" s="445" t="s">
        <v>276</v>
      </c>
      <c r="J46" s="447" t="s">
        <v>276</v>
      </c>
      <c r="K46" s="755"/>
      <c r="M46" s="218"/>
      <c r="N46" s="660"/>
      <c r="O46" s="660"/>
      <c r="P46" s="660"/>
      <c r="Q46" s="660"/>
      <c r="R46" s="660"/>
      <c r="S46" s="660"/>
      <c r="T46" s="660"/>
      <c r="AP46"/>
      <c r="AQ46"/>
      <c r="AR46"/>
      <c r="AS46"/>
      <c r="AT46"/>
      <c r="AU46"/>
      <c r="AV46"/>
      <c r="AW46"/>
      <c r="AX46"/>
      <c r="AY46"/>
      <c r="AZ46"/>
      <c r="BA46"/>
      <c r="BB46"/>
      <c r="BC46"/>
    </row>
    <row r="47" spans="1:55" x14ac:dyDescent="0.35">
      <c r="A47" s="10"/>
      <c r="B47" s="795" t="s">
        <v>483</v>
      </c>
      <c r="C47" s="965" t="s">
        <v>190</v>
      </c>
      <c r="D47" s="800" t="s">
        <v>190</v>
      </c>
      <c r="E47" s="801" t="s">
        <v>190</v>
      </c>
      <c r="F47" s="965" t="s">
        <v>190</v>
      </c>
      <c r="G47" s="797" t="s">
        <v>190</v>
      </c>
      <c r="H47" s="797" t="s">
        <v>190</v>
      </c>
      <c r="I47" s="797" t="s">
        <v>190</v>
      </c>
      <c r="J47" s="802" t="s">
        <v>190</v>
      </c>
      <c r="K47" s="755"/>
      <c r="M47" s="218"/>
      <c r="N47" s="660"/>
      <c r="O47" s="660"/>
      <c r="P47" s="660"/>
      <c r="Q47" s="660"/>
      <c r="R47" s="660"/>
      <c r="S47" s="660"/>
      <c r="T47" s="660"/>
      <c r="AP47"/>
      <c r="AQ47"/>
      <c r="AR47"/>
      <c r="AS47"/>
      <c r="AT47"/>
      <c r="AU47"/>
      <c r="AV47"/>
      <c r="AW47"/>
      <c r="AX47"/>
      <c r="AY47"/>
      <c r="AZ47"/>
      <c r="BA47"/>
      <c r="BB47"/>
      <c r="BC47"/>
    </row>
    <row r="48" spans="1:55" x14ac:dyDescent="0.35">
      <c r="A48" s="10"/>
      <c r="B48" s="948" t="s">
        <v>182</v>
      </c>
      <c r="C48" s="966" t="s">
        <v>190</v>
      </c>
      <c r="D48" s="961" t="s">
        <v>190</v>
      </c>
      <c r="E48" s="962" t="s">
        <v>190</v>
      </c>
      <c r="F48" s="966" t="s">
        <v>190</v>
      </c>
      <c r="G48" s="949" t="s">
        <v>190</v>
      </c>
      <c r="H48" s="949" t="s">
        <v>190</v>
      </c>
      <c r="I48" s="949" t="s">
        <v>190</v>
      </c>
      <c r="J48" s="963" t="s">
        <v>190</v>
      </c>
      <c r="K48" s="755"/>
      <c r="M48" s="731"/>
      <c r="N48" s="218"/>
      <c r="O48" s="660"/>
      <c r="P48" s="660"/>
      <c r="Q48" s="660"/>
      <c r="R48" s="660"/>
      <c r="S48" s="660"/>
      <c r="T48" s="660"/>
      <c r="U48" s="660"/>
      <c r="AQ48"/>
      <c r="AR48"/>
      <c r="AS48"/>
      <c r="AT48"/>
      <c r="AU48"/>
      <c r="AV48"/>
      <c r="AW48"/>
      <c r="AX48"/>
      <c r="AY48"/>
      <c r="AZ48"/>
      <c r="BA48"/>
      <c r="BB48"/>
      <c r="BC48"/>
    </row>
    <row r="49" spans="1:55" ht="13.5" customHeight="1" x14ac:dyDescent="0.35">
      <c r="A49" s="10"/>
      <c r="B49" s="40" t="s">
        <v>484</v>
      </c>
      <c r="C49" s="765"/>
      <c r="D49" s="14"/>
      <c r="E49" s="14"/>
      <c r="F49" s="14"/>
      <c r="G49" s="14"/>
      <c r="H49" s="14"/>
      <c r="I49" s="14"/>
      <c r="J49" s="14"/>
      <c r="K49" s="14"/>
      <c r="N49" s="218"/>
      <c r="AT49"/>
      <c r="AU49"/>
      <c r="AV49"/>
      <c r="AW49"/>
      <c r="AX49"/>
      <c r="AY49"/>
      <c r="AZ49"/>
      <c r="BA49"/>
      <c r="BB49"/>
      <c r="BC49"/>
    </row>
    <row r="50" spans="1:55" ht="24.75" customHeight="1" x14ac:dyDescent="0.35">
      <c r="A50" s="10"/>
      <c r="B50" s="991" t="s">
        <v>436</v>
      </c>
      <c r="C50" s="992"/>
      <c r="D50" s="992"/>
      <c r="E50" s="992"/>
      <c r="F50" s="992"/>
      <c r="G50" s="992"/>
      <c r="H50" s="992"/>
      <c r="I50" s="992"/>
      <c r="J50" s="992"/>
      <c r="K50" s="992"/>
      <c r="N50" s="218"/>
      <c r="AT50"/>
      <c r="AU50"/>
      <c r="AV50"/>
      <c r="AW50"/>
      <c r="AX50"/>
      <c r="AY50"/>
      <c r="AZ50"/>
      <c r="BA50"/>
      <c r="BB50"/>
      <c r="BC50"/>
    </row>
    <row r="51" spans="1:55" x14ac:dyDescent="0.35">
      <c r="A51" s="10"/>
      <c r="B51" s="993"/>
      <c r="C51" s="993"/>
      <c r="D51" s="993"/>
      <c r="E51" s="993"/>
      <c r="F51" s="993"/>
      <c r="G51" s="993"/>
      <c r="H51" s="993"/>
      <c r="I51" s="993"/>
      <c r="J51" s="993"/>
      <c r="K51" s="993"/>
      <c r="N51" s="218"/>
      <c r="AT51"/>
      <c r="AU51"/>
      <c r="AV51"/>
      <c r="AW51"/>
      <c r="AX51"/>
      <c r="AY51"/>
      <c r="AZ51"/>
      <c r="BA51"/>
      <c r="BB51"/>
      <c r="BC51"/>
    </row>
    <row r="52" spans="1:55" x14ac:dyDescent="0.35">
      <c r="A52" s="10"/>
      <c r="B52" s="10"/>
      <c r="C52" s="643"/>
      <c r="D52" s="643"/>
      <c r="E52" s="643"/>
      <c r="F52" s="643"/>
      <c r="G52" s="643"/>
      <c r="H52" s="643"/>
      <c r="I52" s="643"/>
      <c r="J52" s="643"/>
      <c r="K52" s="766"/>
      <c r="N52" s="218"/>
      <c r="AT52"/>
      <c r="AU52"/>
      <c r="AV52"/>
      <c r="AW52"/>
      <c r="AX52"/>
      <c r="AY52"/>
      <c r="AZ52"/>
      <c r="BA52"/>
      <c r="BB52"/>
      <c r="BC52"/>
    </row>
    <row r="53" spans="1:55" x14ac:dyDescent="0.35">
      <c r="A53" s="10"/>
      <c r="B53" s="10"/>
      <c r="C53" s="938"/>
      <c r="D53" s="938"/>
      <c r="E53" s="938"/>
      <c r="F53" s="938"/>
      <c r="G53" s="938"/>
      <c r="H53" s="938"/>
      <c r="I53" s="938"/>
      <c r="J53" s="938"/>
      <c r="N53" s="218"/>
      <c r="AT53"/>
      <c r="AU53"/>
      <c r="AV53"/>
      <c r="AW53"/>
      <c r="AX53"/>
      <c r="AY53"/>
      <c r="AZ53"/>
      <c r="BA53"/>
      <c r="BB53"/>
      <c r="BC53"/>
    </row>
    <row r="54" spans="1:55" s="10" customFormat="1" x14ac:dyDescent="0.35">
      <c r="C54" s="643"/>
      <c r="D54" s="643"/>
      <c r="E54" s="643"/>
      <c r="F54" s="643"/>
      <c r="G54" s="643"/>
      <c r="H54" s="643"/>
      <c r="I54" s="643"/>
      <c r="J54" s="643"/>
      <c r="N54" s="218"/>
      <c r="O54" s="218"/>
      <c r="P54" s="218"/>
      <c r="Q54" s="218"/>
      <c r="R54" s="218"/>
      <c r="S54" s="218"/>
      <c r="T54" s="218"/>
      <c r="U54" s="218"/>
      <c r="V54" s="218"/>
      <c r="W54" s="218"/>
      <c r="X54" s="218"/>
      <c r="Y54" s="218"/>
      <c r="Z54" s="218"/>
      <c r="AA54" s="218"/>
      <c r="AB54" s="218"/>
      <c r="AC54" s="218"/>
      <c r="AD54" s="218"/>
      <c r="AE54" s="218"/>
      <c r="AF54" s="218"/>
      <c r="AG54" s="218"/>
      <c r="AH54" s="218"/>
      <c r="AI54" s="218"/>
      <c r="AJ54" s="218"/>
      <c r="AK54" s="218"/>
      <c r="AL54" s="218"/>
      <c r="AM54" s="218"/>
      <c r="AN54" s="218"/>
      <c r="AO54" s="218"/>
      <c r="AP54" s="218"/>
      <c r="AQ54" s="218"/>
      <c r="AR54" s="218"/>
      <c r="AS54" s="218"/>
    </row>
    <row r="55" spans="1:55" s="10" customFormat="1" x14ac:dyDescent="0.35">
      <c r="C55" s="658"/>
      <c r="D55" s="658"/>
      <c r="E55" s="658"/>
      <c r="F55" s="658"/>
      <c r="G55" s="658"/>
      <c r="H55" s="658"/>
      <c r="I55" s="658"/>
      <c r="J55" s="658"/>
      <c r="N55" s="218"/>
      <c r="O55" s="218"/>
      <c r="P55" s="218"/>
      <c r="Q55" s="218"/>
      <c r="R55" s="218"/>
      <c r="S55" s="218"/>
      <c r="T55" s="218"/>
      <c r="U55" s="218"/>
      <c r="V55" s="218"/>
      <c r="W55" s="218"/>
      <c r="X55" s="218"/>
      <c r="Y55" s="218"/>
      <c r="Z55" s="218"/>
      <c r="AA55" s="218"/>
      <c r="AB55" s="218"/>
      <c r="AC55" s="218"/>
      <c r="AD55" s="218"/>
      <c r="AE55" s="218"/>
      <c r="AF55" s="218"/>
      <c r="AG55" s="218"/>
      <c r="AH55" s="218"/>
      <c r="AI55" s="218"/>
      <c r="AJ55" s="218"/>
      <c r="AK55" s="218"/>
      <c r="AL55" s="218"/>
      <c r="AM55" s="218"/>
      <c r="AN55" s="218"/>
      <c r="AO55" s="218"/>
      <c r="AP55" s="218"/>
      <c r="AQ55" s="218"/>
      <c r="AR55" s="218"/>
      <c r="AS55" s="218"/>
    </row>
    <row r="56" spans="1:55" s="10" customFormat="1" x14ac:dyDescent="0.35">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8"/>
      <c r="AO56" s="218"/>
      <c r="AP56" s="218"/>
      <c r="AQ56" s="218"/>
      <c r="AR56" s="218"/>
      <c r="AS56" s="218"/>
    </row>
    <row r="57" spans="1:55" s="10" customFormat="1" x14ac:dyDescent="0.35">
      <c r="N57" s="218"/>
      <c r="O57" s="218"/>
      <c r="P57" s="218"/>
      <c r="Q57" s="218"/>
      <c r="R57" s="218"/>
      <c r="S57" s="218"/>
      <c r="T57" s="218"/>
      <c r="U57" s="218"/>
      <c r="V57" s="218"/>
      <c r="W57" s="218"/>
      <c r="X57" s="218"/>
      <c r="Y57" s="218"/>
      <c r="Z57" s="218"/>
      <c r="AA57" s="218"/>
      <c r="AB57" s="218"/>
      <c r="AC57" s="218"/>
      <c r="AD57" s="218"/>
      <c r="AE57" s="218"/>
      <c r="AF57" s="218"/>
      <c r="AG57" s="218"/>
      <c r="AH57" s="218"/>
      <c r="AI57" s="218"/>
      <c r="AJ57" s="218"/>
      <c r="AK57" s="218"/>
      <c r="AL57" s="218"/>
      <c r="AM57" s="218"/>
      <c r="AN57" s="218"/>
      <c r="AO57" s="218"/>
      <c r="AP57" s="218"/>
      <c r="AQ57" s="218"/>
      <c r="AR57" s="218"/>
      <c r="AS57" s="218"/>
    </row>
    <row r="58" spans="1:55" s="10" customFormat="1" x14ac:dyDescent="0.35">
      <c r="O58" s="218"/>
      <c r="P58" s="218"/>
      <c r="Q58" s="218"/>
      <c r="R58" s="218"/>
      <c r="S58" s="218"/>
      <c r="T58" s="218"/>
      <c r="U58" s="218"/>
      <c r="V58" s="218"/>
      <c r="W58" s="218"/>
      <c r="X58" s="218"/>
      <c r="Y58" s="218"/>
      <c r="Z58" s="218"/>
      <c r="AA58" s="218"/>
      <c r="AB58" s="218"/>
      <c r="AC58" s="218"/>
      <c r="AD58" s="218"/>
      <c r="AE58" s="218"/>
      <c r="AF58" s="218"/>
      <c r="AG58" s="218"/>
      <c r="AH58" s="218"/>
      <c r="AI58" s="218"/>
      <c r="AJ58" s="218"/>
      <c r="AK58" s="218"/>
      <c r="AL58" s="218"/>
      <c r="AM58" s="218"/>
      <c r="AN58" s="218"/>
      <c r="AO58" s="218"/>
      <c r="AP58" s="218"/>
      <c r="AQ58" s="218"/>
      <c r="AR58" s="218"/>
      <c r="AS58" s="218"/>
      <c r="AT58" s="218"/>
      <c r="AU58" s="218"/>
      <c r="AV58" s="218"/>
      <c r="AW58" s="218"/>
      <c r="AX58" s="218"/>
      <c r="AY58" s="218"/>
      <c r="AZ58" s="218"/>
      <c r="BA58" s="218"/>
      <c r="BB58" s="218"/>
      <c r="BC58" s="218"/>
    </row>
    <row r="59" spans="1:55" s="10" customFormat="1" x14ac:dyDescent="0.35">
      <c r="O59" s="218"/>
      <c r="P59" s="218"/>
      <c r="Q59" s="218"/>
      <c r="R59" s="218"/>
      <c r="S59" s="218"/>
      <c r="T59" s="218"/>
      <c r="U59" s="218"/>
      <c r="V59" s="218"/>
      <c r="W59" s="218"/>
      <c r="X59" s="218"/>
      <c r="Y59" s="218"/>
      <c r="Z59" s="218"/>
      <c r="AA59" s="218"/>
      <c r="AB59" s="218"/>
      <c r="AC59" s="218"/>
      <c r="AD59" s="218"/>
      <c r="AE59" s="218"/>
      <c r="AF59" s="218"/>
      <c r="AG59" s="218"/>
      <c r="AH59" s="218"/>
      <c r="AI59" s="218"/>
      <c r="AJ59" s="218"/>
      <c r="AK59" s="218"/>
      <c r="AL59" s="218"/>
      <c r="AM59" s="218"/>
      <c r="AN59" s="218"/>
      <c r="AO59" s="218"/>
      <c r="AP59" s="218"/>
      <c r="AQ59" s="218"/>
      <c r="AR59" s="218"/>
      <c r="AS59" s="218"/>
      <c r="AT59" s="218"/>
      <c r="AU59" s="218"/>
      <c r="AV59" s="218"/>
      <c r="AW59" s="218"/>
      <c r="AX59" s="218"/>
      <c r="AY59" s="218"/>
      <c r="AZ59" s="218"/>
      <c r="BA59" s="218"/>
      <c r="BB59" s="218"/>
      <c r="BC59" s="218"/>
    </row>
    <row r="60" spans="1:55" s="10" customFormat="1" x14ac:dyDescent="0.35">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row>
    <row r="61" spans="1:55" s="10" customFormat="1" x14ac:dyDescent="0.35">
      <c r="O61" s="218"/>
      <c r="P61" s="218"/>
      <c r="Q61" s="218"/>
      <c r="R61" s="218"/>
      <c r="S61" s="218"/>
      <c r="T61" s="218"/>
      <c r="U61" s="218"/>
      <c r="V61" s="218"/>
      <c r="W61" s="218"/>
      <c r="X61" s="218"/>
      <c r="Y61" s="218"/>
      <c r="Z61" s="218"/>
      <c r="AA61" s="218"/>
      <c r="AB61" s="218"/>
      <c r="AC61" s="218"/>
      <c r="AD61" s="218"/>
      <c r="AE61" s="218"/>
      <c r="AF61" s="218"/>
      <c r="AG61" s="218"/>
      <c r="AH61" s="218"/>
      <c r="AI61" s="218"/>
      <c r="AJ61" s="218"/>
      <c r="AK61" s="218"/>
      <c r="AL61" s="218"/>
      <c r="AM61" s="218"/>
      <c r="AN61" s="218"/>
      <c r="AO61" s="218"/>
      <c r="AP61" s="218"/>
      <c r="AQ61" s="218"/>
      <c r="AR61" s="218"/>
      <c r="AS61" s="218"/>
      <c r="AT61" s="218"/>
      <c r="AU61" s="218"/>
      <c r="AV61" s="218"/>
      <c r="AW61" s="218"/>
      <c r="AX61" s="218"/>
      <c r="AY61" s="218"/>
      <c r="AZ61" s="218"/>
      <c r="BA61" s="218"/>
      <c r="BB61" s="218"/>
      <c r="BC61" s="218"/>
    </row>
    <row r="62" spans="1:55" s="10" customFormat="1" x14ac:dyDescent="0.35">
      <c r="O62" s="218"/>
      <c r="P62" s="218"/>
      <c r="Q62" s="218"/>
      <c r="R62" s="218"/>
      <c r="S62" s="218"/>
      <c r="T62" s="218"/>
      <c r="U62" s="218"/>
      <c r="V62" s="218"/>
      <c r="W62" s="218"/>
      <c r="X62" s="218"/>
      <c r="Y62" s="218"/>
      <c r="Z62" s="218"/>
      <c r="AA62" s="218"/>
      <c r="AB62" s="218"/>
      <c r="AC62" s="218"/>
      <c r="AD62" s="218"/>
      <c r="AE62" s="218"/>
      <c r="AF62" s="218"/>
      <c r="AG62" s="218"/>
      <c r="AH62" s="218"/>
      <c r="AI62" s="218"/>
      <c r="AJ62" s="218"/>
      <c r="AK62" s="218"/>
      <c r="AL62" s="218"/>
      <c r="AM62" s="218"/>
      <c r="AN62" s="218"/>
      <c r="AO62" s="218"/>
      <c r="AP62" s="218"/>
      <c r="AQ62" s="218"/>
      <c r="AR62" s="218"/>
      <c r="AS62" s="218"/>
      <c r="AT62" s="218"/>
      <c r="AU62" s="218"/>
      <c r="AV62" s="218"/>
      <c r="AW62" s="218"/>
      <c r="AX62" s="218"/>
      <c r="AY62" s="218"/>
      <c r="AZ62" s="218"/>
      <c r="BA62" s="218"/>
      <c r="BB62" s="218"/>
      <c r="BC62" s="218"/>
    </row>
    <row r="63" spans="1:55" s="10" customFormat="1" x14ac:dyDescent="0.35">
      <c r="O63" s="218"/>
      <c r="P63" s="218"/>
      <c r="Q63" s="218"/>
      <c r="R63" s="218"/>
      <c r="S63" s="218"/>
      <c r="T63" s="218"/>
      <c r="U63" s="218"/>
      <c r="V63" s="218"/>
      <c r="W63" s="218"/>
      <c r="X63" s="218"/>
      <c r="Y63" s="218"/>
      <c r="Z63" s="218"/>
      <c r="AA63" s="218"/>
      <c r="AB63" s="218"/>
      <c r="AC63" s="218"/>
      <c r="AD63" s="218"/>
      <c r="AE63" s="218"/>
      <c r="AF63" s="218"/>
      <c r="AG63" s="218"/>
      <c r="AH63" s="218"/>
      <c r="AI63" s="218"/>
      <c r="AJ63" s="218"/>
      <c r="AK63" s="218"/>
      <c r="AL63" s="218"/>
      <c r="AM63" s="218"/>
      <c r="AN63" s="218"/>
      <c r="AO63" s="218"/>
      <c r="AP63" s="218"/>
      <c r="AQ63" s="218"/>
      <c r="AR63" s="218"/>
      <c r="AS63" s="218"/>
      <c r="AT63" s="218"/>
      <c r="AU63" s="218"/>
      <c r="AV63" s="218"/>
      <c r="AW63" s="218"/>
      <c r="AX63" s="218"/>
      <c r="AY63" s="218"/>
      <c r="AZ63" s="218"/>
      <c r="BA63" s="218"/>
      <c r="BB63" s="218"/>
      <c r="BC63" s="218"/>
    </row>
    <row r="64" spans="1:55" s="10" customFormat="1" x14ac:dyDescent="0.35">
      <c r="O64" s="218"/>
      <c r="P64" s="218"/>
      <c r="Q64" s="218"/>
      <c r="R64" s="218"/>
      <c r="S64" s="218"/>
      <c r="T64" s="218"/>
      <c r="U64" s="218"/>
      <c r="V64" s="218"/>
      <c r="W64" s="218"/>
      <c r="X64" s="218"/>
      <c r="Y64" s="218"/>
      <c r="Z64" s="218"/>
      <c r="AA64" s="218"/>
      <c r="AB64" s="218"/>
      <c r="AC64" s="218"/>
      <c r="AD64" s="218"/>
      <c r="AE64" s="218"/>
      <c r="AF64" s="218"/>
      <c r="AG64" s="218"/>
      <c r="AH64" s="218"/>
      <c r="AI64" s="218"/>
      <c r="AJ64" s="218"/>
      <c r="AK64" s="218"/>
      <c r="AL64" s="218"/>
      <c r="AM64" s="218"/>
      <c r="AN64" s="218"/>
      <c r="AO64" s="218"/>
      <c r="AP64" s="218"/>
      <c r="AQ64" s="218"/>
      <c r="AR64" s="218"/>
      <c r="AS64" s="218"/>
      <c r="AT64" s="218"/>
      <c r="AU64" s="218"/>
      <c r="AV64" s="218"/>
      <c r="AW64" s="218"/>
      <c r="AX64" s="218"/>
      <c r="AY64" s="218"/>
      <c r="AZ64" s="218"/>
      <c r="BA64" s="218"/>
      <c r="BB64" s="218"/>
      <c r="BC64" s="218"/>
    </row>
    <row r="65" spans="15:55" s="10" customFormat="1" x14ac:dyDescent="0.35">
      <c r="O65" s="218"/>
      <c r="P65" s="218"/>
      <c r="Q65" s="218"/>
      <c r="R65" s="218"/>
      <c r="S65" s="218"/>
      <c r="T65" s="218"/>
      <c r="U65" s="218"/>
      <c r="V65" s="218"/>
      <c r="W65" s="218"/>
      <c r="X65" s="218"/>
      <c r="Y65" s="218"/>
      <c r="Z65" s="218"/>
      <c r="AA65" s="218"/>
      <c r="AB65" s="218"/>
      <c r="AC65" s="218"/>
      <c r="AD65" s="218"/>
      <c r="AE65" s="218"/>
      <c r="AF65" s="218"/>
      <c r="AG65" s="218"/>
      <c r="AH65" s="218"/>
      <c r="AI65" s="218"/>
      <c r="AJ65" s="218"/>
      <c r="AK65" s="218"/>
      <c r="AL65" s="218"/>
      <c r="AM65" s="218"/>
      <c r="AN65" s="218"/>
      <c r="AO65" s="218"/>
      <c r="AP65" s="218"/>
      <c r="AQ65" s="218"/>
      <c r="AR65" s="218"/>
      <c r="AS65" s="218"/>
      <c r="AT65" s="218"/>
      <c r="AU65" s="218"/>
      <c r="AV65" s="218"/>
      <c r="AW65" s="218"/>
      <c r="AX65" s="218"/>
      <c r="AY65" s="218"/>
      <c r="AZ65" s="218"/>
      <c r="BA65" s="218"/>
      <c r="BB65" s="218"/>
      <c r="BC65" s="218"/>
    </row>
    <row r="66" spans="15:55" s="10" customFormat="1" x14ac:dyDescent="0.35">
      <c r="O66" s="218"/>
      <c r="P66" s="218"/>
      <c r="Q66" s="218"/>
      <c r="R66" s="218"/>
      <c r="S66" s="218"/>
      <c r="T66" s="218"/>
      <c r="U66" s="218"/>
      <c r="V66" s="218"/>
      <c r="W66" s="218"/>
      <c r="X66" s="218"/>
      <c r="Y66" s="218"/>
      <c r="Z66" s="218"/>
      <c r="AA66" s="218"/>
      <c r="AB66" s="218"/>
      <c r="AC66" s="218"/>
      <c r="AD66" s="218"/>
      <c r="AE66" s="218"/>
      <c r="AF66" s="218"/>
      <c r="AG66" s="218"/>
      <c r="AH66" s="218"/>
      <c r="AI66" s="218"/>
      <c r="AJ66" s="218"/>
      <c r="AK66" s="218"/>
      <c r="AL66" s="218"/>
      <c r="AM66" s="218"/>
      <c r="AN66" s="218"/>
      <c r="AO66" s="218"/>
      <c r="AP66" s="218"/>
      <c r="AQ66" s="218"/>
      <c r="AR66" s="218"/>
      <c r="AS66" s="218"/>
      <c r="AT66" s="218"/>
      <c r="AU66" s="218"/>
      <c r="AV66" s="218"/>
      <c r="AW66" s="218"/>
      <c r="AX66" s="218"/>
      <c r="AY66" s="218"/>
      <c r="AZ66" s="218"/>
      <c r="BA66" s="218"/>
      <c r="BB66" s="218"/>
      <c r="BC66" s="218"/>
    </row>
    <row r="67" spans="15:55" s="10" customFormat="1" x14ac:dyDescent="0.35">
      <c r="O67" s="218"/>
      <c r="P67" s="218"/>
      <c r="Q67" s="218"/>
      <c r="R67" s="218"/>
      <c r="S67" s="218"/>
      <c r="T67" s="218"/>
      <c r="U67" s="218"/>
      <c r="V67" s="218"/>
      <c r="W67" s="218"/>
      <c r="X67" s="218"/>
      <c r="Y67" s="218"/>
      <c r="Z67" s="218"/>
      <c r="AA67" s="218"/>
      <c r="AB67" s="218"/>
      <c r="AC67" s="218"/>
      <c r="AD67" s="218"/>
      <c r="AE67" s="218"/>
      <c r="AF67" s="218"/>
      <c r="AG67" s="218"/>
      <c r="AH67" s="218"/>
      <c r="AI67" s="218"/>
      <c r="AJ67" s="218"/>
      <c r="AK67" s="218"/>
      <c r="AL67" s="218"/>
      <c r="AM67" s="218"/>
      <c r="AN67" s="218"/>
      <c r="AO67" s="218"/>
      <c r="AP67" s="218"/>
      <c r="AQ67" s="218"/>
      <c r="AR67" s="218"/>
      <c r="AS67" s="218"/>
      <c r="AT67" s="218"/>
      <c r="AU67" s="218"/>
      <c r="AV67" s="218"/>
      <c r="AW67" s="218"/>
      <c r="AX67" s="218"/>
      <c r="AY67" s="218"/>
      <c r="AZ67" s="218"/>
      <c r="BA67" s="218"/>
      <c r="BB67" s="218"/>
      <c r="BC67" s="218"/>
    </row>
    <row r="68" spans="15:55" s="10" customFormat="1" x14ac:dyDescent="0.35">
      <c r="O68" s="218"/>
      <c r="P68" s="218"/>
      <c r="Q68" s="218"/>
      <c r="R68" s="218"/>
      <c r="S68" s="218"/>
      <c r="T68" s="218"/>
      <c r="U68" s="218"/>
      <c r="V68" s="218"/>
      <c r="W68" s="218"/>
      <c r="X68" s="218"/>
      <c r="Y68" s="218"/>
      <c r="Z68" s="218"/>
      <c r="AA68" s="218"/>
      <c r="AB68" s="218"/>
      <c r="AC68" s="218"/>
      <c r="AD68" s="218"/>
      <c r="AE68" s="218"/>
      <c r="AF68" s="218"/>
      <c r="AG68" s="218"/>
      <c r="AH68" s="218"/>
      <c r="AI68" s="218"/>
      <c r="AJ68" s="218"/>
      <c r="AK68" s="218"/>
      <c r="AL68" s="218"/>
      <c r="AM68" s="218"/>
      <c r="AN68" s="218"/>
      <c r="AO68" s="218"/>
      <c r="AP68" s="218"/>
      <c r="AQ68" s="218"/>
      <c r="AR68" s="218"/>
      <c r="AS68" s="218"/>
      <c r="AT68" s="218"/>
      <c r="AU68" s="218"/>
      <c r="AV68" s="218"/>
      <c r="AW68" s="218"/>
      <c r="AX68" s="218"/>
      <c r="AY68" s="218"/>
      <c r="AZ68" s="218"/>
      <c r="BA68" s="218"/>
      <c r="BB68" s="218"/>
      <c r="BC68" s="218"/>
    </row>
    <row r="69" spans="15:55" s="10" customFormat="1" x14ac:dyDescent="0.35">
      <c r="O69" s="218"/>
      <c r="P69" s="218"/>
      <c r="Q69" s="218"/>
      <c r="R69" s="218"/>
      <c r="S69" s="218"/>
      <c r="T69" s="218"/>
      <c r="U69" s="218"/>
      <c r="V69" s="218"/>
      <c r="W69" s="218"/>
      <c r="X69" s="218"/>
      <c r="Y69" s="218"/>
      <c r="Z69" s="218"/>
      <c r="AA69" s="218"/>
      <c r="AB69" s="218"/>
      <c r="AC69" s="218"/>
      <c r="AD69" s="218"/>
      <c r="AE69" s="218"/>
      <c r="AF69" s="218"/>
      <c r="AG69" s="218"/>
      <c r="AH69" s="218"/>
      <c r="AI69" s="218"/>
      <c r="AJ69" s="218"/>
      <c r="AK69" s="218"/>
      <c r="AL69" s="218"/>
      <c r="AM69" s="218"/>
      <c r="AN69" s="218"/>
      <c r="AO69" s="218"/>
      <c r="AP69" s="218"/>
      <c r="AQ69" s="218"/>
      <c r="AR69" s="218"/>
      <c r="AS69" s="218"/>
      <c r="AT69" s="218"/>
      <c r="AU69" s="218"/>
      <c r="AV69" s="218"/>
      <c r="AW69" s="218"/>
      <c r="AX69" s="218"/>
      <c r="AY69" s="218"/>
      <c r="AZ69" s="218"/>
      <c r="BA69" s="218"/>
      <c r="BB69" s="218"/>
      <c r="BC69" s="218"/>
    </row>
    <row r="70" spans="15:55" s="10" customFormat="1" x14ac:dyDescent="0.35">
      <c r="O70" s="218"/>
      <c r="P70" s="218"/>
      <c r="Q70" s="218"/>
      <c r="R70" s="218"/>
      <c r="S70" s="218"/>
      <c r="T70" s="218"/>
      <c r="U70" s="218"/>
      <c r="V70" s="218"/>
      <c r="W70" s="218"/>
      <c r="X70" s="218"/>
      <c r="Y70" s="218"/>
      <c r="Z70" s="218"/>
      <c r="AA70" s="218"/>
      <c r="AB70" s="218"/>
      <c r="AC70" s="218"/>
      <c r="AD70" s="218"/>
      <c r="AE70" s="218"/>
      <c r="AF70" s="218"/>
      <c r="AG70" s="218"/>
      <c r="AH70" s="218"/>
      <c r="AI70" s="218"/>
      <c r="AJ70" s="218"/>
      <c r="AK70" s="218"/>
      <c r="AL70" s="218"/>
      <c r="AM70" s="218"/>
      <c r="AN70" s="218"/>
      <c r="AO70" s="218"/>
      <c r="AP70" s="218"/>
      <c r="AQ70" s="218"/>
      <c r="AR70" s="218"/>
      <c r="AS70" s="218"/>
      <c r="AT70" s="218"/>
      <c r="AU70" s="218"/>
      <c r="AV70" s="218"/>
      <c r="AW70" s="218"/>
      <c r="AX70" s="218"/>
      <c r="AY70" s="218"/>
      <c r="AZ70" s="218"/>
      <c r="BA70" s="218"/>
      <c r="BB70" s="218"/>
      <c r="BC70" s="218"/>
    </row>
    <row r="71" spans="15:55" s="10" customFormat="1" ht="6.75" customHeight="1" x14ac:dyDescent="0.35">
      <c r="O71" s="218"/>
      <c r="P71" s="218"/>
      <c r="Q71" s="218"/>
      <c r="R71" s="218"/>
      <c r="S71" s="218"/>
      <c r="T71" s="218"/>
      <c r="U71" s="218"/>
      <c r="V71" s="218"/>
      <c r="W71" s="218"/>
      <c r="X71" s="218"/>
      <c r="Y71" s="218"/>
      <c r="Z71" s="218"/>
      <c r="AA71" s="218"/>
      <c r="AB71" s="218"/>
      <c r="AC71" s="218"/>
      <c r="AD71" s="218"/>
      <c r="AE71" s="218"/>
      <c r="AF71" s="218"/>
      <c r="AG71" s="218"/>
      <c r="AH71" s="218"/>
      <c r="AI71" s="218"/>
      <c r="AJ71" s="218"/>
      <c r="AK71" s="218"/>
      <c r="AL71" s="218"/>
      <c r="AM71" s="218"/>
      <c r="AN71" s="218"/>
      <c r="AO71" s="218"/>
      <c r="AP71" s="218"/>
      <c r="AQ71" s="218"/>
      <c r="AR71" s="218"/>
      <c r="AS71" s="218"/>
      <c r="AT71" s="218"/>
      <c r="AU71" s="218"/>
      <c r="AV71" s="218"/>
      <c r="AW71" s="218"/>
      <c r="AX71" s="218"/>
      <c r="AY71" s="218"/>
      <c r="AZ71" s="218"/>
      <c r="BA71" s="218"/>
      <c r="BB71" s="218"/>
      <c r="BC71" s="218"/>
    </row>
    <row r="72" spans="15:55" s="10" customFormat="1" ht="6.75" customHeight="1" x14ac:dyDescent="0.35">
      <c r="O72" s="218"/>
      <c r="P72" s="218"/>
      <c r="Q72" s="218"/>
      <c r="R72" s="218"/>
      <c r="S72" s="218"/>
      <c r="T72" s="218"/>
      <c r="U72" s="218"/>
      <c r="V72" s="218"/>
      <c r="W72" s="218"/>
      <c r="X72" s="218"/>
      <c r="Y72" s="218"/>
      <c r="Z72" s="218"/>
      <c r="AA72" s="218"/>
      <c r="AB72" s="218"/>
      <c r="AC72" s="218"/>
      <c r="AD72" s="218"/>
      <c r="AE72" s="218"/>
      <c r="AF72" s="218"/>
      <c r="AG72" s="218"/>
      <c r="AH72" s="218"/>
      <c r="AI72" s="218"/>
      <c r="AJ72" s="218"/>
      <c r="AK72" s="218"/>
      <c r="AL72" s="218"/>
      <c r="AM72" s="218"/>
      <c r="AN72" s="218"/>
      <c r="AO72" s="218"/>
      <c r="AP72" s="218"/>
      <c r="AQ72" s="218"/>
      <c r="AR72" s="218"/>
      <c r="AS72" s="218"/>
      <c r="AT72" s="218"/>
      <c r="AU72" s="218"/>
      <c r="AV72" s="218"/>
      <c r="AW72" s="218"/>
      <c r="AX72" s="218"/>
      <c r="AY72" s="218"/>
      <c r="AZ72" s="218"/>
      <c r="BA72" s="218"/>
      <c r="BB72" s="218"/>
      <c r="BC72" s="218"/>
    </row>
    <row r="73" spans="15:55" s="10" customFormat="1" x14ac:dyDescent="0.35">
      <c r="O73" s="218"/>
      <c r="P73" s="218"/>
      <c r="Q73" s="218"/>
      <c r="R73" s="218"/>
      <c r="S73" s="218"/>
      <c r="T73" s="218"/>
      <c r="U73" s="218"/>
      <c r="V73" s="218"/>
      <c r="W73" s="218"/>
      <c r="X73" s="218"/>
      <c r="Y73" s="218"/>
      <c r="Z73" s="218"/>
      <c r="AA73" s="218"/>
      <c r="AB73" s="218"/>
      <c r="AC73" s="218"/>
      <c r="AD73" s="218"/>
      <c r="AE73" s="218"/>
      <c r="AF73" s="218"/>
      <c r="AG73" s="218"/>
      <c r="AH73" s="218"/>
      <c r="AI73" s="218"/>
      <c r="AJ73" s="218"/>
      <c r="AK73" s="218"/>
      <c r="AL73" s="218"/>
      <c r="AM73" s="218"/>
      <c r="AN73" s="218"/>
      <c r="AO73" s="218"/>
      <c r="AP73" s="218"/>
      <c r="AQ73" s="218"/>
      <c r="AR73" s="218"/>
      <c r="AS73" s="218"/>
      <c r="AT73" s="218"/>
      <c r="AU73" s="218"/>
      <c r="AV73" s="218"/>
      <c r="AW73" s="218"/>
      <c r="AX73" s="218"/>
      <c r="AY73" s="218"/>
      <c r="AZ73" s="218"/>
      <c r="BA73" s="218"/>
      <c r="BB73" s="218"/>
      <c r="BC73" s="218"/>
    </row>
    <row r="74" spans="15:55" s="10" customFormat="1" x14ac:dyDescent="0.35">
      <c r="O74" s="218"/>
      <c r="P74" s="218"/>
      <c r="Q74" s="218"/>
      <c r="R74" s="218"/>
      <c r="S74" s="218"/>
      <c r="T74" s="218"/>
      <c r="U74" s="218"/>
      <c r="V74" s="218"/>
      <c r="W74" s="218"/>
      <c r="X74" s="218"/>
      <c r="Y74" s="218"/>
      <c r="Z74" s="218"/>
      <c r="AA74" s="218"/>
      <c r="AB74" s="218"/>
      <c r="AC74" s="218"/>
      <c r="AD74" s="218"/>
      <c r="AE74" s="218"/>
      <c r="AF74" s="218"/>
      <c r="AG74" s="218"/>
      <c r="AH74" s="218"/>
      <c r="AI74" s="218"/>
      <c r="AJ74" s="218"/>
      <c r="AK74" s="218"/>
      <c r="AL74" s="218"/>
      <c r="AM74" s="218"/>
      <c r="AN74" s="218"/>
      <c r="AO74" s="218"/>
      <c r="AP74" s="218"/>
      <c r="AQ74" s="218"/>
      <c r="AR74" s="218"/>
      <c r="AS74" s="218"/>
      <c r="AT74" s="218"/>
      <c r="AU74" s="218"/>
      <c r="AV74" s="218"/>
      <c r="AW74" s="218"/>
      <c r="AX74" s="218"/>
      <c r="AY74" s="218"/>
      <c r="AZ74" s="218"/>
      <c r="BA74" s="218"/>
      <c r="BB74" s="218"/>
      <c r="BC74" s="218"/>
    </row>
    <row r="75" spans="15:55" s="10" customFormat="1" x14ac:dyDescent="0.35">
      <c r="O75" s="218"/>
      <c r="P75" s="218"/>
      <c r="Q75" s="218"/>
      <c r="R75" s="218"/>
      <c r="S75" s="218"/>
      <c r="T75" s="218"/>
      <c r="U75" s="218"/>
      <c r="V75" s="218"/>
      <c r="W75" s="218"/>
      <c r="X75" s="218"/>
      <c r="Y75" s="218"/>
      <c r="Z75" s="218"/>
      <c r="AA75" s="218"/>
      <c r="AB75" s="218"/>
      <c r="AC75" s="218"/>
      <c r="AD75" s="218"/>
      <c r="AE75" s="218"/>
      <c r="AF75" s="218"/>
      <c r="AG75" s="218"/>
      <c r="AH75" s="218"/>
      <c r="AI75" s="218"/>
      <c r="AJ75" s="218"/>
      <c r="AK75" s="218"/>
      <c r="AL75" s="218"/>
      <c r="AM75" s="218"/>
      <c r="AN75" s="218"/>
      <c r="AO75" s="218"/>
      <c r="AP75" s="218"/>
      <c r="AQ75" s="218"/>
      <c r="AR75" s="218"/>
      <c r="AS75" s="218"/>
      <c r="AT75" s="218"/>
      <c r="AU75" s="218"/>
      <c r="AV75" s="218"/>
      <c r="AW75" s="218"/>
      <c r="AX75" s="218"/>
      <c r="AY75" s="218"/>
      <c r="AZ75" s="218"/>
      <c r="BA75" s="218"/>
      <c r="BB75" s="218"/>
      <c r="BC75" s="218"/>
    </row>
    <row r="76" spans="15:55" s="10" customFormat="1" x14ac:dyDescent="0.35">
      <c r="O76" s="218"/>
      <c r="P76" s="218"/>
      <c r="Q76" s="218"/>
      <c r="R76" s="218"/>
      <c r="S76" s="218"/>
      <c r="T76" s="218"/>
      <c r="U76" s="218"/>
      <c r="V76" s="218"/>
      <c r="W76" s="218"/>
      <c r="X76" s="218"/>
      <c r="Y76" s="218"/>
      <c r="Z76" s="218"/>
      <c r="AA76" s="218"/>
      <c r="AB76" s="218"/>
      <c r="AC76" s="218"/>
      <c r="AD76" s="218"/>
      <c r="AE76" s="218"/>
      <c r="AF76" s="218"/>
      <c r="AG76" s="218"/>
      <c r="AH76" s="218"/>
      <c r="AI76" s="218"/>
      <c r="AJ76" s="218"/>
      <c r="AK76" s="218"/>
      <c r="AL76" s="218"/>
      <c r="AM76" s="218"/>
      <c r="AN76" s="218"/>
      <c r="AO76" s="218"/>
      <c r="AP76" s="218"/>
      <c r="AQ76" s="218"/>
      <c r="AR76" s="218"/>
      <c r="AS76" s="218"/>
      <c r="AT76" s="218"/>
      <c r="AU76" s="218"/>
      <c r="AV76" s="218"/>
      <c r="AW76" s="218"/>
      <c r="AX76" s="218"/>
      <c r="AY76" s="218"/>
      <c r="AZ76" s="218"/>
      <c r="BA76" s="218"/>
      <c r="BB76" s="218"/>
      <c r="BC76" s="218"/>
    </row>
    <row r="77" spans="15:55" s="10" customFormat="1" x14ac:dyDescent="0.35">
      <c r="O77" s="218"/>
      <c r="P77" s="218"/>
      <c r="Q77" s="218"/>
      <c r="R77" s="218"/>
      <c r="S77" s="218"/>
      <c r="T77" s="218"/>
      <c r="U77" s="218"/>
      <c r="V77" s="218"/>
      <c r="W77" s="218"/>
      <c r="X77" s="218"/>
      <c r="Y77" s="218"/>
      <c r="Z77" s="218"/>
      <c r="AA77" s="218"/>
      <c r="AB77" s="218"/>
      <c r="AC77" s="218"/>
      <c r="AD77" s="218"/>
      <c r="AE77" s="218"/>
      <c r="AF77" s="218"/>
      <c r="AG77" s="218"/>
      <c r="AH77" s="218"/>
      <c r="AI77" s="218"/>
      <c r="AJ77" s="218"/>
      <c r="AK77" s="218"/>
      <c r="AL77" s="218"/>
      <c r="AM77" s="218"/>
      <c r="AN77" s="218"/>
      <c r="AO77" s="218"/>
      <c r="AP77" s="218"/>
      <c r="AQ77" s="218"/>
      <c r="AR77" s="218"/>
      <c r="AS77" s="218"/>
      <c r="AT77" s="218"/>
      <c r="AU77" s="218"/>
      <c r="AV77" s="218"/>
      <c r="AW77" s="218"/>
      <c r="AX77" s="218"/>
      <c r="AY77" s="218"/>
      <c r="AZ77" s="218"/>
      <c r="BA77" s="218"/>
      <c r="BB77" s="218"/>
      <c r="BC77" s="218"/>
    </row>
    <row r="78" spans="15:55" s="10" customFormat="1" x14ac:dyDescent="0.35">
      <c r="O78" s="218"/>
      <c r="P78" s="218"/>
      <c r="Q78" s="218"/>
      <c r="R78" s="218"/>
      <c r="S78" s="218"/>
      <c r="T78" s="218"/>
      <c r="U78" s="218"/>
      <c r="V78" s="218"/>
      <c r="W78" s="218"/>
      <c r="X78" s="218"/>
      <c r="Y78" s="218"/>
      <c r="Z78" s="218"/>
      <c r="AA78" s="218"/>
      <c r="AB78" s="218"/>
      <c r="AC78" s="218"/>
      <c r="AD78" s="218"/>
      <c r="AE78" s="218"/>
      <c r="AF78" s="218"/>
      <c r="AG78" s="218"/>
      <c r="AH78" s="218"/>
      <c r="AI78" s="218"/>
      <c r="AJ78" s="218"/>
      <c r="AK78" s="218"/>
      <c r="AL78" s="218"/>
      <c r="AM78" s="218"/>
      <c r="AN78" s="218"/>
      <c r="AO78" s="218"/>
      <c r="AP78" s="218"/>
      <c r="AQ78" s="218"/>
      <c r="AR78" s="218"/>
      <c r="AS78" s="218"/>
      <c r="AT78" s="218"/>
      <c r="AU78" s="218"/>
      <c r="AV78" s="218"/>
      <c r="AW78" s="218"/>
      <c r="AX78" s="218"/>
      <c r="AY78" s="218"/>
      <c r="AZ78" s="218"/>
      <c r="BA78" s="218"/>
      <c r="BB78" s="218"/>
      <c r="BC78" s="218"/>
    </row>
    <row r="79" spans="15:55" s="10" customFormat="1" x14ac:dyDescent="0.35">
      <c r="O79" s="218"/>
      <c r="P79" s="218"/>
      <c r="Q79" s="218"/>
      <c r="R79" s="218"/>
      <c r="S79" s="218"/>
      <c r="T79" s="218"/>
      <c r="U79" s="218"/>
      <c r="V79" s="218"/>
      <c r="W79" s="218"/>
      <c r="X79" s="218"/>
      <c r="Y79" s="218"/>
      <c r="Z79" s="218"/>
      <c r="AA79" s="218"/>
      <c r="AB79" s="218"/>
      <c r="AC79" s="218"/>
      <c r="AD79" s="218"/>
      <c r="AE79" s="218"/>
      <c r="AF79" s="218"/>
      <c r="AG79" s="218"/>
      <c r="AH79" s="218"/>
      <c r="AI79" s="218"/>
      <c r="AJ79" s="218"/>
      <c r="AK79" s="218"/>
      <c r="AL79" s="218"/>
      <c r="AM79" s="218"/>
      <c r="AN79" s="218"/>
      <c r="AO79" s="218"/>
      <c r="AP79" s="218"/>
      <c r="AQ79" s="218"/>
      <c r="AR79" s="218"/>
      <c r="AS79" s="218"/>
      <c r="AT79" s="218"/>
      <c r="AU79" s="218"/>
      <c r="AV79" s="218"/>
      <c r="AW79" s="218"/>
      <c r="AX79" s="218"/>
      <c r="AY79" s="218"/>
      <c r="AZ79" s="218"/>
      <c r="BA79" s="218"/>
      <c r="BB79" s="218"/>
      <c r="BC79" s="218"/>
    </row>
    <row r="80" spans="15:55" s="10" customFormat="1" x14ac:dyDescent="0.35">
      <c r="O80" s="218"/>
      <c r="P80" s="218"/>
      <c r="Q80" s="218"/>
      <c r="R80" s="218"/>
      <c r="S80" s="218"/>
      <c r="T80" s="218"/>
      <c r="U80" s="218"/>
      <c r="V80" s="218"/>
      <c r="W80" s="218"/>
      <c r="X80" s="218"/>
      <c r="Y80" s="218"/>
      <c r="Z80" s="218"/>
      <c r="AA80" s="218"/>
      <c r="AB80" s="218"/>
      <c r="AC80" s="218"/>
      <c r="AD80" s="218"/>
      <c r="AE80" s="218"/>
      <c r="AF80" s="218"/>
      <c r="AG80" s="218"/>
      <c r="AH80" s="218"/>
      <c r="AI80" s="218"/>
      <c r="AJ80" s="218"/>
      <c r="AK80" s="218"/>
      <c r="AL80" s="218"/>
      <c r="AM80" s="218"/>
      <c r="AN80" s="218"/>
      <c r="AO80" s="218"/>
      <c r="AP80" s="218"/>
      <c r="AQ80" s="218"/>
      <c r="AR80" s="218"/>
      <c r="AS80" s="218"/>
      <c r="AT80" s="218"/>
      <c r="AU80" s="218"/>
      <c r="AV80" s="218"/>
      <c r="AW80" s="218"/>
      <c r="AX80" s="218"/>
      <c r="AY80" s="218"/>
      <c r="AZ80" s="218"/>
      <c r="BA80" s="218"/>
      <c r="BB80" s="218"/>
      <c r="BC80" s="218"/>
    </row>
    <row r="81" spans="15:55" s="10" customFormat="1" x14ac:dyDescent="0.35">
      <c r="O81" s="218"/>
      <c r="P81" s="218"/>
      <c r="Q81" s="218"/>
      <c r="R81" s="218"/>
      <c r="S81" s="218"/>
      <c r="T81" s="218"/>
      <c r="U81" s="218"/>
      <c r="V81" s="218"/>
      <c r="W81" s="218"/>
      <c r="X81" s="218"/>
      <c r="Y81" s="218"/>
      <c r="Z81" s="218"/>
      <c r="AA81" s="218"/>
      <c r="AB81" s="218"/>
      <c r="AC81" s="218"/>
      <c r="AD81" s="218"/>
      <c r="AE81" s="218"/>
      <c r="AF81" s="218"/>
      <c r="AG81" s="218"/>
      <c r="AH81" s="218"/>
      <c r="AI81" s="218"/>
      <c r="AJ81" s="218"/>
      <c r="AK81" s="218"/>
      <c r="AL81" s="218"/>
      <c r="AM81" s="218"/>
      <c r="AN81" s="218"/>
      <c r="AO81" s="218"/>
      <c r="AP81" s="218"/>
      <c r="AQ81" s="218"/>
      <c r="AR81" s="218"/>
      <c r="AS81" s="218"/>
      <c r="AT81" s="218"/>
      <c r="AU81" s="218"/>
      <c r="AV81" s="218"/>
      <c r="AW81" s="218"/>
      <c r="AX81" s="218"/>
      <c r="AY81" s="218"/>
      <c r="AZ81" s="218"/>
      <c r="BA81" s="218"/>
      <c r="BB81" s="218"/>
      <c r="BC81" s="218"/>
    </row>
    <row r="82" spans="15:55" s="10" customFormat="1" x14ac:dyDescent="0.35">
      <c r="O82" s="218"/>
      <c r="P82" s="218"/>
      <c r="Q82" s="218"/>
      <c r="R82" s="218"/>
      <c r="S82" s="218"/>
      <c r="T82" s="218"/>
      <c r="U82" s="218"/>
      <c r="V82" s="218"/>
      <c r="W82" s="218"/>
      <c r="X82" s="218"/>
      <c r="Y82" s="218"/>
      <c r="Z82" s="218"/>
      <c r="AA82" s="218"/>
      <c r="AB82" s="218"/>
      <c r="AC82" s="218"/>
      <c r="AD82" s="218"/>
      <c r="AE82" s="218"/>
      <c r="AF82" s="218"/>
      <c r="AG82" s="218"/>
      <c r="AH82" s="218"/>
      <c r="AI82" s="218"/>
      <c r="AJ82" s="218"/>
      <c r="AK82" s="218"/>
      <c r="AL82" s="218"/>
      <c r="AM82" s="218"/>
      <c r="AN82" s="218"/>
      <c r="AO82" s="218"/>
      <c r="AP82" s="218"/>
      <c r="AQ82" s="218"/>
      <c r="AR82" s="218"/>
      <c r="AS82" s="218"/>
      <c r="AT82" s="218"/>
      <c r="AU82" s="218"/>
      <c r="AV82" s="218"/>
      <c r="AW82" s="218"/>
      <c r="AX82" s="218"/>
      <c r="AY82" s="218"/>
      <c r="AZ82" s="218"/>
      <c r="BA82" s="218"/>
      <c r="BB82" s="218"/>
      <c r="BC82" s="218"/>
    </row>
    <row r="83" spans="15:55" s="10" customFormat="1" x14ac:dyDescent="0.35">
      <c r="O83" s="218"/>
      <c r="P83" s="218"/>
      <c r="Q83" s="218"/>
      <c r="R83" s="218"/>
      <c r="S83" s="218"/>
      <c r="T83" s="218"/>
      <c r="U83" s="218"/>
      <c r="V83" s="218"/>
      <c r="W83" s="218"/>
      <c r="X83" s="218"/>
      <c r="Y83" s="218"/>
      <c r="Z83" s="218"/>
      <c r="AA83" s="218"/>
      <c r="AB83" s="218"/>
      <c r="AC83" s="218"/>
      <c r="AD83" s="218"/>
      <c r="AE83" s="218"/>
      <c r="AF83" s="218"/>
      <c r="AG83" s="218"/>
      <c r="AH83" s="218"/>
      <c r="AI83" s="218"/>
      <c r="AJ83" s="218"/>
      <c r="AK83" s="218"/>
      <c r="AL83" s="218"/>
      <c r="AM83" s="218"/>
      <c r="AN83" s="218"/>
      <c r="AO83" s="218"/>
      <c r="AP83" s="218"/>
      <c r="AQ83" s="218"/>
      <c r="AR83" s="218"/>
      <c r="AS83" s="218"/>
      <c r="AT83" s="218"/>
      <c r="AU83" s="218"/>
      <c r="AV83" s="218"/>
      <c r="AW83" s="218"/>
      <c r="AX83" s="218"/>
      <c r="AY83" s="218"/>
      <c r="AZ83" s="218"/>
      <c r="BA83" s="218"/>
      <c r="BB83" s="218"/>
      <c r="BC83" s="218"/>
    </row>
    <row r="84" spans="15:55" s="10" customFormat="1" x14ac:dyDescent="0.35">
      <c r="O84" s="218"/>
      <c r="P84" s="218"/>
      <c r="Q84" s="218"/>
      <c r="R84" s="218"/>
      <c r="S84" s="218"/>
      <c r="T84" s="218"/>
      <c r="U84" s="218"/>
      <c r="V84" s="218"/>
      <c r="W84" s="218"/>
      <c r="X84" s="218"/>
      <c r="Y84" s="218"/>
      <c r="Z84" s="218"/>
      <c r="AA84" s="218"/>
      <c r="AB84" s="218"/>
      <c r="AC84" s="218"/>
      <c r="AD84" s="218"/>
      <c r="AE84" s="218"/>
      <c r="AF84" s="218"/>
      <c r="AG84" s="218"/>
      <c r="AH84" s="218"/>
      <c r="AI84" s="218"/>
      <c r="AJ84" s="218"/>
      <c r="AK84" s="218"/>
      <c r="AL84" s="218"/>
      <c r="AM84" s="218"/>
      <c r="AN84" s="218"/>
      <c r="AO84" s="218"/>
      <c r="AP84" s="218"/>
      <c r="AQ84" s="218"/>
      <c r="AR84" s="218"/>
      <c r="AS84" s="218"/>
      <c r="AT84" s="218"/>
      <c r="AU84" s="218"/>
      <c r="AV84" s="218"/>
      <c r="AW84" s="218"/>
      <c r="AX84" s="218"/>
      <c r="AY84" s="218"/>
      <c r="AZ84" s="218"/>
      <c r="BA84" s="218"/>
      <c r="BB84" s="218"/>
      <c r="BC84" s="218"/>
    </row>
    <row r="85" spans="15:55" s="10" customFormat="1" x14ac:dyDescent="0.35">
      <c r="O85" s="218"/>
      <c r="P85" s="218"/>
      <c r="Q85" s="218"/>
      <c r="R85" s="218"/>
      <c r="S85" s="218"/>
      <c r="T85" s="218"/>
      <c r="U85" s="218"/>
      <c r="V85" s="218"/>
      <c r="W85" s="218"/>
      <c r="X85" s="218"/>
      <c r="Y85" s="218"/>
      <c r="Z85" s="218"/>
      <c r="AA85" s="218"/>
      <c r="AB85" s="218"/>
      <c r="AC85" s="218"/>
      <c r="AD85" s="218"/>
      <c r="AE85" s="218"/>
      <c r="AF85" s="218"/>
      <c r="AG85" s="218"/>
      <c r="AH85" s="218"/>
      <c r="AI85" s="218"/>
      <c r="AJ85" s="218"/>
      <c r="AK85" s="218"/>
      <c r="AL85" s="218"/>
      <c r="AM85" s="218"/>
      <c r="AN85" s="218"/>
      <c r="AO85" s="218"/>
      <c r="AP85" s="218"/>
      <c r="AQ85" s="218"/>
      <c r="AR85" s="218"/>
      <c r="AS85" s="218"/>
      <c r="AT85" s="218"/>
      <c r="AU85" s="218"/>
      <c r="AV85" s="218"/>
      <c r="AW85" s="218"/>
      <c r="AX85" s="218"/>
      <c r="AY85" s="218"/>
      <c r="AZ85" s="218"/>
      <c r="BA85" s="218"/>
      <c r="BB85" s="218"/>
      <c r="BC85" s="218"/>
    </row>
    <row r="86" spans="15:55" s="10" customFormat="1" x14ac:dyDescent="0.35">
      <c r="O86" s="218"/>
      <c r="P86" s="218"/>
      <c r="Q86" s="218"/>
      <c r="R86" s="218"/>
      <c r="S86" s="218"/>
      <c r="T86" s="218"/>
      <c r="U86" s="218"/>
      <c r="V86" s="218"/>
      <c r="W86" s="218"/>
      <c r="X86" s="218"/>
      <c r="Y86" s="218"/>
      <c r="Z86" s="218"/>
      <c r="AA86" s="218"/>
      <c r="AB86" s="218"/>
      <c r="AC86" s="218"/>
      <c r="AD86" s="218"/>
      <c r="AE86" s="218"/>
      <c r="AF86" s="218"/>
      <c r="AG86" s="218"/>
      <c r="AH86" s="218"/>
      <c r="AI86" s="218"/>
      <c r="AJ86" s="218"/>
      <c r="AK86" s="218"/>
      <c r="AL86" s="218"/>
      <c r="AM86" s="218"/>
      <c r="AN86" s="218"/>
      <c r="AO86" s="218"/>
      <c r="AP86" s="218"/>
      <c r="AQ86" s="218"/>
      <c r="AR86" s="218"/>
      <c r="AS86" s="218"/>
      <c r="AT86" s="218"/>
      <c r="AU86" s="218"/>
      <c r="AV86" s="218"/>
      <c r="AW86" s="218"/>
      <c r="AX86" s="218"/>
      <c r="AY86" s="218"/>
      <c r="AZ86" s="218"/>
      <c r="BA86" s="218"/>
      <c r="BB86" s="218"/>
      <c r="BC86" s="218"/>
    </row>
    <row r="87" spans="15:55" s="10" customFormat="1" x14ac:dyDescent="0.35">
      <c r="O87" s="218"/>
      <c r="P87" s="218"/>
      <c r="Q87" s="218"/>
      <c r="R87" s="218"/>
      <c r="S87" s="218"/>
      <c r="T87" s="218"/>
      <c r="U87" s="218"/>
      <c r="V87" s="218"/>
      <c r="W87" s="218"/>
      <c r="X87" s="218"/>
      <c r="Y87" s="218"/>
      <c r="Z87" s="218"/>
      <c r="AA87" s="218"/>
      <c r="AB87" s="218"/>
      <c r="AC87" s="218"/>
      <c r="AD87" s="218"/>
      <c r="AE87" s="218"/>
      <c r="AF87" s="218"/>
      <c r="AG87" s="218"/>
      <c r="AH87" s="218"/>
      <c r="AI87" s="218"/>
      <c r="AJ87" s="218"/>
      <c r="AK87" s="218"/>
      <c r="AL87" s="218"/>
      <c r="AM87" s="218"/>
      <c r="AN87" s="218"/>
      <c r="AO87" s="218"/>
      <c r="AP87" s="218"/>
      <c r="AQ87" s="218"/>
      <c r="AR87" s="218"/>
      <c r="AS87" s="218"/>
      <c r="AT87" s="218"/>
      <c r="AU87" s="218"/>
      <c r="AV87" s="218"/>
      <c r="AW87" s="218"/>
      <c r="AX87" s="218"/>
      <c r="AY87" s="218"/>
      <c r="AZ87" s="218"/>
      <c r="BA87" s="218"/>
      <c r="BB87" s="218"/>
      <c r="BC87" s="218"/>
    </row>
    <row r="88" spans="15:55" s="10" customFormat="1" x14ac:dyDescent="0.35">
      <c r="O88" s="218"/>
      <c r="P88" s="218"/>
      <c r="Q88" s="218"/>
      <c r="R88" s="218"/>
      <c r="S88" s="218"/>
      <c r="T88" s="218"/>
      <c r="U88" s="218"/>
      <c r="V88" s="218"/>
      <c r="W88" s="218"/>
      <c r="X88" s="218"/>
      <c r="Y88" s="218"/>
      <c r="Z88" s="218"/>
      <c r="AA88" s="218"/>
      <c r="AB88" s="218"/>
      <c r="AC88" s="218"/>
      <c r="AD88" s="218"/>
      <c r="AE88" s="218"/>
      <c r="AF88" s="218"/>
      <c r="AG88" s="218"/>
      <c r="AH88" s="218"/>
      <c r="AI88" s="218"/>
      <c r="AJ88" s="218"/>
      <c r="AK88" s="218"/>
      <c r="AL88" s="218"/>
      <c r="AM88" s="218"/>
      <c r="AN88" s="218"/>
      <c r="AO88" s="218"/>
      <c r="AP88" s="218"/>
      <c r="AQ88" s="218"/>
      <c r="AR88" s="218"/>
      <c r="AS88" s="218"/>
      <c r="AT88" s="218"/>
      <c r="AU88" s="218"/>
      <c r="AV88" s="218"/>
      <c r="AW88" s="218"/>
      <c r="AX88" s="218"/>
      <c r="AY88" s="218"/>
      <c r="AZ88" s="218"/>
      <c r="BA88" s="218"/>
      <c r="BB88" s="218"/>
      <c r="BC88" s="218"/>
    </row>
    <row r="89" spans="15:55" s="10" customFormat="1" x14ac:dyDescent="0.35">
      <c r="O89" s="218"/>
      <c r="P89" s="218"/>
      <c r="Q89" s="218"/>
      <c r="R89" s="218"/>
      <c r="S89" s="218"/>
      <c r="T89" s="218"/>
      <c r="U89" s="218"/>
      <c r="V89" s="218"/>
      <c r="W89" s="218"/>
      <c r="X89" s="218"/>
      <c r="Y89" s="218"/>
      <c r="Z89" s="218"/>
      <c r="AA89" s="218"/>
      <c r="AB89" s="218"/>
      <c r="AC89" s="218"/>
      <c r="AD89" s="218"/>
      <c r="AE89" s="218"/>
      <c r="AF89" s="218"/>
      <c r="AG89" s="218"/>
      <c r="AH89" s="218"/>
      <c r="AI89" s="218"/>
      <c r="AJ89" s="218"/>
      <c r="AK89" s="218"/>
      <c r="AL89" s="218"/>
      <c r="AM89" s="218"/>
      <c r="AN89" s="218"/>
      <c r="AO89" s="218"/>
      <c r="AP89" s="218"/>
      <c r="AQ89" s="218"/>
      <c r="AR89" s="218"/>
      <c r="AS89" s="218"/>
      <c r="AT89" s="218"/>
      <c r="AU89" s="218"/>
      <c r="AV89" s="218"/>
      <c r="AW89" s="218"/>
      <c r="AX89" s="218"/>
      <c r="AY89" s="218"/>
      <c r="AZ89" s="218"/>
      <c r="BA89" s="218"/>
      <c r="BB89" s="218"/>
      <c r="BC89" s="218"/>
    </row>
    <row r="90" spans="15:55" s="10" customFormat="1" x14ac:dyDescent="0.35">
      <c r="O90" s="218"/>
      <c r="P90" s="218"/>
      <c r="Q90" s="218"/>
      <c r="R90" s="218"/>
      <c r="S90" s="218"/>
      <c r="T90" s="218"/>
      <c r="U90" s="218"/>
      <c r="V90" s="218"/>
      <c r="W90" s="218"/>
      <c r="X90" s="218"/>
      <c r="Y90" s="218"/>
      <c r="Z90" s="218"/>
      <c r="AA90" s="218"/>
      <c r="AB90" s="218"/>
      <c r="AC90" s="218"/>
      <c r="AD90" s="218"/>
      <c r="AE90" s="218"/>
      <c r="AF90" s="218"/>
      <c r="AG90" s="218"/>
      <c r="AH90" s="218"/>
      <c r="AI90" s="218"/>
      <c r="AJ90" s="218"/>
      <c r="AK90" s="218"/>
      <c r="AL90" s="218"/>
      <c r="AM90" s="218"/>
      <c r="AN90" s="218"/>
      <c r="AO90" s="218"/>
      <c r="AP90" s="218"/>
      <c r="AQ90" s="218"/>
      <c r="AR90" s="218"/>
      <c r="AS90" s="218"/>
      <c r="AT90" s="218"/>
      <c r="AU90" s="218"/>
      <c r="AV90" s="218"/>
      <c r="AW90" s="218"/>
      <c r="AX90" s="218"/>
      <c r="AY90" s="218"/>
      <c r="AZ90" s="218"/>
      <c r="BA90" s="218"/>
      <c r="BB90" s="218"/>
      <c r="BC90" s="218"/>
    </row>
    <row r="91" spans="15:55" s="10" customFormat="1" x14ac:dyDescent="0.35">
      <c r="O91" s="218"/>
      <c r="P91" s="218"/>
      <c r="Q91" s="218"/>
      <c r="R91" s="218"/>
      <c r="S91" s="218"/>
      <c r="T91" s="218"/>
      <c r="U91" s="218"/>
      <c r="V91" s="218"/>
      <c r="W91" s="218"/>
      <c r="X91" s="218"/>
      <c r="Y91" s="218"/>
      <c r="Z91" s="218"/>
      <c r="AA91" s="218"/>
      <c r="AB91" s="218"/>
      <c r="AC91" s="218"/>
      <c r="AD91" s="218"/>
      <c r="AE91" s="218"/>
      <c r="AF91" s="218"/>
      <c r="AG91" s="218"/>
      <c r="AH91" s="218"/>
      <c r="AI91" s="218"/>
      <c r="AJ91" s="218"/>
      <c r="AK91" s="218"/>
      <c r="AL91" s="218"/>
      <c r="AM91" s="218"/>
      <c r="AN91" s="218"/>
      <c r="AO91" s="218"/>
      <c r="AP91" s="218"/>
      <c r="AQ91" s="218"/>
      <c r="AR91" s="218"/>
      <c r="AS91" s="218"/>
      <c r="AT91" s="218"/>
      <c r="AU91" s="218"/>
      <c r="AV91" s="218"/>
      <c r="AW91" s="218"/>
      <c r="AX91" s="218"/>
      <c r="AY91" s="218"/>
      <c r="AZ91" s="218"/>
      <c r="BA91" s="218"/>
      <c r="BB91" s="218"/>
      <c r="BC91" s="218"/>
    </row>
    <row r="92" spans="15:55" s="10" customFormat="1" x14ac:dyDescent="0.35">
      <c r="O92" s="218"/>
      <c r="P92" s="218"/>
      <c r="Q92" s="218"/>
      <c r="R92" s="218"/>
      <c r="S92" s="218"/>
      <c r="T92" s="218"/>
      <c r="U92" s="218"/>
      <c r="V92" s="218"/>
      <c r="W92" s="218"/>
      <c r="X92" s="218"/>
      <c r="Y92" s="218"/>
      <c r="Z92" s="218"/>
      <c r="AA92" s="218"/>
      <c r="AB92" s="218"/>
      <c r="AC92" s="218"/>
      <c r="AD92" s="218"/>
      <c r="AE92" s="218"/>
      <c r="AF92" s="218"/>
      <c r="AG92" s="218"/>
      <c r="AH92" s="218"/>
      <c r="AI92" s="218"/>
      <c r="AJ92" s="218"/>
      <c r="AK92" s="218"/>
      <c r="AL92" s="218"/>
      <c r="AM92" s="218"/>
      <c r="AN92" s="218"/>
      <c r="AO92" s="218"/>
      <c r="AP92" s="218"/>
      <c r="AQ92" s="218"/>
      <c r="AR92" s="218"/>
      <c r="AS92" s="218"/>
      <c r="AT92" s="218"/>
      <c r="AU92" s="218"/>
      <c r="AV92" s="218"/>
      <c r="AW92" s="218"/>
      <c r="AX92" s="218"/>
      <c r="AY92" s="218"/>
      <c r="AZ92" s="218"/>
      <c r="BA92" s="218"/>
      <c r="BB92" s="218"/>
      <c r="BC92" s="218"/>
    </row>
    <row r="93" spans="15:55" s="10" customFormat="1" x14ac:dyDescent="0.35">
      <c r="O93" s="218"/>
      <c r="P93" s="218"/>
      <c r="Q93" s="218"/>
      <c r="R93" s="218"/>
      <c r="S93" s="218"/>
      <c r="T93" s="218"/>
      <c r="U93" s="218"/>
      <c r="V93" s="218"/>
      <c r="W93" s="218"/>
      <c r="X93" s="218"/>
      <c r="Y93" s="218"/>
      <c r="Z93" s="218"/>
      <c r="AA93" s="218"/>
      <c r="AB93" s="218"/>
      <c r="AC93" s="218"/>
      <c r="AD93" s="218"/>
      <c r="AE93" s="218"/>
      <c r="AF93" s="218"/>
      <c r="AG93" s="218"/>
      <c r="AH93" s="218"/>
      <c r="AI93" s="218"/>
      <c r="AJ93" s="218"/>
      <c r="AK93" s="218"/>
      <c r="AL93" s="218"/>
      <c r="AM93" s="218"/>
      <c r="AN93" s="218"/>
      <c r="AO93" s="218"/>
      <c r="AP93" s="218"/>
      <c r="AQ93" s="218"/>
      <c r="AR93" s="218"/>
      <c r="AS93" s="218"/>
      <c r="AT93" s="218"/>
      <c r="AU93" s="218"/>
      <c r="AV93" s="218"/>
      <c r="AW93" s="218"/>
      <c r="AX93" s="218"/>
      <c r="AY93" s="218"/>
      <c r="AZ93" s="218"/>
      <c r="BA93" s="218"/>
      <c r="BB93" s="218"/>
      <c r="BC93" s="218"/>
    </row>
    <row r="94" spans="15:55" s="10" customFormat="1" x14ac:dyDescent="0.35">
      <c r="O94" s="218"/>
      <c r="P94" s="218"/>
      <c r="Q94" s="218"/>
      <c r="R94" s="218"/>
      <c r="S94" s="218"/>
      <c r="T94" s="218"/>
      <c r="U94" s="218"/>
      <c r="V94" s="218"/>
      <c r="W94" s="218"/>
      <c r="X94" s="218"/>
      <c r="Y94" s="218"/>
      <c r="Z94" s="218"/>
      <c r="AA94" s="218"/>
      <c r="AB94" s="218"/>
      <c r="AC94" s="218"/>
      <c r="AD94" s="218"/>
      <c r="AE94" s="218"/>
      <c r="AF94" s="218"/>
      <c r="AG94" s="218"/>
      <c r="AH94" s="218"/>
      <c r="AI94" s="218"/>
      <c r="AJ94" s="218"/>
      <c r="AK94" s="218"/>
      <c r="AL94" s="218"/>
      <c r="AM94" s="218"/>
      <c r="AN94" s="218"/>
      <c r="AO94" s="218"/>
      <c r="AP94" s="218"/>
      <c r="AQ94" s="218"/>
      <c r="AR94" s="218"/>
      <c r="AS94" s="218"/>
      <c r="AT94" s="218"/>
      <c r="AU94" s="218"/>
      <c r="AV94" s="218"/>
      <c r="AW94" s="218"/>
      <c r="AX94" s="218"/>
      <c r="AY94" s="218"/>
      <c r="AZ94" s="218"/>
      <c r="BA94" s="218"/>
      <c r="BB94" s="218"/>
      <c r="BC94" s="218"/>
    </row>
    <row r="95" spans="15:55" s="10" customFormat="1" x14ac:dyDescent="0.35">
      <c r="O95" s="218"/>
      <c r="P95" s="218"/>
      <c r="Q95" s="218"/>
      <c r="R95" s="218"/>
      <c r="S95" s="218"/>
      <c r="T95" s="218"/>
      <c r="U95" s="218"/>
      <c r="V95" s="218"/>
      <c r="W95" s="218"/>
      <c r="X95" s="218"/>
      <c r="Y95" s="218"/>
      <c r="Z95" s="218"/>
      <c r="AA95" s="218"/>
      <c r="AB95" s="218"/>
      <c r="AC95" s="218"/>
      <c r="AD95" s="218"/>
      <c r="AE95" s="218"/>
      <c r="AF95" s="218"/>
      <c r="AG95" s="218"/>
      <c r="AH95" s="218"/>
      <c r="AI95" s="218"/>
      <c r="AJ95" s="218"/>
      <c r="AK95" s="218"/>
      <c r="AL95" s="218"/>
      <c r="AM95" s="218"/>
      <c r="AN95" s="218"/>
      <c r="AO95" s="218"/>
      <c r="AP95" s="218"/>
      <c r="AQ95" s="218"/>
      <c r="AR95" s="218"/>
      <c r="AS95" s="218"/>
      <c r="AT95" s="218"/>
      <c r="AU95" s="218"/>
      <c r="AV95" s="218"/>
      <c r="AW95" s="218"/>
      <c r="AX95" s="218"/>
      <c r="AY95" s="218"/>
      <c r="AZ95" s="218"/>
      <c r="BA95" s="218"/>
      <c r="BB95" s="218"/>
      <c r="BC95" s="218"/>
    </row>
    <row r="96" spans="15:55" s="10" customFormat="1" x14ac:dyDescent="0.35">
      <c r="O96" s="218"/>
      <c r="P96" s="218"/>
      <c r="Q96" s="218"/>
      <c r="R96" s="218"/>
      <c r="S96" s="218"/>
      <c r="T96" s="218"/>
      <c r="U96" s="218"/>
      <c r="V96" s="218"/>
      <c r="W96" s="218"/>
      <c r="X96" s="218"/>
      <c r="Y96" s="218"/>
      <c r="Z96" s="218"/>
      <c r="AA96" s="218"/>
      <c r="AB96" s="218"/>
      <c r="AC96" s="218"/>
      <c r="AD96" s="218"/>
      <c r="AE96" s="218"/>
      <c r="AF96" s="218"/>
      <c r="AG96" s="218"/>
      <c r="AH96" s="218"/>
      <c r="AI96" s="218"/>
      <c r="AJ96" s="218"/>
      <c r="AK96" s="218"/>
      <c r="AL96" s="218"/>
      <c r="AM96" s="218"/>
      <c r="AN96" s="218"/>
      <c r="AO96" s="218"/>
      <c r="AP96" s="218"/>
      <c r="AQ96" s="218"/>
      <c r="AR96" s="218"/>
      <c r="AS96" s="218"/>
      <c r="AT96" s="218"/>
      <c r="AU96" s="218"/>
      <c r="AV96" s="218"/>
      <c r="AW96" s="218"/>
      <c r="AX96" s="218"/>
      <c r="AY96" s="218"/>
      <c r="AZ96" s="218"/>
      <c r="BA96" s="218"/>
      <c r="BB96" s="218"/>
      <c r="BC96" s="218"/>
    </row>
    <row r="97" spans="15:55" s="10" customFormat="1" x14ac:dyDescent="0.35">
      <c r="O97" s="218"/>
      <c r="P97" s="218"/>
      <c r="Q97" s="218"/>
      <c r="R97" s="218"/>
      <c r="S97" s="218"/>
      <c r="T97" s="218"/>
      <c r="U97" s="218"/>
      <c r="V97" s="218"/>
      <c r="W97" s="218"/>
      <c r="X97" s="218"/>
      <c r="Y97" s="218"/>
      <c r="Z97" s="218"/>
      <c r="AA97" s="218"/>
      <c r="AB97" s="218"/>
      <c r="AC97" s="218"/>
      <c r="AD97" s="218"/>
      <c r="AE97" s="218"/>
      <c r="AF97" s="218"/>
      <c r="AG97" s="218"/>
      <c r="AH97" s="218"/>
      <c r="AI97" s="218"/>
      <c r="AJ97" s="218"/>
      <c r="AK97" s="218"/>
      <c r="AL97" s="218"/>
      <c r="AM97" s="218"/>
      <c r="AN97" s="218"/>
      <c r="AO97" s="218"/>
      <c r="AP97" s="218"/>
      <c r="AQ97" s="218"/>
      <c r="AR97" s="218"/>
      <c r="AS97" s="218"/>
      <c r="AT97" s="218"/>
      <c r="AU97" s="218"/>
      <c r="AV97" s="218"/>
      <c r="AW97" s="218"/>
      <c r="AX97" s="218"/>
      <c r="AY97" s="218"/>
      <c r="AZ97" s="218"/>
      <c r="BA97" s="218"/>
      <c r="BB97" s="218"/>
      <c r="BC97" s="218"/>
    </row>
    <row r="98" spans="15:55" s="10" customFormat="1" x14ac:dyDescent="0.35">
      <c r="O98" s="218"/>
      <c r="P98" s="218"/>
      <c r="Q98" s="218"/>
      <c r="R98" s="218"/>
      <c r="S98" s="218"/>
      <c r="T98" s="218"/>
      <c r="U98" s="218"/>
      <c r="V98" s="218"/>
      <c r="W98" s="218"/>
      <c r="X98" s="218"/>
      <c r="Y98" s="218"/>
      <c r="Z98" s="218"/>
      <c r="AA98" s="218"/>
      <c r="AB98" s="218"/>
      <c r="AC98" s="218"/>
      <c r="AD98" s="218"/>
      <c r="AE98" s="218"/>
      <c r="AF98" s="218"/>
      <c r="AG98" s="218"/>
      <c r="AH98" s="218"/>
      <c r="AI98" s="218"/>
      <c r="AJ98" s="218"/>
      <c r="AK98" s="218"/>
      <c r="AL98" s="218"/>
      <c r="AM98" s="218"/>
      <c r="AN98" s="218"/>
      <c r="AO98" s="218"/>
      <c r="AP98" s="218"/>
      <c r="AQ98" s="218"/>
      <c r="AR98" s="218"/>
      <c r="AS98" s="218"/>
      <c r="AT98" s="218"/>
      <c r="AU98" s="218"/>
      <c r="AV98" s="218"/>
      <c r="AW98" s="218"/>
      <c r="AX98" s="218"/>
      <c r="AY98" s="218"/>
      <c r="AZ98" s="218"/>
      <c r="BA98" s="218"/>
      <c r="BB98" s="218"/>
      <c r="BC98" s="218"/>
    </row>
    <row r="99" spans="15:55" s="10" customFormat="1" x14ac:dyDescent="0.35">
      <c r="O99" s="218"/>
      <c r="P99" s="218"/>
      <c r="Q99" s="218"/>
      <c r="R99" s="218"/>
      <c r="S99" s="218"/>
      <c r="T99" s="218"/>
      <c r="U99" s="218"/>
      <c r="V99" s="218"/>
      <c r="W99" s="218"/>
      <c r="X99" s="218"/>
      <c r="Y99" s="218"/>
      <c r="Z99" s="218"/>
      <c r="AA99" s="218"/>
      <c r="AB99" s="218"/>
      <c r="AC99" s="218"/>
      <c r="AD99" s="218"/>
      <c r="AE99" s="218"/>
      <c r="AF99" s="218"/>
      <c r="AG99" s="218"/>
      <c r="AH99" s="218"/>
      <c r="AI99" s="218"/>
      <c r="AJ99" s="218"/>
      <c r="AK99" s="218"/>
      <c r="AL99" s="218"/>
      <c r="AM99" s="218"/>
      <c r="AN99" s="218"/>
      <c r="AO99" s="218"/>
      <c r="AP99" s="218"/>
      <c r="AQ99" s="218"/>
      <c r="AR99" s="218"/>
      <c r="AS99" s="218"/>
      <c r="AT99" s="218"/>
      <c r="AU99" s="218"/>
      <c r="AV99" s="218"/>
      <c r="AW99" s="218"/>
      <c r="AX99" s="218"/>
      <c r="AY99" s="218"/>
      <c r="AZ99" s="218"/>
      <c r="BA99" s="218"/>
      <c r="BB99" s="218"/>
      <c r="BC99" s="218"/>
    </row>
    <row r="100" spans="15:55" s="10" customFormat="1" x14ac:dyDescent="0.35">
      <c r="O100" s="218"/>
      <c r="P100" s="218"/>
      <c r="Q100" s="218"/>
      <c r="R100" s="218"/>
      <c r="S100" s="218"/>
      <c r="T100" s="218"/>
      <c r="U100" s="218"/>
      <c r="V100" s="218"/>
      <c r="W100" s="218"/>
      <c r="X100" s="218"/>
      <c r="Y100" s="218"/>
      <c r="Z100" s="218"/>
      <c r="AA100" s="218"/>
      <c r="AB100" s="218"/>
      <c r="AC100" s="218"/>
      <c r="AD100" s="218"/>
      <c r="AE100" s="218"/>
      <c r="AF100" s="218"/>
      <c r="AG100" s="218"/>
      <c r="AH100" s="218"/>
      <c r="AI100" s="218"/>
      <c r="AJ100" s="218"/>
      <c r="AK100" s="218"/>
      <c r="AL100" s="218"/>
      <c r="AM100" s="218"/>
      <c r="AN100" s="218"/>
      <c r="AO100" s="218"/>
      <c r="AP100" s="218"/>
      <c r="AQ100" s="218"/>
      <c r="AR100" s="218"/>
      <c r="AS100" s="218"/>
      <c r="AT100" s="218"/>
      <c r="AU100" s="218"/>
      <c r="AV100" s="218"/>
      <c r="AW100" s="218"/>
      <c r="AX100" s="218"/>
      <c r="AY100" s="218"/>
      <c r="AZ100" s="218"/>
      <c r="BA100" s="218"/>
      <c r="BB100" s="218"/>
      <c r="BC100" s="218"/>
    </row>
    <row r="101" spans="15:55" s="10" customFormat="1" x14ac:dyDescent="0.35">
      <c r="O101" s="218"/>
      <c r="P101" s="218"/>
      <c r="Q101" s="218"/>
      <c r="R101" s="218"/>
      <c r="S101" s="218"/>
      <c r="T101" s="218"/>
      <c r="U101" s="218"/>
      <c r="V101" s="218"/>
      <c r="W101" s="218"/>
      <c r="X101" s="218"/>
      <c r="Y101" s="218"/>
      <c r="Z101" s="218"/>
      <c r="AA101" s="218"/>
      <c r="AB101" s="218"/>
      <c r="AC101" s="218"/>
      <c r="AD101" s="218"/>
      <c r="AE101" s="218"/>
      <c r="AF101" s="218"/>
      <c r="AG101" s="218"/>
      <c r="AH101" s="218"/>
      <c r="AI101" s="218"/>
      <c r="AJ101" s="218"/>
      <c r="AK101" s="218"/>
      <c r="AL101" s="218"/>
      <c r="AM101" s="218"/>
      <c r="AN101" s="218"/>
      <c r="AO101" s="218"/>
      <c r="AP101" s="218"/>
      <c r="AQ101" s="218"/>
      <c r="AR101" s="218"/>
      <c r="AS101" s="218"/>
      <c r="AT101" s="218"/>
      <c r="AU101" s="218"/>
      <c r="AV101" s="218"/>
      <c r="AW101" s="218"/>
      <c r="AX101" s="218"/>
      <c r="AY101" s="218"/>
      <c r="AZ101" s="218"/>
      <c r="BA101" s="218"/>
      <c r="BB101" s="218"/>
      <c r="BC101" s="218"/>
    </row>
    <row r="102" spans="15:55" s="10" customFormat="1" x14ac:dyDescent="0.35">
      <c r="O102" s="218"/>
      <c r="P102" s="218"/>
      <c r="Q102" s="218"/>
      <c r="R102" s="218"/>
      <c r="S102" s="218"/>
      <c r="T102" s="218"/>
      <c r="U102" s="218"/>
      <c r="V102" s="218"/>
      <c r="W102" s="218"/>
      <c r="X102" s="218"/>
      <c r="Y102" s="218"/>
      <c r="Z102" s="218"/>
      <c r="AA102" s="218"/>
      <c r="AB102" s="218"/>
      <c r="AC102" s="218"/>
      <c r="AD102" s="218"/>
      <c r="AE102" s="218"/>
      <c r="AF102" s="218"/>
      <c r="AG102" s="218"/>
      <c r="AH102" s="218"/>
      <c r="AI102" s="218"/>
      <c r="AJ102" s="218"/>
      <c r="AK102" s="218"/>
      <c r="AL102" s="218"/>
      <c r="AM102" s="218"/>
      <c r="AN102" s="218"/>
      <c r="AO102" s="218"/>
      <c r="AP102" s="218"/>
      <c r="AQ102" s="218"/>
      <c r="AR102" s="218"/>
      <c r="AS102" s="218"/>
      <c r="AT102" s="218"/>
      <c r="AU102" s="218"/>
      <c r="AV102" s="218"/>
      <c r="AW102" s="218"/>
      <c r="AX102" s="218"/>
      <c r="AY102" s="218"/>
      <c r="AZ102" s="218"/>
      <c r="BA102" s="218"/>
      <c r="BB102" s="218"/>
      <c r="BC102" s="218"/>
    </row>
    <row r="103" spans="15:55" s="10" customFormat="1" x14ac:dyDescent="0.35">
      <c r="O103" s="218"/>
      <c r="P103" s="218"/>
      <c r="Q103" s="218"/>
      <c r="R103" s="218"/>
      <c r="S103" s="218"/>
      <c r="T103" s="218"/>
      <c r="U103" s="218"/>
      <c r="V103" s="218"/>
      <c r="W103" s="218"/>
      <c r="X103" s="218"/>
      <c r="Y103" s="218"/>
      <c r="Z103" s="218"/>
      <c r="AA103" s="218"/>
      <c r="AB103" s="218"/>
      <c r="AC103" s="218"/>
      <c r="AD103" s="218"/>
      <c r="AE103" s="218"/>
      <c r="AF103" s="218"/>
      <c r="AG103" s="218"/>
      <c r="AH103" s="218"/>
      <c r="AI103" s="218"/>
      <c r="AJ103" s="218"/>
      <c r="AK103" s="218"/>
      <c r="AL103" s="218"/>
      <c r="AM103" s="218"/>
      <c r="AN103" s="218"/>
      <c r="AO103" s="218"/>
      <c r="AP103" s="218"/>
      <c r="AQ103" s="218"/>
      <c r="AR103" s="218"/>
      <c r="AS103" s="218"/>
      <c r="AT103" s="218"/>
      <c r="AU103" s="218"/>
      <c r="AV103" s="218"/>
      <c r="AW103" s="218"/>
      <c r="AX103" s="218"/>
      <c r="AY103" s="218"/>
      <c r="AZ103" s="218"/>
      <c r="BA103" s="218"/>
      <c r="BB103" s="218"/>
      <c r="BC103" s="218"/>
    </row>
    <row r="104" spans="15:55" s="10" customFormat="1" x14ac:dyDescent="0.35">
      <c r="O104" s="218"/>
      <c r="P104" s="218"/>
      <c r="Q104" s="218"/>
      <c r="R104" s="218"/>
      <c r="S104" s="218"/>
      <c r="T104" s="218"/>
      <c r="U104" s="218"/>
      <c r="V104" s="218"/>
      <c r="W104" s="218"/>
      <c r="X104" s="218"/>
      <c r="Y104" s="218"/>
      <c r="Z104" s="218"/>
      <c r="AA104" s="218"/>
      <c r="AB104" s="218"/>
      <c r="AC104" s="218"/>
      <c r="AD104" s="218"/>
      <c r="AE104" s="218"/>
      <c r="AF104" s="218"/>
      <c r="AG104" s="218"/>
      <c r="AH104" s="218"/>
      <c r="AI104" s="218"/>
      <c r="AJ104" s="218"/>
      <c r="AK104" s="218"/>
      <c r="AL104" s="218"/>
      <c r="AM104" s="218"/>
      <c r="AN104" s="218"/>
      <c r="AO104" s="218"/>
      <c r="AP104" s="218"/>
      <c r="AQ104" s="218"/>
      <c r="AR104" s="218"/>
      <c r="AS104" s="218"/>
      <c r="AT104" s="218"/>
      <c r="AU104" s="218"/>
      <c r="AV104" s="218"/>
      <c r="AW104" s="218"/>
      <c r="AX104" s="218"/>
      <c r="AY104" s="218"/>
      <c r="AZ104" s="218"/>
      <c r="BA104" s="218"/>
      <c r="BB104" s="218"/>
      <c r="BC104" s="218"/>
    </row>
    <row r="105" spans="15:55" s="10" customFormat="1" x14ac:dyDescent="0.35">
      <c r="O105" s="218"/>
      <c r="P105" s="218"/>
      <c r="Q105" s="218"/>
      <c r="R105" s="218"/>
      <c r="S105" s="218"/>
      <c r="T105" s="218"/>
      <c r="U105" s="218"/>
      <c r="V105" s="218"/>
      <c r="W105" s="218"/>
      <c r="X105" s="218"/>
      <c r="Y105" s="218"/>
      <c r="Z105" s="218"/>
      <c r="AA105" s="218"/>
      <c r="AB105" s="218"/>
      <c r="AC105" s="218"/>
      <c r="AD105" s="218"/>
      <c r="AE105" s="218"/>
      <c r="AF105" s="218"/>
      <c r="AG105" s="218"/>
      <c r="AH105" s="218"/>
      <c r="AI105" s="218"/>
      <c r="AJ105" s="218"/>
      <c r="AK105" s="218"/>
      <c r="AL105" s="218"/>
      <c r="AM105" s="218"/>
      <c r="AN105" s="218"/>
      <c r="AO105" s="218"/>
      <c r="AP105" s="218"/>
      <c r="AQ105" s="218"/>
      <c r="AR105" s="218"/>
      <c r="AS105" s="218"/>
      <c r="AT105" s="218"/>
      <c r="AU105" s="218"/>
      <c r="AV105" s="218"/>
      <c r="AW105" s="218"/>
      <c r="AX105" s="218"/>
      <c r="AY105" s="218"/>
      <c r="AZ105" s="218"/>
      <c r="BA105" s="218"/>
      <c r="BB105" s="218"/>
      <c r="BC105" s="218"/>
    </row>
    <row r="106" spans="15:55" s="10" customFormat="1" x14ac:dyDescent="0.35">
      <c r="O106" s="218"/>
      <c r="P106" s="218"/>
      <c r="Q106" s="218"/>
      <c r="R106" s="218"/>
      <c r="S106" s="218"/>
      <c r="T106" s="218"/>
      <c r="U106" s="218"/>
      <c r="V106" s="218"/>
      <c r="W106" s="218"/>
      <c r="X106" s="218"/>
      <c r="Y106" s="218"/>
      <c r="Z106" s="218"/>
      <c r="AA106" s="218"/>
      <c r="AB106" s="218"/>
      <c r="AC106" s="218"/>
      <c r="AD106" s="218"/>
      <c r="AE106" s="218"/>
      <c r="AF106" s="218"/>
      <c r="AG106" s="218"/>
      <c r="AH106" s="218"/>
      <c r="AI106" s="218"/>
      <c r="AJ106" s="218"/>
      <c r="AK106" s="218"/>
      <c r="AL106" s="218"/>
      <c r="AM106" s="218"/>
      <c r="AN106" s="218"/>
      <c r="AO106" s="218"/>
      <c r="AP106" s="218"/>
      <c r="AQ106" s="218"/>
      <c r="AR106" s="218"/>
      <c r="AS106" s="218"/>
      <c r="AT106" s="218"/>
      <c r="AU106" s="218"/>
      <c r="AV106" s="218"/>
      <c r="AW106" s="218"/>
      <c r="AX106" s="218"/>
      <c r="AY106" s="218"/>
      <c r="AZ106" s="218"/>
      <c r="BA106" s="218"/>
      <c r="BB106" s="218"/>
      <c r="BC106" s="218"/>
    </row>
    <row r="107" spans="15:55" s="10" customFormat="1" x14ac:dyDescent="0.35">
      <c r="O107" s="218"/>
      <c r="P107" s="218"/>
      <c r="Q107" s="218"/>
      <c r="R107" s="218"/>
      <c r="S107" s="218"/>
      <c r="T107" s="218"/>
      <c r="U107" s="218"/>
      <c r="V107" s="218"/>
      <c r="W107" s="218"/>
      <c r="X107" s="218"/>
      <c r="Y107" s="218"/>
      <c r="Z107" s="218"/>
      <c r="AA107" s="218"/>
      <c r="AB107" s="218"/>
      <c r="AC107" s="218"/>
      <c r="AD107" s="218"/>
      <c r="AE107" s="218"/>
      <c r="AF107" s="218"/>
      <c r="AG107" s="218"/>
      <c r="AH107" s="218"/>
      <c r="AI107" s="218"/>
      <c r="AJ107" s="218"/>
      <c r="AK107" s="218"/>
      <c r="AL107" s="218"/>
      <c r="AM107" s="218"/>
      <c r="AN107" s="218"/>
      <c r="AO107" s="218"/>
      <c r="AP107" s="218"/>
      <c r="AQ107" s="218"/>
      <c r="AR107" s="218"/>
      <c r="AS107" s="218"/>
      <c r="AT107" s="218"/>
      <c r="AU107" s="218"/>
      <c r="AV107" s="218"/>
      <c r="AW107" s="218"/>
      <c r="AX107" s="218"/>
      <c r="AY107" s="218"/>
      <c r="AZ107" s="218"/>
      <c r="BA107" s="218"/>
      <c r="BB107" s="218"/>
      <c r="BC107" s="218"/>
    </row>
    <row r="108" spans="15:55" s="10" customFormat="1" x14ac:dyDescent="0.35">
      <c r="O108" s="218"/>
      <c r="P108" s="218"/>
      <c r="Q108" s="218"/>
      <c r="R108" s="218"/>
      <c r="S108" s="218"/>
      <c r="T108" s="218"/>
      <c r="U108" s="218"/>
      <c r="V108" s="218"/>
      <c r="W108" s="218"/>
      <c r="X108" s="218"/>
      <c r="Y108" s="218"/>
      <c r="Z108" s="218"/>
      <c r="AA108" s="218"/>
      <c r="AB108" s="218"/>
      <c r="AC108" s="218"/>
      <c r="AD108" s="218"/>
      <c r="AE108" s="218"/>
      <c r="AF108" s="218"/>
      <c r="AG108" s="218"/>
      <c r="AH108" s="218"/>
      <c r="AI108" s="218"/>
      <c r="AJ108" s="218"/>
      <c r="AK108" s="218"/>
      <c r="AL108" s="218"/>
      <c r="AM108" s="218"/>
      <c r="AN108" s="218"/>
      <c r="AO108" s="218"/>
      <c r="AP108" s="218"/>
      <c r="AQ108" s="218"/>
      <c r="AR108" s="218"/>
      <c r="AS108" s="218"/>
      <c r="AT108" s="218"/>
      <c r="AU108" s="218"/>
      <c r="AV108" s="218"/>
      <c r="AW108" s="218"/>
      <c r="AX108" s="218"/>
      <c r="AY108" s="218"/>
      <c r="AZ108" s="218"/>
      <c r="BA108" s="218"/>
      <c r="BB108" s="218"/>
      <c r="BC108" s="218"/>
    </row>
    <row r="109" spans="15:55" s="10" customFormat="1" x14ac:dyDescent="0.35">
      <c r="O109" s="218"/>
      <c r="P109" s="218"/>
      <c r="Q109" s="218"/>
      <c r="R109" s="218"/>
      <c r="S109" s="218"/>
      <c r="T109" s="218"/>
      <c r="U109" s="218"/>
      <c r="V109" s="218"/>
      <c r="W109" s="218"/>
      <c r="X109" s="218"/>
      <c r="Y109" s="218"/>
      <c r="Z109" s="218"/>
      <c r="AA109" s="218"/>
      <c r="AB109" s="218"/>
      <c r="AC109" s="218"/>
      <c r="AD109" s="218"/>
      <c r="AE109" s="218"/>
      <c r="AF109" s="218"/>
      <c r="AG109" s="218"/>
      <c r="AH109" s="218"/>
      <c r="AI109" s="218"/>
      <c r="AJ109" s="218"/>
      <c r="AK109" s="218"/>
      <c r="AL109" s="218"/>
      <c r="AM109" s="218"/>
      <c r="AN109" s="218"/>
      <c r="AO109" s="218"/>
      <c r="AP109" s="218"/>
      <c r="AQ109" s="218"/>
      <c r="AR109" s="218"/>
      <c r="AS109" s="218"/>
      <c r="AT109" s="218"/>
      <c r="AU109" s="218"/>
      <c r="AV109" s="218"/>
      <c r="AW109" s="218"/>
      <c r="AX109" s="218"/>
      <c r="AY109" s="218"/>
      <c r="AZ109" s="218"/>
      <c r="BA109" s="218"/>
      <c r="BB109" s="218"/>
      <c r="BC109" s="218"/>
    </row>
    <row r="110" spans="15:55" s="10" customFormat="1" x14ac:dyDescent="0.35">
      <c r="O110" s="218"/>
      <c r="P110" s="218"/>
      <c r="Q110" s="218"/>
      <c r="R110" s="218"/>
      <c r="S110" s="218"/>
      <c r="T110" s="218"/>
      <c r="U110" s="218"/>
      <c r="V110" s="218"/>
      <c r="W110" s="218"/>
      <c r="X110" s="218"/>
      <c r="Y110" s="218"/>
      <c r="Z110" s="218"/>
      <c r="AA110" s="218"/>
      <c r="AB110" s="218"/>
      <c r="AC110" s="218"/>
      <c r="AD110" s="218"/>
      <c r="AE110" s="218"/>
      <c r="AF110" s="218"/>
      <c r="AG110" s="218"/>
      <c r="AH110" s="218"/>
      <c r="AI110" s="218"/>
      <c r="AJ110" s="218"/>
      <c r="AK110" s="218"/>
      <c r="AL110" s="218"/>
      <c r="AM110" s="218"/>
      <c r="AN110" s="218"/>
      <c r="AO110" s="218"/>
      <c r="AP110" s="218"/>
      <c r="AQ110" s="218"/>
      <c r="AR110" s="218"/>
      <c r="AS110" s="218"/>
      <c r="AT110" s="218"/>
      <c r="AU110" s="218"/>
      <c r="AV110" s="218"/>
      <c r="AW110" s="218"/>
      <c r="AX110" s="218"/>
      <c r="AY110" s="218"/>
      <c r="AZ110" s="218"/>
      <c r="BA110" s="218"/>
      <c r="BB110" s="218"/>
      <c r="BC110" s="218"/>
    </row>
    <row r="111" spans="15:55" s="10" customFormat="1" x14ac:dyDescent="0.35">
      <c r="O111" s="218"/>
      <c r="P111" s="218"/>
      <c r="Q111" s="218"/>
      <c r="R111" s="218"/>
      <c r="S111" s="218"/>
      <c r="T111" s="218"/>
      <c r="U111" s="218"/>
      <c r="V111" s="218"/>
      <c r="W111" s="218"/>
      <c r="X111" s="218"/>
      <c r="Y111" s="218"/>
      <c r="Z111" s="218"/>
      <c r="AA111" s="218"/>
      <c r="AB111" s="218"/>
      <c r="AC111" s="218"/>
      <c r="AD111" s="218"/>
      <c r="AE111" s="218"/>
      <c r="AF111" s="218"/>
      <c r="AG111" s="218"/>
      <c r="AH111" s="218"/>
      <c r="AI111" s="218"/>
      <c r="AJ111" s="218"/>
      <c r="AK111" s="218"/>
      <c r="AL111" s="218"/>
      <c r="AM111" s="218"/>
      <c r="AN111" s="218"/>
      <c r="AO111" s="218"/>
      <c r="AP111" s="218"/>
      <c r="AQ111" s="218"/>
      <c r="AR111" s="218"/>
      <c r="AS111" s="218"/>
      <c r="AT111" s="218"/>
      <c r="AU111" s="218"/>
      <c r="AV111" s="218"/>
      <c r="AW111" s="218"/>
      <c r="AX111" s="218"/>
      <c r="AY111" s="218"/>
      <c r="AZ111" s="218"/>
      <c r="BA111" s="218"/>
      <c r="BB111" s="218"/>
      <c r="BC111" s="218"/>
    </row>
    <row r="112" spans="15:55" s="10" customFormat="1" x14ac:dyDescent="0.35">
      <c r="O112" s="218"/>
      <c r="P112" s="218"/>
      <c r="Q112" s="218"/>
      <c r="R112" s="218"/>
      <c r="S112" s="218"/>
      <c r="T112" s="218"/>
      <c r="U112" s="218"/>
      <c r="V112" s="218"/>
      <c r="W112" s="218"/>
      <c r="X112" s="218"/>
      <c r="Y112" s="218"/>
      <c r="Z112" s="218"/>
      <c r="AA112" s="218"/>
      <c r="AB112" s="218"/>
      <c r="AC112" s="218"/>
      <c r="AD112" s="218"/>
      <c r="AE112" s="218"/>
      <c r="AF112" s="218"/>
      <c r="AG112" s="218"/>
      <c r="AH112" s="218"/>
      <c r="AI112" s="218"/>
      <c r="AJ112" s="218"/>
      <c r="AK112" s="218"/>
      <c r="AL112" s="218"/>
      <c r="AM112" s="218"/>
      <c r="AN112" s="218"/>
      <c r="AO112" s="218"/>
      <c r="AP112" s="218"/>
      <c r="AQ112" s="218"/>
      <c r="AR112" s="218"/>
      <c r="AS112" s="218"/>
      <c r="AT112" s="218"/>
      <c r="AU112" s="218"/>
      <c r="AV112" s="218"/>
      <c r="AW112" s="218"/>
      <c r="AX112" s="218"/>
      <c r="AY112" s="218"/>
      <c r="AZ112" s="218"/>
      <c r="BA112" s="218"/>
      <c r="BB112" s="218"/>
      <c r="BC112" s="218"/>
    </row>
    <row r="113" spans="15:55" s="10" customFormat="1" x14ac:dyDescent="0.35">
      <c r="O113" s="218"/>
      <c r="P113" s="218"/>
      <c r="Q113" s="218"/>
      <c r="R113" s="218"/>
      <c r="S113" s="218"/>
      <c r="T113" s="218"/>
      <c r="U113" s="218"/>
      <c r="V113" s="218"/>
      <c r="W113" s="218"/>
      <c r="X113" s="218"/>
      <c r="Y113" s="218"/>
      <c r="Z113" s="218"/>
      <c r="AA113" s="218"/>
      <c r="AB113" s="218"/>
      <c r="AC113" s="218"/>
      <c r="AD113" s="218"/>
      <c r="AE113" s="218"/>
      <c r="AF113" s="218"/>
      <c r="AG113" s="218"/>
      <c r="AH113" s="218"/>
      <c r="AI113" s="218"/>
      <c r="AJ113" s="218"/>
      <c r="AK113" s="218"/>
      <c r="AL113" s="218"/>
      <c r="AM113" s="218"/>
      <c r="AN113" s="218"/>
      <c r="AO113" s="218"/>
      <c r="AP113" s="218"/>
      <c r="AQ113" s="218"/>
      <c r="AR113" s="218"/>
      <c r="AS113" s="218"/>
      <c r="AT113" s="218"/>
      <c r="AU113" s="218"/>
      <c r="AV113" s="218"/>
      <c r="AW113" s="218"/>
      <c r="AX113" s="218"/>
      <c r="AY113" s="218"/>
      <c r="AZ113" s="218"/>
      <c r="BA113" s="218"/>
      <c r="BB113" s="218"/>
      <c r="BC113" s="218"/>
    </row>
    <row r="114" spans="15:55" s="10" customFormat="1" x14ac:dyDescent="0.35">
      <c r="O114" s="218"/>
      <c r="P114" s="218"/>
      <c r="Q114" s="218"/>
      <c r="R114" s="218"/>
      <c r="S114" s="218"/>
      <c r="T114" s="218"/>
      <c r="U114" s="218"/>
      <c r="V114" s="218"/>
      <c r="W114" s="218"/>
      <c r="X114" s="218"/>
      <c r="Y114" s="218"/>
      <c r="Z114" s="218"/>
      <c r="AA114" s="218"/>
      <c r="AB114" s="218"/>
      <c r="AC114" s="218"/>
      <c r="AD114" s="218"/>
      <c r="AE114" s="218"/>
      <c r="AF114" s="218"/>
      <c r="AG114" s="218"/>
      <c r="AH114" s="218"/>
      <c r="AI114" s="218"/>
      <c r="AJ114" s="218"/>
      <c r="AK114" s="218"/>
      <c r="AL114" s="218"/>
      <c r="AM114" s="218"/>
      <c r="AN114" s="218"/>
      <c r="AO114" s="218"/>
      <c r="AP114" s="218"/>
      <c r="AQ114" s="218"/>
      <c r="AR114" s="218"/>
      <c r="AS114" s="218"/>
      <c r="AT114" s="218"/>
      <c r="AU114" s="218"/>
      <c r="AV114" s="218"/>
      <c r="AW114" s="218"/>
      <c r="AX114" s="218"/>
      <c r="AY114" s="218"/>
      <c r="AZ114" s="218"/>
      <c r="BA114" s="218"/>
      <c r="BB114" s="218"/>
      <c r="BC114" s="218"/>
    </row>
    <row r="115" spans="15:55" s="10" customFormat="1" x14ac:dyDescent="0.35">
      <c r="O115" s="218"/>
      <c r="P115" s="218"/>
      <c r="Q115" s="218"/>
      <c r="R115" s="218"/>
      <c r="S115" s="218"/>
      <c r="T115" s="218"/>
      <c r="U115" s="218"/>
      <c r="V115" s="218"/>
      <c r="W115" s="218"/>
      <c r="X115" s="218"/>
      <c r="Y115" s="218"/>
      <c r="Z115" s="218"/>
      <c r="AA115" s="218"/>
      <c r="AB115" s="218"/>
      <c r="AC115" s="218"/>
      <c r="AD115" s="218"/>
      <c r="AE115" s="218"/>
      <c r="AF115" s="218"/>
      <c r="AG115" s="218"/>
      <c r="AH115" s="218"/>
      <c r="AI115" s="218"/>
      <c r="AJ115" s="218"/>
      <c r="AK115" s="218"/>
      <c r="AL115" s="218"/>
      <c r="AM115" s="218"/>
      <c r="AN115" s="218"/>
      <c r="AO115" s="218"/>
      <c r="AP115" s="218"/>
      <c r="AQ115" s="218"/>
      <c r="AR115" s="218"/>
      <c r="AS115" s="218"/>
      <c r="AT115" s="218"/>
      <c r="AU115" s="218"/>
      <c r="AV115" s="218"/>
      <c r="AW115" s="218"/>
      <c r="AX115" s="218"/>
      <c r="AY115" s="218"/>
      <c r="AZ115" s="218"/>
      <c r="BA115" s="218"/>
      <c r="BB115" s="218"/>
      <c r="BC115" s="218"/>
    </row>
    <row r="116" spans="15:55" s="10" customFormat="1" x14ac:dyDescent="0.35">
      <c r="O116" s="218"/>
      <c r="P116" s="218"/>
      <c r="Q116" s="218"/>
      <c r="R116" s="218"/>
      <c r="S116" s="218"/>
      <c r="T116" s="218"/>
      <c r="U116" s="218"/>
      <c r="V116" s="218"/>
      <c r="W116" s="218"/>
      <c r="X116" s="218"/>
      <c r="Y116" s="218"/>
      <c r="Z116" s="218"/>
      <c r="AA116" s="218"/>
      <c r="AB116" s="218"/>
      <c r="AC116" s="218"/>
      <c r="AD116" s="218"/>
      <c r="AE116" s="218"/>
      <c r="AF116" s="218"/>
      <c r="AG116" s="218"/>
      <c r="AH116" s="218"/>
      <c r="AI116" s="218"/>
      <c r="AJ116" s="218"/>
      <c r="AK116" s="218"/>
      <c r="AL116" s="218"/>
      <c r="AM116" s="218"/>
      <c r="AN116" s="218"/>
      <c r="AO116" s="218"/>
      <c r="AP116" s="218"/>
      <c r="AQ116" s="218"/>
      <c r="AR116" s="218"/>
      <c r="AS116" s="218"/>
      <c r="AT116" s="218"/>
      <c r="AU116" s="218"/>
      <c r="AV116" s="218"/>
      <c r="AW116" s="218"/>
      <c r="AX116" s="218"/>
      <c r="AY116" s="218"/>
      <c r="AZ116" s="218"/>
      <c r="BA116" s="218"/>
      <c r="BB116" s="218"/>
      <c r="BC116" s="218"/>
    </row>
    <row r="117" spans="15:55" s="10" customFormat="1" x14ac:dyDescent="0.35">
      <c r="O117" s="218"/>
      <c r="P117" s="218"/>
      <c r="Q117" s="218"/>
      <c r="R117" s="218"/>
      <c r="S117" s="218"/>
      <c r="T117" s="218"/>
      <c r="U117" s="218"/>
      <c r="V117" s="218"/>
      <c r="W117" s="218"/>
      <c r="X117" s="218"/>
      <c r="Y117" s="218"/>
      <c r="Z117" s="218"/>
      <c r="AA117" s="218"/>
      <c r="AB117" s="218"/>
      <c r="AC117" s="218"/>
      <c r="AD117" s="218"/>
      <c r="AE117" s="218"/>
      <c r="AF117" s="218"/>
      <c r="AG117" s="218"/>
      <c r="AH117" s="218"/>
      <c r="AI117" s="218"/>
      <c r="AJ117" s="218"/>
      <c r="AK117" s="218"/>
      <c r="AL117" s="218"/>
      <c r="AM117" s="218"/>
      <c r="AN117" s="218"/>
      <c r="AO117" s="218"/>
      <c r="AP117" s="218"/>
      <c r="AQ117" s="218"/>
      <c r="AR117" s="218"/>
      <c r="AS117" s="218"/>
      <c r="AT117" s="218"/>
      <c r="AU117" s="218"/>
      <c r="AV117" s="218"/>
      <c r="AW117" s="218"/>
      <c r="AX117" s="218"/>
      <c r="AY117" s="218"/>
      <c r="AZ117" s="218"/>
      <c r="BA117" s="218"/>
      <c r="BB117" s="218"/>
      <c r="BC117" s="218"/>
    </row>
    <row r="118" spans="15:55" s="10" customFormat="1" x14ac:dyDescent="0.35">
      <c r="O118" s="218"/>
      <c r="P118" s="218"/>
      <c r="Q118" s="218"/>
      <c r="R118" s="218"/>
      <c r="S118" s="218"/>
      <c r="T118" s="218"/>
      <c r="U118" s="218"/>
      <c r="V118" s="218"/>
      <c r="W118" s="218"/>
      <c r="X118" s="218"/>
      <c r="Y118" s="218"/>
      <c r="Z118" s="218"/>
      <c r="AA118" s="218"/>
      <c r="AB118" s="218"/>
      <c r="AC118" s="218"/>
      <c r="AD118" s="218"/>
      <c r="AE118" s="218"/>
      <c r="AF118" s="218"/>
      <c r="AG118" s="218"/>
      <c r="AH118" s="218"/>
      <c r="AI118" s="218"/>
      <c r="AJ118" s="218"/>
      <c r="AK118" s="218"/>
      <c r="AL118" s="218"/>
      <c r="AM118" s="218"/>
      <c r="AN118" s="218"/>
      <c r="AO118" s="218"/>
      <c r="AP118" s="218"/>
      <c r="AQ118" s="218"/>
      <c r="AR118" s="218"/>
      <c r="AS118" s="218"/>
      <c r="AT118" s="218"/>
      <c r="AU118" s="218"/>
      <c r="AV118" s="218"/>
      <c r="AW118" s="218"/>
      <c r="AX118" s="218"/>
      <c r="AY118" s="218"/>
      <c r="AZ118" s="218"/>
      <c r="BA118" s="218"/>
      <c r="BB118" s="218"/>
      <c r="BC118" s="218"/>
    </row>
    <row r="119" spans="15:55" s="10" customFormat="1" x14ac:dyDescent="0.35">
      <c r="O119" s="218"/>
      <c r="P119" s="218"/>
      <c r="Q119" s="218"/>
      <c r="R119" s="218"/>
      <c r="S119" s="218"/>
      <c r="T119" s="218"/>
      <c r="U119" s="218"/>
      <c r="V119" s="218"/>
      <c r="W119" s="218"/>
      <c r="X119" s="218"/>
      <c r="Y119" s="218"/>
      <c r="Z119" s="218"/>
      <c r="AA119" s="218"/>
      <c r="AB119" s="218"/>
      <c r="AC119" s="218"/>
      <c r="AD119" s="218"/>
      <c r="AE119" s="218"/>
      <c r="AF119" s="218"/>
      <c r="AG119" s="218"/>
      <c r="AH119" s="218"/>
      <c r="AI119" s="218"/>
      <c r="AJ119" s="218"/>
      <c r="AK119" s="218"/>
      <c r="AL119" s="218"/>
      <c r="AM119" s="218"/>
      <c r="AN119" s="218"/>
      <c r="AO119" s="218"/>
      <c r="AP119" s="218"/>
      <c r="AQ119" s="218"/>
      <c r="AR119" s="218"/>
      <c r="AS119" s="218"/>
      <c r="AT119" s="218"/>
      <c r="AU119" s="218"/>
      <c r="AV119" s="218"/>
      <c r="AW119" s="218"/>
      <c r="AX119" s="218"/>
      <c r="AY119" s="218"/>
      <c r="AZ119" s="218"/>
      <c r="BA119" s="218"/>
      <c r="BB119" s="218"/>
      <c r="BC119" s="218"/>
    </row>
    <row r="120" spans="15:55" s="10" customFormat="1" x14ac:dyDescent="0.35">
      <c r="O120" s="218"/>
      <c r="P120" s="218"/>
      <c r="Q120" s="218"/>
      <c r="R120" s="218"/>
      <c r="S120" s="218"/>
      <c r="T120" s="218"/>
      <c r="U120" s="218"/>
      <c r="V120" s="218"/>
      <c r="W120" s="218"/>
      <c r="X120" s="218"/>
      <c r="Y120" s="218"/>
      <c r="Z120" s="218"/>
      <c r="AA120" s="218"/>
      <c r="AB120" s="218"/>
      <c r="AC120" s="218"/>
      <c r="AD120" s="218"/>
      <c r="AE120" s="218"/>
      <c r="AF120" s="218"/>
      <c r="AG120" s="218"/>
      <c r="AH120" s="218"/>
      <c r="AI120" s="218"/>
      <c r="AJ120" s="218"/>
      <c r="AK120" s="218"/>
      <c r="AL120" s="218"/>
      <c r="AM120" s="218"/>
      <c r="AN120" s="218"/>
      <c r="AO120" s="218"/>
      <c r="AP120" s="218"/>
      <c r="AQ120" s="218"/>
      <c r="AR120" s="218"/>
      <c r="AS120" s="218"/>
      <c r="AT120" s="218"/>
      <c r="AU120" s="218"/>
      <c r="AV120" s="218"/>
      <c r="AW120" s="218"/>
      <c r="AX120" s="218"/>
      <c r="AY120" s="218"/>
      <c r="AZ120" s="218"/>
      <c r="BA120" s="218"/>
      <c r="BB120" s="218"/>
      <c r="BC120" s="218"/>
    </row>
    <row r="121" spans="15:55" s="10" customFormat="1" x14ac:dyDescent="0.35">
      <c r="O121" s="218"/>
      <c r="P121" s="218"/>
      <c r="Q121" s="218"/>
      <c r="R121" s="218"/>
      <c r="S121" s="218"/>
      <c r="T121" s="218"/>
      <c r="U121" s="218"/>
      <c r="V121" s="218"/>
      <c r="W121" s="218"/>
      <c r="X121" s="218"/>
      <c r="Y121" s="218"/>
      <c r="Z121" s="218"/>
      <c r="AA121" s="218"/>
      <c r="AB121" s="218"/>
      <c r="AC121" s="218"/>
      <c r="AD121" s="218"/>
      <c r="AE121" s="218"/>
      <c r="AF121" s="218"/>
      <c r="AG121" s="218"/>
      <c r="AH121" s="218"/>
      <c r="AI121" s="218"/>
      <c r="AJ121" s="218"/>
      <c r="AK121" s="218"/>
      <c r="AL121" s="218"/>
      <c r="AM121" s="218"/>
      <c r="AN121" s="218"/>
      <c r="AO121" s="218"/>
      <c r="AP121" s="218"/>
      <c r="AQ121" s="218"/>
      <c r="AR121" s="218"/>
      <c r="AS121" s="218"/>
      <c r="AT121" s="218"/>
      <c r="AU121" s="218"/>
      <c r="AV121" s="218"/>
      <c r="AW121" s="218"/>
      <c r="AX121" s="218"/>
      <c r="AY121" s="218"/>
      <c r="AZ121" s="218"/>
      <c r="BA121" s="218"/>
      <c r="BB121" s="218"/>
      <c r="BC121" s="218"/>
    </row>
    <row r="122" spans="15:55" s="10" customFormat="1" x14ac:dyDescent="0.35">
      <c r="O122" s="218"/>
      <c r="P122" s="218"/>
      <c r="Q122" s="218"/>
      <c r="R122" s="218"/>
      <c r="S122" s="218"/>
      <c r="T122" s="218"/>
      <c r="U122" s="218"/>
      <c r="V122" s="218"/>
      <c r="W122" s="218"/>
      <c r="X122" s="218"/>
      <c r="Y122" s="218"/>
      <c r="Z122" s="218"/>
      <c r="AA122" s="218"/>
      <c r="AB122" s="218"/>
      <c r="AC122" s="218"/>
      <c r="AD122" s="218"/>
      <c r="AE122" s="218"/>
      <c r="AF122" s="218"/>
      <c r="AG122" s="218"/>
      <c r="AH122" s="218"/>
      <c r="AI122" s="218"/>
      <c r="AJ122" s="218"/>
      <c r="AK122" s="218"/>
      <c r="AL122" s="218"/>
      <c r="AM122" s="218"/>
      <c r="AN122" s="218"/>
      <c r="AO122" s="218"/>
      <c r="AP122" s="218"/>
      <c r="AQ122" s="218"/>
      <c r="AR122" s="218"/>
      <c r="AS122" s="218"/>
      <c r="AT122" s="218"/>
      <c r="AU122" s="218"/>
      <c r="AV122" s="218"/>
      <c r="AW122" s="218"/>
      <c r="AX122" s="218"/>
      <c r="AY122" s="218"/>
      <c r="AZ122" s="218"/>
      <c r="BA122" s="218"/>
      <c r="BB122" s="218"/>
      <c r="BC122" s="218"/>
    </row>
    <row r="123" spans="15:55" s="10" customFormat="1" x14ac:dyDescent="0.35">
      <c r="O123" s="218"/>
      <c r="P123" s="218"/>
      <c r="Q123" s="218"/>
      <c r="R123" s="218"/>
      <c r="S123" s="218"/>
      <c r="T123" s="218"/>
      <c r="U123" s="218"/>
      <c r="V123" s="218"/>
      <c r="W123" s="218"/>
      <c r="X123" s="218"/>
      <c r="Y123" s="218"/>
      <c r="Z123" s="218"/>
      <c r="AA123" s="218"/>
      <c r="AB123" s="218"/>
      <c r="AC123" s="218"/>
      <c r="AD123" s="218"/>
      <c r="AE123" s="218"/>
      <c r="AF123" s="218"/>
      <c r="AG123" s="218"/>
      <c r="AH123" s="218"/>
      <c r="AI123" s="218"/>
      <c r="AJ123" s="218"/>
      <c r="AK123" s="218"/>
      <c r="AL123" s="218"/>
      <c r="AM123" s="218"/>
      <c r="AN123" s="218"/>
      <c r="AO123" s="218"/>
      <c r="AP123" s="218"/>
      <c r="AQ123" s="218"/>
      <c r="AR123" s="218"/>
      <c r="AS123" s="218"/>
      <c r="AT123" s="218"/>
      <c r="AU123" s="218"/>
      <c r="AV123" s="218"/>
      <c r="AW123" s="218"/>
      <c r="AX123" s="218"/>
      <c r="AY123" s="218"/>
      <c r="AZ123" s="218"/>
      <c r="BA123" s="218"/>
      <c r="BB123" s="218"/>
      <c r="BC123" s="218"/>
    </row>
    <row r="124" spans="15:55" s="10" customFormat="1" x14ac:dyDescent="0.35">
      <c r="O124" s="218"/>
      <c r="P124" s="218"/>
      <c r="Q124" s="218"/>
      <c r="R124" s="218"/>
      <c r="S124" s="218"/>
      <c r="T124" s="218"/>
      <c r="U124" s="218"/>
      <c r="V124" s="218"/>
      <c r="W124" s="218"/>
      <c r="X124" s="218"/>
      <c r="Y124" s="218"/>
      <c r="Z124" s="218"/>
      <c r="AA124" s="218"/>
      <c r="AB124" s="218"/>
      <c r="AC124" s="218"/>
      <c r="AD124" s="218"/>
      <c r="AE124" s="218"/>
      <c r="AF124" s="218"/>
      <c r="AG124" s="218"/>
      <c r="AH124" s="218"/>
      <c r="AI124" s="218"/>
      <c r="AJ124" s="218"/>
      <c r="AK124" s="218"/>
      <c r="AL124" s="218"/>
      <c r="AM124" s="218"/>
      <c r="AN124" s="218"/>
      <c r="AO124" s="218"/>
      <c r="AP124" s="218"/>
      <c r="AQ124" s="218"/>
      <c r="AR124" s="218"/>
      <c r="AS124" s="218"/>
      <c r="AT124" s="218"/>
      <c r="AU124" s="218"/>
      <c r="AV124" s="218"/>
      <c r="AW124" s="218"/>
      <c r="AX124" s="218"/>
      <c r="AY124" s="218"/>
      <c r="AZ124" s="218"/>
      <c r="BA124" s="218"/>
      <c r="BB124" s="218"/>
      <c r="BC124" s="218"/>
    </row>
    <row r="125" spans="15:55" s="10" customFormat="1" x14ac:dyDescent="0.35">
      <c r="O125" s="218"/>
      <c r="P125" s="218"/>
      <c r="Q125" s="218"/>
      <c r="R125" s="218"/>
      <c r="S125" s="218"/>
      <c r="T125" s="218"/>
      <c r="U125" s="218"/>
      <c r="V125" s="218"/>
      <c r="W125" s="218"/>
      <c r="X125" s="218"/>
      <c r="Y125" s="218"/>
      <c r="Z125" s="218"/>
      <c r="AA125" s="218"/>
      <c r="AB125" s="218"/>
      <c r="AC125" s="218"/>
      <c r="AD125" s="218"/>
      <c r="AE125" s="218"/>
      <c r="AF125" s="218"/>
      <c r="AG125" s="218"/>
      <c r="AH125" s="218"/>
      <c r="AI125" s="218"/>
      <c r="AJ125" s="218"/>
      <c r="AK125" s="218"/>
      <c r="AL125" s="218"/>
      <c r="AM125" s="218"/>
      <c r="AN125" s="218"/>
      <c r="AO125" s="218"/>
      <c r="AP125" s="218"/>
      <c r="AQ125" s="218"/>
      <c r="AR125" s="218"/>
      <c r="AS125" s="218"/>
      <c r="AT125" s="218"/>
      <c r="AU125" s="218"/>
      <c r="AV125" s="218"/>
      <c r="AW125" s="218"/>
      <c r="AX125" s="218"/>
      <c r="AY125" s="218"/>
      <c r="AZ125" s="218"/>
      <c r="BA125" s="218"/>
      <c r="BB125" s="218"/>
      <c r="BC125" s="218"/>
    </row>
    <row r="126" spans="15:55" s="10" customFormat="1" x14ac:dyDescent="0.35">
      <c r="O126" s="218"/>
      <c r="P126" s="218"/>
      <c r="Q126" s="218"/>
      <c r="R126" s="218"/>
      <c r="S126" s="218"/>
      <c r="T126" s="218"/>
      <c r="U126" s="218"/>
      <c r="V126" s="218"/>
      <c r="W126" s="218"/>
      <c r="X126" s="218"/>
      <c r="Y126" s="218"/>
      <c r="Z126" s="218"/>
      <c r="AA126" s="218"/>
      <c r="AB126" s="218"/>
      <c r="AC126" s="218"/>
      <c r="AD126" s="218"/>
      <c r="AE126" s="218"/>
      <c r="AF126" s="218"/>
      <c r="AG126" s="218"/>
      <c r="AH126" s="218"/>
      <c r="AI126" s="218"/>
      <c r="AJ126" s="218"/>
      <c r="AK126" s="218"/>
      <c r="AL126" s="218"/>
      <c r="AM126" s="218"/>
      <c r="AN126" s="218"/>
      <c r="AO126" s="218"/>
      <c r="AP126" s="218"/>
      <c r="AQ126" s="218"/>
      <c r="AR126" s="218"/>
      <c r="AS126" s="218"/>
      <c r="AT126" s="218"/>
      <c r="AU126" s="218"/>
      <c r="AV126" s="218"/>
      <c r="AW126" s="218"/>
      <c r="AX126" s="218"/>
      <c r="AY126" s="218"/>
      <c r="AZ126" s="218"/>
      <c r="BA126" s="218"/>
      <c r="BB126" s="218"/>
      <c r="BC126" s="218"/>
    </row>
    <row r="127" spans="15:55" s="10" customFormat="1" x14ac:dyDescent="0.35">
      <c r="O127" s="218"/>
      <c r="P127" s="218"/>
      <c r="Q127" s="218"/>
      <c r="R127" s="218"/>
      <c r="S127" s="218"/>
      <c r="T127" s="218"/>
      <c r="U127" s="218"/>
      <c r="V127" s="218"/>
      <c r="W127" s="218"/>
      <c r="X127" s="218"/>
      <c r="Y127" s="218"/>
      <c r="Z127" s="218"/>
      <c r="AA127" s="218"/>
      <c r="AB127" s="218"/>
      <c r="AC127" s="218"/>
      <c r="AD127" s="218"/>
      <c r="AE127" s="218"/>
      <c r="AF127" s="218"/>
      <c r="AG127" s="218"/>
      <c r="AH127" s="218"/>
      <c r="AI127" s="218"/>
      <c r="AJ127" s="218"/>
      <c r="AK127" s="218"/>
      <c r="AL127" s="218"/>
      <c r="AM127" s="218"/>
      <c r="AN127" s="218"/>
      <c r="AO127" s="218"/>
      <c r="AP127" s="218"/>
      <c r="AQ127" s="218"/>
      <c r="AR127" s="218"/>
      <c r="AS127" s="218"/>
      <c r="AT127" s="218"/>
      <c r="AU127" s="218"/>
      <c r="AV127" s="218"/>
      <c r="AW127" s="218"/>
      <c r="AX127" s="218"/>
      <c r="AY127" s="218"/>
      <c r="AZ127" s="218"/>
      <c r="BA127" s="218"/>
      <c r="BB127" s="218"/>
      <c r="BC127" s="218"/>
    </row>
    <row r="128" spans="15:55" s="10" customFormat="1" x14ac:dyDescent="0.35">
      <c r="O128" s="218"/>
      <c r="P128" s="218"/>
      <c r="Q128" s="218"/>
      <c r="R128" s="218"/>
      <c r="S128" s="218"/>
      <c r="T128" s="218"/>
      <c r="U128" s="218"/>
      <c r="V128" s="218"/>
      <c r="W128" s="218"/>
      <c r="X128" s="218"/>
      <c r="Y128" s="218"/>
      <c r="Z128" s="218"/>
      <c r="AA128" s="218"/>
      <c r="AB128" s="218"/>
      <c r="AC128" s="218"/>
      <c r="AD128" s="218"/>
      <c r="AE128" s="218"/>
      <c r="AF128" s="218"/>
      <c r="AG128" s="218"/>
      <c r="AH128" s="218"/>
      <c r="AI128" s="218"/>
      <c r="AJ128" s="218"/>
      <c r="AK128" s="218"/>
      <c r="AL128" s="218"/>
      <c r="AM128" s="218"/>
      <c r="AN128" s="218"/>
      <c r="AO128" s="218"/>
      <c r="AP128" s="218"/>
      <c r="AQ128" s="218"/>
      <c r="AR128" s="218"/>
      <c r="AS128" s="218"/>
      <c r="AT128" s="218"/>
      <c r="AU128" s="218"/>
      <c r="AV128" s="218"/>
      <c r="AW128" s="218"/>
      <c r="AX128" s="218"/>
      <c r="AY128" s="218"/>
      <c r="AZ128" s="218"/>
      <c r="BA128" s="218"/>
      <c r="BB128" s="218"/>
      <c r="BC128" s="218"/>
    </row>
    <row r="129" spans="15:55" s="10" customFormat="1" x14ac:dyDescent="0.35">
      <c r="O129" s="218"/>
      <c r="P129" s="218"/>
      <c r="Q129" s="218"/>
      <c r="R129" s="218"/>
      <c r="S129" s="218"/>
      <c r="T129" s="218"/>
      <c r="U129" s="218"/>
      <c r="V129" s="218"/>
      <c r="W129" s="218"/>
      <c r="X129" s="218"/>
      <c r="Y129" s="218"/>
      <c r="Z129" s="218"/>
      <c r="AA129" s="218"/>
      <c r="AB129" s="218"/>
      <c r="AC129" s="218"/>
      <c r="AD129" s="218"/>
      <c r="AE129" s="218"/>
      <c r="AF129" s="218"/>
      <c r="AG129" s="218"/>
      <c r="AH129" s="218"/>
      <c r="AI129" s="218"/>
      <c r="AJ129" s="218"/>
      <c r="AK129" s="218"/>
      <c r="AL129" s="218"/>
      <c r="AM129" s="218"/>
      <c r="AN129" s="218"/>
      <c r="AO129" s="218"/>
      <c r="AP129" s="218"/>
      <c r="AQ129" s="218"/>
      <c r="AR129" s="218"/>
      <c r="AS129" s="218"/>
      <c r="AT129" s="218"/>
      <c r="AU129" s="218"/>
      <c r="AV129" s="218"/>
      <c r="AW129" s="218"/>
      <c r="AX129" s="218"/>
      <c r="AY129" s="218"/>
      <c r="AZ129" s="218"/>
      <c r="BA129" s="218"/>
      <c r="BB129" s="218"/>
      <c r="BC129" s="218"/>
    </row>
    <row r="130" spans="15:55" s="10" customFormat="1" x14ac:dyDescent="0.35">
      <c r="O130" s="218"/>
      <c r="P130" s="218"/>
      <c r="Q130" s="218"/>
      <c r="R130" s="218"/>
      <c r="S130" s="218"/>
      <c r="T130" s="218"/>
      <c r="U130" s="218"/>
      <c r="V130" s="218"/>
      <c r="W130" s="218"/>
      <c r="X130" s="218"/>
      <c r="Y130" s="218"/>
      <c r="Z130" s="218"/>
      <c r="AA130" s="218"/>
      <c r="AB130" s="218"/>
      <c r="AC130" s="218"/>
      <c r="AD130" s="218"/>
      <c r="AE130" s="218"/>
      <c r="AF130" s="218"/>
      <c r="AG130" s="218"/>
      <c r="AH130" s="218"/>
      <c r="AI130" s="218"/>
      <c r="AJ130" s="218"/>
      <c r="AK130" s="218"/>
      <c r="AL130" s="218"/>
      <c r="AM130" s="218"/>
      <c r="AN130" s="218"/>
      <c r="AO130" s="218"/>
      <c r="AP130" s="218"/>
      <c r="AQ130" s="218"/>
      <c r="AR130" s="218"/>
      <c r="AS130" s="218"/>
      <c r="AT130" s="218"/>
      <c r="AU130" s="218"/>
      <c r="AV130" s="218"/>
      <c r="AW130" s="218"/>
      <c r="AX130" s="218"/>
      <c r="AY130" s="218"/>
      <c r="AZ130" s="218"/>
      <c r="BA130" s="218"/>
      <c r="BB130" s="218"/>
      <c r="BC130" s="218"/>
    </row>
    <row r="131" spans="15:55" s="10" customFormat="1" x14ac:dyDescent="0.35">
      <c r="O131" s="218"/>
      <c r="P131" s="218"/>
      <c r="Q131" s="218"/>
      <c r="R131" s="218"/>
      <c r="S131" s="218"/>
      <c r="T131" s="218"/>
      <c r="U131" s="218"/>
      <c r="V131" s="218"/>
      <c r="W131" s="218"/>
      <c r="X131" s="218"/>
      <c r="Y131" s="218"/>
      <c r="Z131" s="218"/>
      <c r="AA131" s="218"/>
      <c r="AB131" s="218"/>
      <c r="AC131" s="218"/>
      <c r="AD131" s="218"/>
      <c r="AE131" s="218"/>
      <c r="AF131" s="218"/>
      <c r="AG131" s="218"/>
      <c r="AH131" s="218"/>
      <c r="AI131" s="218"/>
      <c r="AJ131" s="218"/>
      <c r="AK131" s="218"/>
      <c r="AL131" s="218"/>
      <c r="AM131" s="218"/>
      <c r="AN131" s="218"/>
      <c r="AO131" s="218"/>
      <c r="AP131" s="218"/>
      <c r="AQ131" s="218"/>
      <c r="AR131" s="218"/>
      <c r="AS131" s="218"/>
      <c r="AT131" s="218"/>
      <c r="AU131" s="218"/>
      <c r="AV131" s="218"/>
      <c r="AW131" s="218"/>
      <c r="AX131" s="218"/>
      <c r="AY131" s="218"/>
      <c r="AZ131" s="218"/>
      <c r="BA131" s="218"/>
      <c r="BB131" s="218"/>
      <c r="BC131" s="218"/>
    </row>
    <row r="132" spans="15:55" s="10" customFormat="1" x14ac:dyDescent="0.35">
      <c r="O132" s="218"/>
      <c r="P132" s="218"/>
      <c r="Q132" s="218"/>
      <c r="R132" s="218"/>
      <c r="S132" s="218"/>
      <c r="T132" s="218"/>
      <c r="U132" s="218"/>
      <c r="V132" s="218"/>
      <c r="W132" s="218"/>
      <c r="X132" s="218"/>
      <c r="Y132" s="218"/>
      <c r="Z132" s="218"/>
      <c r="AA132" s="218"/>
      <c r="AB132" s="218"/>
      <c r="AC132" s="218"/>
      <c r="AD132" s="218"/>
      <c r="AE132" s="218"/>
      <c r="AF132" s="218"/>
      <c r="AG132" s="218"/>
      <c r="AH132" s="218"/>
      <c r="AI132" s="218"/>
      <c r="AJ132" s="218"/>
      <c r="AK132" s="218"/>
      <c r="AL132" s="218"/>
      <c r="AM132" s="218"/>
      <c r="AN132" s="218"/>
      <c r="AO132" s="218"/>
      <c r="AP132" s="218"/>
      <c r="AQ132" s="218"/>
      <c r="AR132" s="218"/>
      <c r="AS132" s="218"/>
      <c r="AT132" s="218"/>
      <c r="AU132" s="218"/>
      <c r="AV132" s="218"/>
      <c r="AW132" s="218"/>
      <c r="AX132" s="218"/>
      <c r="AY132" s="218"/>
      <c r="AZ132" s="218"/>
      <c r="BA132" s="218"/>
      <c r="BB132" s="218"/>
      <c r="BC132" s="218"/>
    </row>
    <row r="133" spans="15:55" s="10" customFormat="1" x14ac:dyDescent="0.35">
      <c r="O133" s="218"/>
      <c r="P133" s="218"/>
      <c r="Q133" s="218"/>
      <c r="R133" s="218"/>
      <c r="S133" s="218"/>
      <c r="T133" s="218"/>
      <c r="U133" s="218"/>
      <c r="V133" s="218"/>
      <c r="W133" s="218"/>
      <c r="X133" s="218"/>
      <c r="Y133" s="218"/>
      <c r="Z133" s="218"/>
      <c r="AA133" s="218"/>
      <c r="AB133" s="218"/>
      <c r="AC133" s="218"/>
      <c r="AD133" s="218"/>
      <c r="AE133" s="218"/>
      <c r="AF133" s="218"/>
      <c r="AG133" s="218"/>
      <c r="AH133" s="218"/>
      <c r="AI133" s="218"/>
      <c r="AJ133" s="218"/>
      <c r="AK133" s="218"/>
      <c r="AL133" s="218"/>
      <c r="AM133" s="218"/>
      <c r="AN133" s="218"/>
      <c r="AO133" s="218"/>
      <c r="AP133" s="218"/>
      <c r="AQ133" s="218"/>
      <c r="AR133" s="218"/>
      <c r="AS133" s="218"/>
      <c r="AT133" s="218"/>
      <c r="AU133" s="218"/>
      <c r="AV133" s="218"/>
      <c r="AW133" s="218"/>
      <c r="AX133" s="218"/>
      <c r="AY133" s="218"/>
      <c r="AZ133" s="218"/>
      <c r="BA133" s="218"/>
      <c r="BB133" s="218"/>
      <c r="BC133" s="218"/>
    </row>
    <row r="134" spans="15:55" s="10" customFormat="1" x14ac:dyDescent="0.35">
      <c r="O134" s="218"/>
      <c r="P134" s="218"/>
      <c r="Q134" s="218"/>
      <c r="R134" s="218"/>
      <c r="S134" s="218"/>
      <c r="T134" s="218"/>
      <c r="U134" s="218"/>
      <c r="V134" s="218"/>
      <c r="W134" s="218"/>
      <c r="X134" s="218"/>
      <c r="Y134" s="218"/>
      <c r="Z134" s="218"/>
      <c r="AA134" s="218"/>
      <c r="AB134" s="218"/>
      <c r="AC134" s="218"/>
      <c r="AD134" s="218"/>
      <c r="AE134" s="218"/>
      <c r="AF134" s="218"/>
      <c r="AG134" s="218"/>
      <c r="AH134" s="218"/>
      <c r="AI134" s="218"/>
      <c r="AJ134" s="218"/>
      <c r="AK134" s="218"/>
      <c r="AL134" s="218"/>
      <c r="AM134" s="218"/>
      <c r="AN134" s="218"/>
      <c r="AO134" s="218"/>
      <c r="AP134" s="218"/>
      <c r="AQ134" s="218"/>
      <c r="AR134" s="218"/>
      <c r="AS134" s="218"/>
      <c r="AT134" s="218"/>
      <c r="AU134" s="218"/>
      <c r="AV134" s="218"/>
      <c r="AW134" s="218"/>
      <c r="AX134" s="218"/>
      <c r="AY134" s="218"/>
      <c r="AZ134" s="218"/>
      <c r="BA134" s="218"/>
      <c r="BB134" s="218"/>
      <c r="BC134" s="218"/>
    </row>
    <row r="135" spans="15:55" s="10" customFormat="1" x14ac:dyDescent="0.35">
      <c r="O135" s="218"/>
      <c r="P135" s="218"/>
      <c r="Q135" s="218"/>
      <c r="R135" s="218"/>
      <c r="S135" s="218"/>
      <c r="T135" s="218"/>
      <c r="U135" s="218"/>
      <c r="V135" s="218"/>
      <c r="W135" s="218"/>
      <c r="X135" s="218"/>
      <c r="Y135" s="218"/>
      <c r="Z135" s="218"/>
      <c r="AA135" s="218"/>
      <c r="AB135" s="218"/>
      <c r="AC135" s="218"/>
      <c r="AD135" s="218"/>
      <c r="AE135" s="218"/>
      <c r="AF135" s="218"/>
      <c r="AG135" s="218"/>
      <c r="AH135" s="218"/>
      <c r="AI135" s="218"/>
      <c r="AJ135" s="218"/>
      <c r="AK135" s="218"/>
      <c r="AL135" s="218"/>
      <c r="AM135" s="218"/>
      <c r="AN135" s="218"/>
      <c r="AO135" s="218"/>
      <c r="AP135" s="218"/>
      <c r="AQ135" s="218"/>
      <c r="AR135" s="218"/>
      <c r="AS135" s="218"/>
      <c r="AT135" s="218"/>
      <c r="AU135" s="218"/>
      <c r="AV135" s="218"/>
      <c r="AW135" s="218"/>
      <c r="AX135" s="218"/>
      <c r="AY135" s="218"/>
      <c r="AZ135" s="218"/>
      <c r="BA135" s="218"/>
      <c r="BB135" s="218"/>
      <c r="BC135" s="218"/>
    </row>
    <row r="136" spans="15:55" s="10" customFormat="1" x14ac:dyDescent="0.35">
      <c r="O136" s="218"/>
      <c r="P136" s="218"/>
      <c r="Q136" s="218"/>
      <c r="R136" s="218"/>
      <c r="S136" s="218"/>
      <c r="T136" s="218"/>
      <c r="U136" s="218"/>
      <c r="V136" s="218"/>
      <c r="W136" s="218"/>
      <c r="X136" s="218"/>
      <c r="Y136" s="218"/>
      <c r="Z136" s="218"/>
      <c r="AA136" s="218"/>
      <c r="AB136" s="218"/>
      <c r="AC136" s="218"/>
      <c r="AD136" s="218"/>
      <c r="AE136" s="218"/>
      <c r="AF136" s="218"/>
      <c r="AG136" s="218"/>
      <c r="AH136" s="218"/>
      <c r="AI136" s="218"/>
      <c r="AJ136" s="218"/>
      <c r="AK136" s="218"/>
      <c r="AL136" s="218"/>
      <c r="AM136" s="218"/>
      <c r="AN136" s="218"/>
      <c r="AO136" s="218"/>
      <c r="AP136" s="218"/>
      <c r="AQ136" s="218"/>
      <c r="AR136" s="218"/>
      <c r="AS136" s="218"/>
      <c r="AT136" s="218"/>
      <c r="AU136" s="218"/>
      <c r="AV136" s="218"/>
      <c r="AW136" s="218"/>
      <c r="AX136" s="218"/>
      <c r="AY136" s="218"/>
      <c r="AZ136" s="218"/>
      <c r="BA136" s="218"/>
      <c r="BB136" s="218"/>
      <c r="BC136" s="218"/>
    </row>
    <row r="137" spans="15:55" s="10" customFormat="1" x14ac:dyDescent="0.35">
      <c r="O137" s="218"/>
      <c r="P137" s="218"/>
      <c r="Q137" s="218"/>
      <c r="R137" s="218"/>
      <c r="S137" s="218"/>
      <c r="T137" s="218"/>
      <c r="U137" s="218"/>
      <c r="V137" s="218"/>
      <c r="W137" s="218"/>
      <c r="X137" s="218"/>
      <c r="Y137" s="218"/>
      <c r="Z137" s="218"/>
      <c r="AA137" s="218"/>
      <c r="AB137" s="218"/>
      <c r="AC137" s="218"/>
      <c r="AD137" s="218"/>
      <c r="AE137" s="218"/>
      <c r="AF137" s="218"/>
      <c r="AG137" s="218"/>
      <c r="AH137" s="218"/>
      <c r="AI137" s="218"/>
      <c r="AJ137" s="218"/>
      <c r="AK137" s="218"/>
      <c r="AL137" s="218"/>
      <c r="AM137" s="218"/>
      <c r="AN137" s="218"/>
      <c r="AO137" s="218"/>
      <c r="AP137" s="218"/>
      <c r="AQ137" s="218"/>
      <c r="AR137" s="218"/>
      <c r="AS137" s="218"/>
      <c r="AT137" s="218"/>
      <c r="AU137" s="218"/>
      <c r="AV137" s="218"/>
      <c r="AW137" s="218"/>
      <c r="AX137" s="218"/>
      <c r="AY137" s="218"/>
      <c r="AZ137" s="218"/>
      <c r="BA137" s="218"/>
      <c r="BB137" s="218"/>
      <c r="BC137" s="218"/>
    </row>
    <row r="138" spans="15:55" s="10" customFormat="1" x14ac:dyDescent="0.35">
      <c r="O138" s="218"/>
      <c r="P138" s="218"/>
      <c r="Q138" s="218"/>
      <c r="R138" s="218"/>
      <c r="S138" s="218"/>
      <c r="T138" s="218"/>
      <c r="U138" s="218"/>
      <c r="V138" s="218"/>
      <c r="W138" s="218"/>
      <c r="X138" s="218"/>
      <c r="Y138" s="218"/>
      <c r="Z138" s="218"/>
      <c r="AA138" s="218"/>
      <c r="AB138" s="218"/>
      <c r="AC138" s="218"/>
      <c r="AD138" s="218"/>
      <c r="AE138" s="218"/>
      <c r="AF138" s="218"/>
      <c r="AG138" s="218"/>
      <c r="AH138" s="218"/>
      <c r="AI138" s="218"/>
      <c r="AJ138" s="218"/>
      <c r="AK138" s="218"/>
      <c r="AL138" s="218"/>
      <c r="AM138" s="218"/>
      <c r="AN138" s="218"/>
      <c r="AO138" s="218"/>
      <c r="AP138" s="218"/>
      <c r="AQ138" s="218"/>
      <c r="AR138" s="218"/>
      <c r="AS138" s="218"/>
      <c r="AT138" s="218"/>
      <c r="AU138" s="218"/>
      <c r="AV138" s="218"/>
      <c r="AW138" s="218"/>
      <c r="AX138" s="218"/>
      <c r="AY138" s="218"/>
      <c r="AZ138" s="218"/>
      <c r="BA138" s="218"/>
      <c r="BB138" s="218"/>
      <c r="BC138" s="218"/>
    </row>
    <row r="139" spans="15:55" s="10" customFormat="1" x14ac:dyDescent="0.35">
      <c r="O139" s="218"/>
      <c r="P139" s="218"/>
      <c r="Q139" s="218"/>
      <c r="R139" s="218"/>
      <c r="S139" s="218"/>
      <c r="T139" s="218"/>
      <c r="U139" s="218"/>
      <c r="V139" s="218"/>
      <c r="W139" s="218"/>
      <c r="X139" s="218"/>
      <c r="Y139" s="218"/>
      <c r="Z139" s="218"/>
      <c r="AA139" s="218"/>
      <c r="AB139" s="218"/>
      <c r="AC139" s="218"/>
      <c r="AD139" s="218"/>
      <c r="AE139" s="218"/>
      <c r="AF139" s="218"/>
      <c r="AG139" s="218"/>
      <c r="AH139" s="218"/>
      <c r="AI139" s="218"/>
      <c r="AJ139" s="218"/>
      <c r="AK139" s="218"/>
      <c r="AL139" s="218"/>
      <c r="AM139" s="218"/>
      <c r="AN139" s="218"/>
      <c r="AO139" s="218"/>
      <c r="AP139" s="218"/>
      <c r="AQ139" s="218"/>
      <c r="AR139" s="218"/>
      <c r="AS139" s="218"/>
      <c r="AT139" s="218"/>
      <c r="AU139" s="218"/>
      <c r="AV139" s="218"/>
      <c r="AW139" s="218"/>
      <c r="AX139" s="218"/>
      <c r="AY139" s="218"/>
      <c r="AZ139" s="218"/>
      <c r="BA139" s="218"/>
      <c r="BB139" s="218"/>
      <c r="BC139" s="218"/>
    </row>
    <row r="140" spans="15:55" s="10" customFormat="1" x14ac:dyDescent="0.35">
      <c r="O140" s="218"/>
      <c r="P140" s="218"/>
      <c r="Q140" s="218"/>
      <c r="R140" s="218"/>
      <c r="S140" s="218"/>
      <c r="T140" s="218"/>
      <c r="U140" s="218"/>
      <c r="V140" s="218"/>
      <c r="W140" s="218"/>
      <c r="X140" s="218"/>
      <c r="Y140" s="218"/>
      <c r="Z140" s="218"/>
      <c r="AA140" s="218"/>
      <c r="AB140" s="218"/>
      <c r="AC140" s="218"/>
      <c r="AD140" s="218"/>
      <c r="AE140" s="218"/>
      <c r="AF140" s="218"/>
      <c r="AG140" s="218"/>
      <c r="AH140" s="218"/>
      <c r="AI140" s="218"/>
      <c r="AJ140" s="218"/>
      <c r="AK140" s="218"/>
      <c r="AL140" s="218"/>
      <c r="AM140" s="218"/>
      <c r="AN140" s="218"/>
      <c r="AO140" s="218"/>
      <c r="AP140" s="218"/>
      <c r="AQ140" s="218"/>
      <c r="AR140" s="218"/>
      <c r="AS140" s="218"/>
      <c r="AT140" s="218"/>
      <c r="AU140" s="218"/>
      <c r="AV140" s="218"/>
      <c r="AW140" s="218"/>
      <c r="AX140" s="218"/>
      <c r="AY140" s="218"/>
      <c r="AZ140" s="218"/>
      <c r="BA140" s="218"/>
      <c r="BB140" s="218"/>
      <c r="BC140" s="218"/>
    </row>
    <row r="141" spans="15:55" s="10" customFormat="1" x14ac:dyDescent="0.35">
      <c r="O141" s="218"/>
      <c r="P141" s="218"/>
      <c r="Q141" s="218"/>
      <c r="R141" s="218"/>
      <c r="S141" s="218"/>
      <c r="T141" s="218"/>
      <c r="U141" s="218"/>
      <c r="V141" s="218"/>
      <c r="W141" s="218"/>
      <c r="X141" s="218"/>
      <c r="Y141" s="218"/>
      <c r="Z141" s="218"/>
      <c r="AA141" s="218"/>
      <c r="AB141" s="218"/>
      <c r="AC141" s="218"/>
      <c r="AD141" s="218"/>
      <c r="AE141" s="218"/>
      <c r="AF141" s="218"/>
      <c r="AG141" s="218"/>
      <c r="AH141" s="218"/>
      <c r="AI141" s="218"/>
      <c r="AJ141" s="218"/>
      <c r="AK141" s="218"/>
      <c r="AL141" s="218"/>
      <c r="AM141" s="218"/>
      <c r="AN141" s="218"/>
      <c r="AO141" s="218"/>
      <c r="AP141" s="218"/>
      <c r="AQ141" s="218"/>
      <c r="AR141" s="218"/>
      <c r="AS141" s="218"/>
      <c r="AT141" s="218"/>
      <c r="AU141" s="218"/>
      <c r="AV141" s="218"/>
      <c r="AW141" s="218"/>
      <c r="AX141" s="218"/>
      <c r="AY141" s="218"/>
      <c r="AZ141" s="218"/>
      <c r="BA141" s="218"/>
      <c r="BB141" s="218"/>
      <c r="BC141" s="218"/>
    </row>
    <row r="142" spans="15:55" s="10" customFormat="1" x14ac:dyDescent="0.35">
      <c r="O142" s="218"/>
      <c r="P142" s="218"/>
      <c r="Q142" s="218"/>
      <c r="R142" s="218"/>
      <c r="S142" s="218"/>
      <c r="T142" s="218"/>
      <c r="U142" s="218"/>
      <c r="V142" s="218"/>
      <c r="W142" s="218"/>
      <c r="X142" s="218"/>
      <c r="Y142" s="218"/>
      <c r="Z142" s="218"/>
      <c r="AA142" s="218"/>
      <c r="AB142" s="218"/>
      <c r="AC142" s="218"/>
      <c r="AD142" s="218"/>
      <c r="AE142" s="218"/>
      <c r="AF142" s="218"/>
      <c r="AG142" s="218"/>
      <c r="AH142" s="218"/>
      <c r="AI142" s="218"/>
      <c r="AJ142" s="218"/>
      <c r="AK142" s="218"/>
      <c r="AL142" s="218"/>
      <c r="AM142" s="218"/>
      <c r="AN142" s="218"/>
      <c r="AO142" s="218"/>
      <c r="AP142" s="218"/>
      <c r="AQ142" s="218"/>
      <c r="AR142" s="218"/>
      <c r="AS142" s="218"/>
      <c r="AT142" s="218"/>
      <c r="AU142" s="218"/>
      <c r="AV142" s="218"/>
      <c r="AW142" s="218"/>
      <c r="AX142" s="218"/>
      <c r="AY142" s="218"/>
      <c r="AZ142" s="218"/>
      <c r="BA142" s="218"/>
      <c r="BB142" s="218"/>
      <c r="BC142" s="218"/>
    </row>
    <row r="143" spans="15:55" s="10" customFormat="1" x14ac:dyDescent="0.35">
      <c r="O143" s="218"/>
      <c r="P143" s="218"/>
      <c r="Q143" s="218"/>
      <c r="R143" s="218"/>
      <c r="S143" s="218"/>
      <c r="T143" s="218"/>
      <c r="U143" s="218"/>
      <c r="V143" s="218"/>
      <c r="W143" s="218"/>
      <c r="X143" s="218"/>
      <c r="Y143" s="218"/>
      <c r="Z143" s="218"/>
      <c r="AA143" s="218"/>
      <c r="AB143" s="218"/>
      <c r="AC143" s="218"/>
      <c r="AD143" s="218"/>
      <c r="AE143" s="218"/>
      <c r="AF143" s="218"/>
      <c r="AG143" s="218"/>
      <c r="AH143" s="218"/>
      <c r="AI143" s="218"/>
      <c r="AJ143" s="218"/>
      <c r="AK143" s="218"/>
      <c r="AL143" s="218"/>
      <c r="AM143" s="218"/>
      <c r="AN143" s="218"/>
      <c r="AO143" s="218"/>
      <c r="AP143" s="218"/>
      <c r="AQ143" s="218"/>
      <c r="AR143" s="218"/>
      <c r="AS143" s="218"/>
      <c r="AT143" s="218"/>
      <c r="AU143" s="218"/>
      <c r="AV143" s="218"/>
      <c r="AW143" s="218"/>
      <c r="AX143" s="218"/>
      <c r="AY143" s="218"/>
      <c r="AZ143" s="218"/>
      <c r="BA143" s="218"/>
      <c r="BB143" s="218"/>
      <c r="BC143" s="218"/>
    </row>
    <row r="144" spans="15:55" s="10" customFormat="1" x14ac:dyDescent="0.35">
      <c r="O144" s="218"/>
      <c r="P144" s="218"/>
      <c r="Q144" s="218"/>
      <c r="R144" s="218"/>
      <c r="S144" s="218"/>
      <c r="T144" s="218"/>
      <c r="U144" s="218"/>
      <c r="V144" s="218"/>
      <c r="W144" s="218"/>
      <c r="X144" s="218"/>
      <c r="Y144" s="218"/>
      <c r="Z144" s="218"/>
      <c r="AA144" s="218"/>
      <c r="AB144" s="218"/>
      <c r="AC144" s="218"/>
      <c r="AD144" s="218"/>
      <c r="AE144" s="218"/>
      <c r="AF144" s="218"/>
      <c r="AG144" s="218"/>
      <c r="AH144" s="218"/>
      <c r="AI144" s="218"/>
      <c r="AJ144" s="218"/>
      <c r="AK144" s="218"/>
      <c r="AL144" s="218"/>
      <c r="AM144" s="218"/>
      <c r="AN144" s="218"/>
      <c r="AO144" s="218"/>
      <c r="AP144" s="218"/>
      <c r="AQ144" s="218"/>
      <c r="AR144" s="218"/>
      <c r="AS144" s="218"/>
      <c r="AT144" s="218"/>
      <c r="AU144" s="218"/>
      <c r="AV144" s="218"/>
      <c r="AW144" s="218"/>
      <c r="AX144" s="218"/>
      <c r="AY144" s="218"/>
      <c r="AZ144" s="218"/>
      <c r="BA144" s="218"/>
      <c r="BB144" s="218"/>
      <c r="BC144" s="218"/>
    </row>
    <row r="145" spans="15:55" s="10" customFormat="1" x14ac:dyDescent="0.35">
      <c r="O145" s="218"/>
      <c r="P145" s="218"/>
      <c r="Q145" s="218"/>
      <c r="R145" s="218"/>
      <c r="S145" s="218"/>
      <c r="T145" s="218"/>
      <c r="U145" s="218"/>
      <c r="V145" s="218"/>
      <c r="W145" s="218"/>
      <c r="X145" s="218"/>
      <c r="Y145" s="218"/>
      <c r="Z145" s="218"/>
      <c r="AA145" s="218"/>
      <c r="AB145" s="218"/>
      <c r="AC145" s="218"/>
      <c r="AD145" s="218"/>
      <c r="AE145" s="218"/>
      <c r="AF145" s="218"/>
      <c r="AG145" s="218"/>
      <c r="AH145" s="218"/>
      <c r="AI145" s="218"/>
      <c r="AJ145" s="218"/>
      <c r="AK145" s="218"/>
      <c r="AL145" s="218"/>
      <c r="AM145" s="218"/>
      <c r="AN145" s="218"/>
      <c r="AO145" s="218"/>
      <c r="AP145" s="218"/>
      <c r="AQ145" s="218"/>
      <c r="AR145" s="218"/>
      <c r="AS145" s="218"/>
      <c r="AT145" s="218"/>
      <c r="AU145" s="218"/>
      <c r="AV145" s="218"/>
      <c r="AW145" s="218"/>
      <c r="AX145" s="218"/>
      <c r="AY145" s="218"/>
      <c r="AZ145" s="218"/>
      <c r="BA145" s="218"/>
      <c r="BB145" s="218"/>
      <c r="BC145" s="218"/>
    </row>
    <row r="146" spans="15:55" s="10" customFormat="1" x14ac:dyDescent="0.35">
      <c r="O146" s="218"/>
      <c r="P146" s="218"/>
      <c r="Q146" s="218"/>
      <c r="R146" s="218"/>
      <c r="S146" s="218"/>
      <c r="T146" s="218"/>
      <c r="U146" s="218"/>
      <c r="V146" s="218"/>
      <c r="W146" s="218"/>
      <c r="X146" s="218"/>
      <c r="Y146" s="218"/>
      <c r="Z146" s="218"/>
      <c r="AA146" s="218"/>
      <c r="AB146" s="218"/>
      <c r="AC146" s="218"/>
      <c r="AD146" s="218"/>
      <c r="AE146" s="218"/>
      <c r="AF146" s="218"/>
      <c r="AG146" s="218"/>
      <c r="AH146" s="218"/>
      <c r="AI146" s="218"/>
      <c r="AJ146" s="218"/>
      <c r="AK146" s="218"/>
      <c r="AL146" s="218"/>
      <c r="AM146" s="218"/>
      <c r="AN146" s="218"/>
      <c r="AO146" s="218"/>
      <c r="AP146" s="218"/>
      <c r="AQ146" s="218"/>
      <c r="AR146" s="218"/>
      <c r="AS146" s="218"/>
      <c r="AT146" s="218"/>
      <c r="AU146" s="218"/>
      <c r="AV146" s="218"/>
      <c r="AW146" s="218"/>
      <c r="AX146" s="218"/>
      <c r="AY146" s="218"/>
      <c r="AZ146" s="218"/>
      <c r="BA146" s="218"/>
      <c r="BB146" s="218"/>
      <c r="BC146" s="218"/>
    </row>
    <row r="147" spans="15:55" s="10" customFormat="1" x14ac:dyDescent="0.35">
      <c r="O147" s="218"/>
      <c r="P147" s="218"/>
      <c r="Q147" s="218"/>
      <c r="R147" s="218"/>
      <c r="S147" s="218"/>
      <c r="T147" s="218"/>
      <c r="U147" s="218"/>
      <c r="V147" s="218"/>
      <c r="W147" s="218"/>
      <c r="X147" s="218"/>
      <c r="Y147" s="218"/>
      <c r="Z147" s="218"/>
      <c r="AA147" s="218"/>
      <c r="AB147" s="218"/>
      <c r="AC147" s="218"/>
      <c r="AD147" s="218"/>
      <c r="AE147" s="218"/>
      <c r="AF147" s="218"/>
      <c r="AG147" s="218"/>
      <c r="AH147" s="218"/>
      <c r="AI147" s="218"/>
      <c r="AJ147" s="218"/>
      <c r="AK147" s="218"/>
      <c r="AL147" s="218"/>
      <c r="AM147" s="218"/>
      <c r="AN147" s="218"/>
      <c r="AO147" s="218"/>
      <c r="AP147" s="218"/>
      <c r="AQ147" s="218"/>
      <c r="AR147" s="218"/>
      <c r="AS147" s="218"/>
      <c r="AT147" s="218"/>
      <c r="AU147" s="218"/>
      <c r="AV147" s="218"/>
      <c r="AW147" s="218"/>
      <c r="AX147" s="218"/>
      <c r="AY147" s="218"/>
      <c r="AZ147" s="218"/>
      <c r="BA147" s="218"/>
      <c r="BB147" s="218"/>
      <c r="BC147" s="218"/>
    </row>
    <row r="148" spans="15:55" s="10" customFormat="1" x14ac:dyDescent="0.35">
      <c r="O148" s="218"/>
      <c r="P148" s="218"/>
      <c r="Q148" s="218"/>
      <c r="R148" s="218"/>
      <c r="S148" s="218"/>
      <c r="T148" s="218"/>
      <c r="U148" s="218"/>
      <c r="V148" s="218"/>
      <c r="W148" s="218"/>
      <c r="X148" s="218"/>
      <c r="Y148" s="218"/>
      <c r="Z148" s="218"/>
      <c r="AA148" s="218"/>
      <c r="AB148" s="218"/>
      <c r="AC148" s="218"/>
      <c r="AD148" s="218"/>
      <c r="AE148" s="218"/>
      <c r="AF148" s="218"/>
      <c r="AG148" s="218"/>
      <c r="AH148" s="218"/>
      <c r="AI148" s="218"/>
      <c r="AJ148" s="218"/>
      <c r="AK148" s="218"/>
      <c r="AL148" s="218"/>
      <c r="AM148" s="218"/>
      <c r="AN148" s="218"/>
      <c r="AO148" s="218"/>
      <c r="AP148" s="218"/>
      <c r="AQ148" s="218"/>
      <c r="AR148" s="218"/>
      <c r="AS148" s="218"/>
      <c r="AT148" s="218"/>
      <c r="AU148" s="218"/>
      <c r="AV148" s="218"/>
      <c r="AW148" s="218"/>
      <c r="AX148" s="218"/>
      <c r="AY148" s="218"/>
      <c r="AZ148" s="218"/>
      <c r="BA148" s="218"/>
      <c r="BB148" s="218"/>
      <c r="BC148" s="218"/>
    </row>
    <row r="149" spans="15:55" s="10" customFormat="1" x14ac:dyDescent="0.35">
      <c r="O149" s="218"/>
      <c r="P149" s="218"/>
      <c r="Q149" s="218"/>
      <c r="R149" s="218"/>
      <c r="S149" s="218"/>
      <c r="T149" s="218"/>
      <c r="U149" s="218"/>
      <c r="V149" s="218"/>
      <c r="W149" s="218"/>
      <c r="X149" s="218"/>
      <c r="Y149" s="218"/>
      <c r="Z149" s="218"/>
      <c r="AA149" s="218"/>
      <c r="AB149" s="218"/>
      <c r="AC149" s="218"/>
      <c r="AD149" s="218"/>
      <c r="AE149" s="218"/>
      <c r="AF149" s="218"/>
      <c r="AG149" s="218"/>
      <c r="AH149" s="218"/>
      <c r="AI149" s="218"/>
      <c r="AJ149" s="218"/>
      <c r="AK149" s="218"/>
      <c r="AL149" s="218"/>
      <c r="AM149" s="218"/>
      <c r="AN149" s="218"/>
      <c r="AO149" s="218"/>
      <c r="AP149" s="218"/>
      <c r="AQ149" s="218"/>
      <c r="AR149" s="218"/>
      <c r="AS149" s="218"/>
      <c r="AT149" s="218"/>
      <c r="AU149" s="218"/>
      <c r="AV149" s="218"/>
      <c r="AW149" s="218"/>
      <c r="AX149" s="218"/>
      <c r="AY149" s="218"/>
      <c r="AZ149" s="218"/>
      <c r="BA149" s="218"/>
      <c r="BB149" s="218"/>
      <c r="BC149" s="218"/>
    </row>
    <row r="150" spans="15:55" s="10" customFormat="1" x14ac:dyDescent="0.35">
      <c r="O150" s="218"/>
      <c r="P150" s="218"/>
      <c r="Q150" s="218"/>
      <c r="R150" s="218"/>
      <c r="S150" s="218"/>
      <c r="T150" s="218"/>
      <c r="U150" s="218"/>
      <c r="V150" s="218"/>
      <c r="W150" s="218"/>
      <c r="X150" s="218"/>
      <c r="Y150" s="218"/>
      <c r="Z150" s="218"/>
      <c r="AA150" s="218"/>
      <c r="AB150" s="218"/>
      <c r="AC150" s="218"/>
      <c r="AD150" s="218"/>
      <c r="AE150" s="218"/>
      <c r="AF150" s="218"/>
      <c r="AG150" s="218"/>
      <c r="AH150" s="218"/>
      <c r="AI150" s="218"/>
      <c r="AJ150" s="218"/>
      <c r="AK150" s="218"/>
      <c r="AL150" s="218"/>
      <c r="AM150" s="218"/>
      <c r="AN150" s="218"/>
      <c r="AO150" s="218"/>
      <c r="AP150" s="218"/>
      <c r="AQ150" s="218"/>
      <c r="AR150" s="218"/>
      <c r="AS150" s="218"/>
      <c r="AT150" s="218"/>
      <c r="AU150" s="218"/>
      <c r="AV150" s="218"/>
      <c r="AW150" s="218"/>
      <c r="AX150" s="218"/>
      <c r="AY150" s="218"/>
      <c r="AZ150" s="218"/>
      <c r="BA150" s="218"/>
      <c r="BB150" s="218"/>
      <c r="BC150" s="218"/>
    </row>
    <row r="151" spans="15:55" s="10" customFormat="1" x14ac:dyDescent="0.35">
      <c r="O151" s="218"/>
      <c r="P151" s="218"/>
      <c r="Q151" s="218"/>
      <c r="R151" s="218"/>
      <c r="S151" s="218"/>
      <c r="T151" s="218"/>
      <c r="U151" s="218"/>
      <c r="V151" s="218"/>
      <c r="W151" s="218"/>
      <c r="X151" s="218"/>
      <c r="Y151" s="218"/>
      <c r="Z151" s="218"/>
      <c r="AA151" s="218"/>
      <c r="AB151" s="218"/>
      <c r="AC151" s="218"/>
      <c r="AD151" s="218"/>
      <c r="AE151" s="218"/>
      <c r="AF151" s="218"/>
      <c r="AG151" s="218"/>
      <c r="AH151" s="218"/>
      <c r="AI151" s="218"/>
      <c r="AJ151" s="218"/>
      <c r="AK151" s="218"/>
      <c r="AL151" s="218"/>
      <c r="AM151" s="218"/>
      <c r="AN151" s="218"/>
      <c r="AO151" s="218"/>
      <c r="AP151" s="218"/>
      <c r="AQ151" s="218"/>
      <c r="AR151" s="218"/>
      <c r="AS151" s="218"/>
      <c r="AT151" s="218"/>
      <c r="AU151" s="218"/>
      <c r="AV151" s="218"/>
      <c r="AW151" s="218"/>
      <c r="AX151" s="218"/>
      <c r="AY151" s="218"/>
      <c r="AZ151" s="218"/>
      <c r="BA151" s="218"/>
      <c r="BB151" s="218"/>
      <c r="BC151" s="218"/>
    </row>
    <row r="152" spans="15:55" s="10" customFormat="1" x14ac:dyDescent="0.35">
      <c r="O152" s="218"/>
      <c r="P152" s="218"/>
      <c r="Q152" s="218"/>
      <c r="R152" s="218"/>
      <c r="S152" s="218"/>
      <c r="T152" s="218"/>
      <c r="U152" s="218"/>
      <c r="V152" s="218"/>
      <c r="W152" s="218"/>
      <c r="X152" s="218"/>
      <c r="Y152" s="218"/>
      <c r="Z152" s="218"/>
      <c r="AA152" s="218"/>
      <c r="AB152" s="218"/>
      <c r="AC152" s="218"/>
      <c r="AD152" s="218"/>
      <c r="AE152" s="218"/>
      <c r="AF152" s="218"/>
      <c r="AG152" s="218"/>
      <c r="AH152" s="218"/>
      <c r="AI152" s="218"/>
      <c r="AJ152" s="218"/>
      <c r="AK152" s="218"/>
      <c r="AL152" s="218"/>
      <c r="AM152" s="218"/>
      <c r="AN152" s="218"/>
      <c r="AO152" s="218"/>
      <c r="AP152" s="218"/>
      <c r="AQ152" s="218"/>
      <c r="AR152" s="218"/>
      <c r="AS152" s="218"/>
      <c r="AT152" s="218"/>
      <c r="AU152" s="218"/>
      <c r="AV152" s="218"/>
      <c r="AW152" s="218"/>
      <c r="AX152" s="218"/>
      <c r="AY152" s="218"/>
      <c r="AZ152" s="218"/>
      <c r="BA152" s="218"/>
      <c r="BB152" s="218"/>
      <c r="BC152" s="218"/>
    </row>
    <row r="153" spans="15:55" s="10" customFormat="1" x14ac:dyDescent="0.35">
      <c r="O153" s="218"/>
      <c r="P153" s="218"/>
      <c r="Q153" s="218"/>
      <c r="R153" s="218"/>
      <c r="S153" s="218"/>
      <c r="T153" s="218"/>
      <c r="U153" s="218"/>
      <c r="V153" s="218"/>
      <c r="W153" s="218"/>
      <c r="X153" s="218"/>
      <c r="Y153" s="218"/>
      <c r="Z153" s="218"/>
      <c r="AA153" s="218"/>
      <c r="AB153" s="218"/>
      <c r="AC153" s="218"/>
      <c r="AD153" s="218"/>
      <c r="AE153" s="218"/>
      <c r="AF153" s="218"/>
      <c r="AG153" s="218"/>
      <c r="AH153" s="218"/>
      <c r="AI153" s="218"/>
      <c r="AJ153" s="218"/>
      <c r="AK153" s="218"/>
      <c r="AL153" s="218"/>
      <c r="AM153" s="218"/>
      <c r="AN153" s="218"/>
      <c r="AO153" s="218"/>
      <c r="AP153" s="218"/>
      <c r="AQ153" s="218"/>
      <c r="AR153" s="218"/>
      <c r="AS153" s="218"/>
      <c r="AT153" s="218"/>
      <c r="AU153" s="218"/>
      <c r="AV153" s="218"/>
      <c r="AW153" s="218"/>
      <c r="AX153" s="218"/>
      <c r="AY153" s="218"/>
      <c r="AZ153" s="218"/>
      <c r="BA153" s="218"/>
      <c r="BB153" s="218"/>
      <c r="BC153" s="218"/>
    </row>
    <row r="154" spans="15:55" s="10" customFormat="1" x14ac:dyDescent="0.35">
      <c r="O154" s="218"/>
      <c r="P154" s="218"/>
      <c r="Q154" s="218"/>
      <c r="R154" s="218"/>
      <c r="S154" s="218"/>
      <c r="T154" s="218"/>
      <c r="U154" s="218"/>
      <c r="V154" s="218"/>
      <c r="W154" s="218"/>
      <c r="X154" s="218"/>
      <c r="Y154" s="218"/>
      <c r="Z154" s="218"/>
      <c r="AA154" s="218"/>
      <c r="AB154" s="218"/>
      <c r="AC154" s="218"/>
      <c r="AD154" s="218"/>
      <c r="AE154" s="218"/>
      <c r="AF154" s="218"/>
      <c r="AG154" s="218"/>
      <c r="AH154" s="218"/>
      <c r="AI154" s="218"/>
      <c r="AJ154" s="218"/>
      <c r="AK154" s="218"/>
      <c r="AL154" s="218"/>
      <c r="AM154" s="218"/>
      <c r="AN154" s="218"/>
      <c r="AO154" s="218"/>
      <c r="AP154" s="218"/>
      <c r="AQ154" s="218"/>
      <c r="AR154" s="218"/>
      <c r="AS154" s="218"/>
      <c r="AT154" s="218"/>
      <c r="AU154" s="218"/>
      <c r="AV154" s="218"/>
      <c r="AW154" s="218"/>
      <c r="AX154" s="218"/>
      <c r="AY154" s="218"/>
      <c r="AZ154" s="218"/>
      <c r="BA154" s="218"/>
      <c r="BB154" s="218"/>
      <c r="BC154" s="218"/>
    </row>
    <row r="155" spans="15:55" s="10" customFormat="1" x14ac:dyDescent="0.35">
      <c r="O155" s="218"/>
      <c r="P155" s="218"/>
      <c r="Q155" s="218"/>
      <c r="R155" s="218"/>
      <c r="S155" s="218"/>
      <c r="T155" s="218"/>
      <c r="U155" s="218"/>
      <c r="V155" s="218"/>
      <c r="W155" s="218"/>
      <c r="X155" s="218"/>
      <c r="Y155" s="218"/>
      <c r="Z155" s="218"/>
      <c r="AA155" s="218"/>
      <c r="AB155" s="218"/>
      <c r="AC155" s="218"/>
      <c r="AD155" s="218"/>
      <c r="AE155" s="218"/>
      <c r="AF155" s="218"/>
      <c r="AG155" s="218"/>
      <c r="AH155" s="218"/>
      <c r="AI155" s="218"/>
      <c r="AJ155" s="218"/>
      <c r="AK155" s="218"/>
      <c r="AL155" s="218"/>
      <c r="AM155" s="218"/>
      <c r="AN155" s="218"/>
      <c r="AO155" s="218"/>
      <c r="AP155" s="218"/>
      <c r="AQ155" s="218"/>
      <c r="AR155" s="218"/>
      <c r="AS155" s="218"/>
      <c r="AT155" s="218"/>
      <c r="AU155" s="218"/>
      <c r="AV155" s="218"/>
      <c r="AW155" s="218"/>
      <c r="AX155" s="218"/>
      <c r="AY155" s="218"/>
      <c r="AZ155" s="218"/>
      <c r="BA155" s="218"/>
      <c r="BB155" s="218"/>
      <c r="BC155" s="218"/>
    </row>
    <row r="156" spans="15:55" s="10" customFormat="1" x14ac:dyDescent="0.35">
      <c r="O156" s="218"/>
      <c r="P156" s="218"/>
      <c r="Q156" s="218"/>
      <c r="R156" s="218"/>
      <c r="S156" s="218"/>
      <c r="T156" s="218"/>
      <c r="U156" s="218"/>
      <c r="V156" s="218"/>
      <c r="W156" s="218"/>
      <c r="X156" s="218"/>
      <c r="Y156" s="218"/>
      <c r="Z156" s="218"/>
      <c r="AA156" s="218"/>
      <c r="AB156" s="218"/>
      <c r="AC156" s="218"/>
      <c r="AD156" s="218"/>
      <c r="AE156" s="218"/>
      <c r="AF156" s="218"/>
      <c r="AG156" s="218"/>
      <c r="AH156" s="218"/>
      <c r="AI156" s="218"/>
      <c r="AJ156" s="218"/>
      <c r="AK156" s="218"/>
      <c r="AL156" s="218"/>
      <c r="AM156" s="218"/>
      <c r="AN156" s="218"/>
      <c r="AO156" s="218"/>
      <c r="AP156" s="218"/>
      <c r="AQ156" s="218"/>
      <c r="AR156" s="218"/>
      <c r="AS156" s="218"/>
      <c r="AT156" s="218"/>
      <c r="AU156" s="218"/>
      <c r="AV156" s="218"/>
      <c r="AW156" s="218"/>
      <c r="AX156" s="218"/>
      <c r="AY156" s="218"/>
      <c r="AZ156" s="218"/>
      <c r="BA156" s="218"/>
      <c r="BB156" s="218"/>
      <c r="BC156" s="218"/>
    </row>
    <row r="157" spans="15:55" s="10" customFormat="1" x14ac:dyDescent="0.35">
      <c r="O157" s="218"/>
      <c r="P157" s="218"/>
      <c r="Q157" s="218"/>
      <c r="R157" s="218"/>
      <c r="S157" s="218"/>
      <c r="T157" s="218"/>
      <c r="U157" s="218"/>
      <c r="V157" s="218"/>
      <c r="W157" s="218"/>
      <c r="X157" s="218"/>
      <c r="Y157" s="218"/>
      <c r="Z157" s="218"/>
      <c r="AA157" s="218"/>
      <c r="AB157" s="218"/>
      <c r="AC157" s="218"/>
      <c r="AD157" s="218"/>
      <c r="AE157" s="218"/>
      <c r="AF157" s="218"/>
      <c r="AG157" s="218"/>
      <c r="AH157" s="218"/>
      <c r="AI157" s="218"/>
      <c r="AJ157" s="218"/>
      <c r="AK157" s="218"/>
      <c r="AL157" s="218"/>
      <c r="AM157" s="218"/>
      <c r="AN157" s="218"/>
      <c r="AO157" s="218"/>
      <c r="AP157" s="218"/>
      <c r="AQ157" s="218"/>
      <c r="AR157" s="218"/>
      <c r="AS157" s="218"/>
      <c r="AT157" s="218"/>
      <c r="AU157" s="218"/>
      <c r="AV157" s="218"/>
      <c r="AW157" s="218"/>
      <c r="AX157" s="218"/>
      <c r="AY157" s="218"/>
      <c r="AZ157" s="218"/>
      <c r="BA157" s="218"/>
      <c r="BB157" s="218"/>
      <c r="BC157" s="218"/>
    </row>
    <row r="158" spans="15:55" s="10" customFormat="1" x14ac:dyDescent="0.35">
      <c r="O158" s="218"/>
      <c r="P158" s="218"/>
      <c r="Q158" s="218"/>
      <c r="R158" s="218"/>
      <c r="S158" s="218"/>
      <c r="T158" s="218"/>
      <c r="U158" s="218"/>
      <c r="V158" s="218"/>
      <c r="W158" s="218"/>
      <c r="X158" s="218"/>
      <c r="Y158" s="218"/>
      <c r="Z158" s="218"/>
      <c r="AA158" s="218"/>
      <c r="AB158" s="218"/>
      <c r="AC158" s="218"/>
      <c r="AD158" s="218"/>
      <c r="AE158" s="218"/>
      <c r="AF158" s="218"/>
      <c r="AG158" s="218"/>
      <c r="AH158" s="218"/>
      <c r="AI158" s="218"/>
      <c r="AJ158" s="218"/>
      <c r="AK158" s="218"/>
      <c r="AL158" s="218"/>
      <c r="AM158" s="218"/>
      <c r="AN158" s="218"/>
      <c r="AO158" s="218"/>
      <c r="AP158" s="218"/>
      <c r="AQ158" s="218"/>
      <c r="AR158" s="218"/>
      <c r="AS158" s="218"/>
      <c r="AT158" s="218"/>
      <c r="AU158" s="218"/>
      <c r="AV158" s="218"/>
      <c r="AW158" s="218"/>
      <c r="AX158" s="218"/>
      <c r="AY158" s="218"/>
      <c r="AZ158" s="218"/>
      <c r="BA158" s="218"/>
      <c r="BB158" s="218"/>
      <c r="BC158" s="218"/>
    </row>
    <row r="159" spans="15:55" s="10" customFormat="1" x14ac:dyDescent="0.35">
      <c r="O159" s="218"/>
      <c r="P159" s="218"/>
      <c r="Q159" s="218"/>
      <c r="R159" s="218"/>
      <c r="S159" s="218"/>
      <c r="T159" s="218"/>
      <c r="U159" s="218"/>
      <c r="V159" s="218"/>
      <c r="W159" s="218"/>
      <c r="X159" s="218"/>
      <c r="Y159" s="218"/>
      <c r="Z159" s="218"/>
      <c r="AA159" s="218"/>
      <c r="AB159" s="218"/>
      <c r="AC159" s="218"/>
      <c r="AD159" s="218"/>
      <c r="AE159" s="218"/>
      <c r="AF159" s="218"/>
      <c r="AG159" s="218"/>
      <c r="AH159" s="218"/>
      <c r="AI159" s="218"/>
      <c r="AJ159" s="218"/>
      <c r="AK159" s="218"/>
      <c r="AL159" s="218"/>
      <c r="AM159" s="218"/>
      <c r="AN159" s="218"/>
      <c r="AO159" s="218"/>
      <c r="AP159" s="218"/>
      <c r="AQ159" s="218"/>
      <c r="AR159" s="218"/>
      <c r="AS159" s="218"/>
      <c r="AT159" s="218"/>
      <c r="AU159" s="218"/>
      <c r="AV159" s="218"/>
      <c r="AW159" s="218"/>
      <c r="AX159" s="218"/>
      <c r="AY159" s="218"/>
      <c r="AZ159" s="218"/>
      <c r="BA159" s="218"/>
      <c r="BB159" s="218"/>
      <c r="BC159" s="218"/>
    </row>
    <row r="160" spans="15:55" s="10" customFormat="1" x14ac:dyDescent="0.35">
      <c r="O160" s="218"/>
      <c r="P160" s="218"/>
      <c r="Q160" s="218"/>
      <c r="R160" s="218"/>
      <c r="S160" s="218"/>
      <c r="T160" s="218"/>
      <c r="U160" s="218"/>
      <c r="V160" s="218"/>
      <c r="W160" s="218"/>
      <c r="X160" s="218"/>
      <c r="Y160" s="218"/>
      <c r="Z160" s="218"/>
      <c r="AA160" s="218"/>
      <c r="AB160" s="218"/>
      <c r="AC160" s="218"/>
      <c r="AD160" s="218"/>
      <c r="AE160" s="218"/>
      <c r="AF160" s="218"/>
      <c r="AG160" s="218"/>
      <c r="AH160" s="218"/>
      <c r="AI160" s="218"/>
      <c r="AJ160" s="218"/>
      <c r="AK160" s="218"/>
      <c r="AL160" s="218"/>
      <c r="AM160" s="218"/>
      <c r="AN160" s="218"/>
      <c r="AO160" s="218"/>
      <c r="AP160" s="218"/>
      <c r="AQ160" s="218"/>
      <c r="AR160" s="218"/>
      <c r="AS160" s="218"/>
      <c r="AT160" s="218"/>
      <c r="AU160" s="218"/>
      <c r="AV160" s="218"/>
      <c r="AW160" s="218"/>
      <c r="AX160" s="218"/>
      <c r="AY160" s="218"/>
      <c r="AZ160" s="218"/>
      <c r="BA160" s="218"/>
      <c r="BB160" s="218"/>
      <c r="BC160" s="218"/>
    </row>
    <row r="161" spans="15:55" s="10" customFormat="1" x14ac:dyDescent="0.35">
      <c r="O161" s="218"/>
      <c r="P161" s="218"/>
      <c r="Q161" s="218"/>
      <c r="R161" s="218"/>
      <c r="S161" s="218"/>
      <c r="T161" s="218"/>
      <c r="U161" s="218"/>
      <c r="V161" s="218"/>
      <c r="W161" s="218"/>
      <c r="X161" s="218"/>
      <c r="Y161" s="218"/>
      <c r="Z161" s="218"/>
      <c r="AA161" s="218"/>
      <c r="AB161" s="218"/>
      <c r="AC161" s="218"/>
      <c r="AD161" s="218"/>
      <c r="AE161" s="218"/>
      <c r="AF161" s="218"/>
      <c r="AG161" s="218"/>
      <c r="AH161" s="218"/>
      <c r="AI161" s="218"/>
      <c r="AJ161" s="218"/>
      <c r="AK161" s="218"/>
      <c r="AL161" s="218"/>
      <c r="AM161" s="218"/>
      <c r="AN161" s="218"/>
      <c r="AO161" s="218"/>
      <c r="AP161" s="218"/>
      <c r="AQ161" s="218"/>
      <c r="AR161" s="218"/>
      <c r="AS161" s="218"/>
      <c r="AT161" s="218"/>
      <c r="AU161" s="218"/>
      <c r="AV161" s="218"/>
      <c r="AW161" s="218"/>
      <c r="AX161" s="218"/>
      <c r="AY161" s="218"/>
      <c r="AZ161" s="218"/>
      <c r="BA161" s="218"/>
      <c r="BB161" s="218"/>
      <c r="BC161" s="218"/>
    </row>
    <row r="162" spans="15:55" s="10" customFormat="1" x14ac:dyDescent="0.35">
      <c r="O162" s="218"/>
      <c r="P162" s="218"/>
      <c r="Q162" s="218"/>
      <c r="R162" s="218"/>
      <c r="S162" s="218"/>
      <c r="T162" s="218"/>
      <c r="U162" s="218"/>
      <c r="V162" s="218"/>
      <c r="W162" s="218"/>
      <c r="X162" s="218"/>
      <c r="Y162" s="218"/>
      <c r="Z162" s="218"/>
      <c r="AA162" s="218"/>
      <c r="AB162" s="218"/>
      <c r="AC162" s="218"/>
      <c r="AD162" s="218"/>
      <c r="AE162" s="218"/>
      <c r="AF162" s="218"/>
      <c r="AG162" s="218"/>
      <c r="AH162" s="218"/>
      <c r="AI162" s="218"/>
      <c r="AJ162" s="218"/>
      <c r="AK162" s="218"/>
      <c r="AL162" s="218"/>
      <c r="AM162" s="218"/>
      <c r="AN162" s="218"/>
      <c r="AO162" s="218"/>
      <c r="AP162" s="218"/>
      <c r="AQ162" s="218"/>
      <c r="AR162" s="218"/>
      <c r="AS162" s="218"/>
      <c r="AT162" s="218"/>
      <c r="AU162" s="218"/>
      <c r="AV162" s="218"/>
      <c r="AW162" s="218"/>
      <c r="AX162" s="218"/>
      <c r="AY162" s="218"/>
      <c r="AZ162" s="218"/>
      <c r="BA162" s="218"/>
      <c r="BB162" s="218"/>
      <c r="BC162" s="218"/>
    </row>
    <row r="163" spans="15:55" s="10" customFormat="1" x14ac:dyDescent="0.35">
      <c r="O163" s="218"/>
      <c r="P163" s="218"/>
      <c r="Q163" s="218"/>
      <c r="R163" s="218"/>
      <c r="S163" s="218"/>
      <c r="T163" s="218"/>
      <c r="U163" s="218"/>
      <c r="V163" s="218"/>
      <c r="W163" s="218"/>
      <c r="X163" s="218"/>
      <c r="Y163" s="218"/>
      <c r="Z163" s="218"/>
      <c r="AA163" s="218"/>
      <c r="AB163" s="218"/>
      <c r="AC163" s="218"/>
      <c r="AD163" s="218"/>
      <c r="AE163" s="218"/>
      <c r="AF163" s="218"/>
      <c r="AG163" s="218"/>
      <c r="AH163" s="218"/>
      <c r="AI163" s="218"/>
      <c r="AJ163" s="218"/>
      <c r="AK163" s="218"/>
      <c r="AL163" s="218"/>
      <c r="AM163" s="218"/>
      <c r="AN163" s="218"/>
      <c r="AO163" s="218"/>
      <c r="AP163" s="218"/>
      <c r="AQ163" s="218"/>
      <c r="AR163" s="218"/>
      <c r="AS163" s="218"/>
      <c r="AT163" s="218"/>
      <c r="AU163" s="218"/>
      <c r="AV163" s="218"/>
      <c r="AW163" s="218"/>
      <c r="AX163" s="218"/>
      <c r="AY163" s="218"/>
      <c r="AZ163" s="218"/>
      <c r="BA163" s="218"/>
      <c r="BB163" s="218"/>
      <c r="BC163" s="218"/>
    </row>
    <row r="164" spans="15:55" s="10" customFormat="1" x14ac:dyDescent="0.35">
      <c r="O164" s="218"/>
      <c r="P164" s="218"/>
      <c r="Q164" s="218"/>
      <c r="R164" s="218"/>
      <c r="S164" s="218"/>
      <c r="T164" s="218"/>
      <c r="U164" s="218"/>
      <c r="V164" s="218"/>
      <c r="W164" s="218"/>
      <c r="X164" s="218"/>
      <c r="Y164" s="218"/>
      <c r="Z164" s="218"/>
      <c r="AA164" s="218"/>
      <c r="AB164" s="218"/>
      <c r="AC164" s="218"/>
      <c r="AD164" s="218"/>
      <c r="AE164" s="218"/>
      <c r="AF164" s="218"/>
      <c r="AG164" s="218"/>
      <c r="AH164" s="218"/>
      <c r="AI164" s="218"/>
      <c r="AJ164" s="218"/>
      <c r="AK164" s="218"/>
      <c r="AL164" s="218"/>
      <c r="AM164" s="218"/>
      <c r="AN164" s="218"/>
      <c r="AO164" s="218"/>
      <c r="AP164" s="218"/>
      <c r="AQ164" s="218"/>
      <c r="AR164" s="218"/>
      <c r="AS164" s="218"/>
      <c r="AT164" s="218"/>
      <c r="AU164" s="218"/>
      <c r="AV164" s="218"/>
      <c r="AW164" s="218"/>
      <c r="AX164" s="218"/>
      <c r="AY164" s="218"/>
      <c r="AZ164" s="218"/>
      <c r="BA164" s="218"/>
      <c r="BB164" s="218"/>
      <c r="BC164" s="218"/>
    </row>
    <row r="165" spans="15:55" s="10" customFormat="1" x14ac:dyDescent="0.35">
      <c r="O165" s="218"/>
      <c r="P165" s="218"/>
      <c r="Q165" s="218"/>
      <c r="R165" s="218"/>
      <c r="S165" s="218"/>
      <c r="T165" s="218"/>
      <c r="U165" s="218"/>
      <c r="V165" s="218"/>
      <c r="W165" s="218"/>
      <c r="X165" s="218"/>
      <c r="Y165" s="218"/>
      <c r="Z165" s="218"/>
      <c r="AA165" s="218"/>
      <c r="AB165" s="218"/>
      <c r="AC165" s="218"/>
      <c r="AD165" s="218"/>
      <c r="AE165" s="218"/>
      <c r="AF165" s="218"/>
      <c r="AG165" s="218"/>
      <c r="AH165" s="218"/>
      <c r="AI165" s="218"/>
      <c r="AJ165" s="218"/>
      <c r="AK165" s="218"/>
      <c r="AL165" s="218"/>
      <c r="AM165" s="218"/>
      <c r="AN165" s="218"/>
      <c r="AO165" s="218"/>
      <c r="AP165" s="218"/>
      <c r="AQ165" s="218"/>
      <c r="AR165" s="218"/>
      <c r="AS165" s="218"/>
      <c r="AT165" s="218"/>
      <c r="AU165" s="218"/>
      <c r="AV165" s="218"/>
      <c r="AW165" s="218"/>
      <c r="AX165" s="218"/>
      <c r="AY165" s="218"/>
      <c r="AZ165" s="218"/>
      <c r="BA165" s="218"/>
      <c r="BB165" s="218"/>
      <c r="BC165" s="218"/>
    </row>
    <row r="166" spans="15:55" s="10" customFormat="1" x14ac:dyDescent="0.35">
      <c r="O166" s="218"/>
      <c r="P166" s="218"/>
      <c r="Q166" s="218"/>
      <c r="R166" s="218"/>
      <c r="S166" s="218"/>
      <c r="T166" s="218"/>
      <c r="U166" s="218"/>
      <c r="V166" s="218"/>
      <c r="W166" s="218"/>
      <c r="X166" s="218"/>
      <c r="Y166" s="218"/>
      <c r="Z166" s="218"/>
      <c r="AA166" s="218"/>
      <c r="AB166" s="218"/>
      <c r="AC166" s="218"/>
      <c r="AD166" s="218"/>
      <c r="AE166" s="218"/>
      <c r="AF166" s="218"/>
      <c r="AG166" s="218"/>
      <c r="AH166" s="218"/>
      <c r="AI166" s="218"/>
      <c r="AJ166" s="218"/>
      <c r="AK166" s="218"/>
      <c r="AL166" s="218"/>
      <c r="AM166" s="218"/>
      <c r="AN166" s="218"/>
      <c r="AO166" s="218"/>
      <c r="AP166" s="218"/>
      <c r="AQ166" s="218"/>
      <c r="AR166" s="218"/>
      <c r="AS166" s="218"/>
      <c r="AT166" s="218"/>
      <c r="AU166" s="218"/>
      <c r="AV166" s="218"/>
      <c r="AW166" s="218"/>
      <c r="AX166" s="218"/>
      <c r="AY166" s="218"/>
      <c r="AZ166" s="218"/>
      <c r="BA166" s="218"/>
      <c r="BB166" s="218"/>
      <c r="BC166" s="218"/>
    </row>
    <row r="167" spans="15:55" s="10" customFormat="1" x14ac:dyDescent="0.35">
      <c r="O167" s="218"/>
      <c r="P167" s="218"/>
      <c r="Q167" s="218"/>
      <c r="R167" s="218"/>
      <c r="S167" s="218"/>
      <c r="T167" s="218"/>
      <c r="U167" s="218"/>
      <c r="V167" s="218"/>
      <c r="W167" s="218"/>
      <c r="X167" s="218"/>
      <c r="Y167" s="218"/>
      <c r="Z167" s="218"/>
      <c r="AA167" s="218"/>
      <c r="AB167" s="218"/>
      <c r="AC167" s="218"/>
      <c r="AD167" s="218"/>
      <c r="AE167" s="218"/>
      <c r="AF167" s="218"/>
      <c r="AG167" s="218"/>
      <c r="AH167" s="218"/>
      <c r="AI167" s="218"/>
      <c r="AJ167" s="218"/>
      <c r="AK167" s="218"/>
      <c r="AL167" s="218"/>
      <c r="AM167" s="218"/>
      <c r="AN167" s="218"/>
      <c r="AO167" s="218"/>
      <c r="AP167" s="218"/>
      <c r="AQ167" s="218"/>
      <c r="AR167" s="218"/>
      <c r="AS167" s="218"/>
      <c r="AT167" s="218"/>
      <c r="AU167" s="218"/>
      <c r="AV167" s="218"/>
      <c r="AW167" s="218"/>
      <c r="AX167" s="218"/>
      <c r="AY167" s="218"/>
      <c r="AZ167" s="218"/>
      <c r="BA167" s="218"/>
      <c r="BB167" s="218"/>
      <c r="BC167" s="218"/>
    </row>
    <row r="168" spans="15:55" s="10" customFormat="1" x14ac:dyDescent="0.35">
      <c r="O168" s="218"/>
      <c r="P168" s="218"/>
      <c r="Q168" s="218"/>
      <c r="R168" s="218"/>
      <c r="S168" s="218"/>
      <c r="T168" s="218"/>
      <c r="U168" s="218"/>
      <c r="V168" s="218"/>
      <c r="W168" s="218"/>
      <c r="X168" s="218"/>
      <c r="Y168" s="218"/>
      <c r="Z168" s="218"/>
      <c r="AA168" s="218"/>
      <c r="AB168" s="218"/>
      <c r="AC168" s="218"/>
      <c r="AD168" s="218"/>
      <c r="AE168" s="218"/>
      <c r="AF168" s="218"/>
      <c r="AG168" s="218"/>
      <c r="AH168" s="218"/>
      <c r="AI168" s="218"/>
      <c r="AJ168" s="218"/>
      <c r="AK168" s="218"/>
      <c r="AL168" s="218"/>
      <c r="AM168" s="218"/>
      <c r="AN168" s="218"/>
      <c r="AO168" s="218"/>
      <c r="AP168" s="218"/>
      <c r="AQ168" s="218"/>
      <c r="AR168" s="218"/>
      <c r="AS168" s="218"/>
      <c r="AT168" s="218"/>
      <c r="AU168" s="218"/>
      <c r="AV168" s="218"/>
      <c r="AW168" s="218"/>
      <c r="AX168" s="218"/>
      <c r="AY168" s="218"/>
      <c r="AZ168" s="218"/>
      <c r="BA168" s="218"/>
      <c r="BB168" s="218"/>
      <c r="BC168" s="218"/>
    </row>
    <row r="169" spans="15:55" s="10" customFormat="1" x14ac:dyDescent="0.35">
      <c r="O169" s="218"/>
      <c r="P169" s="218"/>
      <c r="Q169" s="218"/>
      <c r="R169" s="218"/>
      <c r="S169" s="218"/>
      <c r="T169" s="218"/>
      <c r="U169" s="218"/>
      <c r="V169" s="218"/>
      <c r="W169" s="218"/>
      <c r="X169" s="218"/>
      <c r="Y169" s="218"/>
      <c r="Z169" s="218"/>
      <c r="AA169" s="218"/>
      <c r="AB169" s="218"/>
      <c r="AC169" s="218"/>
      <c r="AD169" s="218"/>
      <c r="AE169" s="218"/>
      <c r="AF169" s="218"/>
      <c r="AG169" s="218"/>
      <c r="AH169" s="218"/>
      <c r="AI169" s="218"/>
      <c r="AJ169" s="218"/>
      <c r="AK169" s="218"/>
      <c r="AL169" s="218"/>
      <c r="AM169" s="218"/>
      <c r="AN169" s="218"/>
      <c r="AO169" s="218"/>
      <c r="AP169" s="218"/>
      <c r="AQ169" s="218"/>
      <c r="AR169" s="218"/>
      <c r="AS169" s="218"/>
      <c r="AT169" s="218"/>
      <c r="AU169" s="218"/>
      <c r="AV169" s="218"/>
      <c r="AW169" s="218"/>
      <c r="AX169" s="218"/>
      <c r="AY169" s="218"/>
      <c r="AZ169" s="218"/>
      <c r="BA169" s="218"/>
      <c r="BB169" s="218"/>
      <c r="BC169" s="218"/>
    </row>
    <row r="170" spans="15:55" s="10" customFormat="1" x14ac:dyDescent="0.35">
      <c r="O170" s="218"/>
      <c r="P170" s="218"/>
      <c r="Q170" s="218"/>
      <c r="R170" s="218"/>
      <c r="S170" s="218"/>
      <c r="T170" s="218"/>
      <c r="U170" s="218"/>
      <c r="V170" s="218"/>
      <c r="W170" s="218"/>
      <c r="X170" s="218"/>
      <c r="Y170" s="218"/>
      <c r="Z170" s="218"/>
      <c r="AA170" s="218"/>
      <c r="AB170" s="218"/>
      <c r="AC170" s="218"/>
      <c r="AD170" s="218"/>
      <c r="AE170" s="218"/>
      <c r="AF170" s="218"/>
      <c r="AG170" s="218"/>
      <c r="AH170" s="218"/>
      <c r="AI170" s="218"/>
      <c r="AJ170" s="218"/>
      <c r="AK170" s="218"/>
      <c r="AL170" s="218"/>
      <c r="AM170" s="218"/>
      <c r="AN170" s="218"/>
      <c r="AO170" s="218"/>
      <c r="AP170" s="218"/>
      <c r="AQ170" s="218"/>
      <c r="AR170" s="218"/>
      <c r="AS170" s="218"/>
      <c r="AT170" s="218"/>
      <c r="AU170" s="218"/>
      <c r="AV170" s="218"/>
      <c r="AW170" s="218"/>
      <c r="AX170" s="218"/>
      <c r="AY170" s="218"/>
      <c r="AZ170" s="218"/>
      <c r="BA170" s="218"/>
      <c r="BB170" s="218"/>
      <c r="BC170" s="218"/>
    </row>
    <row r="171" spans="15:55" s="10" customFormat="1" x14ac:dyDescent="0.35">
      <c r="O171" s="218"/>
      <c r="P171" s="218"/>
      <c r="Q171" s="218"/>
      <c r="R171" s="218"/>
      <c r="S171" s="218"/>
      <c r="T171" s="218"/>
      <c r="U171" s="218"/>
      <c r="V171" s="218"/>
      <c r="W171" s="218"/>
      <c r="X171" s="218"/>
      <c r="Y171" s="218"/>
      <c r="Z171" s="218"/>
      <c r="AA171" s="218"/>
      <c r="AB171" s="218"/>
      <c r="AC171" s="218"/>
      <c r="AD171" s="218"/>
      <c r="AE171" s="218"/>
      <c r="AF171" s="218"/>
      <c r="AG171" s="218"/>
      <c r="AH171" s="218"/>
      <c r="AI171" s="218"/>
      <c r="AJ171" s="218"/>
      <c r="AK171" s="218"/>
      <c r="AL171" s="218"/>
      <c r="AM171" s="218"/>
      <c r="AN171" s="218"/>
      <c r="AO171" s="218"/>
      <c r="AP171" s="218"/>
      <c r="AQ171" s="218"/>
      <c r="AR171" s="218"/>
      <c r="AS171" s="218"/>
      <c r="AT171" s="218"/>
      <c r="AU171" s="218"/>
      <c r="AV171" s="218"/>
      <c r="AW171" s="218"/>
      <c r="AX171" s="218"/>
      <c r="AY171" s="218"/>
      <c r="AZ171" s="218"/>
      <c r="BA171" s="218"/>
      <c r="BB171" s="218"/>
      <c r="BC171" s="218"/>
    </row>
    <row r="172" spans="15:55" s="10" customFormat="1" x14ac:dyDescent="0.35">
      <c r="O172" s="218"/>
      <c r="P172" s="218"/>
      <c r="Q172" s="218"/>
      <c r="R172" s="218"/>
      <c r="S172" s="218"/>
      <c r="T172" s="218"/>
      <c r="U172" s="218"/>
      <c r="V172" s="218"/>
      <c r="W172" s="218"/>
      <c r="X172" s="218"/>
      <c r="Y172" s="218"/>
      <c r="Z172" s="218"/>
      <c r="AA172" s="218"/>
      <c r="AB172" s="218"/>
      <c r="AC172" s="218"/>
      <c r="AD172" s="218"/>
      <c r="AE172" s="218"/>
      <c r="AF172" s="218"/>
      <c r="AG172" s="218"/>
      <c r="AH172" s="218"/>
      <c r="AI172" s="218"/>
      <c r="AJ172" s="218"/>
      <c r="AK172" s="218"/>
      <c r="AL172" s="218"/>
      <c r="AM172" s="218"/>
      <c r="AN172" s="218"/>
      <c r="AO172" s="218"/>
      <c r="AP172" s="218"/>
      <c r="AQ172" s="218"/>
      <c r="AR172" s="218"/>
      <c r="AS172" s="218"/>
      <c r="AT172" s="218"/>
      <c r="AU172" s="218"/>
      <c r="AV172" s="218"/>
      <c r="AW172" s="218"/>
      <c r="AX172" s="218"/>
      <c r="AY172" s="218"/>
      <c r="AZ172" s="218"/>
      <c r="BA172" s="218"/>
      <c r="BB172" s="218"/>
      <c r="BC172" s="218"/>
    </row>
    <row r="173" spans="15:55" s="10" customFormat="1" x14ac:dyDescent="0.35">
      <c r="O173" s="218"/>
      <c r="P173" s="218"/>
      <c r="Q173" s="218"/>
      <c r="R173" s="218"/>
      <c r="S173" s="218"/>
      <c r="T173" s="218"/>
      <c r="U173" s="218"/>
      <c r="V173" s="218"/>
      <c r="W173" s="218"/>
      <c r="X173" s="218"/>
      <c r="Y173" s="218"/>
      <c r="Z173" s="218"/>
      <c r="AA173" s="218"/>
      <c r="AB173" s="218"/>
      <c r="AC173" s="218"/>
      <c r="AD173" s="218"/>
      <c r="AE173" s="218"/>
      <c r="AF173" s="218"/>
      <c r="AG173" s="218"/>
      <c r="AH173" s="218"/>
      <c r="AI173" s="218"/>
      <c r="AJ173" s="218"/>
      <c r="AK173" s="218"/>
      <c r="AL173" s="218"/>
      <c r="AM173" s="218"/>
      <c r="AN173" s="218"/>
      <c r="AO173" s="218"/>
      <c r="AP173" s="218"/>
      <c r="AQ173" s="218"/>
      <c r="AR173" s="218"/>
      <c r="AS173" s="218"/>
      <c r="AT173" s="218"/>
      <c r="AU173" s="218"/>
      <c r="AV173" s="218"/>
      <c r="AW173" s="218"/>
      <c r="AX173" s="218"/>
      <c r="AY173" s="218"/>
      <c r="AZ173" s="218"/>
      <c r="BA173" s="218"/>
      <c r="BB173" s="218"/>
      <c r="BC173" s="218"/>
    </row>
    <row r="174" spans="15:55" s="10" customFormat="1" x14ac:dyDescent="0.35">
      <c r="O174" s="218"/>
      <c r="P174" s="218"/>
      <c r="Q174" s="218"/>
      <c r="R174" s="218"/>
      <c r="S174" s="218"/>
      <c r="T174" s="218"/>
      <c r="U174" s="218"/>
      <c r="V174" s="218"/>
      <c r="W174" s="218"/>
      <c r="X174" s="218"/>
      <c r="Y174" s="218"/>
      <c r="Z174" s="218"/>
      <c r="AA174" s="218"/>
      <c r="AB174" s="218"/>
      <c r="AC174" s="218"/>
      <c r="AD174" s="218"/>
      <c r="AE174" s="218"/>
      <c r="AF174" s="218"/>
      <c r="AG174" s="218"/>
      <c r="AH174" s="218"/>
      <c r="AI174" s="218"/>
      <c r="AJ174" s="218"/>
      <c r="AK174" s="218"/>
      <c r="AL174" s="218"/>
      <c r="AM174" s="218"/>
      <c r="AN174" s="218"/>
      <c r="AO174" s="218"/>
      <c r="AP174" s="218"/>
      <c r="AQ174" s="218"/>
      <c r="AR174" s="218"/>
      <c r="AS174" s="218"/>
      <c r="AT174" s="218"/>
      <c r="AU174" s="218"/>
      <c r="AV174" s="218"/>
      <c r="AW174" s="218"/>
      <c r="AX174" s="218"/>
      <c r="AY174" s="218"/>
      <c r="AZ174" s="218"/>
      <c r="BA174" s="218"/>
      <c r="BB174" s="218"/>
      <c r="BC174" s="218"/>
    </row>
    <row r="175" spans="15:55" s="10" customFormat="1" x14ac:dyDescent="0.35">
      <c r="O175" s="218"/>
      <c r="P175" s="218"/>
      <c r="Q175" s="218"/>
      <c r="R175" s="218"/>
      <c r="S175" s="218"/>
      <c r="T175" s="218"/>
      <c r="U175" s="218"/>
      <c r="V175" s="218"/>
      <c r="W175" s="218"/>
      <c r="X175" s="218"/>
      <c r="Y175" s="218"/>
      <c r="Z175" s="218"/>
      <c r="AA175" s="218"/>
      <c r="AB175" s="218"/>
      <c r="AC175" s="218"/>
      <c r="AD175" s="218"/>
      <c r="AE175" s="218"/>
      <c r="AF175" s="218"/>
      <c r="AG175" s="218"/>
      <c r="AH175" s="218"/>
      <c r="AI175" s="218"/>
      <c r="AJ175" s="218"/>
      <c r="AK175" s="218"/>
      <c r="AL175" s="218"/>
      <c r="AM175" s="218"/>
      <c r="AN175" s="218"/>
      <c r="AO175" s="218"/>
      <c r="AP175" s="218"/>
      <c r="AQ175" s="218"/>
      <c r="AR175" s="218"/>
      <c r="AS175" s="218"/>
      <c r="AT175" s="218"/>
      <c r="AU175" s="218"/>
      <c r="AV175" s="218"/>
      <c r="AW175" s="218"/>
      <c r="AX175" s="218"/>
      <c r="AY175" s="218"/>
      <c r="AZ175" s="218"/>
      <c r="BA175" s="218"/>
      <c r="BB175" s="218"/>
      <c r="BC175" s="218"/>
    </row>
    <row r="176" spans="15:55" s="10" customFormat="1" x14ac:dyDescent="0.35">
      <c r="O176" s="218"/>
      <c r="P176" s="218"/>
      <c r="Q176" s="218"/>
      <c r="R176" s="218"/>
      <c r="S176" s="218"/>
      <c r="T176" s="218"/>
      <c r="U176" s="218"/>
      <c r="V176" s="218"/>
      <c r="W176" s="218"/>
      <c r="X176" s="218"/>
      <c r="Y176" s="218"/>
      <c r="Z176" s="218"/>
      <c r="AA176" s="218"/>
      <c r="AB176" s="218"/>
      <c r="AC176" s="218"/>
      <c r="AD176" s="218"/>
      <c r="AE176" s="218"/>
      <c r="AF176" s="218"/>
      <c r="AG176" s="218"/>
      <c r="AH176" s="218"/>
      <c r="AI176" s="218"/>
      <c r="AJ176" s="218"/>
      <c r="AK176" s="218"/>
      <c r="AL176" s="218"/>
      <c r="AM176" s="218"/>
      <c r="AN176" s="218"/>
      <c r="AO176" s="218"/>
      <c r="AP176" s="218"/>
      <c r="AQ176" s="218"/>
      <c r="AR176" s="218"/>
      <c r="AS176" s="218"/>
      <c r="AT176" s="218"/>
      <c r="AU176" s="218"/>
      <c r="AV176" s="218"/>
      <c r="AW176" s="218"/>
      <c r="AX176" s="218"/>
      <c r="AY176" s="218"/>
      <c r="AZ176" s="218"/>
      <c r="BA176" s="218"/>
      <c r="BB176" s="218"/>
      <c r="BC176" s="218"/>
    </row>
    <row r="177" spans="15:55" s="10" customFormat="1" x14ac:dyDescent="0.35">
      <c r="O177" s="218"/>
      <c r="P177" s="218"/>
      <c r="Q177" s="218"/>
      <c r="R177" s="218"/>
      <c r="S177" s="218"/>
      <c r="T177" s="218"/>
      <c r="U177" s="218"/>
      <c r="V177" s="218"/>
      <c r="W177" s="218"/>
      <c r="X177" s="218"/>
      <c r="Y177" s="218"/>
      <c r="Z177" s="218"/>
      <c r="AA177" s="218"/>
      <c r="AB177" s="218"/>
      <c r="AC177" s="218"/>
      <c r="AD177" s="218"/>
      <c r="AE177" s="218"/>
      <c r="AF177" s="218"/>
      <c r="AG177" s="218"/>
      <c r="AH177" s="218"/>
      <c r="AI177" s="218"/>
      <c r="AJ177" s="218"/>
      <c r="AK177" s="218"/>
      <c r="AL177" s="218"/>
      <c r="AM177" s="218"/>
      <c r="AN177" s="218"/>
      <c r="AO177" s="218"/>
      <c r="AP177" s="218"/>
      <c r="AQ177" s="218"/>
      <c r="AR177" s="218"/>
      <c r="AS177" s="218"/>
      <c r="AT177" s="218"/>
      <c r="AU177" s="218"/>
      <c r="AV177" s="218"/>
      <c r="AW177" s="218"/>
      <c r="AX177" s="218"/>
      <c r="AY177" s="218"/>
      <c r="AZ177" s="218"/>
      <c r="BA177" s="218"/>
      <c r="BB177" s="218"/>
      <c r="BC177" s="218"/>
    </row>
    <row r="178" spans="15:55" s="10" customFormat="1" x14ac:dyDescent="0.35">
      <c r="O178" s="218"/>
      <c r="P178" s="218"/>
      <c r="Q178" s="218"/>
      <c r="R178" s="218"/>
      <c r="S178" s="218"/>
      <c r="T178" s="218"/>
      <c r="U178" s="218"/>
      <c r="V178" s="218"/>
      <c r="W178" s="218"/>
      <c r="X178" s="218"/>
      <c r="Y178" s="218"/>
      <c r="Z178" s="218"/>
      <c r="AA178" s="218"/>
      <c r="AB178" s="218"/>
      <c r="AC178" s="218"/>
      <c r="AD178" s="218"/>
      <c r="AE178" s="218"/>
      <c r="AF178" s="218"/>
      <c r="AG178" s="218"/>
      <c r="AH178" s="218"/>
      <c r="AI178" s="218"/>
      <c r="AJ178" s="218"/>
      <c r="AK178" s="218"/>
      <c r="AL178" s="218"/>
      <c r="AM178" s="218"/>
      <c r="AN178" s="218"/>
      <c r="AO178" s="218"/>
      <c r="AP178" s="218"/>
      <c r="AQ178" s="218"/>
      <c r="AR178" s="218"/>
      <c r="AS178" s="218"/>
      <c r="AT178" s="218"/>
      <c r="AU178" s="218"/>
      <c r="AV178" s="218"/>
      <c r="AW178" s="218"/>
      <c r="AX178" s="218"/>
      <c r="AY178" s="218"/>
      <c r="AZ178" s="218"/>
      <c r="BA178" s="218"/>
      <c r="BB178" s="218"/>
      <c r="BC178" s="218"/>
    </row>
    <row r="179" spans="15:55" s="10" customFormat="1" x14ac:dyDescent="0.35">
      <c r="O179" s="218"/>
      <c r="P179" s="218"/>
      <c r="Q179" s="218"/>
      <c r="R179" s="218"/>
      <c r="S179" s="218"/>
      <c r="T179" s="218"/>
      <c r="U179" s="218"/>
      <c r="V179" s="218"/>
      <c r="W179" s="218"/>
      <c r="X179" s="218"/>
      <c r="Y179" s="218"/>
      <c r="Z179" s="218"/>
      <c r="AA179" s="218"/>
      <c r="AB179" s="218"/>
      <c r="AC179" s="218"/>
      <c r="AD179" s="218"/>
      <c r="AE179" s="218"/>
      <c r="AF179" s="218"/>
      <c r="AG179" s="218"/>
      <c r="AH179" s="218"/>
      <c r="AI179" s="218"/>
      <c r="AJ179" s="218"/>
      <c r="AK179" s="218"/>
      <c r="AL179" s="218"/>
      <c r="AM179" s="218"/>
      <c r="AN179" s="218"/>
      <c r="AO179" s="218"/>
      <c r="AP179" s="218"/>
      <c r="AQ179" s="218"/>
      <c r="AR179" s="218"/>
      <c r="AS179" s="218"/>
      <c r="AT179" s="218"/>
      <c r="AU179" s="218"/>
      <c r="AV179" s="218"/>
      <c r="AW179" s="218"/>
      <c r="AX179" s="218"/>
      <c r="AY179" s="218"/>
      <c r="AZ179" s="218"/>
      <c r="BA179" s="218"/>
      <c r="BB179" s="218"/>
      <c r="BC179" s="218"/>
    </row>
    <row r="180" spans="15:55" s="10" customFormat="1" x14ac:dyDescent="0.35">
      <c r="O180" s="218"/>
      <c r="P180" s="218"/>
      <c r="Q180" s="218"/>
      <c r="R180" s="218"/>
      <c r="S180" s="218"/>
      <c r="T180" s="218"/>
      <c r="U180" s="218"/>
      <c r="V180" s="218"/>
      <c r="W180" s="218"/>
      <c r="X180" s="218"/>
      <c r="Y180" s="218"/>
      <c r="Z180" s="218"/>
      <c r="AA180" s="218"/>
      <c r="AB180" s="218"/>
      <c r="AC180" s="218"/>
      <c r="AD180" s="218"/>
      <c r="AE180" s="218"/>
      <c r="AF180" s="218"/>
      <c r="AG180" s="218"/>
      <c r="AH180" s="218"/>
      <c r="AI180" s="218"/>
      <c r="AJ180" s="218"/>
      <c r="AK180" s="218"/>
      <c r="AL180" s="218"/>
      <c r="AM180" s="218"/>
      <c r="AN180" s="218"/>
      <c r="AO180" s="218"/>
      <c r="AP180" s="218"/>
      <c r="AQ180" s="218"/>
      <c r="AR180" s="218"/>
      <c r="AS180" s="218"/>
      <c r="AT180" s="218"/>
      <c r="AU180" s="218"/>
      <c r="AV180" s="218"/>
      <c r="AW180" s="218"/>
      <c r="AX180" s="218"/>
      <c r="AY180" s="218"/>
      <c r="AZ180" s="218"/>
      <c r="BA180" s="218"/>
      <c r="BB180" s="218"/>
      <c r="BC180" s="218"/>
    </row>
    <row r="181" spans="15:55" s="10" customFormat="1" x14ac:dyDescent="0.35">
      <c r="O181" s="218"/>
      <c r="P181" s="218"/>
      <c r="Q181" s="218"/>
      <c r="R181" s="218"/>
      <c r="S181" s="218"/>
      <c r="T181" s="218"/>
      <c r="U181" s="218"/>
      <c r="V181" s="218"/>
      <c r="W181" s="218"/>
      <c r="X181" s="218"/>
      <c r="Y181" s="218"/>
      <c r="Z181" s="218"/>
      <c r="AA181" s="218"/>
      <c r="AB181" s="218"/>
      <c r="AC181" s="218"/>
      <c r="AD181" s="218"/>
      <c r="AE181" s="218"/>
      <c r="AF181" s="218"/>
      <c r="AG181" s="218"/>
      <c r="AH181" s="218"/>
      <c r="AI181" s="218"/>
      <c r="AJ181" s="218"/>
      <c r="AK181" s="218"/>
      <c r="AL181" s="218"/>
      <c r="AM181" s="218"/>
      <c r="AN181" s="218"/>
      <c r="AO181" s="218"/>
      <c r="AP181" s="218"/>
      <c r="AQ181" s="218"/>
      <c r="AR181" s="218"/>
      <c r="AS181" s="218"/>
      <c r="AT181" s="218"/>
      <c r="AU181" s="218"/>
      <c r="AV181" s="218"/>
      <c r="AW181" s="218"/>
      <c r="AX181" s="218"/>
      <c r="AY181" s="218"/>
      <c r="AZ181" s="218"/>
      <c r="BA181" s="218"/>
      <c r="BB181" s="218"/>
      <c r="BC181" s="218"/>
    </row>
    <row r="182" spans="15:55" s="10" customFormat="1" x14ac:dyDescent="0.35">
      <c r="O182" s="218"/>
      <c r="P182" s="218"/>
      <c r="Q182" s="218"/>
      <c r="R182" s="218"/>
      <c r="S182" s="218"/>
      <c r="T182" s="218"/>
      <c r="U182" s="218"/>
      <c r="V182" s="218"/>
      <c r="W182" s="218"/>
      <c r="X182" s="218"/>
      <c r="Y182" s="218"/>
      <c r="Z182" s="218"/>
      <c r="AA182" s="218"/>
      <c r="AB182" s="218"/>
      <c r="AC182" s="218"/>
      <c r="AD182" s="218"/>
      <c r="AE182" s="218"/>
      <c r="AF182" s="218"/>
      <c r="AG182" s="218"/>
      <c r="AH182" s="218"/>
      <c r="AI182" s="218"/>
      <c r="AJ182" s="218"/>
      <c r="AK182" s="218"/>
      <c r="AL182" s="218"/>
      <c r="AM182" s="218"/>
      <c r="AN182" s="218"/>
      <c r="AO182" s="218"/>
      <c r="AP182" s="218"/>
      <c r="AQ182" s="218"/>
      <c r="AR182" s="218"/>
      <c r="AS182" s="218"/>
      <c r="AT182" s="218"/>
      <c r="AU182" s="218"/>
      <c r="AV182" s="218"/>
      <c r="AW182" s="218"/>
      <c r="AX182" s="218"/>
      <c r="AY182" s="218"/>
      <c r="AZ182" s="218"/>
      <c r="BA182" s="218"/>
      <c r="BB182" s="218"/>
      <c r="BC182" s="218"/>
    </row>
    <row r="183" spans="15:55" s="10" customFormat="1" x14ac:dyDescent="0.35">
      <c r="O183" s="218"/>
      <c r="P183" s="218"/>
      <c r="Q183" s="218"/>
      <c r="R183" s="218"/>
      <c r="S183" s="218"/>
      <c r="T183" s="218"/>
      <c r="U183" s="218"/>
      <c r="V183" s="218"/>
      <c r="W183" s="218"/>
      <c r="X183" s="218"/>
      <c r="Y183" s="218"/>
      <c r="Z183" s="218"/>
      <c r="AA183" s="218"/>
      <c r="AB183" s="218"/>
      <c r="AC183" s="218"/>
      <c r="AD183" s="218"/>
      <c r="AE183" s="218"/>
      <c r="AF183" s="218"/>
      <c r="AG183" s="218"/>
      <c r="AH183" s="218"/>
      <c r="AI183" s="218"/>
      <c r="AJ183" s="218"/>
      <c r="AK183" s="218"/>
      <c r="AL183" s="218"/>
      <c r="AM183" s="218"/>
      <c r="AN183" s="218"/>
      <c r="AO183" s="218"/>
      <c r="AP183" s="218"/>
      <c r="AQ183" s="218"/>
      <c r="AR183" s="218"/>
      <c r="AS183" s="218"/>
      <c r="AT183" s="218"/>
      <c r="AU183" s="218"/>
      <c r="AV183" s="218"/>
      <c r="AW183" s="218"/>
      <c r="AX183" s="218"/>
      <c r="AY183" s="218"/>
      <c r="AZ183" s="218"/>
      <c r="BA183" s="218"/>
      <c r="BB183" s="218"/>
      <c r="BC183" s="218"/>
    </row>
    <row r="184" spans="15:55" s="10" customFormat="1" x14ac:dyDescent="0.35">
      <c r="O184" s="218"/>
      <c r="P184" s="218"/>
      <c r="Q184" s="218"/>
      <c r="R184" s="218"/>
      <c r="S184" s="218"/>
      <c r="T184" s="218"/>
      <c r="U184" s="218"/>
      <c r="V184" s="218"/>
      <c r="W184" s="218"/>
      <c r="X184" s="218"/>
      <c r="Y184" s="218"/>
      <c r="Z184" s="218"/>
      <c r="AA184" s="218"/>
      <c r="AB184" s="218"/>
      <c r="AC184" s="218"/>
      <c r="AD184" s="218"/>
      <c r="AE184" s="218"/>
      <c r="AF184" s="218"/>
      <c r="AG184" s="218"/>
      <c r="AH184" s="218"/>
      <c r="AI184" s="218"/>
      <c r="AJ184" s="218"/>
      <c r="AK184" s="218"/>
      <c r="AL184" s="218"/>
      <c r="AM184" s="218"/>
      <c r="AN184" s="218"/>
      <c r="AO184" s="218"/>
      <c r="AP184" s="218"/>
      <c r="AQ184" s="218"/>
      <c r="AR184" s="218"/>
      <c r="AS184" s="218"/>
      <c r="AT184" s="218"/>
      <c r="AU184" s="218"/>
      <c r="AV184" s="218"/>
      <c r="AW184" s="218"/>
      <c r="AX184" s="218"/>
      <c r="AY184" s="218"/>
      <c r="AZ184" s="218"/>
      <c r="BA184" s="218"/>
      <c r="BB184" s="218"/>
      <c r="BC184" s="218"/>
    </row>
    <row r="185" spans="15:55" s="10" customFormat="1" x14ac:dyDescent="0.35">
      <c r="O185" s="218"/>
      <c r="P185" s="218"/>
      <c r="Q185" s="218"/>
      <c r="R185" s="218"/>
      <c r="S185" s="218"/>
      <c r="T185" s="218"/>
      <c r="U185" s="218"/>
      <c r="V185" s="218"/>
      <c r="W185" s="218"/>
      <c r="X185" s="218"/>
      <c r="Y185" s="218"/>
      <c r="Z185" s="218"/>
      <c r="AA185" s="218"/>
      <c r="AB185" s="218"/>
      <c r="AC185" s="218"/>
      <c r="AD185" s="218"/>
      <c r="AE185" s="218"/>
      <c r="AF185" s="218"/>
      <c r="AG185" s="218"/>
      <c r="AH185" s="218"/>
      <c r="AI185" s="218"/>
      <c r="AJ185" s="218"/>
      <c r="AK185" s="218"/>
      <c r="AL185" s="218"/>
      <c r="AM185" s="218"/>
      <c r="AN185" s="218"/>
      <c r="AO185" s="218"/>
      <c r="AP185" s="218"/>
      <c r="AQ185" s="218"/>
      <c r="AR185" s="218"/>
      <c r="AS185" s="218"/>
      <c r="AT185" s="218"/>
      <c r="AU185" s="218"/>
      <c r="AV185" s="218"/>
      <c r="AW185" s="218"/>
      <c r="AX185" s="218"/>
      <c r="AY185" s="218"/>
      <c r="AZ185" s="218"/>
      <c r="BA185" s="218"/>
      <c r="BB185" s="218"/>
      <c r="BC185" s="218"/>
    </row>
    <row r="186" spans="15:55" s="10" customFormat="1" x14ac:dyDescent="0.35">
      <c r="O186" s="218"/>
      <c r="P186" s="218"/>
      <c r="Q186" s="218"/>
      <c r="R186" s="218"/>
      <c r="S186" s="218"/>
      <c r="T186" s="218"/>
      <c r="U186" s="218"/>
      <c r="V186" s="218"/>
      <c r="W186" s="218"/>
      <c r="X186" s="218"/>
      <c r="Y186" s="218"/>
      <c r="Z186" s="218"/>
      <c r="AA186" s="218"/>
      <c r="AB186" s="218"/>
      <c r="AC186" s="218"/>
      <c r="AD186" s="218"/>
      <c r="AE186" s="218"/>
      <c r="AF186" s="218"/>
      <c r="AG186" s="218"/>
      <c r="AH186" s="218"/>
      <c r="AI186" s="218"/>
      <c r="AJ186" s="218"/>
      <c r="AK186" s="218"/>
      <c r="AL186" s="218"/>
      <c r="AM186" s="218"/>
      <c r="AN186" s="218"/>
      <c r="AO186" s="218"/>
      <c r="AP186" s="218"/>
      <c r="AQ186" s="218"/>
      <c r="AR186" s="218"/>
      <c r="AS186" s="218"/>
      <c r="AT186" s="218"/>
      <c r="AU186" s="218"/>
      <c r="AV186" s="218"/>
      <c r="AW186" s="218"/>
      <c r="AX186" s="218"/>
      <c r="AY186" s="218"/>
      <c r="AZ186" s="218"/>
      <c r="BA186" s="218"/>
      <c r="BB186" s="218"/>
      <c r="BC186" s="218"/>
    </row>
    <row r="187" spans="15:55" s="10" customFormat="1" x14ac:dyDescent="0.35">
      <c r="O187" s="218"/>
      <c r="P187" s="218"/>
      <c r="Q187" s="218"/>
      <c r="R187" s="218"/>
      <c r="S187" s="218"/>
      <c r="T187" s="218"/>
      <c r="U187" s="218"/>
      <c r="V187" s="218"/>
      <c r="W187" s="218"/>
      <c r="X187" s="218"/>
      <c r="Y187" s="218"/>
      <c r="Z187" s="218"/>
      <c r="AA187" s="218"/>
      <c r="AB187" s="218"/>
      <c r="AC187" s="218"/>
      <c r="AD187" s="218"/>
      <c r="AE187" s="218"/>
      <c r="AF187" s="218"/>
      <c r="AG187" s="218"/>
      <c r="AH187" s="218"/>
      <c r="AI187" s="218"/>
      <c r="AJ187" s="218"/>
      <c r="AK187" s="218"/>
      <c r="AL187" s="218"/>
      <c r="AM187" s="218"/>
      <c r="AN187" s="218"/>
      <c r="AO187" s="218"/>
      <c r="AP187" s="218"/>
      <c r="AQ187" s="218"/>
      <c r="AR187" s="218"/>
      <c r="AS187" s="218"/>
      <c r="AT187" s="218"/>
      <c r="AU187" s="218"/>
      <c r="AV187" s="218"/>
      <c r="AW187" s="218"/>
      <c r="AX187" s="218"/>
      <c r="AY187" s="218"/>
      <c r="AZ187" s="218"/>
      <c r="BA187" s="218"/>
      <c r="BB187" s="218"/>
      <c r="BC187" s="218"/>
    </row>
    <row r="188" spans="15:55" s="10" customFormat="1" x14ac:dyDescent="0.35">
      <c r="O188" s="218"/>
      <c r="P188" s="218"/>
      <c r="Q188" s="218"/>
      <c r="R188" s="218"/>
      <c r="S188" s="218"/>
      <c r="T188" s="218"/>
      <c r="U188" s="218"/>
      <c r="V188" s="218"/>
      <c r="W188" s="218"/>
      <c r="X188" s="218"/>
      <c r="Y188" s="218"/>
      <c r="Z188" s="218"/>
      <c r="AA188" s="218"/>
      <c r="AB188" s="218"/>
      <c r="AC188" s="218"/>
      <c r="AD188" s="218"/>
      <c r="AE188" s="218"/>
      <c r="AF188" s="218"/>
      <c r="AG188" s="218"/>
      <c r="AH188" s="218"/>
      <c r="AI188" s="218"/>
      <c r="AJ188" s="218"/>
      <c r="AK188" s="218"/>
      <c r="AL188" s="218"/>
      <c r="AM188" s="218"/>
      <c r="AN188" s="218"/>
      <c r="AO188" s="218"/>
      <c r="AP188" s="218"/>
      <c r="AQ188" s="218"/>
      <c r="AR188" s="218"/>
      <c r="AS188" s="218"/>
      <c r="AT188" s="218"/>
      <c r="AU188" s="218"/>
      <c r="AV188" s="218"/>
      <c r="AW188" s="218"/>
      <c r="AX188" s="218"/>
      <c r="AY188" s="218"/>
      <c r="AZ188" s="218"/>
      <c r="BA188" s="218"/>
      <c r="BB188" s="218"/>
      <c r="BC188" s="218"/>
    </row>
    <row r="189" spans="15:55" s="10" customFormat="1" x14ac:dyDescent="0.35">
      <c r="O189" s="218"/>
      <c r="P189" s="218"/>
      <c r="Q189" s="218"/>
      <c r="R189" s="218"/>
      <c r="S189" s="218"/>
      <c r="T189" s="218"/>
      <c r="U189" s="218"/>
      <c r="V189" s="218"/>
      <c r="W189" s="218"/>
      <c r="X189" s="218"/>
      <c r="Y189" s="218"/>
      <c r="Z189" s="218"/>
      <c r="AA189" s="218"/>
      <c r="AB189" s="218"/>
      <c r="AC189" s="218"/>
      <c r="AD189" s="218"/>
      <c r="AE189" s="218"/>
      <c r="AF189" s="218"/>
      <c r="AG189" s="218"/>
      <c r="AH189" s="218"/>
      <c r="AI189" s="218"/>
      <c r="AJ189" s="218"/>
      <c r="AK189" s="218"/>
      <c r="AL189" s="218"/>
      <c r="AM189" s="218"/>
      <c r="AN189" s="218"/>
      <c r="AO189" s="218"/>
      <c r="AP189" s="218"/>
      <c r="AQ189" s="218"/>
      <c r="AR189" s="218"/>
      <c r="AS189" s="218"/>
      <c r="AT189" s="218"/>
      <c r="AU189" s="218"/>
      <c r="AV189" s="218"/>
      <c r="AW189" s="218"/>
      <c r="AX189" s="218"/>
      <c r="AY189" s="218"/>
      <c r="AZ189" s="218"/>
      <c r="BA189" s="218"/>
      <c r="BB189" s="218"/>
      <c r="BC189" s="218"/>
    </row>
    <row r="190" spans="15:55" s="10" customFormat="1" x14ac:dyDescent="0.35">
      <c r="O190" s="218"/>
      <c r="P190" s="218"/>
      <c r="Q190" s="218"/>
      <c r="R190" s="218"/>
      <c r="S190" s="218"/>
      <c r="T190" s="218"/>
      <c r="U190" s="218"/>
      <c r="V190" s="218"/>
      <c r="W190" s="218"/>
      <c r="X190" s="218"/>
      <c r="Y190" s="218"/>
      <c r="Z190" s="218"/>
      <c r="AA190" s="218"/>
      <c r="AB190" s="218"/>
      <c r="AC190" s="218"/>
      <c r="AD190" s="218"/>
      <c r="AE190" s="218"/>
      <c r="AF190" s="218"/>
      <c r="AG190" s="218"/>
      <c r="AH190" s="218"/>
      <c r="AI190" s="218"/>
      <c r="AJ190" s="218"/>
      <c r="AK190" s="218"/>
      <c r="AL190" s="218"/>
      <c r="AM190" s="218"/>
      <c r="AN190" s="218"/>
      <c r="AO190" s="218"/>
      <c r="AP190" s="218"/>
      <c r="AQ190" s="218"/>
      <c r="AR190" s="218"/>
      <c r="AS190" s="218"/>
      <c r="AT190" s="218"/>
      <c r="AU190" s="218"/>
      <c r="AV190" s="218"/>
      <c r="AW190" s="218"/>
      <c r="AX190" s="218"/>
      <c r="AY190" s="218"/>
      <c r="AZ190" s="218"/>
      <c r="BA190" s="218"/>
      <c r="BB190" s="218"/>
      <c r="BC190" s="218"/>
    </row>
    <row r="191" spans="15:55" s="10" customFormat="1" x14ac:dyDescent="0.35">
      <c r="O191" s="218"/>
      <c r="P191" s="218"/>
      <c r="Q191" s="218"/>
      <c r="R191" s="218"/>
      <c r="S191" s="218"/>
      <c r="T191" s="218"/>
      <c r="U191" s="218"/>
      <c r="V191" s="218"/>
      <c r="W191" s="218"/>
      <c r="X191" s="218"/>
      <c r="Y191" s="218"/>
      <c r="Z191" s="218"/>
      <c r="AA191" s="218"/>
      <c r="AB191" s="218"/>
      <c r="AC191" s="218"/>
      <c r="AD191" s="218"/>
      <c r="AE191" s="218"/>
      <c r="AF191" s="218"/>
      <c r="AG191" s="218"/>
      <c r="AH191" s="218"/>
      <c r="AI191" s="218"/>
      <c r="AJ191" s="218"/>
      <c r="AK191" s="218"/>
      <c r="AL191" s="218"/>
      <c r="AM191" s="218"/>
      <c r="AN191" s="218"/>
      <c r="AO191" s="218"/>
      <c r="AP191" s="218"/>
      <c r="AQ191" s="218"/>
      <c r="AR191" s="218"/>
      <c r="AS191" s="218"/>
      <c r="AT191" s="218"/>
      <c r="AU191" s="218"/>
      <c r="AV191" s="218"/>
      <c r="AW191" s="218"/>
      <c r="AX191" s="218"/>
      <c r="AY191" s="218"/>
      <c r="AZ191" s="218"/>
      <c r="BA191" s="218"/>
      <c r="BB191" s="218"/>
      <c r="BC191" s="218"/>
    </row>
    <row r="192" spans="15:55" s="10" customFormat="1" x14ac:dyDescent="0.35">
      <c r="O192" s="218"/>
      <c r="P192" s="218"/>
      <c r="Q192" s="218"/>
      <c r="R192" s="218"/>
      <c r="S192" s="218"/>
      <c r="T192" s="218"/>
      <c r="U192" s="218"/>
      <c r="V192" s="218"/>
      <c r="W192" s="218"/>
      <c r="X192" s="218"/>
      <c r="Y192" s="218"/>
      <c r="Z192" s="218"/>
      <c r="AA192" s="218"/>
      <c r="AB192" s="218"/>
      <c r="AC192" s="218"/>
      <c r="AD192" s="218"/>
      <c r="AE192" s="218"/>
      <c r="AF192" s="218"/>
      <c r="AG192" s="218"/>
      <c r="AH192" s="218"/>
      <c r="AI192" s="218"/>
      <c r="AJ192" s="218"/>
      <c r="AK192" s="218"/>
      <c r="AL192" s="218"/>
      <c r="AM192" s="218"/>
      <c r="AN192" s="218"/>
      <c r="AO192" s="218"/>
      <c r="AP192" s="218"/>
      <c r="AQ192" s="218"/>
      <c r="AR192" s="218"/>
      <c r="AS192" s="218"/>
      <c r="AT192" s="218"/>
      <c r="AU192" s="218"/>
      <c r="AV192" s="218"/>
      <c r="AW192" s="218"/>
      <c r="AX192" s="218"/>
      <c r="AY192" s="218"/>
      <c r="AZ192" s="218"/>
      <c r="BA192" s="218"/>
      <c r="BB192" s="218"/>
      <c r="BC192" s="218"/>
    </row>
    <row r="193" spans="15:55" s="10" customFormat="1" x14ac:dyDescent="0.35">
      <c r="O193" s="218"/>
      <c r="P193" s="218"/>
      <c r="Q193" s="218"/>
      <c r="R193" s="218"/>
      <c r="S193" s="218"/>
      <c r="T193" s="218"/>
      <c r="U193" s="218"/>
      <c r="V193" s="218"/>
      <c r="W193" s="218"/>
      <c r="X193" s="218"/>
      <c r="Y193" s="218"/>
      <c r="Z193" s="218"/>
      <c r="AA193" s="218"/>
      <c r="AB193" s="218"/>
      <c r="AC193" s="218"/>
      <c r="AD193" s="218"/>
      <c r="AE193" s="218"/>
      <c r="AF193" s="218"/>
      <c r="AG193" s="218"/>
      <c r="AH193" s="218"/>
      <c r="AI193" s="218"/>
      <c r="AJ193" s="218"/>
      <c r="AK193" s="218"/>
      <c r="AL193" s="218"/>
      <c r="AM193" s="218"/>
      <c r="AN193" s="218"/>
      <c r="AO193" s="218"/>
      <c r="AP193" s="218"/>
      <c r="AQ193" s="218"/>
      <c r="AR193" s="218"/>
      <c r="AS193" s="218"/>
      <c r="AT193" s="218"/>
      <c r="AU193" s="218"/>
      <c r="AV193" s="218"/>
      <c r="AW193" s="218"/>
      <c r="AX193" s="218"/>
      <c r="AY193" s="218"/>
      <c r="AZ193" s="218"/>
      <c r="BA193" s="218"/>
      <c r="BB193" s="218"/>
      <c r="BC193" s="218"/>
    </row>
    <row r="194" spans="15:55" s="10" customFormat="1" x14ac:dyDescent="0.35">
      <c r="O194" s="218"/>
      <c r="P194" s="218"/>
      <c r="Q194" s="218"/>
      <c r="R194" s="218"/>
      <c r="S194" s="218"/>
      <c r="T194" s="218"/>
      <c r="U194" s="218"/>
      <c r="V194" s="218"/>
      <c r="W194" s="218"/>
      <c r="X194" s="218"/>
      <c r="Y194" s="218"/>
      <c r="Z194" s="218"/>
      <c r="AA194" s="218"/>
      <c r="AB194" s="218"/>
      <c r="AC194" s="218"/>
      <c r="AD194" s="218"/>
      <c r="AE194" s="218"/>
      <c r="AF194" s="218"/>
      <c r="AG194" s="218"/>
      <c r="AH194" s="218"/>
      <c r="AI194" s="218"/>
      <c r="AJ194" s="218"/>
      <c r="AK194" s="218"/>
      <c r="AL194" s="218"/>
      <c r="AM194" s="218"/>
      <c r="AN194" s="218"/>
      <c r="AO194" s="218"/>
      <c r="AP194" s="218"/>
      <c r="AQ194" s="218"/>
      <c r="AR194" s="218"/>
      <c r="AS194" s="218"/>
      <c r="AT194" s="218"/>
      <c r="AU194" s="218"/>
      <c r="AV194" s="218"/>
      <c r="AW194" s="218"/>
      <c r="AX194" s="218"/>
      <c r="AY194" s="218"/>
      <c r="AZ194" s="218"/>
      <c r="BA194" s="218"/>
      <c r="BB194" s="218"/>
      <c r="BC194" s="218"/>
    </row>
    <row r="195" spans="15:55" s="10" customFormat="1" x14ac:dyDescent="0.35">
      <c r="O195" s="218"/>
      <c r="P195" s="218"/>
      <c r="Q195" s="218"/>
      <c r="R195" s="218"/>
      <c r="S195" s="218"/>
      <c r="T195" s="218"/>
      <c r="U195" s="218"/>
      <c r="V195" s="218"/>
      <c r="W195" s="218"/>
      <c r="X195" s="218"/>
      <c r="Y195" s="218"/>
      <c r="Z195" s="218"/>
      <c r="AA195" s="218"/>
      <c r="AB195" s="218"/>
      <c r="AC195" s="218"/>
      <c r="AD195" s="218"/>
      <c r="AE195" s="218"/>
      <c r="AF195" s="218"/>
      <c r="AG195" s="218"/>
      <c r="AH195" s="218"/>
      <c r="AI195" s="218"/>
      <c r="AJ195" s="218"/>
      <c r="AK195" s="218"/>
      <c r="AL195" s="218"/>
      <c r="AM195" s="218"/>
      <c r="AN195" s="218"/>
      <c r="AO195" s="218"/>
      <c r="AP195" s="218"/>
      <c r="AQ195" s="218"/>
      <c r="AR195" s="218"/>
      <c r="AS195" s="218"/>
      <c r="AT195" s="218"/>
      <c r="AU195" s="218"/>
      <c r="AV195" s="218"/>
      <c r="AW195" s="218"/>
      <c r="AX195" s="218"/>
      <c r="AY195" s="218"/>
      <c r="AZ195" s="218"/>
      <c r="BA195" s="218"/>
      <c r="BB195" s="218"/>
      <c r="BC195" s="218"/>
    </row>
    <row r="196" spans="15:55" s="10" customFormat="1" x14ac:dyDescent="0.35">
      <c r="O196" s="218"/>
      <c r="P196" s="218"/>
      <c r="Q196" s="218"/>
      <c r="R196" s="218"/>
      <c r="S196" s="218"/>
      <c r="T196" s="218"/>
      <c r="U196" s="218"/>
      <c r="V196" s="218"/>
      <c r="W196" s="218"/>
      <c r="X196" s="218"/>
      <c r="Y196" s="218"/>
      <c r="Z196" s="218"/>
      <c r="AA196" s="218"/>
      <c r="AB196" s="218"/>
      <c r="AC196" s="218"/>
      <c r="AD196" s="218"/>
      <c r="AE196" s="218"/>
      <c r="AF196" s="218"/>
      <c r="AG196" s="218"/>
      <c r="AH196" s="218"/>
      <c r="AI196" s="218"/>
      <c r="AJ196" s="218"/>
      <c r="AK196" s="218"/>
      <c r="AL196" s="218"/>
      <c r="AM196" s="218"/>
      <c r="AN196" s="218"/>
      <c r="AO196" s="218"/>
      <c r="AP196" s="218"/>
      <c r="AQ196" s="218"/>
      <c r="AR196" s="218"/>
      <c r="AS196" s="218"/>
      <c r="AT196" s="218"/>
      <c r="AU196" s="218"/>
      <c r="AV196" s="218"/>
      <c r="AW196" s="218"/>
      <c r="AX196" s="218"/>
      <c r="AY196" s="218"/>
      <c r="AZ196" s="218"/>
      <c r="BA196" s="218"/>
      <c r="BB196" s="218"/>
      <c r="BC196" s="218"/>
    </row>
    <row r="197" spans="15:55" s="10" customFormat="1" x14ac:dyDescent="0.35">
      <c r="O197" s="218"/>
      <c r="P197" s="218"/>
      <c r="Q197" s="218"/>
      <c r="R197" s="218"/>
      <c r="S197" s="218"/>
      <c r="T197" s="218"/>
      <c r="U197" s="218"/>
      <c r="V197" s="218"/>
      <c r="W197" s="218"/>
      <c r="X197" s="218"/>
      <c r="Y197" s="218"/>
      <c r="Z197" s="218"/>
      <c r="AA197" s="218"/>
      <c r="AB197" s="218"/>
      <c r="AC197" s="218"/>
      <c r="AD197" s="218"/>
      <c r="AE197" s="218"/>
      <c r="AF197" s="218"/>
      <c r="AG197" s="218"/>
      <c r="AH197" s="218"/>
      <c r="AI197" s="218"/>
      <c r="AJ197" s="218"/>
      <c r="AK197" s="218"/>
      <c r="AL197" s="218"/>
      <c r="AM197" s="218"/>
      <c r="AN197" s="218"/>
      <c r="AO197" s="218"/>
      <c r="AP197" s="218"/>
      <c r="AQ197" s="218"/>
      <c r="AR197" s="218"/>
      <c r="AS197" s="218"/>
      <c r="AT197" s="218"/>
      <c r="AU197" s="218"/>
      <c r="AV197" s="218"/>
      <c r="AW197" s="218"/>
      <c r="AX197" s="218"/>
      <c r="AY197" s="218"/>
      <c r="AZ197" s="218"/>
      <c r="BA197" s="218"/>
      <c r="BB197" s="218"/>
      <c r="BC197" s="218"/>
    </row>
    <row r="198" spans="15:55" s="10" customFormat="1" x14ac:dyDescent="0.35">
      <c r="O198" s="218"/>
      <c r="P198" s="218"/>
      <c r="Q198" s="218"/>
      <c r="R198" s="218"/>
      <c r="S198" s="218"/>
      <c r="T198" s="218"/>
      <c r="U198" s="218"/>
      <c r="V198" s="218"/>
      <c r="W198" s="218"/>
      <c r="X198" s="218"/>
      <c r="Y198" s="218"/>
      <c r="Z198" s="218"/>
      <c r="AA198" s="218"/>
      <c r="AB198" s="218"/>
      <c r="AC198" s="218"/>
      <c r="AD198" s="218"/>
      <c r="AE198" s="218"/>
      <c r="AF198" s="218"/>
      <c r="AG198" s="218"/>
      <c r="AH198" s="218"/>
      <c r="AI198" s="218"/>
      <c r="AJ198" s="218"/>
      <c r="AK198" s="218"/>
      <c r="AL198" s="218"/>
      <c r="AM198" s="218"/>
      <c r="AN198" s="218"/>
      <c r="AO198" s="218"/>
      <c r="AP198" s="218"/>
      <c r="AQ198" s="218"/>
      <c r="AR198" s="218"/>
      <c r="AS198" s="218"/>
      <c r="AT198" s="218"/>
      <c r="AU198" s="218"/>
      <c r="AV198" s="218"/>
      <c r="AW198" s="218"/>
      <c r="AX198" s="218"/>
      <c r="AY198" s="218"/>
      <c r="AZ198" s="218"/>
      <c r="BA198" s="218"/>
      <c r="BB198" s="218"/>
      <c r="BC198" s="218"/>
    </row>
    <row r="199" spans="15:55" s="10" customFormat="1" x14ac:dyDescent="0.35">
      <c r="O199" s="218"/>
      <c r="P199" s="218"/>
      <c r="Q199" s="218"/>
      <c r="R199" s="218"/>
      <c r="S199" s="218"/>
      <c r="T199" s="218"/>
      <c r="U199" s="218"/>
      <c r="V199" s="218"/>
      <c r="W199" s="218"/>
      <c r="X199" s="218"/>
      <c r="Y199" s="218"/>
      <c r="Z199" s="218"/>
      <c r="AA199" s="218"/>
      <c r="AB199" s="218"/>
      <c r="AC199" s="218"/>
      <c r="AD199" s="218"/>
      <c r="AE199" s="218"/>
      <c r="AF199" s="218"/>
      <c r="AG199" s="218"/>
      <c r="AH199" s="218"/>
      <c r="AI199" s="218"/>
      <c r="AJ199" s="218"/>
      <c r="AK199" s="218"/>
      <c r="AL199" s="218"/>
      <c r="AM199" s="218"/>
      <c r="AN199" s="218"/>
      <c r="AO199" s="218"/>
      <c r="AP199" s="218"/>
      <c r="AQ199" s="218"/>
      <c r="AR199" s="218"/>
      <c r="AS199" s="218"/>
      <c r="AT199" s="218"/>
      <c r="AU199" s="218"/>
      <c r="AV199" s="218"/>
      <c r="AW199" s="218"/>
      <c r="AX199" s="218"/>
      <c r="AY199" s="218"/>
      <c r="AZ199" s="218"/>
      <c r="BA199" s="218"/>
      <c r="BB199" s="218"/>
      <c r="BC199" s="218"/>
    </row>
    <row r="200" spans="15:55" s="10" customFormat="1" x14ac:dyDescent="0.35">
      <c r="O200" s="218"/>
      <c r="P200" s="218"/>
      <c r="Q200" s="218"/>
      <c r="R200" s="218"/>
      <c r="S200" s="218"/>
      <c r="T200" s="218"/>
      <c r="U200" s="218"/>
      <c r="V200" s="218"/>
      <c r="W200" s="218"/>
      <c r="X200" s="218"/>
      <c r="Y200" s="218"/>
      <c r="Z200" s="218"/>
      <c r="AA200" s="218"/>
      <c r="AB200" s="218"/>
      <c r="AC200" s="218"/>
      <c r="AD200" s="218"/>
      <c r="AE200" s="218"/>
      <c r="AF200" s="218"/>
      <c r="AG200" s="218"/>
      <c r="AH200" s="218"/>
      <c r="AI200" s="218"/>
      <c r="AJ200" s="218"/>
      <c r="AK200" s="218"/>
      <c r="AL200" s="218"/>
      <c r="AM200" s="218"/>
      <c r="AN200" s="218"/>
      <c r="AO200" s="218"/>
      <c r="AP200" s="218"/>
      <c r="AQ200" s="218"/>
      <c r="AR200" s="218"/>
      <c r="AS200" s="218"/>
      <c r="AT200" s="218"/>
      <c r="AU200" s="218"/>
      <c r="AV200" s="218"/>
      <c r="AW200" s="218"/>
      <c r="AX200" s="218"/>
      <c r="AY200" s="218"/>
      <c r="AZ200" s="218"/>
      <c r="BA200" s="218"/>
      <c r="BB200" s="218"/>
      <c r="BC200" s="218"/>
    </row>
    <row r="201" spans="15:55" s="10" customFormat="1" x14ac:dyDescent="0.35">
      <c r="O201" s="218"/>
      <c r="P201" s="218"/>
      <c r="Q201" s="218"/>
      <c r="R201" s="218"/>
      <c r="S201" s="218"/>
      <c r="T201" s="218"/>
      <c r="U201" s="218"/>
      <c r="V201" s="218"/>
      <c r="W201" s="218"/>
      <c r="X201" s="218"/>
      <c r="Y201" s="218"/>
      <c r="Z201" s="218"/>
      <c r="AA201" s="218"/>
      <c r="AB201" s="218"/>
      <c r="AC201" s="218"/>
      <c r="AD201" s="218"/>
      <c r="AE201" s="218"/>
      <c r="AF201" s="218"/>
      <c r="AG201" s="218"/>
      <c r="AH201" s="218"/>
      <c r="AI201" s="218"/>
      <c r="AJ201" s="218"/>
      <c r="AK201" s="218"/>
      <c r="AL201" s="218"/>
      <c r="AM201" s="218"/>
      <c r="AN201" s="218"/>
      <c r="AO201" s="218"/>
      <c r="AP201" s="218"/>
      <c r="AQ201" s="218"/>
      <c r="AR201" s="218"/>
      <c r="AS201" s="218"/>
      <c r="AT201" s="218"/>
      <c r="AU201" s="218"/>
      <c r="AV201" s="218"/>
      <c r="AW201" s="218"/>
      <c r="AX201" s="218"/>
      <c r="AY201" s="218"/>
      <c r="AZ201" s="218"/>
      <c r="BA201" s="218"/>
      <c r="BB201" s="218"/>
      <c r="BC201" s="218"/>
    </row>
    <row r="202" spans="15:55" s="10" customFormat="1" x14ac:dyDescent="0.35">
      <c r="O202" s="218"/>
      <c r="P202" s="218"/>
      <c r="Q202" s="218"/>
      <c r="R202" s="218"/>
      <c r="S202" s="218"/>
      <c r="T202" s="218"/>
      <c r="U202" s="218"/>
      <c r="V202" s="218"/>
      <c r="W202" s="218"/>
      <c r="X202" s="218"/>
      <c r="Y202" s="218"/>
      <c r="Z202" s="218"/>
      <c r="AA202" s="218"/>
      <c r="AB202" s="218"/>
      <c r="AC202" s="218"/>
      <c r="AD202" s="218"/>
      <c r="AE202" s="218"/>
      <c r="AF202" s="218"/>
      <c r="AG202" s="218"/>
      <c r="AH202" s="218"/>
      <c r="AI202" s="218"/>
      <c r="AJ202" s="218"/>
      <c r="AK202" s="218"/>
      <c r="AL202" s="218"/>
      <c r="AM202" s="218"/>
      <c r="AN202" s="218"/>
      <c r="AO202" s="218"/>
      <c r="AP202" s="218"/>
      <c r="AQ202" s="218"/>
      <c r="AR202" s="218"/>
      <c r="AS202" s="218"/>
      <c r="AT202" s="218"/>
      <c r="AU202" s="218"/>
      <c r="AV202" s="218"/>
      <c r="AW202" s="218"/>
      <c r="AX202" s="218"/>
      <c r="AY202" s="218"/>
      <c r="AZ202" s="218"/>
      <c r="BA202" s="218"/>
      <c r="BB202" s="218"/>
      <c r="BC202" s="218"/>
    </row>
    <row r="203" spans="15:55" s="10" customFormat="1" x14ac:dyDescent="0.35">
      <c r="O203" s="218"/>
      <c r="P203" s="218"/>
      <c r="Q203" s="218"/>
      <c r="R203" s="218"/>
      <c r="S203" s="218"/>
      <c r="T203" s="218"/>
      <c r="U203" s="218"/>
      <c r="V203" s="218"/>
      <c r="W203" s="218"/>
      <c r="X203" s="218"/>
      <c r="Y203" s="218"/>
      <c r="Z203" s="218"/>
      <c r="AA203" s="218"/>
      <c r="AB203" s="218"/>
      <c r="AC203" s="218"/>
      <c r="AD203" s="218"/>
      <c r="AE203" s="218"/>
      <c r="AF203" s="218"/>
      <c r="AG203" s="218"/>
      <c r="AH203" s="218"/>
      <c r="AI203" s="218"/>
      <c r="AJ203" s="218"/>
      <c r="AK203" s="218"/>
      <c r="AL203" s="218"/>
      <c r="AM203" s="218"/>
      <c r="AN203" s="218"/>
      <c r="AO203" s="218"/>
      <c r="AP203" s="218"/>
      <c r="AQ203" s="218"/>
      <c r="AR203" s="218"/>
      <c r="AS203" s="218"/>
      <c r="AT203" s="218"/>
      <c r="AU203" s="218"/>
      <c r="AV203" s="218"/>
      <c r="AW203" s="218"/>
      <c r="AX203" s="218"/>
      <c r="AY203" s="218"/>
      <c r="AZ203" s="218"/>
      <c r="BA203" s="218"/>
      <c r="BB203" s="218"/>
      <c r="BC203" s="218"/>
    </row>
    <row r="204" spans="15:55" s="10" customFormat="1" x14ac:dyDescent="0.35">
      <c r="O204" s="218"/>
      <c r="P204" s="218"/>
      <c r="Q204" s="218"/>
      <c r="R204" s="218"/>
      <c r="S204" s="218"/>
      <c r="T204" s="218"/>
      <c r="U204" s="218"/>
      <c r="V204" s="218"/>
      <c r="W204" s="218"/>
      <c r="X204" s="218"/>
      <c r="Y204" s="218"/>
      <c r="Z204" s="218"/>
      <c r="AA204" s="218"/>
      <c r="AB204" s="218"/>
      <c r="AC204" s="218"/>
      <c r="AD204" s="218"/>
      <c r="AE204" s="218"/>
      <c r="AF204" s="218"/>
      <c r="AG204" s="218"/>
      <c r="AH204" s="218"/>
      <c r="AI204" s="218"/>
      <c r="AJ204" s="218"/>
      <c r="AK204" s="218"/>
      <c r="AL204" s="218"/>
      <c r="AM204" s="218"/>
      <c r="AN204" s="218"/>
      <c r="AO204" s="218"/>
      <c r="AP204" s="218"/>
      <c r="AQ204" s="218"/>
      <c r="AR204" s="218"/>
      <c r="AS204" s="218"/>
      <c r="AT204" s="218"/>
      <c r="AU204" s="218"/>
      <c r="AV204" s="218"/>
      <c r="AW204" s="218"/>
      <c r="AX204" s="218"/>
      <c r="AY204" s="218"/>
      <c r="AZ204" s="218"/>
      <c r="BA204" s="218"/>
      <c r="BB204" s="218"/>
      <c r="BC204" s="218"/>
    </row>
    <row r="205" spans="15:55" s="10" customFormat="1" x14ac:dyDescent="0.35">
      <c r="O205" s="218"/>
      <c r="P205" s="218"/>
      <c r="Q205" s="218"/>
      <c r="R205" s="218"/>
      <c r="S205" s="218"/>
      <c r="T205" s="218"/>
      <c r="U205" s="218"/>
      <c r="V205" s="218"/>
      <c r="W205" s="218"/>
      <c r="X205" s="218"/>
      <c r="Y205" s="218"/>
      <c r="Z205" s="218"/>
      <c r="AA205" s="218"/>
      <c r="AB205" s="218"/>
      <c r="AC205" s="218"/>
      <c r="AD205" s="218"/>
      <c r="AE205" s="218"/>
      <c r="AF205" s="218"/>
      <c r="AG205" s="218"/>
      <c r="AH205" s="218"/>
      <c r="AI205" s="218"/>
      <c r="AJ205" s="218"/>
      <c r="AK205" s="218"/>
      <c r="AL205" s="218"/>
      <c r="AM205" s="218"/>
      <c r="AN205" s="218"/>
      <c r="AO205" s="218"/>
      <c r="AP205" s="218"/>
      <c r="AQ205" s="218"/>
      <c r="AR205" s="218"/>
      <c r="AS205" s="218"/>
      <c r="AT205" s="218"/>
      <c r="AU205" s="218"/>
      <c r="AV205" s="218"/>
      <c r="AW205" s="218"/>
      <c r="AX205" s="218"/>
      <c r="AY205" s="218"/>
      <c r="AZ205" s="218"/>
      <c r="BA205" s="218"/>
      <c r="BB205" s="218"/>
      <c r="BC205" s="218"/>
    </row>
    <row r="206" spans="15:55" s="10" customFormat="1" x14ac:dyDescent="0.35">
      <c r="O206" s="218"/>
      <c r="P206" s="218"/>
      <c r="Q206" s="218"/>
      <c r="R206" s="218"/>
      <c r="S206" s="218"/>
      <c r="T206" s="218"/>
      <c r="U206" s="218"/>
      <c r="V206" s="218"/>
      <c r="W206" s="218"/>
      <c r="X206" s="218"/>
      <c r="Y206" s="218"/>
      <c r="Z206" s="218"/>
      <c r="AA206" s="218"/>
      <c r="AB206" s="218"/>
      <c r="AC206" s="218"/>
      <c r="AD206" s="218"/>
      <c r="AE206" s="218"/>
      <c r="AF206" s="218"/>
      <c r="AG206" s="218"/>
      <c r="AH206" s="218"/>
      <c r="AI206" s="218"/>
      <c r="AJ206" s="218"/>
      <c r="AK206" s="218"/>
      <c r="AL206" s="218"/>
      <c r="AM206" s="218"/>
      <c r="AN206" s="218"/>
      <c r="AO206" s="218"/>
      <c r="AP206" s="218"/>
      <c r="AQ206" s="218"/>
      <c r="AR206" s="218"/>
      <c r="AS206" s="218"/>
      <c r="AT206" s="218"/>
      <c r="AU206" s="218"/>
      <c r="AV206" s="218"/>
      <c r="AW206" s="218"/>
      <c r="AX206" s="218"/>
      <c r="AY206" s="218"/>
      <c r="AZ206" s="218"/>
      <c r="BA206" s="218"/>
      <c r="BB206" s="218"/>
      <c r="BC206" s="218"/>
    </row>
    <row r="207" spans="15:55" s="10" customFormat="1" x14ac:dyDescent="0.35">
      <c r="O207" s="218"/>
      <c r="P207" s="218"/>
      <c r="Q207" s="218"/>
      <c r="R207" s="218"/>
      <c r="S207" s="218"/>
      <c r="T207" s="218"/>
      <c r="U207" s="218"/>
      <c r="V207" s="218"/>
      <c r="W207" s="218"/>
      <c r="X207" s="218"/>
      <c r="Y207" s="218"/>
      <c r="Z207" s="218"/>
      <c r="AA207" s="218"/>
      <c r="AB207" s="218"/>
      <c r="AC207" s="218"/>
      <c r="AD207" s="218"/>
      <c r="AE207" s="218"/>
      <c r="AF207" s="218"/>
      <c r="AG207" s="218"/>
      <c r="AH207" s="218"/>
      <c r="AI207" s="218"/>
      <c r="AJ207" s="218"/>
      <c r="AK207" s="218"/>
      <c r="AL207" s="218"/>
      <c r="AM207" s="218"/>
      <c r="AN207" s="218"/>
      <c r="AO207" s="218"/>
      <c r="AP207" s="218"/>
      <c r="AQ207" s="218"/>
      <c r="AR207" s="218"/>
      <c r="AS207" s="218"/>
      <c r="AT207" s="218"/>
      <c r="AU207" s="218"/>
      <c r="AV207" s="218"/>
      <c r="AW207" s="218"/>
      <c r="AX207" s="218"/>
      <c r="AY207" s="218"/>
      <c r="AZ207" s="218"/>
      <c r="BA207" s="218"/>
      <c r="BB207" s="218"/>
      <c r="BC207" s="218"/>
    </row>
    <row r="208" spans="15:55" s="10" customFormat="1" x14ac:dyDescent="0.35">
      <c r="O208" s="218"/>
      <c r="P208" s="218"/>
      <c r="Q208" s="218"/>
      <c r="R208" s="218"/>
      <c r="S208" s="218"/>
      <c r="T208" s="218"/>
      <c r="U208" s="218"/>
      <c r="V208" s="218"/>
      <c r="W208" s="218"/>
      <c r="X208" s="218"/>
      <c r="Y208" s="218"/>
      <c r="Z208" s="218"/>
      <c r="AA208" s="218"/>
      <c r="AB208" s="218"/>
      <c r="AC208" s="218"/>
      <c r="AD208" s="218"/>
      <c r="AE208" s="218"/>
      <c r="AF208" s="218"/>
      <c r="AG208" s="218"/>
      <c r="AH208" s="218"/>
      <c r="AI208" s="218"/>
      <c r="AJ208" s="218"/>
      <c r="AK208" s="218"/>
      <c r="AL208" s="218"/>
      <c r="AM208" s="218"/>
      <c r="AN208" s="218"/>
      <c r="AO208" s="218"/>
      <c r="AP208" s="218"/>
      <c r="AQ208" s="218"/>
      <c r="AR208" s="218"/>
      <c r="AS208" s="218"/>
      <c r="AT208" s="218"/>
      <c r="AU208" s="218"/>
      <c r="AV208" s="218"/>
      <c r="AW208" s="218"/>
      <c r="AX208" s="218"/>
      <c r="AY208" s="218"/>
      <c r="AZ208" s="218"/>
      <c r="BA208" s="218"/>
      <c r="BB208" s="218"/>
      <c r="BC208" s="218"/>
    </row>
    <row r="209" spans="15:55" s="10" customFormat="1" x14ac:dyDescent="0.35">
      <c r="O209" s="218"/>
      <c r="P209" s="218"/>
      <c r="Q209" s="218"/>
      <c r="R209" s="218"/>
      <c r="S209" s="218"/>
      <c r="T209" s="218"/>
      <c r="U209" s="218"/>
      <c r="V209" s="218"/>
      <c r="W209" s="218"/>
      <c r="X209" s="218"/>
      <c r="Y209" s="218"/>
      <c r="Z209" s="218"/>
      <c r="AA209" s="218"/>
      <c r="AB209" s="218"/>
      <c r="AC209" s="218"/>
      <c r="AD209" s="218"/>
      <c r="AE209" s="218"/>
      <c r="AF209" s="218"/>
      <c r="AG209" s="218"/>
      <c r="AH209" s="218"/>
      <c r="AI209" s="218"/>
      <c r="AJ209" s="218"/>
      <c r="AK209" s="218"/>
      <c r="AL209" s="218"/>
      <c r="AM209" s="218"/>
      <c r="AN209" s="218"/>
      <c r="AO209" s="218"/>
      <c r="AP209" s="218"/>
      <c r="AQ209" s="218"/>
      <c r="AR209" s="218"/>
      <c r="AS209" s="218"/>
      <c r="AT209" s="218"/>
      <c r="AU209" s="218"/>
      <c r="AV209" s="218"/>
      <c r="AW209" s="218"/>
      <c r="AX209" s="218"/>
      <c r="AY209" s="218"/>
      <c r="AZ209" s="218"/>
      <c r="BA209" s="218"/>
      <c r="BB209" s="218"/>
      <c r="BC209" s="218"/>
    </row>
    <row r="210" spans="15:55" s="10" customFormat="1" x14ac:dyDescent="0.35">
      <c r="O210" s="218"/>
      <c r="P210" s="218"/>
      <c r="Q210" s="218"/>
      <c r="R210" s="218"/>
      <c r="S210" s="218"/>
      <c r="T210" s="218"/>
      <c r="U210" s="218"/>
      <c r="V210" s="218"/>
      <c r="W210" s="218"/>
      <c r="X210" s="218"/>
      <c r="Y210" s="218"/>
      <c r="Z210" s="218"/>
      <c r="AA210" s="218"/>
      <c r="AB210" s="218"/>
      <c r="AC210" s="218"/>
      <c r="AD210" s="218"/>
      <c r="AE210" s="218"/>
      <c r="AF210" s="218"/>
      <c r="AG210" s="218"/>
      <c r="AH210" s="218"/>
      <c r="AI210" s="218"/>
      <c r="AJ210" s="218"/>
      <c r="AK210" s="218"/>
      <c r="AL210" s="218"/>
      <c r="AM210" s="218"/>
      <c r="AN210" s="218"/>
      <c r="AO210" s="218"/>
      <c r="AP210" s="218"/>
      <c r="AQ210" s="218"/>
      <c r="AR210" s="218"/>
      <c r="AS210" s="218"/>
      <c r="AT210" s="218"/>
      <c r="AU210" s="218"/>
      <c r="AV210" s="218"/>
      <c r="AW210" s="218"/>
      <c r="AX210" s="218"/>
      <c r="AY210" s="218"/>
      <c r="AZ210" s="218"/>
      <c r="BA210" s="218"/>
      <c r="BB210" s="218"/>
      <c r="BC210" s="218"/>
    </row>
    <row r="211" spans="15:55" s="10" customFormat="1" x14ac:dyDescent="0.35">
      <c r="O211" s="218"/>
      <c r="P211" s="218"/>
      <c r="Q211" s="218"/>
      <c r="R211" s="218"/>
      <c r="S211" s="218"/>
      <c r="T211" s="218"/>
      <c r="U211" s="218"/>
      <c r="V211" s="218"/>
      <c r="W211" s="218"/>
      <c r="X211" s="218"/>
      <c r="Y211" s="218"/>
      <c r="Z211" s="218"/>
      <c r="AA211" s="218"/>
      <c r="AB211" s="218"/>
      <c r="AC211" s="218"/>
      <c r="AD211" s="218"/>
      <c r="AE211" s="218"/>
      <c r="AF211" s="218"/>
      <c r="AG211" s="218"/>
      <c r="AH211" s="218"/>
      <c r="AI211" s="218"/>
      <c r="AJ211" s="218"/>
      <c r="AK211" s="218"/>
      <c r="AL211" s="218"/>
      <c r="AM211" s="218"/>
      <c r="AN211" s="218"/>
      <c r="AO211" s="218"/>
      <c r="AP211" s="218"/>
      <c r="AQ211" s="218"/>
      <c r="AR211" s="218"/>
      <c r="AS211" s="218"/>
      <c r="AT211" s="218"/>
      <c r="AU211" s="218"/>
      <c r="AV211" s="218"/>
      <c r="AW211" s="218"/>
      <c r="AX211" s="218"/>
      <c r="AY211" s="218"/>
      <c r="AZ211" s="218"/>
      <c r="BA211" s="218"/>
      <c r="BB211" s="218"/>
      <c r="BC211" s="218"/>
    </row>
    <row r="212" spans="15:55" s="10" customFormat="1" x14ac:dyDescent="0.35">
      <c r="O212" s="218"/>
      <c r="P212" s="218"/>
      <c r="Q212" s="218"/>
      <c r="R212" s="218"/>
      <c r="S212" s="218"/>
      <c r="T212" s="218"/>
      <c r="U212" s="218"/>
      <c r="V212" s="218"/>
      <c r="W212" s="218"/>
      <c r="X212" s="218"/>
      <c r="Y212" s="218"/>
      <c r="Z212" s="218"/>
      <c r="AA212" s="218"/>
      <c r="AB212" s="218"/>
      <c r="AC212" s="218"/>
      <c r="AD212" s="218"/>
      <c r="AE212" s="218"/>
      <c r="AF212" s="218"/>
      <c r="AG212" s="218"/>
      <c r="AH212" s="218"/>
      <c r="AI212" s="218"/>
      <c r="AJ212" s="218"/>
      <c r="AK212" s="218"/>
      <c r="AL212" s="218"/>
      <c r="AM212" s="218"/>
      <c r="AN212" s="218"/>
      <c r="AO212" s="218"/>
      <c r="AP212" s="218"/>
      <c r="AQ212" s="218"/>
      <c r="AR212" s="218"/>
      <c r="AS212" s="218"/>
      <c r="AT212" s="218"/>
      <c r="AU212" s="218"/>
      <c r="AV212" s="218"/>
      <c r="AW212" s="218"/>
      <c r="AX212" s="218"/>
      <c r="AY212" s="218"/>
      <c r="AZ212" s="218"/>
      <c r="BA212" s="218"/>
      <c r="BB212" s="218"/>
      <c r="BC212" s="218"/>
    </row>
    <row r="213" spans="15:55" s="10" customFormat="1" x14ac:dyDescent="0.35">
      <c r="O213" s="218"/>
      <c r="P213" s="218"/>
      <c r="Q213" s="218"/>
      <c r="R213" s="218"/>
      <c r="S213" s="218"/>
      <c r="T213" s="218"/>
      <c r="U213" s="218"/>
      <c r="V213" s="218"/>
      <c r="W213" s="218"/>
      <c r="X213" s="218"/>
      <c r="Y213" s="218"/>
      <c r="Z213" s="218"/>
      <c r="AA213" s="218"/>
      <c r="AB213" s="218"/>
      <c r="AC213" s="218"/>
      <c r="AD213" s="218"/>
      <c r="AE213" s="218"/>
      <c r="AF213" s="218"/>
      <c r="AG213" s="218"/>
      <c r="AH213" s="218"/>
      <c r="AI213" s="218"/>
      <c r="AJ213" s="218"/>
      <c r="AK213" s="218"/>
      <c r="AL213" s="218"/>
      <c r="AM213" s="218"/>
      <c r="AN213" s="218"/>
      <c r="AO213" s="218"/>
      <c r="AP213" s="218"/>
      <c r="AQ213" s="218"/>
      <c r="AR213" s="218"/>
      <c r="AS213" s="218"/>
      <c r="AT213" s="218"/>
      <c r="AU213" s="218"/>
      <c r="AV213" s="218"/>
      <c r="AW213" s="218"/>
      <c r="AX213" s="218"/>
      <c r="AY213" s="218"/>
      <c r="AZ213" s="218"/>
      <c r="BA213" s="218"/>
      <c r="BB213" s="218"/>
      <c r="BC213" s="218"/>
    </row>
    <row r="214" spans="15:55" s="10" customFormat="1" x14ac:dyDescent="0.35">
      <c r="O214" s="218"/>
      <c r="P214" s="218"/>
      <c r="Q214" s="218"/>
      <c r="R214" s="218"/>
      <c r="S214" s="218"/>
      <c r="T214" s="218"/>
      <c r="U214" s="218"/>
      <c r="V214" s="218"/>
      <c r="W214" s="218"/>
      <c r="X214" s="218"/>
      <c r="Y214" s="218"/>
      <c r="Z214" s="218"/>
      <c r="AA214" s="218"/>
      <c r="AB214" s="218"/>
      <c r="AC214" s="218"/>
      <c r="AD214" s="218"/>
      <c r="AE214" s="218"/>
      <c r="AF214" s="218"/>
      <c r="AG214" s="218"/>
      <c r="AH214" s="218"/>
      <c r="AI214" s="218"/>
      <c r="AJ214" s="218"/>
      <c r="AK214" s="218"/>
      <c r="AL214" s="218"/>
      <c r="AM214" s="218"/>
      <c r="AN214" s="218"/>
      <c r="AO214" s="218"/>
      <c r="AP214" s="218"/>
      <c r="AQ214" s="218"/>
      <c r="AR214" s="218"/>
      <c r="AS214" s="218"/>
      <c r="AT214" s="218"/>
      <c r="AU214" s="218"/>
      <c r="AV214" s="218"/>
      <c r="AW214" s="218"/>
      <c r="AX214" s="218"/>
      <c r="AY214" s="218"/>
      <c r="AZ214" s="218"/>
      <c r="BA214" s="218"/>
      <c r="BB214" s="218"/>
      <c r="BC214" s="218"/>
    </row>
    <row r="215" spans="15:55" s="10" customFormat="1" x14ac:dyDescent="0.35">
      <c r="O215" s="218"/>
      <c r="P215" s="218"/>
      <c r="Q215" s="218"/>
      <c r="R215" s="218"/>
      <c r="S215" s="218"/>
      <c r="T215" s="218"/>
      <c r="U215" s="218"/>
      <c r="V215" s="218"/>
      <c r="W215" s="218"/>
      <c r="X215" s="218"/>
      <c r="Y215" s="218"/>
      <c r="Z215" s="218"/>
      <c r="AA215" s="218"/>
      <c r="AB215" s="218"/>
      <c r="AC215" s="218"/>
      <c r="AD215" s="218"/>
      <c r="AE215" s="218"/>
      <c r="AF215" s="218"/>
      <c r="AG215" s="218"/>
      <c r="AH215" s="218"/>
      <c r="AI215" s="218"/>
      <c r="AJ215" s="218"/>
      <c r="AK215" s="218"/>
      <c r="AL215" s="218"/>
      <c r="AM215" s="218"/>
      <c r="AN215" s="218"/>
      <c r="AO215" s="218"/>
      <c r="AP215" s="218"/>
      <c r="AQ215" s="218"/>
      <c r="AR215" s="218"/>
      <c r="AS215" s="218"/>
      <c r="AT215" s="218"/>
      <c r="AU215" s="218"/>
      <c r="AV215" s="218"/>
      <c r="AW215" s="218"/>
      <c r="AX215" s="218"/>
      <c r="AY215" s="218"/>
      <c r="AZ215" s="218"/>
      <c r="BA215" s="218"/>
      <c r="BB215" s="218"/>
      <c r="BC215" s="218"/>
    </row>
    <row r="216" spans="15:55" s="10" customFormat="1" x14ac:dyDescent="0.35">
      <c r="O216" s="218"/>
      <c r="P216" s="218"/>
      <c r="Q216" s="218"/>
      <c r="R216" s="218"/>
      <c r="S216" s="218"/>
      <c r="T216" s="218"/>
      <c r="U216" s="218"/>
      <c r="V216" s="218"/>
      <c r="W216" s="218"/>
      <c r="X216" s="218"/>
      <c r="Y216" s="218"/>
      <c r="Z216" s="218"/>
      <c r="AA216" s="218"/>
      <c r="AB216" s="218"/>
      <c r="AC216" s="218"/>
      <c r="AD216" s="218"/>
      <c r="AE216" s="218"/>
      <c r="AF216" s="218"/>
      <c r="AG216" s="218"/>
      <c r="AH216" s="218"/>
      <c r="AI216" s="218"/>
      <c r="AJ216" s="218"/>
      <c r="AK216" s="218"/>
      <c r="AL216" s="218"/>
      <c r="AM216" s="218"/>
      <c r="AN216" s="218"/>
      <c r="AO216" s="218"/>
      <c r="AP216" s="218"/>
      <c r="AQ216" s="218"/>
      <c r="AR216" s="218"/>
      <c r="AS216" s="218"/>
      <c r="AT216" s="218"/>
      <c r="AU216" s="218"/>
      <c r="AV216" s="218"/>
      <c r="AW216" s="218"/>
      <c r="AX216" s="218"/>
      <c r="AY216" s="218"/>
      <c r="AZ216" s="218"/>
      <c r="BA216" s="218"/>
      <c r="BB216" s="218"/>
      <c r="BC216" s="218"/>
    </row>
    <row r="217" spans="15:55" s="10" customFormat="1" x14ac:dyDescent="0.35">
      <c r="O217" s="218"/>
      <c r="P217" s="218"/>
      <c r="Q217" s="218"/>
      <c r="R217" s="218"/>
      <c r="S217" s="218"/>
      <c r="T217" s="218"/>
      <c r="U217" s="218"/>
      <c r="V217" s="218"/>
      <c r="W217" s="218"/>
      <c r="X217" s="218"/>
      <c r="Y217" s="218"/>
      <c r="Z217" s="218"/>
      <c r="AA217" s="218"/>
      <c r="AB217" s="218"/>
      <c r="AC217" s="218"/>
      <c r="AD217" s="218"/>
      <c r="AE217" s="218"/>
      <c r="AF217" s="218"/>
      <c r="AG217" s="218"/>
      <c r="AH217" s="218"/>
      <c r="AI217" s="218"/>
      <c r="AJ217" s="218"/>
      <c r="AK217" s="218"/>
      <c r="AL217" s="218"/>
      <c r="AM217" s="218"/>
      <c r="AN217" s="218"/>
      <c r="AO217" s="218"/>
      <c r="AP217" s="218"/>
      <c r="AQ217" s="218"/>
      <c r="AR217" s="218"/>
      <c r="AS217" s="218"/>
      <c r="AT217" s="218"/>
      <c r="AU217" s="218"/>
      <c r="AV217" s="218"/>
      <c r="AW217" s="218"/>
      <c r="AX217" s="218"/>
      <c r="AY217" s="218"/>
      <c r="AZ217" s="218"/>
      <c r="BA217" s="218"/>
      <c r="BB217" s="218"/>
      <c r="BC217" s="218"/>
    </row>
    <row r="218" spans="15:55" s="10" customFormat="1" x14ac:dyDescent="0.35">
      <c r="O218" s="218"/>
      <c r="P218" s="218"/>
      <c r="Q218" s="218"/>
      <c r="R218" s="218"/>
      <c r="S218" s="218"/>
      <c r="T218" s="218"/>
      <c r="U218" s="218"/>
      <c r="V218" s="218"/>
      <c r="W218" s="218"/>
      <c r="X218" s="218"/>
      <c r="Y218" s="218"/>
      <c r="Z218" s="218"/>
      <c r="AA218" s="218"/>
      <c r="AB218" s="218"/>
      <c r="AC218" s="218"/>
      <c r="AD218" s="218"/>
      <c r="AE218" s="218"/>
      <c r="AF218" s="218"/>
      <c r="AG218" s="218"/>
      <c r="AH218" s="218"/>
      <c r="AI218" s="218"/>
      <c r="AJ218" s="218"/>
      <c r="AK218" s="218"/>
      <c r="AL218" s="218"/>
      <c r="AM218" s="218"/>
      <c r="AN218" s="218"/>
      <c r="AO218" s="218"/>
      <c r="AP218" s="218"/>
      <c r="AQ218" s="218"/>
      <c r="AR218" s="218"/>
      <c r="AS218" s="218"/>
      <c r="AT218" s="218"/>
      <c r="AU218" s="218"/>
      <c r="AV218" s="218"/>
      <c r="AW218" s="218"/>
      <c r="AX218" s="218"/>
      <c r="AY218" s="218"/>
      <c r="AZ218" s="218"/>
      <c r="BA218" s="218"/>
      <c r="BB218" s="218"/>
      <c r="BC218" s="218"/>
    </row>
    <row r="219" spans="15:55" s="10" customFormat="1" x14ac:dyDescent="0.35">
      <c r="O219" s="218"/>
      <c r="P219" s="218"/>
      <c r="Q219" s="218"/>
      <c r="R219" s="218"/>
      <c r="S219" s="218"/>
      <c r="T219" s="218"/>
      <c r="U219" s="218"/>
      <c r="V219" s="218"/>
      <c r="W219" s="218"/>
      <c r="X219" s="218"/>
      <c r="Y219" s="218"/>
      <c r="Z219" s="218"/>
      <c r="AA219" s="218"/>
      <c r="AB219" s="218"/>
      <c r="AC219" s="218"/>
      <c r="AD219" s="218"/>
      <c r="AE219" s="218"/>
      <c r="AF219" s="218"/>
      <c r="AG219" s="218"/>
      <c r="AH219" s="218"/>
      <c r="AI219" s="218"/>
      <c r="AJ219" s="218"/>
      <c r="AK219" s="218"/>
      <c r="AL219" s="218"/>
      <c r="AM219" s="218"/>
      <c r="AN219" s="218"/>
      <c r="AO219" s="218"/>
      <c r="AP219" s="218"/>
      <c r="AQ219" s="218"/>
      <c r="AR219" s="218"/>
      <c r="AS219" s="218"/>
      <c r="AT219" s="218"/>
      <c r="AU219" s="218"/>
      <c r="AV219" s="218"/>
      <c r="AW219" s="218"/>
      <c r="AX219" s="218"/>
      <c r="AY219" s="218"/>
      <c r="AZ219" s="218"/>
      <c r="BA219" s="218"/>
      <c r="BB219" s="218"/>
      <c r="BC219" s="218"/>
    </row>
    <row r="220" spans="15:55" s="10" customFormat="1" x14ac:dyDescent="0.35">
      <c r="O220" s="218"/>
      <c r="P220" s="218"/>
      <c r="Q220" s="218"/>
      <c r="R220" s="218"/>
      <c r="S220" s="218"/>
      <c r="T220" s="218"/>
      <c r="U220" s="218"/>
      <c r="V220" s="218"/>
      <c r="W220" s="218"/>
      <c r="X220" s="218"/>
      <c r="Y220" s="218"/>
      <c r="Z220" s="218"/>
      <c r="AA220" s="218"/>
      <c r="AB220" s="218"/>
      <c r="AC220" s="218"/>
      <c r="AD220" s="218"/>
      <c r="AE220" s="218"/>
      <c r="AF220" s="218"/>
      <c r="AG220" s="218"/>
      <c r="AH220" s="218"/>
      <c r="AI220" s="218"/>
      <c r="AJ220" s="218"/>
      <c r="AK220" s="218"/>
      <c r="AL220" s="218"/>
      <c r="AM220" s="218"/>
      <c r="AN220" s="218"/>
      <c r="AO220" s="218"/>
      <c r="AP220" s="218"/>
      <c r="AQ220" s="218"/>
      <c r="AR220" s="218"/>
      <c r="AS220" s="218"/>
      <c r="AT220" s="218"/>
      <c r="AU220" s="218"/>
      <c r="AV220" s="218"/>
      <c r="AW220" s="218"/>
      <c r="AX220" s="218"/>
      <c r="AY220" s="218"/>
      <c r="AZ220" s="218"/>
      <c r="BA220" s="218"/>
      <c r="BB220" s="218"/>
      <c r="BC220" s="218"/>
    </row>
    <row r="221" spans="15:55" s="10" customFormat="1" x14ac:dyDescent="0.35">
      <c r="O221" s="218"/>
      <c r="P221" s="218"/>
      <c r="Q221" s="218"/>
      <c r="R221" s="218"/>
      <c r="S221" s="218"/>
      <c r="T221" s="218"/>
      <c r="U221" s="218"/>
      <c r="V221" s="218"/>
      <c r="W221" s="218"/>
      <c r="X221" s="218"/>
      <c r="Y221" s="218"/>
      <c r="Z221" s="218"/>
      <c r="AA221" s="218"/>
      <c r="AB221" s="218"/>
      <c r="AC221" s="218"/>
      <c r="AD221" s="218"/>
      <c r="AE221" s="218"/>
      <c r="AF221" s="218"/>
      <c r="AG221" s="218"/>
      <c r="AH221" s="218"/>
      <c r="AI221" s="218"/>
      <c r="AJ221" s="218"/>
      <c r="AK221" s="218"/>
      <c r="AL221" s="218"/>
      <c r="AM221" s="218"/>
      <c r="AN221" s="218"/>
      <c r="AO221" s="218"/>
      <c r="AP221" s="218"/>
      <c r="AQ221" s="218"/>
      <c r="AR221" s="218"/>
      <c r="AS221" s="218"/>
      <c r="AT221" s="218"/>
      <c r="AU221" s="218"/>
      <c r="AV221" s="218"/>
      <c r="AW221" s="218"/>
      <c r="AX221" s="218"/>
      <c r="AY221" s="218"/>
      <c r="AZ221" s="218"/>
      <c r="BA221" s="218"/>
      <c r="BB221" s="218"/>
      <c r="BC221" s="218"/>
    </row>
    <row r="222" spans="15:55" s="10" customFormat="1" x14ac:dyDescent="0.35">
      <c r="O222" s="218"/>
      <c r="P222" s="218"/>
      <c r="Q222" s="218"/>
      <c r="R222" s="218"/>
      <c r="S222" s="218"/>
      <c r="T222" s="218"/>
      <c r="U222" s="218"/>
      <c r="V222" s="218"/>
      <c r="W222" s="218"/>
      <c r="X222" s="218"/>
      <c r="Y222" s="218"/>
      <c r="Z222" s="218"/>
      <c r="AA222" s="218"/>
      <c r="AB222" s="218"/>
      <c r="AC222" s="218"/>
      <c r="AD222" s="218"/>
      <c r="AE222" s="218"/>
      <c r="AF222" s="218"/>
      <c r="AG222" s="218"/>
      <c r="AH222" s="218"/>
      <c r="AI222" s="218"/>
      <c r="AJ222" s="218"/>
      <c r="AK222" s="218"/>
      <c r="AL222" s="218"/>
      <c r="AM222" s="218"/>
      <c r="AN222" s="218"/>
      <c r="AO222" s="218"/>
      <c r="AP222" s="218"/>
      <c r="AQ222" s="218"/>
      <c r="AR222" s="218"/>
      <c r="AS222" s="218"/>
      <c r="AT222" s="218"/>
      <c r="AU222" s="218"/>
      <c r="AV222" s="218"/>
      <c r="AW222" s="218"/>
      <c r="AX222" s="218"/>
      <c r="AY222" s="218"/>
      <c r="AZ222" s="218"/>
      <c r="BA222" s="218"/>
      <c r="BB222" s="218"/>
      <c r="BC222" s="218"/>
    </row>
    <row r="223" spans="15:55" s="10" customFormat="1" x14ac:dyDescent="0.35">
      <c r="O223" s="218"/>
      <c r="P223" s="218"/>
      <c r="Q223" s="218"/>
      <c r="R223" s="218"/>
      <c r="S223" s="218"/>
      <c r="T223" s="218"/>
      <c r="U223" s="218"/>
      <c r="V223" s="218"/>
      <c r="W223" s="218"/>
      <c r="X223" s="218"/>
      <c r="Y223" s="218"/>
      <c r="Z223" s="218"/>
      <c r="AA223" s="218"/>
      <c r="AB223" s="218"/>
      <c r="AC223" s="218"/>
      <c r="AD223" s="218"/>
      <c r="AE223" s="218"/>
      <c r="AF223" s="218"/>
      <c r="AG223" s="218"/>
      <c r="AH223" s="218"/>
      <c r="AI223" s="218"/>
      <c r="AJ223" s="218"/>
      <c r="AK223" s="218"/>
      <c r="AL223" s="218"/>
      <c r="AM223" s="218"/>
      <c r="AN223" s="218"/>
      <c r="AO223" s="218"/>
      <c r="AP223" s="218"/>
      <c r="AQ223" s="218"/>
      <c r="AR223" s="218"/>
      <c r="AS223" s="218"/>
      <c r="AT223" s="218"/>
      <c r="AU223" s="218"/>
      <c r="AV223" s="218"/>
      <c r="AW223" s="218"/>
      <c r="AX223" s="218"/>
      <c r="AY223" s="218"/>
      <c r="AZ223" s="218"/>
      <c r="BA223" s="218"/>
      <c r="BB223" s="218"/>
      <c r="BC223" s="218"/>
    </row>
    <row r="224" spans="15:55" s="10" customFormat="1" x14ac:dyDescent="0.35">
      <c r="O224" s="218"/>
      <c r="P224" s="218"/>
      <c r="Q224" s="218"/>
      <c r="R224" s="218"/>
      <c r="S224" s="218"/>
      <c r="T224" s="218"/>
      <c r="U224" s="218"/>
      <c r="V224" s="218"/>
      <c r="W224" s="218"/>
      <c r="X224" s="218"/>
      <c r="Y224" s="218"/>
      <c r="Z224" s="218"/>
      <c r="AA224" s="218"/>
      <c r="AB224" s="218"/>
      <c r="AC224" s="218"/>
      <c r="AD224" s="218"/>
      <c r="AE224" s="218"/>
      <c r="AF224" s="218"/>
      <c r="AG224" s="218"/>
      <c r="AH224" s="218"/>
      <c r="AI224" s="218"/>
      <c r="AJ224" s="218"/>
      <c r="AK224" s="218"/>
      <c r="AL224" s="218"/>
      <c r="AM224" s="218"/>
      <c r="AN224" s="218"/>
      <c r="AO224" s="218"/>
      <c r="AP224" s="218"/>
      <c r="AQ224" s="218"/>
      <c r="AR224" s="218"/>
      <c r="AS224" s="218"/>
      <c r="AT224" s="218"/>
      <c r="AU224" s="218"/>
      <c r="AV224" s="218"/>
      <c r="AW224" s="218"/>
      <c r="AX224" s="218"/>
      <c r="AY224" s="218"/>
      <c r="AZ224" s="218"/>
      <c r="BA224" s="218"/>
      <c r="BB224" s="218"/>
      <c r="BC224" s="218"/>
    </row>
    <row r="225" spans="15:55" s="10" customFormat="1" x14ac:dyDescent="0.35">
      <c r="O225" s="218"/>
      <c r="P225" s="218"/>
      <c r="Q225" s="218"/>
      <c r="R225" s="218"/>
      <c r="S225" s="218"/>
      <c r="T225" s="218"/>
      <c r="U225" s="218"/>
      <c r="V225" s="218"/>
      <c r="W225" s="218"/>
      <c r="X225" s="218"/>
      <c r="Y225" s="218"/>
      <c r="Z225" s="218"/>
      <c r="AA225" s="218"/>
      <c r="AB225" s="218"/>
      <c r="AC225" s="218"/>
      <c r="AD225" s="218"/>
      <c r="AE225" s="218"/>
      <c r="AF225" s="218"/>
      <c r="AG225" s="218"/>
      <c r="AH225" s="218"/>
      <c r="AI225" s="218"/>
      <c r="AJ225" s="218"/>
      <c r="AK225" s="218"/>
      <c r="AL225" s="218"/>
      <c r="AM225" s="218"/>
      <c r="AN225" s="218"/>
      <c r="AO225" s="218"/>
      <c r="AP225" s="218"/>
      <c r="AQ225" s="218"/>
      <c r="AR225" s="218"/>
      <c r="AS225" s="218"/>
      <c r="AT225" s="218"/>
      <c r="AU225" s="218"/>
      <c r="AV225" s="218"/>
      <c r="AW225" s="218"/>
      <c r="AX225" s="218"/>
      <c r="AY225" s="218"/>
      <c r="AZ225" s="218"/>
      <c r="BA225" s="218"/>
      <c r="BB225" s="218"/>
      <c r="BC225" s="218"/>
    </row>
    <row r="226" spans="15:55" s="10" customFormat="1" x14ac:dyDescent="0.35">
      <c r="O226" s="218"/>
      <c r="P226" s="218"/>
      <c r="Q226" s="218"/>
      <c r="R226" s="218"/>
      <c r="S226" s="218"/>
      <c r="T226" s="218"/>
      <c r="U226" s="218"/>
      <c r="V226" s="218"/>
      <c r="W226" s="218"/>
      <c r="X226" s="218"/>
      <c r="Y226" s="218"/>
      <c r="Z226" s="218"/>
      <c r="AA226" s="218"/>
      <c r="AB226" s="218"/>
      <c r="AC226" s="218"/>
      <c r="AD226" s="218"/>
      <c r="AE226" s="218"/>
      <c r="AF226" s="218"/>
      <c r="AG226" s="218"/>
      <c r="AH226" s="218"/>
      <c r="AI226" s="218"/>
      <c r="AJ226" s="218"/>
      <c r="AK226" s="218"/>
      <c r="AL226" s="218"/>
      <c r="AM226" s="218"/>
      <c r="AN226" s="218"/>
      <c r="AO226" s="218"/>
      <c r="AP226" s="218"/>
      <c r="AQ226" s="218"/>
      <c r="AR226" s="218"/>
      <c r="AS226" s="218"/>
      <c r="AT226" s="218"/>
      <c r="AU226" s="218"/>
      <c r="AV226" s="218"/>
      <c r="AW226" s="218"/>
      <c r="AX226" s="218"/>
      <c r="AY226" s="218"/>
      <c r="AZ226" s="218"/>
      <c r="BA226" s="218"/>
      <c r="BB226" s="218"/>
      <c r="BC226" s="218"/>
    </row>
    <row r="227" spans="15:55" s="10" customFormat="1" x14ac:dyDescent="0.35">
      <c r="O227" s="218"/>
      <c r="P227" s="218"/>
      <c r="Q227" s="218"/>
      <c r="R227" s="218"/>
      <c r="S227" s="218"/>
      <c r="T227" s="218"/>
      <c r="U227" s="218"/>
      <c r="V227" s="218"/>
      <c r="W227" s="218"/>
      <c r="X227" s="218"/>
      <c r="Y227" s="218"/>
      <c r="Z227" s="218"/>
      <c r="AA227" s="218"/>
      <c r="AB227" s="218"/>
      <c r="AC227" s="218"/>
      <c r="AD227" s="218"/>
      <c r="AE227" s="218"/>
      <c r="AF227" s="218"/>
      <c r="AG227" s="218"/>
      <c r="AH227" s="218"/>
      <c r="AI227" s="218"/>
      <c r="AJ227" s="218"/>
      <c r="AK227" s="218"/>
      <c r="AL227" s="218"/>
      <c r="AM227" s="218"/>
      <c r="AN227" s="218"/>
      <c r="AO227" s="218"/>
      <c r="AP227" s="218"/>
      <c r="AQ227" s="218"/>
      <c r="AR227" s="218"/>
      <c r="AS227" s="218"/>
      <c r="AT227" s="218"/>
      <c r="AU227" s="218"/>
      <c r="AV227" s="218"/>
      <c r="AW227" s="218"/>
      <c r="AX227" s="218"/>
      <c r="AY227" s="218"/>
      <c r="AZ227" s="218"/>
      <c r="BA227" s="218"/>
      <c r="BB227" s="218"/>
      <c r="BC227" s="218"/>
    </row>
    <row r="228" spans="15:55" s="10" customFormat="1" x14ac:dyDescent="0.35">
      <c r="O228" s="218"/>
      <c r="P228" s="218"/>
      <c r="Q228" s="218"/>
      <c r="R228" s="218"/>
      <c r="S228" s="218"/>
      <c r="T228" s="218"/>
      <c r="U228" s="218"/>
      <c r="V228" s="218"/>
      <c r="W228" s="218"/>
      <c r="X228" s="218"/>
      <c r="Y228" s="218"/>
      <c r="Z228" s="218"/>
      <c r="AA228" s="218"/>
      <c r="AB228" s="218"/>
      <c r="AC228" s="218"/>
      <c r="AD228" s="218"/>
      <c r="AE228" s="218"/>
      <c r="AF228" s="218"/>
      <c r="AG228" s="218"/>
      <c r="AH228" s="218"/>
      <c r="AI228" s="218"/>
      <c r="AJ228" s="218"/>
      <c r="AK228" s="218"/>
      <c r="AL228" s="218"/>
      <c r="AM228" s="218"/>
      <c r="AN228" s="218"/>
      <c r="AO228" s="218"/>
      <c r="AP228" s="218"/>
      <c r="AQ228" s="218"/>
      <c r="AR228" s="218"/>
      <c r="AS228" s="218"/>
      <c r="AT228" s="218"/>
      <c r="AU228" s="218"/>
      <c r="AV228" s="218"/>
      <c r="AW228" s="218"/>
      <c r="AX228" s="218"/>
      <c r="AY228" s="218"/>
      <c r="AZ228" s="218"/>
      <c r="BA228" s="218"/>
      <c r="BB228" s="218"/>
      <c r="BC228" s="218"/>
    </row>
    <row r="229" spans="15:55" s="10" customFormat="1" x14ac:dyDescent="0.35">
      <c r="O229" s="218"/>
      <c r="P229" s="218"/>
      <c r="Q229" s="218"/>
      <c r="R229" s="218"/>
      <c r="S229" s="218"/>
      <c r="T229" s="218"/>
      <c r="U229" s="218"/>
      <c r="V229" s="218"/>
      <c r="W229" s="218"/>
      <c r="X229" s="218"/>
      <c r="Y229" s="218"/>
      <c r="Z229" s="218"/>
      <c r="AA229" s="218"/>
      <c r="AB229" s="218"/>
      <c r="AC229" s="218"/>
      <c r="AD229" s="218"/>
      <c r="AE229" s="218"/>
      <c r="AF229" s="218"/>
      <c r="AG229" s="218"/>
      <c r="AH229" s="218"/>
      <c r="AI229" s="218"/>
      <c r="AJ229" s="218"/>
      <c r="AK229" s="218"/>
      <c r="AL229" s="218"/>
      <c r="AM229" s="218"/>
      <c r="AN229" s="218"/>
      <c r="AO229" s="218"/>
      <c r="AP229" s="218"/>
      <c r="AQ229" s="218"/>
      <c r="AR229" s="218"/>
      <c r="AS229" s="218"/>
      <c r="AT229" s="218"/>
      <c r="AU229" s="218"/>
      <c r="AV229" s="218"/>
      <c r="AW229" s="218"/>
      <c r="AX229" s="218"/>
      <c r="AY229" s="218"/>
      <c r="AZ229" s="218"/>
      <c r="BA229" s="218"/>
      <c r="BB229" s="218"/>
      <c r="BC229" s="218"/>
    </row>
    <row r="230" spans="15:55" s="10" customFormat="1" x14ac:dyDescent="0.35">
      <c r="O230" s="218"/>
      <c r="P230" s="218"/>
      <c r="Q230" s="218"/>
      <c r="R230" s="218"/>
      <c r="S230" s="218"/>
      <c r="T230" s="218"/>
      <c r="U230" s="218"/>
      <c r="V230" s="218"/>
      <c r="W230" s="218"/>
      <c r="X230" s="218"/>
      <c r="Y230" s="218"/>
      <c r="Z230" s="218"/>
      <c r="AA230" s="218"/>
      <c r="AB230" s="218"/>
      <c r="AC230" s="218"/>
      <c r="AD230" s="218"/>
      <c r="AE230" s="218"/>
      <c r="AF230" s="218"/>
      <c r="AG230" s="218"/>
      <c r="AH230" s="218"/>
      <c r="AI230" s="218"/>
      <c r="AJ230" s="218"/>
      <c r="AK230" s="218"/>
      <c r="AL230" s="218"/>
      <c r="AM230" s="218"/>
      <c r="AN230" s="218"/>
      <c r="AO230" s="218"/>
      <c r="AP230" s="218"/>
      <c r="AQ230" s="218"/>
      <c r="AR230" s="218"/>
      <c r="AS230" s="218"/>
      <c r="AT230" s="218"/>
      <c r="AU230" s="218"/>
      <c r="AV230" s="218"/>
      <c r="AW230" s="218"/>
      <c r="AX230" s="218"/>
      <c r="AY230" s="218"/>
      <c r="AZ230" s="218"/>
      <c r="BA230" s="218"/>
      <c r="BB230" s="218"/>
      <c r="BC230" s="218"/>
    </row>
    <row r="231" spans="15:55" s="10" customFormat="1" x14ac:dyDescent="0.35">
      <c r="O231" s="218"/>
      <c r="P231" s="218"/>
      <c r="Q231" s="218"/>
      <c r="R231" s="218"/>
      <c r="S231" s="218"/>
      <c r="T231" s="218"/>
      <c r="U231" s="218"/>
      <c r="V231" s="218"/>
      <c r="W231" s="218"/>
      <c r="X231" s="218"/>
      <c r="Y231" s="218"/>
      <c r="Z231" s="218"/>
      <c r="AA231" s="218"/>
      <c r="AB231" s="218"/>
      <c r="AC231" s="218"/>
      <c r="AD231" s="218"/>
      <c r="AE231" s="218"/>
      <c r="AF231" s="218"/>
      <c r="AG231" s="218"/>
      <c r="AH231" s="218"/>
      <c r="AI231" s="218"/>
      <c r="AJ231" s="218"/>
      <c r="AK231" s="218"/>
      <c r="AL231" s="218"/>
      <c r="AM231" s="218"/>
      <c r="AN231" s="218"/>
      <c r="AO231" s="218"/>
      <c r="AP231" s="218"/>
      <c r="AQ231" s="218"/>
      <c r="AR231" s="218"/>
      <c r="AS231" s="218"/>
      <c r="AT231" s="218"/>
      <c r="AU231" s="218"/>
      <c r="AV231" s="218"/>
      <c r="AW231" s="218"/>
      <c r="AX231" s="218"/>
      <c r="AY231" s="218"/>
      <c r="AZ231" s="218"/>
      <c r="BA231" s="218"/>
      <c r="BB231" s="218"/>
      <c r="BC231" s="218"/>
    </row>
    <row r="232" spans="15:55" s="10" customFormat="1" x14ac:dyDescent="0.35">
      <c r="O232" s="218"/>
      <c r="P232" s="218"/>
      <c r="Q232" s="218"/>
      <c r="R232" s="218"/>
      <c r="S232" s="218"/>
      <c r="T232" s="218"/>
      <c r="U232" s="218"/>
      <c r="V232" s="218"/>
      <c r="W232" s="218"/>
      <c r="X232" s="218"/>
      <c r="Y232" s="218"/>
      <c r="Z232" s="218"/>
      <c r="AA232" s="218"/>
      <c r="AB232" s="218"/>
      <c r="AC232" s="218"/>
      <c r="AD232" s="218"/>
      <c r="AE232" s="218"/>
      <c r="AF232" s="218"/>
      <c r="AG232" s="218"/>
      <c r="AH232" s="218"/>
      <c r="AI232" s="218"/>
      <c r="AJ232" s="218"/>
      <c r="AK232" s="218"/>
      <c r="AL232" s="218"/>
      <c r="AM232" s="218"/>
      <c r="AN232" s="218"/>
      <c r="AO232" s="218"/>
      <c r="AP232" s="218"/>
      <c r="AQ232" s="218"/>
      <c r="AR232" s="218"/>
      <c r="AS232" s="218"/>
      <c r="AT232" s="218"/>
      <c r="AU232" s="218"/>
      <c r="AV232" s="218"/>
      <c r="AW232" s="218"/>
      <c r="AX232" s="218"/>
      <c r="AY232" s="218"/>
      <c r="AZ232" s="218"/>
      <c r="BA232" s="218"/>
      <c r="BB232" s="218"/>
      <c r="BC232" s="218"/>
    </row>
    <row r="233" spans="15:55" s="10" customFormat="1" x14ac:dyDescent="0.35">
      <c r="O233" s="218"/>
      <c r="P233" s="218"/>
      <c r="Q233" s="218"/>
      <c r="R233" s="218"/>
      <c r="S233" s="218"/>
      <c r="T233" s="218"/>
      <c r="U233" s="218"/>
      <c r="V233" s="218"/>
      <c r="W233" s="218"/>
      <c r="X233" s="218"/>
      <c r="Y233" s="218"/>
      <c r="Z233" s="218"/>
      <c r="AA233" s="218"/>
      <c r="AB233" s="218"/>
      <c r="AC233" s="218"/>
      <c r="AD233" s="218"/>
      <c r="AE233" s="218"/>
      <c r="AF233" s="218"/>
      <c r="AG233" s="218"/>
      <c r="AH233" s="218"/>
      <c r="AI233" s="218"/>
      <c r="AJ233" s="218"/>
      <c r="AK233" s="218"/>
      <c r="AL233" s="218"/>
      <c r="AM233" s="218"/>
      <c r="AN233" s="218"/>
      <c r="AO233" s="218"/>
      <c r="AP233" s="218"/>
      <c r="AQ233" s="218"/>
      <c r="AR233" s="218"/>
      <c r="AS233" s="218"/>
      <c r="AT233" s="218"/>
      <c r="AU233" s="218"/>
      <c r="AV233" s="218"/>
      <c r="AW233" s="218"/>
      <c r="AX233" s="218"/>
      <c r="AY233" s="218"/>
      <c r="AZ233" s="218"/>
      <c r="BA233" s="218"/>
      <c r="BB233" s="218"/>
      <c r="BC233" s="218"/>
    </row>
    <row r="234" spans="15:55" s="10" customFormat="1" x14ac:dyDescent="0.35">
      <c r="O234" s="218"/>
      <c r="P234" s="218"/>
      <c r="Q234" s="218"/>
      <c r="R234" s="218"/>
      <c r="S234" s="218"/>
      <c r="T234" s="218"/>
      <c r="U234" s="218"/>
      <c r="V234" s="218"/>
      <c r="W234" s="218"/>
      <c r="X234" s="218"/>
      <c r="Y234" s="218"/>
      <c r="Z234" s="218"/>
      <c r="AA234" s="218"/>
      <c r="AB234" s="218"/>
      <c r="AC234" s="218"/>
      <c r="AD234" s="218"/>
      <c r="AE234" s="218"/>
      <c r="AF234" s="218"/>
      <c r="AG234" s="218"/>
      <c r="AH234" s="218"/>
      <c r="AI234" s="218"/>
      <c r="AJ234" s="218"/>
      <c r="AK234" s="218"/>
      <c r="AL234" s="218"/>
      <c r="AM234" s="218"/>
      <c r="AN234" s="218"/>
      <c r="AO234" s="218"/>
      <c r="AP234" s="218"/>
      <c r="AQ234" s="218"/>
      <c r="AR234" s="218"/>
      <c r="AS234" s="218"/>
      <c r="AT234" s="218"/>
      <c r="AU234" s="218"/>
      <c r="AV234" s="218"/>
      <c r="AW234" s="218"/>
      <c r="AX234" s="218"/>
      <c r="AY234" s="218"/>
      <c r="AZ234" s="218"/>
      <c r="BA234" s="218"/>
      <c r="BB234" s="218"/>
      <c r="BC234" s="218"/>
    </row>
    <row r="235" spans="15:55" s="10" customFormat="1" x14ac:dyDescent="0.35">
      <c r="O235" s="218"/>
      <c r="P235" s="218"/>
      <c r="Q235" s="218"/>
      <c r="R235" s="218"/>
      <c r="S235" s="218"/>
      <c r="T235" s="218"/>
      <c r="U235" s="218"/>
      <c r="V235" s="218"/>
      <c r="W235" s="218"/>
      <c r="X235" s="218"/>
      <c r="Y235" s="218"/>
      <c r="Z235" s="218"/>
      <c r="AA235" s="218"/>
      <c r="AB235" s="218"/>
      <c r="AC235" s="218"/>
      <c r="AD235" s="218"/>
      <c r="AE235" s="218"/>
      <c r="AF235" s="218"/>
      <c r="AG235" s="218"/>
      <c r="AH235" s="218"/>
      <c r="AI235" s="218"/>
      <c r="AJ235" s="218"/>
      <c r="AK235" s="218"/>
      <c r="AL235" s="218"/>
      <c r="AM235" s="218"/>
      <c r="AN235" s="218"/>
      <c r="AO235" s="218"/>
      <c r="AP235" s="218"/>
      <c r="AQ235" s="218"/>
      <c r="AR235" s="218"/>
      <c r="AS235" s="218"/>
      <c r="AT235" s="218"/>
      <c r="AU235" s="218"/>
      <c r="AV235" s="218"/>
      <c r="AW235" s="218"/>
      <c r="AX235" s="218"/>
      <c r="AY235" s="218"/>
      <c r="AZ235" s="218"/>
      <c r="BA235" s="218"/>
      <c r="BB235" s="218"/>
      <c r="BC235" s="218"/>
    </row>
    <row r="236" spans="15:55" s="10" customFormat="1" x14ac:dyDescent="0.35">
      <c r="O236" s="218"/>
      <c r="P236" s="218"/>
      <c r="Q236" s="218"/>
      <c r="R236" s="218"/>
      <c r="S236" s="218"/>
      <c r="T236" s="218"/>
      <c r="U236" s="218"/>
      <c r="V236" s="218"/>
      <c r="W236" s="218"/>
      <c r="X236" s="218"/>
      <c r="Y236" s="218"/>
      <c r="Z236" s="218"/>
      <c r="AA236" s="218"/>
      <c r="AB236" s="218"/>
      <c r="AC236" s="218"/>
      <c r="AD236" s="218"/>
      <c r="AE236" s="218"/>
      <c r="AF236" s="218"/>
      <c r="AG236" s="218"/>
      <c r="AH236" s="218"/>
      <c r="AI236" s="218"/>
      <c r="AJ236" s="218"/>
      <c r="AK236" s="218"/>
      <c r="AL236" s="218"/>
      <c r="AM236" s="218"/>
      <c r="AN236" s="218"/>
      <c r="AO236" s="218"/>
      <c r="AP236" s="218"/>
      <c r="AQ236" s="218"/>
      <c r="AR236" s="218"/>
      <c r="AS236" s="218"/>
      <c r="AT236" s="218"/>
      <c r="AU236" s="218"/>
      <c r="AV236" s="218"/>
      <c r="AW236" s="218"/>
      <c r="AX236" s="218"/>
      <c r="AY236" s="218"/>
      <c r="AZ236" s="218"/>
      <c r="BA236" s="218"/>
      <c r="BB236" s="218"/>
      <c r="BC236" s="218"/>
    </row>
    <row r="237" spans="15:55" s="10" customFormat="1" x14ac:dyDescent="0.35">
      <c r="O237" s="218"/>
      <c r="P237" s="218"/>
      <c r="Q237" s="218"/>
      <c r="R237" s="218"/>
      <c r="S237" s="218"/>
      <c r="T237" s="218"/>
      <c r="U237" s="218"/>
      <c r="V237" s="218"/>
      <c r="W237" s="218"/>
      <c r="X237" s="218"/>
      <c r="Y237" s="218"/>
      <c r="Z237" s="218"/>
      <c r="AA237" s="218"/>
      <c r="AB237" s="218"/>
      <c r="AC237" s="218"/>
      <c r="AD237" s="218"/>
      <c r="AE237" s="218"/>
      <c r="AF237" s="218"/>
      <c r="AG237" s="218"/>
      <c r="AH237" s="218"/>
      <c r="AI237" s="218"/>
      <c r="AJ237" s="218"/>
      <c r="AK237" s="218"/>
      <c r="AL237" s="218"/>
      <c r="AM237" s="218"/>
      <c r="AN237" s="218"/>
      <c r="AO237" s="218"/>
      <c r="AP237" s="218"/>
      <c r="AQ237" s="218"/>
      <c r="AR237" s="218"/>
      <c r="AS237" s="218"/>
      <c r="AT237" s="218"/>
      <c r="AU237" s="218"/>
      <c r="AV237" s="218"/>
      <c r="AW237" s="218"/>
      <c r="AX237" s="218"/>
      <c r="AY237" s="218"/>
      <c r="AZ237" s="218"/>
      <c r="BA237" s="218"/>
      <c r="BB237" s="218"/>
      <c r="BC237" s="218"/>
    </row>
    <row r="238" spans="15:55" s="10" customFormat="1" x14ac:dyDescent="0.35">
      <c r="O238" s="218"/>
      <c r="P238" s="218"/>
      <c r="Q238" s="218"/>
      <c r="R238" s="218"/>
      <c r="S238" s="218"/>
      <c r="T238" s="218"/>
      <c r="U238" s="218"/>
      <c r="V238" s="218"/>
      <c r="W238" s="218"/>
      <c r="X238" s="218"/>
      <c r="Y238" s="218"/>
      <c r="Z238" s="218"/>
      <c r="AA238" s="218"/>
      <c r="AB238" s="218"/>
      <c r="AC238" s="218"/>
      <c r="AD238" s="218"/>
      <c r="AE238" s="218"/>
      <c r="AF238" s="218"/>
      <c r="AG238" s="218"/>
      <c r="AH238" s="218"/>
      <c r="AI238" s="218"/>
      <c r="AJ238" s="218"/>
      <c r="AK238" s="218"/>
      <c r="AL238" s="218"/>
      <c r="AM238" s="218"/>
      <c r="AN238" s="218"/>
      <c r="AO238" s="218"/>
      <c r="AP238" s="218"/>
      <c r="AQ238" s="218"/>
      <c r="AR238" s="218"/>
      <c r="AS238" s="218"/>
      <c r="AT238" s="218"/>
      <c r="AU238" s="218"/>
      <c r="AV238" s="218"/>
      <c r="AW238" s="218"/>
      <c r="AX238" s="218"/>
      <c r="AY238" s="218"/>
      <c r="AZ238" s="218"/>
      <c r="BA238" s="218"/>
      <c r="BB238" s="218"/>
      <c r="BC238" s="218"/>
    </row>
    <row r="239" spans="15:55" s="10" customFormat="1" x14ac:dyDescent="0.35">
      <c r="O239" s="218"/>
      <c r="P239" s="218"/>
      <c r="Q239" s="218"/>
      <c r="R239" s="218"/>
      <c r="S239" s="218"/>
      <c r="T239" s="218"/>
      <c r="U239" s="218"/>
      <c r="V239" s="218"/>
      <c r="W239" s="218"/>
      <c r="X239" s="218"/>
      <c r="Y239" s="218"/>
      <c r="Z239" s="218"/>
      <c r="AA239" s="218"/>
      <c r="AB239" s="218"/>
      <c r="AC239" s="218"/>
      <c r="AD239" s="218"/>
      <c r="AE239" s="218"/>
      <c r="AF239" s="218"/>
      <c r="AG239" s="218"/>
      <c r="AH239" s="218"/>
      <c r="AI239" s="218"/>
      <c r="AJ239" s="218"/>
      <c r="AK239" s="218"/>
      <c r="AL239" s="218"/>
      <c r="AM239" s="218"/>
      <c r="AN239" s="218"/>
      <c r="AO239" s="218"/>
      <c r="AP239" s="218"/>
      <c r="AQ239" s="218"/>
      <c r="AR239" s="218"/>
      <c r="AS239" s="218"/>
      <c r="AT239" s="218"/>
      <c r="AU239" s="218"/>
      <c r="AV239" s="218"/>
      <c r="AW239" s="218"/>
      <c r="AX239" s="218"/>
      <c r="AY239" s="218"/>
      <c r="AZ239" s="218"/>
      <c r="BA239" s="218"/>
      <c r="BB239" s="218"/>
      <c r="BC239" s="218"/>
    </row>
    <row r="240" spans="15:55" s="10" customFormat="1" x14ac:dyDescent="0.35">
      <c r="O240" s="218"/>
      <c r="P240" s="218"/>
      <c r="Q240" s="218"/>
      <c r="R240" s="218"/>
      <c r="S240" s="218"/>
      <c r="T240" s="218"/>
      <c r="U240" s="218"/>
      <c r="V240" s="218"/>
      <c r="W240" s="218"/>
      <c r="X240" s="218"/>
      <c r="Y240" s="218"/>
      <c r="Z240" s="218"/>
      <c r="AA240" s="218"/>
      <c r="AB240" s="218"/>
      <c r="AC240" s="218"/>
      <c r="AD240" s="218"/>
      <c r="AE240" s="218"/>
      <c r="AF240" s="218"/>
      <c r="AG240" s="218"/>
      <c r="AH240" s="218"/>
      <c r="AI240" s="218"/>
      <c r="AJ240" s="218"/>
      <c r="AK240" s="218"/>
      <c r="AL240" s="218"/>
      <c r="AM240" s="218"/>
      <c r="AN240" s="218"/>
      <c r="AO240" s="218"/>
      <c r="AP240" s="218"/>
      <c r="AQ240" s="218"/>
      <c r="AR240" s="218"/>
      <c r="AS240" s="218"/>
      <c r="AT240" s="218"/>
      <c r="AU240" s="218"/>
      <c r="AV240" s="218"/>
      <c r="AW240" s="218"/>
      <c r="AX240" s="218"/>
      <c r="AY240" s="218"/>
      <c r="AZ240" s="218"/>
      <c r="BA240" s="218"/>
      <c r="BB240" s="218"/>
      <c r="BC240" s="218"/>
    </row>
    <row r="241" spans="15:55" s="10" customFormat="1" x14ac:dyDescent="0.35">
      <c r="O241" s="218"/>
      <c r="P241" s="218"/>
      <c r="Q241" s="218"/>
      <c r="R241" s="218"/>
      <c r="S241" s="218"/>
      <c r="T241" s="218"/>
      <c r="U241" s="218"/>
      <c r="V241" s="218"/>
      <c r="W241" s="218"/>
      <c r="X241" s="218"/>
      <c r="Y241" s="218"/>
      <c r="Z241" s="218"/>
      <c r="AA241" s="218"/>
      <c r="AB241" s="218"/>
      <c r="AC241" s="218"/>
      <c r="AD241" s="218"/>
      <c r="AE241" s="218"/>
      <c r="AF241" s="218"/>
      <c r="AG241" s="218"/>
      <c r="AH241" s="218"/>
      <c r="AI241" s="218"/>
      <c r="AJ241" s="218"/>
      <c r="AK241" s="218"/>
      <c r="AL241" s="218"/>
      <c r="AM241" s="218"/>
      <c r="AN241" s="218"/>
      <c r="AO241" s="218"/>
      <c r="AP241" s="218"/>
      <c r="AQ241" s="218"/>
      <c r="AR241" s="218"/>
      <c r="AS241" s="218"/>
      <c r="AT241" s="218"/>
      <c r="AU241" s="218"/>
      <c r="AV241" s="218"/>
      <c r="AW241" s="218"/>
      <c r="AX241" s="218"/>
      <c r="AY241" s="218"/>
      <c r="AZ241" s="218"/>
      <c r="BA241" s="218"/>
      <c r="BB241" s="218"/>
      <c r="BC241" s="218"/>
    </row>
    <row r="242" spans="15:55" s="10" customFormat="1" x14ac:dyDescent="0.35">
      <c r="O242" s="218"/>
      <c r="P242" s="218"/>
      <c r="Q242" s="218"/>
      <c r="R242" s="218"/>
      <c r="S242" s="218"/>
      <c r="T242" s="218"/>
      <c r="U242" s="218"/>
      <c r="V242" s="218"/>
      <c r="W242" s="218"/>
      <c r="X242" s="218"/>
      <c r="Y242" s="218"/>
      <c r="Z242" s="218"/>
      <c r="AA242" s="218"/>
      <c r="AB242" s="218"/>
      <c r="AC242" s="218"/>
      <c r="AD242" s="218"/>
      <c r="AE242" s="218"/>
      <c r="AF242" s="218"/>
      <c r="AG242" s="218"/>
      <c r="AH242" s="218"/>
      <c r="AI242" s="218"/>
      <c r="AJ242" s="218"/>
      <c r="AK242" s="218"/>
      <c r="AL242" s="218"/>
      <c r="AM242" s="218"/>
      <c r="AN242" s="218"/>
      <c r="AO242" s="218"/>
      <c r="AP242" s="218"/>
      <c r="AQ242" s="218"/>
      <c r="AR242" s="218"/>
      <c r="AS242" s="218"/>
      <c r="AT242" s="218"/>
      <c r="AU242" s="218"/>
      <c r="AV242" s="218"/>
      <c r="AW242" s="218"/>
      <c r="AX242" s="218"/>
      <c r="AY242" s="218"/>
      <c r="AZ242" s="218"/>
      <c r="BA242" s="218"/>
      <c r="BB242" s="218"/>
      <c r="BC242" s="218"/>
    </row>
    <row r="243" spans="15:55" s="10" customFormat="1" x14ac:dyDescent="0.35">
      <c r="O243" s="218"/>
      <c r="P243" s="218"/>
      <c r="Q243" s="218"/>
      <c r="R243" s="218"/>
      <c r="S243" s="218"/>
      <c r="T243" s="218"/>
      <c r="U243" s="218"/>
      <c r="V243" s="218"/>
      <c r="W243" s="218"/>
      <c r="X243" s="218"/>
      <c r="Y243" s="218"/>
      <c r="Z243" s="218"/>
      <c r="AA243" s="218"/>
      <c r="AB243" s="218"/>
      <c r="AC243" s="218"/>
      <c r="AD243" s="218"/>
      <c r="AE243" s="218"/>
      <c r="AF243" s="218"/>
      <c r="AG243" s="218"/>
      <c r="AH243" s="218"/>
      <c r="AI243" s="218"/>
      <c r="AJ243" s="218"/>
      <c r="AK243" s="218"/>
      <c r="AL243" s="218"/>
      <c r="AM243" s="218"/>
      <c r="AN243" s="218"/>
      <c r="AO243" s="218"/>
      <c r="AP243" s="218"/>
      <c r="AQ243" s="218"/>
      <c r="AR243" s="218"/>
      <c r="AS243" s="218"/>
      <c r="AT243" s="218"/>
      <c r="AU243" s="218"/>
      <c r="AV243" s="218"/>
      <c r="AW243" s="218"/>
      <c r="AX243" s="218"/>
      <c r="AY243" s="218"/>
      <c r="AZ243" s="218"/>
      <c r="BA243" s="218"/>
      <c r="BB243" s="218"/>
      <c r="BC243" s="218"/>
    </row>
    <row r="244" spans="15:55" s="10" customFormat="1" x14ac:dyDescent="0.35">
      <c r="O244" s="218"/>
      <c r="P244" s="218"/>
      <c r="Q244" s="218"/>
      <c r="R244" s="218"/>
      <c r="S244" s="218"/>
      <c r="T244" s="218"/>
      <c r="U244" s="218"/>
      <c r="V244" s="218"/>
      <c r="W244" s="218"/>
      <c r="X244" s="218"/>
      <c r="Y244" s="218"/>
      <c r="Z244" s="218"/>
      <c r="AA244" s="218"/>
      <c r="AB244" s="218"/>
      <c r="AC244" s="218"/>
      <c r="AD244" s="218"/>
      <c r="AE244" s="218"/>
      <c r="AF244" s="218"/>
      <c r="AG244" s="218"/>
      <c r="AH244" s="218"/>
      <c r="AI244" s="218"/>
      <c r="AJ244" s="218"/>
      <c r="AK244" s="218"/>
      <c r="AL244" s="218"/>
      <c r="AM244" s="218"/>
      <c r="AN244" s="218"/>
      <c r="AO244" s="218"/>
      <c r="AP244" s="218"/>
      <c r="AQ244" s="218"/>
      <c r="AR244" s="218"/>
      <c r="AS244" s="218"/>
      <c r="AT244" s="218"/>
      <c r="AU244" s="218"/>
      <c r="AV244" s="218"/>
      <c r="AW244" s="218"/>
      <c r="AX244" s="218"/>
      <c r="AY244" s="218"/>
      <c r="AZ244" s="218"/>
      <c r="BA244" s="218"/>
      <c r="BB244" s="218"/>
      <c r="BC244" s="218"/>
    </row>
    <row r="245" spans="15:55" s="10" customFormat="1" x14ac:dyDescent="0.35">
      <c r="O245" s="218"/>
      <c r="P245" s="218"/>
      <c r="Q245" s="218"/>
      <c r="R245" s="218"/>
      <c r="S245" s="218"/>
      <c r="T245" s="218"/>
      <c r="U245" s="218"/>
      <c r="V245" s="218"/>
      <c r="W245" s="218"/>
      <c r="X245" s="218"/>
      <c r="Y245" s="218"/>
      <c r="Z245" s="218"/>
      <c r="AA245" s="218"/>
      <c r="AB245" s="218"/>
      <c r="AC245" s="218"/>
      <c r="AD245" s="218"/>
      <c r="AE245" s="218"/>
      <c r="AF245" s="218"/>
      <c r="AG245" s="218"/>
      <c r="AH245" s="218"/>
      <c r="AI245" s="218"/>
      <c r="AJ245" s="218"/>
      <c r="AK245" s="218"/>
      <c r="AL245" s="218"/>
      <c r="AM245" s="218"/>
      <c r="AN245" s="218"/>
      <c r="AO245" s="218"/>
      <c r="AP245" s="218"/>
      <c r="AQ245" s="218"/>
      <c r="AR245" s="218"/>
      <c r="AS245" s="218"/>
      <c r="AT245" s="218"/>
      <c r="AU245" s="218"/>
      <c r="AV245" s="218"/>
      <c r="AW245" s="218"/>
      <c r="AX245" s="218"/>
      <c r="AY245" s="218"/>
      <c r="AZ245" s="218"/>
      <c r="BA245" s="218"/>
      <c r="BB245" s="218"/>
      <c r="BC245" s="218"/>
    </row>
    <row r="246" spans="15:55" s="10" customFormat="1" x14ac:dyDescent="0.35">
      <c r="O246" s="218"/>
      <c r="P246" s="218"/>
      <c r="Q246" s="218"/>
      <c r="R246" s="218"/>
      <c r="S246" s="218"/>
      <c r="T246" s="218"/>
      <c r="U246" s="218"/>
      <c r="V246" s="218"/>
      <c r="W246" s="218"/>
      <c r="X246" s="218"/>
      <c r="Y246" s="218"/>
      <c r="Z246" s="218"/>
      <c r="AA246" s="218"/>
      <c r="AB246" s="218"/>
      <c r="AC246" s="218"/>
      <c r="AD246" s="218"/>
      <c r="AE246" s="218"/>
      <c r="AF246" s="218"/>
      <c r="AG246" s="218"/>
      <c r="AH246" s="218"/>
      <c r="AI246" s="218"/>
      <c r="AJ246" s="218"/>
      <c r="AK246" s="218"/>
      <c r="AL246" s="218"/>
      <c r="AM246" s="218"/>
      <c r="AN246" s="218"/>
      <c r="AO246" s="218"/>
      <c r="AP246" s="218"/>
      <c r="AQ246" s="218"/>
      <c r="AR246" s="218"/>
      <c r="AS246" s="218"/>
      <c r="AT246" s="218"/>
      <c r="AU246" s="218"/>
      <c r="AV246" s="218"/>
      <c r="AW246" s="218"/>
      <c r="AX246" s="218"/>
      <c r="AY246" s="218"/>
      <c r="AZ246" s="218"/>
      <c r="BA246" s="218"/>
      <c r="BB246" s="218"/>
      <c r="BC246" s="218"/>
    </row>
    <row r="247" spans="15:55" s="10" customFormat="1" x14ac:dyDescent="0.35">
      <c r="O247" s="218"/>
      <c r="P247" s="218"/>
      <c r="Q247" s="218"/>
      <c r="R247" s="218"/>
      <c r="S247" s="218"/>
      <c r="T247" s="218"/>
      <c r="U247" s="218"/>
      <c r="V247" s="218"/>
      <c r="W247" s="218"/>
      <c r="X247" s="218"/>
      <c r="Y247" s="218"/>
      <c r="Z247" s="218"/>
      <c r="AA247" s="218"/>
      <c r="AB247" s="218"/>
      <c r="AC247" s="218"/>
      <c r="AD247" s="218"/>
      <c r="AE247" s="218"/>
      <c r="AF247" s="218"/>
      <c r="AG247" s="218"/>
      <c r="AH247" s="218"/>
      <c r="AI247" s="218"/>
      <c r="AJ247" s="218"/>
      <c r="AK247" s="218"/>
      <c r="AL247" s="218"/>
      <c r="AM247" s="218"/>
      <c r="AN247" s="218"/>
      <c r="AO247" s="218"/>
      <c r="AP247" s="218"/>
      <c r="AQ247" s="218"/>
      <c r="AR247" s="218"/>
      <c r="AS247" s="218"/>
      <c r="AT247" s="218"/>
      <c r="AU247" s="218"/>
      <c r="AV247" s="218"/>
      <c r="AW247" s="218"/>
      <c r="AX247" s="218"/>
      <c r="AY247" s="218"/>
      <c r="AZ247" s="218"/>
      <c r="BA247" s="218"/>
      <c r="BB247" s="218"/>
      <c r="BC247" s="218"/>
    </row>
    <row r="248" spans="15:55" s="10" customFormat="1" x14ac:dyDescent="0.35">
      <c r="O248" s="218"/>
      <c r="P248" s="218"/>
      <c r="Q248" s="218"/>
      <c r="R248" s="218"/>
      <c r="S248" s="218"/>
      <c r="T248" s="218"/>
      <c r="U248" s="218"/>
      <c r="V248" s="218"/>
      <c r="W248" s="218"/>
      <c r="X248" s="218"/>
      <c r="Y248" s="218"/>
      <c r="Z248" s="218"/>
      <c r="AA248" s="218"/>
      <c r="AB248" s="218"/>
      <c r="AC248" s="218"/>
      <c r="AD248" s="218"/>
      <c r="AE248" s="218"/>
      <c r="AF248" s="218"/>
      <c r="AG248" s="218"/>
      <c r="AH248" s="218"/>
      <c r="AI248" s="218"/>
      <c r="AJ248" s="218"/>
      <c r="AK248" s="218"/>
      <c r="AL248" s="218"/>
      <c r="AM248" s="218"/>
      <c r="AN248" s="218"/>
      <c r="AO248" s="218"/>
      <c r="AP248" s="218"/>
      <c r="AQ248" s="218"/>
      <c r="AR248" s="218"/>
      <c r="AS248" s="218"/>
      <c r="AT248" s="218"/>
      <c r="AU248" s="218"/>
      <c r="AV248" s="218"/>
      <c r="AW248" s="218"/>
      <c r="AX248" s="218"/>
      <c r="AY248" s="218"/>
      <c r="AZ248" s="218"/>
      <c r="BA248" s="218"/>
      <c r="BB248" s="218"/>
      <c r="BC248" s="218"/>
    </row>
    <row r="249" spans="15:55" s="10" customFormat="1" x14ac:dyDescent="0.35">
      <c r="O249" s="218"/>
      <c r="P249" s="218"/>
      <c r="Q249" s="218"/>
      <c r="R249" s="218"/>
      <c r="S249" s="218"/>
      <c r="T249" s="218"/>
      <c r="U249" s="218"/>
      <c r="V249" s="218"/>
      <c r="W249" s="218"/>
      <c r="X249" s="218"/>
      <c r="Y249" s="218"/>
      <c r="Z249" s="218"/>
      <c r="AA249" s="218"/>
      <c r="AB249" s="218"/>
      <c r="AC249" s="218"/>
      <c r="AD249" s="218"/>
      <c r="AE249" s="218"/>
      <c r="AF249" s="218"/>
      <c r="AG249" s="218"/>
      <c r="AH249" s="218"/>
      <c r="AI249" s="218"/>
      <c r="AJ249" s="218"/>
      <c r="AK249" s="218"/>
      <c r="AL249" s="218"/>
      <c r="AM249" s="218"/>
      <c r="AN249" s="218"/>
      <c r="AO249" s="218"/>
      <c r="AP249" s="218"/>
      <c r="AQ249" s="218"/>
      <c r="AR249" s="218"/>
      <c r="AS249" s="218"/>
      <c r="AT249" s="218"/>
      <c r="AU249" s="218"/>
      <c r="AV249" s="218"/>
      <c r="AW249" s="218"/>
      <c r="AX249" s="218"/>
      <c r="AY249" s="218"/>
      <c r="AZ249" s="218"/>
      <c r="BA249" s="218"/>
      <c r="BB249" s="218"/>
      <c r="BC249" s="218"/>
    </row>
    <row r="250" spans="15:55" s="10" customFormat="1" x14ac:dyDescent="0.35">
      <c r="O250" s="218"/>
      <c r="P250" s="218"/>
      <c r="Q250" s="218"/>
      <c r="R250" s="218"/>
      <c r="S250" s="218"/>
      <c r="T250" s="218"/>
      <c r="U250" s="218"/>
      <c r="V250" s="218"/>
      <c r="W250" s="218"/>
      <c r="X250" s="218"/>
      <c r="Y250" s="218"/>
      <c r="Z250" s="218"/>
      <c r="AA250" s="218"/>
      <c r="AB250" s="218"/>
      <c r="AC250" s="218"/>
      <c r="AD250" s="218"/>
      <c r="AE250" s="218"/>
      <c r="AF250" s="218"/>
      <c r="AG250" s="218"/>
      <c r="AH250" s="218"/>
      <c r="AI250" s="218"/>
      <c r="AJ250" s="218"/>
      <c r="AK250" s="218"/>
      <c r="AL250" s="218"/>
      <c r="AM250" s="218"/>
      <c r="AN250" s="218"/>
      <c r="AO250" s="218"/>
      <c r="AP250" s="218"/>
      <c r="AQ250" s="218"/>
      <c r="AR250" s="218"/>
      <c r="AS250" s="218"/>
      <c r="AT250" s="218"/>
      <c r="AU250" s="218"/>
      <c r="AV250" s="218"/>
      <c r="AW250" s="218"/>
      <c r="AX250" s="218"/>
      <c r="AY250" s="218"/>
      <c r="AZ250" s="218"/>
      <c r="BA250" s="218"/>
      <c r="BB250" s="218"/>
      <c r="BC250" s="218"/>
    </row>
    <row r="251" spans="15:55" s="10" customFormat="1" x14ac:dyDescent="0.35">
      <c r="O251" s="218"/>
      <c r="P251" s="218"/>
      <c r="Q251" s="218"/>
      <c r="R251" s="218"/>
      <c r="S251" s="218"/>
      <c r="T251" s="218"/>
      <c r="U251" s="218"/>
      <c r="V251" s="218"/>
      <c r="W251" s="218"/>
      <c r="X251" s="218"/>
      <c r="Y251" s="218"/>
      <c r="Z251" s="218"/>
      <c r="AA251" s="218"/>
      <c r="AB251" s="218"/>
      <c r="AC251" s="218"/>
      <c r="AD251" s="218"/>
      <c r="AE251" s="218"/>
      <c r="AF251" s="218"/>
      <c r="AG251" s="218"/>
      <c r="AH251" s="218"/>
      <c r="AI251" s="218"/>
      <c r="AJ251" s="218"/>
      <c r="AK251" s="218"/>
      <c r="AL251" s="218"/>
      <c r="AM251" s="218"/>
      <c r="AN251" s="218"/>
      <c r="AO251" s="218"/>
      <c r="AP251" s="218"/>
      <c r="AQ251" s="218"/>
      <c r="AR251" s="218"/>
      <c r="AS251" s="218"/>
      <c r="AT251" s="218"/>
      <c r="AU251" s="218"/>
      <c r="AV251" s="218"/>
      <c r="AW251" s="218"/>
      <c r="AX251" s="218"/>
      <c r="AY251" s="218"/>
      <c r="AZ251" s="218"/>
      <c r="BA251" s="218"/>
      <c r="BB251" s="218"/>
      <c r="BC251" s="218"/>
    </row>
    <row r="252" spans="15:55" s="10" customFormat="1" x14ac:dyDescent="0.35">
      <c r="O252" s="218"/>
      <c r="P252" s="218"/>
      <c r="Q252" s="218"/>
      <c r="R252" s="218"/>
      <c r="S252" s="218"/>
      <c r="T252" s="218"/>
      <c r="U252" s="218"/>
      <c r="V252" s="218"/>
      <c r="W252" s="218"/>
      <c r="X252" s="218"/>
      <c r="Y252" s="218"/>
      <c r="Z252" s="218"/>
      <c r="AA252" s="218"/>
      <c r="AB252" s="218"/>
      <c r="AC252" s="218"/>
      <c r="AD252" s="218"/>
      <c r="AE252" s="218"/>
      <c r="AF252" s="218"/>
      <c r="AG252" s="218"/>
      <c r="AH252" s="218"/>
      <c r="AI252" s="218"/>
      <c r="AJ252" s="218"/>
      <c r="AK252" s="218"/>
      <c r="AL252" s="218"/>
      <c r="AM252" s="218"/>
      <c r="AN252" s="218"/>
      <c r="AO252" s="218"/>
      <c r="AP252" s="218"/>
      <c r="AQ252" s="218"/>
      <c r="AR252" s="218"/>
      <c r="AS252" s="218"/>
      <c r="AT252" s="218"/>
      <c r="AU252" s="218"/>
      <c r="AV252" s="218"/>
      <c r="AW252" s="218"/>
      <c r="AX252" s="218"/>
      <c r="AY252" s="218"/>
      <c r="AZ252" s="218"/>
      <c r="BA252" s="218"/>
      <c r="BB252" s="218"/>
      <c r="BC252" s="218"/>
    </row>
    <row r="253" spans="15:55" s="10" customFormat="1" x14ac:dyDescent="0.35">
      <c r="O253" s="218"/>
      <c r="P253" s="218"/>
      <c r="Q253" s="218"/>
      <c r="R253" s="218"/>
      <c r="S253" s="218"/>
      <c r="T253" s="218"/>
      <c r="U253" s="218"/>
      <c r="V253" s="218"/>
      <c r="W253" s="218"/>
      <c r="X253" s="218"/>
      <c r="Y253" s="218"/>
      <c r="Z253" s="218"/>
      <c r="AA253" s="218"/>
      <c r="AB253" s="218"/>
      <c r="AC253" s="218"/>
      <c r="AD253" s="218"/>
      <c r="AE253" s="218"/>
      <c r="AF253" s="218"/>
      <c r="AG253" s="218"/>
      <c r="AH253" s="218"/>
      <c r="AI253" s="218"/>
      <c r="AJ253" s="218"/>
      <c r="AK253" s="218"/>
      <c r="AL253" s="218"/>
      <c r="AM253" s="218"/>
      <c r="AN253" s="218"/>
      <c r="AO253" s="218"/>
      <c r="AP253" s="218"/>
      <c r="AQ253" s="218"/>
      <c r="AR253" s="218"/>
      <c r="AS253" s="218"/>
      <c r="AT253" s="218"/>
      <c r="AU253" s="218"/>
      <c r="AV253" s="218"/>
      <c r="AW253" s="218"/>
      <c r="AX253" s="218"/>
      <c r="AY253" s="218"/>
      <c r="AZ253" s="218"/>
      <c r="BA253" s="218"/>
      <c r="BB253" s="218"/>
      <c r="BC253" s="218"/>
    </row>
    <row r="254" spans="15:55" s="10" customFormat="1" x14ac:dyDescent="0.35">
      <c r="O254" s="218"/>
      <c r="P254" s="218"/>
      <c r="Q254" s="218"/>
      <c r="R254" s="218"/>
      <c r="S254" s="218"/>
      <c r="T254" s="218"/>
      <c r="U254" s="218"/>
      <c r="V254" s="218"/>
      <c r="W254" s="218"/>
      <c r="X254" s="218"/>
      <c r="Y254" s="218"/>
      <c r="Z254" s="218"/>
      <c r="AA254" s="218"/>
      <c r="AB254" s="218"/>
      <c r="AC254" s="218"/>
      <c r="AD254" s="218"/>
      <c r="AE254" s="218"/>
      <c r="AF254" s="218"/>
      <c r="AG254" s="218"/>
      <c r="AH254" s="218"/>
      <c r="AI254" s="218"/>
      <c r="AJ254" s="218"/>
      <c r="AK254" s="218"/>
      <c r="AL254" s="218"/>
      <c r="AM254" s="218"/>
      <c r="AN254" s="218"/>
      <c r="AO254" s="218"/>
      <c r="AP254" s="218"/>
      <c r="AQ254" s="218"/>
      <c r="AR254" s="218"/>
      <c r="AS254" s="218"/>
      <c r="AT254" s="218"/>
      <c r="AU254" s="218"/>
      <c r="AV254" s="218"/>
      <c r="AW254" s="218"/>
      <c r="AX254" s="218"/>
      <c r="AY254" s="218"/>
      <c r="AZ254" s="218"/>
      <c r="BA254" s="218"/>
      <c r="BB254" s="218"/>
      <c r="BC254" s="218"/>
    </row>
    <row r="255" spans="15:55" s="10" customFormat="1" x14ac:dyDescent="0.35">
      <c r="O255" s="218"/>
      <c r="P255" s="218"/>
      <c r="Q255" s="218"/>
      <c r="R255" s="218"/>
      <c r="S255" s="218"/>
      <c r="T255" s="218"/>
      <c r="U255" s="218"/>
      <c r="V255" s="218"/>
      <c r="W255" s="218"/>
      <c r="X255" s="218"/>
      <c r="Y255" s="218"/>
      <c r="Z255" s="218"/>
      <c r="AA255" s="218"/>
      <c r="AB255" s="218"/>
      <c r="AC255" s="218"/>
      <c r="AD255" s="218"/>
      <c r="AE255" s="218"/>
      <c r="AF255" s="218"/>
      <c r="AG255" s="218"/>
      <c r="AH255" s="218"/>
      <c r="AI255" s="218"/>
      <c r="AJ255" s="218"/>
      <c r="AK255" s="218"/>
      <c r="AL255" s="218"/>
      <c r="AM255" s="218"/>
      <c r="AN255" s="218"/>
      <c r="AO255" s="218"/>
      <c r="AP255" s="218"/>
      <c r="AQ255" s="218"/>
      <c r="AR255" s="218"/>
      <c r="AS255" s="218"/>
      <c r="AT255" s="218"/>
      <c r="AU255" s="218"/>
      <c r="AV255" s="218"/>
      <c r="AW255" s="218"/>
      <c r="AX255" s="218"/>
      <c r="AY255" s="218"/>
      <c r="AZ255" s="218"/>
      <c r="BA255" s="218"/>
      <c r="BB255" s="218"/>
      <c r="BC255" s="218"/>
    </row>
    <row r="256" spans="15:55" s="10" customFormat="1" x14ac:dyDescent="0.35">
      <c r="O256" s="218"/>
      <c r="P256" s="218"/>
      <c r="Q256" s="218"/>
      <c r="R256" s="218"/>
      <c r="S256" s="218"/>
      <c r="T256" s="218"/>
      <c r="U256" s="218"/>
      <c r="V256" s="218"/>
      <c r="W256" s="218"/>
      <c r="X256" s="218"/>
      <c r="Y256" s="218"/>
      <c r="Z256" s="218"/>
      <c r="AA256" s="218"/>
      <c r="AB256" s="218"/>
      <c r="AC256" s="218"/>
      <c r="AD256" s="218"/>
      <c r="AE256" s="218"/>
      <c r="AF256" s="218"/>
      <c r="AG256" s="218"/>
      <c r="AH256" s="218"/>
      <c r="AI256" s="218"/>
      <c r="AJ256" s="218"/>
      <c r="AK256" s="218"/>
      <c r="AL256" s="218"/>
      <c r="AM256" s="218"/>
      <c r="AN256" s="218"/>
      <c r="AO256" s="218"/>
      <c r="AP256" s="218"/>
      <c r="AQ256" s="218"/>
      <c r="AR256" s="218"/>
      <c r="AS256" s="218"/>
      <c r="AT256" s="218"/>
      <c r="AU256" s="218"/>
      <c r="AV256" s="218"/>
      <c r="AW256" s="218"/>
      <c r="AX256" s="218"/>
      <c r="AY256" s="218"/>
      <c r="AZ256" s="218"/>
      <c r="BA256" s="218"/>
      <c r="BB256" s="218"/>
      <c r="BC256" s="218"/>
    </row>
    <row r="257" spans="15:55" s="10" customFormat="1" x14ac:dyDescent="0.35">
      <c r="O257" s="218"/>
      <c r="P257" s="218"/>
      <c r="Q257" s="218"/>
      <c r="R257" s="218"/>
      <c r="S257" s="218"/>
      <c r="T257" s="218"/>
      <c r="U257" s="218"/>
      <c r="V257" s="218"/>
      <c r="W257" s="218"/>
      <c r="X257" s="218"/>
      <c r="Y257" s="218"/>
      <c r="Z257" s="218"/>
      <c r="AA257" s="218"/>
      <c r="AB257" s="218"/>
      <c r="AC257" s="218"/>
      <c r="AD257" s="218"/>
      <c r="AE257" s="218"/>
      <c r="AF257" s="218"/>
      <c r="AG257" s="218"/>
      <c r="AH257" s="218"/>
      <c r="AI257" s="218"/>
      <c r="AJ257" s="218"/>
      <c r="AK257" s="218"/>
      <c r="AL257" s="218"/>
      <c r="AM257" s="218"/>
      <c r="AN257" s="218"/>
      <c r="AO257" s="218"/>
      <c r="AP257" s="218"/>
      <c r="AQ257" s="218"/>
      <c r="AR257" s="218"/>
      <c r="AS257" s="218"/>
      <c r="AT257" s="218"/>
      <c r="AU257" s="218"/>
      <c r="AV257" s="218"/>
      <c r="AW257" s="218"/>
      <c r="AX257" s="218"/>
      <c r="AY257" s="218"/>
      <c r="AZ257" s="218"/>
      <c r="BA257" s="218"/>
      <c r="BB257" s="218"/>
      <c r="BC257" s="218"/>
    </row>
    <row r="258" spans="15:55" s="10" customFormat="1" x14ac:dyDescent="0.35">
      <c r="O258" s="218"/>
      <c r="P258" s="218"/>
      <c r="Q258" s="218"/>
      <c r="R258" s="218"/>
      <c r="S258" s="218"/>
      <c r="T258" s="218"/>
      <c r="U258" s="218"/>
      <c r="V258" s="218"/>
      <c r="W258" s="218"/>
      <c r="X258" s="218"/>
      <c r="Y258" s="218"/>
      <c r="Z258" s="218"/>
      <c r="AA258" s="218"/>
      <c r="AB258" s="218"/>
      <c r="AC258" s="218"/>
      <c r="AD258" s="218"/>
      <c r="AE258" s="218"/>
      <c r="AF258" s="218"/>
      <c r="AG258" s="218"/>
      <c r="AH258" s="218"/>
      <c r="AI258" s="218"/>
      <c r="AJ258" s="218"/>
      <c r="AK258" s="218"/>
      <c r="AL258" s="218"/>
      <c r="AM258" s="218"/>
      <c r="AN258" s="218"/>
      <c r="AO258" s="218"/>
      <c r="AP258" s="218"/>
      <c r="AQ258" s="218"/>
      <c r="AR258" s="218"/>
      <c r="AS258" s="218"/>
      <c r="AT258" s="218"/>
      <c r="AU258" s="218"/>
      <c r="AV258" s="218"/>
      <c r="AW258" s="218"/>
      <c r="AX258" s="218"/>
      <c r="AY258" s="218"/>
      <c r="AZ258" s="218"/>
      <c r="BA258" s="218"/>
      <c r="BB258" s="218"/>
      <c r="BC258" s="218"/>
    </row>
    <row r="259" spans="15:55" s="10" customFormat="1" x14ac:dyDescent="0.35">
      <c r="O259" s="218"/>
      <c r="P259" s="218"/>
      <c r="Q259" s="218"/>
      <c r="R259" s="218"/>
      <c r="S259" s="218"/>
      <c r="T259" s="218"/>
      <c r="U259" s="218"/>
      <c r="V259" s="218"/>
      <c r="W259" s="218"/>
      <c r="X259" s="218"/>
      <c r="Y259" s="218"/>
      <c r="Z259" s="218"/>
      <c r="AA259" s="218"/>
      <c r="AB259" s="218"/>
      <c r="AC259" s="218"/>
      <c r="AD259" s="218"/>
      <c r="AE259" s="218"/>
      <c r="AF259" s="218"/>
      <c r="AG259" s="218"/>
      <c r="AH259" s="218"/>
      <c r="AI259" s="218"/>
      <c r="AJ259" s="218"/>
      <c r="AK259" s="218"/>
      <c r="AL259" s="218"/>
      <c r="AM259" s="218"/>
      <c r="AN259" s="218"/>
      <c r="AO259" s="218"/>
      <c r="AP259" s="218"/>
      <c r="AQ259" s="218"/>
      <c r="AR259" s="218"/>
      <c r="AS259" s="218"/>
      <c r="AT259" s="218"/>
      <c r="AU259" s="218"/>
      <c r="AV259" s="218"/>
      <c r="AW259" s="218"/>
      <c r="AX259" s="218"/>
      <c r="AY259" s="218"/>
      <c r="AZ259" s="218"/>
      <c r="BA259" s="218"/>
      <c r="BB259" s="218"/>
      <c r="BC259" s="218"/>
    </row>
    <row r="260" spans="15:55" s="10" customFormat="1" x14ac:dyDescent="0.35">
      <c r="O260" s="218"/>
      <c r="P260" s="218"/>
      <c r="Q260" s="218"/>
      <c r="R260" s="218"/>
      <c r="S260" s="218"/>
      <c r="T260" s="218"/>
      <c r="U260" s="218"/>
      <c r="V260" s="218"/>
      <c r="W260" s="218"/>
      <c r="X260" s="218"/>
      <c r="Y260" s="218"/>
      <c r="Z260" s="218"/>
      <c r="AA260" s="218"/>
      <c r="AB260" s="218"/>
      <c r="AC260" s="218"/>
      <c r="AD260" s="218"/>
      <c r="AE260" s="218"/>
      <c r="AF260" s="218"/>
      <c r="AG260" s="218"/>
      <c r="AH260" s="218"/>
      <c r="AI260" s="218"/>
      <c r="AJ260" s="218"/>
      <c r="AK260" s="218"/>
      <c r="AL260" s="218"/>
      <c r="AM260" s="218"/>
      <c r="AN260" s="218"/>
      <c r="AO260" s="218"/>
      <c r="AP260" s="218"/>
      <c r="AQ260" s="218"/>
      <c r="AR260" s="218"/>
      <c r="AS260" s="218"/>
      <c r="AT260" s="218"/>
      <c r="AU260" s="218"/>
      <c r="AV260" s="218"/>
      <c r="AW260" s="218"/>
      <c r="AX260" s="218"/>
      <c r="AY260" s="218"/>
      <c r="AZ260" s="218"/>
      <c r="BA260" s="218"/>
      <c r="BB260" s="218"/>
      <c r="BC260" s="218"/>
    </row>
    <row r="261" spans="15:55" s="10" customFormat="1" x14ac:dyDescent="0.35">
      <c r="O261" s="218"/>
      <c r="P261" s="218"/>
      <c r="Q261" s="218"/>
      <c r="R261" s="218"/>
      <c r="S261" s="218"/>
      <c r="T261" s="218"/>
      <c r="U261" s="218"/>
      <c r="V261" s="218"/>
      <c r="W261" s="218"/>
      <c r="X261" s="218"/>
      <c r="Y261" s="218"/>
      <c r="Z261" s="218"/>
      <c r="AA261" s="218"/>
      <c r="AB261" s="218"/>
      <c r="AC261" s="218"/>
      <c r="AD261" s="218"/>
      <c r="AE261" s="218"/>
      <c r="AF261" s="218"/>
      <c r="AG261" s="218"/>
      <c r="AH261" s="218"/>
      <c r="AI261" s="218"/>
      <c r="AJ261" s="218"/>
      <c r="AK261" s="218"/>
      <c r="AL261" s="218"/>
      <c r="AM261" s="218"/>
      <c r="AN261" s="218"/>
      <c r="AO261" s="218"/>
      <c r="AP261" s="218"/>
      <c r="AQ261" s="218"/>
      <c r="AR261" s="218"/>
      <c r="AS261" s="218"/>
      <c r="AT261" s="218"/>
      <c r="AU261" s="218"/>
      <c r="AV261" s="218"/>
      <c r="AW261" s="218"/>
      <c r="AX261" s="218"/>
      <c r="AY261" s="218"/>
      <c r="AZ261" s="218"/>
      <c r="BA261" s="218"/>
      <c r="BB261" s="218"/>
      <c r="BC261" s="218"/>
    </row>
    <row r="262" spans="15:55" s="10" customFormat="1" x14ac:dyDescent="0.35">
      <c r="O262" s="218"/>
      <c r="P262" s="218"/>
      <c r="Q262" s="218"/>
      <c r="R262" s="218"/>
      <c r="S262" s="218"/>
      <c r="T262" s="218"/>
      <c r="U262" s="218"/>
      <c r="V262" s="218"/>
      <c r="W262" s="218"/>
      <c r="X262" s="218"/>
      <c r="Y262" s="218"/>
      <c r="Z262" s="218"/>
      <c r="AA262" s="218"/>
      <c r="AB262" s="218"/>
      <c r="AC262" s="218"/>
      <c r="AD262" s="218"/>
      <c r="AE262" s="218"/>
      <c r="AF262" s="218"/>
      <c r="AG262" s="218"/>
      <c r="AH262" s="218"/>
      <c r="AI262" s="218"/>
      <c r="AJ262" s="218"/>
      <c r="AK262" s="218"/>
      <c r="AL262" s="218"/>
      <c r="AM262" s="218"/>
      <c r="AN262" s="218"/>
      <c r="AO262" s="218"/>
      <c r="AP262" s="218"/>
      <c r="AQ262" s="218"/>
      <c r="AR262" s="218"/>
      <c r="AS262" s="218"/>
      <c r="AT262" s="218"/>
      <c r="AU262" s="218"/>
      <c r="AV262" s="218"/>
      <c r="AW262" s="218"/>
      <c r="AX262" s="218"/>
      <c r="AY262" s="218"/>
      <c r="AZ262" s="218"/>
      <c r="BA262" s="218"/>
      <c r="BB262" s="218"/>
      <c r="BC262" s="218"/>
    </row>
    <row r="263" spans="15:55" s="10" customFormat="1" x14ac:dyDescent="0.35">
      <c r="O263" s="218"/>
      <c r="P263" s="218"/>
      <c r="Q263" s="218"/>
      <c r="R263" s="218"/>
      <c r="S263" s="218"/>
      <c r="T263" s="218"/>
      <c r="U263" s="218"/>
      <c r="V263" s="218"/>
      <c r="W263" s="218"/>
      <c r="X263" s="218"/>
      <c r="Y263" s="218"/>
      <c r="Z263" s="218"/>
      <c r="AA263" s="218"/>
      <c r="AB263" s="218"/>
      <c r="AC263" s="218"/>
      <c r="AD263" s="218"/>
      <c r="AE263" s="218"/>
      <c r="AF263" s="218"/>
      <c r="AG263" s="218"/>
      <c r="AH263" s="218"/>
      <c r="AI263" s="218"/>
      <c r="AJ263" s="218"/>
      <c r="AK263" s="218"/>
      <c r="AL263" s="218"/>
      <c r="AM263" s="218"/>
      <c r="AN263" s="218"/>
      <c r="AO263" s="218"/>
      <c r="AP263" s="218"/>
      <c r="AQ263" s="218"/>
      <c r="AR263" s="218"/>
      <c r="AS263" s="218"/>
      <c r="AT263" s="218"/>
      <c r="AU263" s="218"/>
      <c r="AV263" s="218"/>
      <c r="AW263" s="218"/>
      <c r="AX263" s="218"/>
      <c r="AY263" s="218"/>
      <c r="AZ263" s="218"/>
      <c r="BA263" s="218"/>
      <c r="BB263" s="218"/>
      <c r="BC263" s="218"/>
    </row>
    <row r="264" spans="15:55" s="10" customFormat="1" x14ac:dyDescent="0.35">
      <c r="O264" s="218"/>
      <c r="P264" s="218"/>
      <c r="Q264" s="218"/>
      <c r="R264" s="218"/>
      <c r="S264" s="218"/>
      <c r="T264" s="218"/>
      <c r="U264" s="218"/>
      <c r="V264" s="218"/>
      <c r="W264" s="218"/>
      <c r="X264" s="218"/>
      <c r="Y264" s="218"/>
      <c r="Z264" s="218"/>
      <c r="AA264" s="218"/>
      <c r="AB264" s="218"/>
      <c r="AC264" s="218"/>
      <c r="AD264" s="218"/>
      <c r="AE264" s="218"/>
      <c r="AF264" s="218"/>
      <c r="AG264" s="218"/>
      <c r="AH264" s="218"/>
      <c r="AI264" s="218"/>
      <c r="AJ264" s="218"/>
      <c r="AK264" s="218"/>
      <c r="AL264" s="218"/>
      <c r="AM264" s="218"/>
      <c r="AN264" s="218"/>
      <c r="AO264" s="218"/>
      <c r="AP264" s="218"/>
      <c r="AQ264" s="218"/>
      <c r="AR264" s="218"/>
      <c r="AS264" s="218"/>
      <c r="AT264" s="218"/>
      <c r="AU264" s="218"/>
      <c r="AV264" s="218"/>
      <c r="AW264" s="218"/>
      <c r="AX264" s="218"/>
      <c r="AY264" s="218"/>
      <c r="AZ264" s="218"/>
      <c r="BA264" s="218"/>
      <c r="BB264" s="218"/>
      <c r="BC264" s="218"/>
    </row>
    <row r="265" spans="15:55" s="10" customFormat="1" x14ac:dyDescent="0.35">
      <c r="O265" s="218"/>
      <c r="P265" s="218"/>
      <c r="Q265" s="218"/>
      <c r="R265" s="218"/>
      <c r="S265" s="218"/>
      <c r="T265" s="218"/>
      <c r="U265" s="218"/>
      <c r="V265" s="218"/>
      <c r="W265" s="218"/>
      <c r="X265" s="218"/>
      <c r="Y265" s="218"/>
      <c r="Z265" s="218"/>
      <c r="AA265" s="218"/>
      <c r="AB265" s="218"/>
      <c r="AC265" s="218"/>
      <c r="AD265" s="218"/>
      <c r="AE265" s="218"/>
      <c r="AF265" s="218"/>
      <c r="AG265" s="218"/>
      <c r="AH265" s="218"/>
      <c r="AI265" s="218"/>
      <c r="AJ265" s="218"/>
      <c r="AK265" s="218"/>
      <c r="AL265" s="218"/>
      <c r="AM265" s="218"/>
      <c r="AN265" s="218"/>
      <c r="AO265" s="218"/>
      <c r="AP265" s="218"/>
      <c r="AQ265" s="218"/>
      <c r="AR265" s="218"/>
      <c r="AS265" s="218"/>
      <c r="AT265" s="218"/>
      <c r="AU265" s="218"/>
      <c r="AV265" s="218"/>
      <c r="AW265" s="218"/>
      <c r="AX265" s="218"/>
      <c r="AY265" s="218"/>
      <c r="AZ265" s="218"/>
      <c r="BA265" s="218"/>
      <c r="BB265" s="218"/>
      <c r="BC265" s="218"/>
    </row>
    <row r="266" spans="15:55" s="10" customFormat="1" x14ac:dyDescent="0.35">
      <c r="O266" s="218"/>
      <c r="P266" s="218"/>
      <c r="Q266" s="218"/>
      <c r="R266" s="218"/>
      <c r="S266" s="218"/>
      <c r="T266" s="218"/>
      <c r="U266" s="218"/>
      <c r="V266" s="218"/>
      <c r="W266" s="218"/>
      <c r="X266" s="218"/>
      <c r="Y266" s="218"/>
      <c r="Z266" s="218"/>
      <c r="AA266" s="218"/>
      <c r="AB266" s="218"/>
      <c r="AC266" s="218"/>
      <c r="AD266" s="218"/>
      <c r="AE266" s="218"/>
      <c r="AF266" s="218"/>
      <c r="AG266" s="218"/>
      <c r="AH266" s="218"/>
      <c r="AI266" s="218"/>
      <c r="AJ266" s="218"/>
      <c r="AK266" s="218"/>
      <c r="AL266" s="218"/>
      <c r="AM266" s="218"/>
      <c r="AN266" s="218"/>
      <c r="AO266" s="218"/>
      <c r="AP266" s="218"/>
      <c r="AQ266" s="218"/>
      <c r="AR266" s="218"/>
      <c r="AS266" s="218"/>
      <c r="AT266" s="218"/>
      <c r="AU266" s="218"/>
      <c r="AV266" s="218"/>
      <c r="AW266" s="218"/>
      <c r="AX266" s="218"/>
      <c r="AY266" s="218"/>
      <c r="AZ266" s="218"/>
      <c r="BA266" s="218"/>
      <c r="BB266" s="218"/>
      <c r="BC266" s="218"/>
    </row>
    <row r="267" spans="15:55" s="10" customFormat="1" x14ac:dyDescent="0.35">
      <c r="O267" s="218"/>
      <c r="P267" s="218"/>
      <c r="Q267" s="218"/>
      <c r="R267" s="218"/>
      <c r="S267" s="218"/>
      <c r="T267" s="218"/>
      <c r="U267" s="218"/>
      <c r="V267" s="218"/>
      <c r="W267" s="218"/>
      <c r="X267" s="218"/>
      <c r="Y267" s="218"/>
      <c r="Z267" s="218"/>
      <c r="AA267" s="218"/>
      <c r="AB267" s="218"/>
      <c r="AC267" s="218"/>
      <c r="AD267" s="218"/>
      <c r="AE267" s="218"/>
      <c r="AF267" s="218"/>
      <c r="AG267" s="218"/>
      <c r="AH267" s="218"/>
      <c r="AI267" s="218"/>
      <c r="AJ267" s="218"/>
      <c r="AK267" s="218"/>
      <c r="AL267" s="218"/>
      <c r="AM267" s="218"/>
      <c r="AN267" s="218"/>
      <c r="AO267" s="218"/>
      <c r="AP267" s="218"/>
      <c r="AQ267" s="218"/>
      <c r="AR267" s="218"/>
      <c r="AS267" s="218"/>
      <c r="AT267" s="218"/>
      <c r="AU267" s="218"/>
      <c r="AV267" s="218"/>
      <c r="AW267" s="218"/>
      <c r="AX267" s="218"/>
      <c r="AY267" s="218"/>
      <c r="AZ267" s="218"/>
      <c r="BA267" s="218"/>
      <c r="BB267" s="218"/>
      <c r="BC267" s="218"/>
    </row>
    <row r="268" spans="15:55" s="10" customFormat="1" x14ac:dyDescent="0.35">
      <c r="O268" s="218"/>
      <c r="P268" s="218"/>
      <c r="Q268" s="218"/>
      <c r="R268" s="218"/>
      <c r="S268" s="218"/>
      <c r="T268" s="218"/>
      <c r="U268" s="218"/>
      <c r="V268" s="218"/>
      <c r="W268" s="218"/>
      <c r="X268" s="218"/>
      <c r="Y268" s="218"/>
      <c r="Z268" s="218"/>
      <c r="AA268" s="218"/>
      <c r="AB268" s="218"/>
      <c r="AC268" s="218"/>
      <c r="AD268" s="218"/>
      <c r="AE268" s="218"/>
      <c r="AF268" s="218"/>
      <c r="AG268" s="218"/>
      <c r="AH268" s="218"/>
      <c r="AI268" s="218"/>
      <c r="AJ268" s="218"/>
      <c r="AK268" s="218"/>
      <c r="AL268" s="218"/>
      <c r="AM268" s="218"/>
      <c r="AN268" s="218"/>
      <c r="AO268" s="218"/>
      <c r="AP268" s="218"/>
      <c r="AQ268" s="218"/>
      <c r="AR268" s="218"/>
      <c r="AS268" s="218"/>
      <c r="AT268" s="218"/>
      <c r="AU268" s="218"/>
      <c r="AV268" s="218"/>
      <c r="AW268" s="218"/>
      <c r="AX268" s="218"/>
      <c r="AY268" s="218"/>
      <c r="AZ268" s="218"/>
      <c r="BA268" s="218"/>
      <c r="BB268" s="218"/>
      <c r="BC268" s="218"/>
    </row>
    <row r="269" spans="15:55" s="10" customFormat="1" x14ac:dyDescent="0.35">
      <c r="O269" s="218"/>
      <c r="P269" s="218"/>
      <c r="Q269" s="218"/>
      <c r="R269" s="218"/>
      <c r="S269" s="218"/>
      <c r="T269" s="218"/>
      <c r="U269" s="218"/>
      <c r="V269" s="218"/>
      <c r="W269" s="218"/>
      <c r="X269" s="218"/>
      <c r="Y269" s="218"/>
      <c r="Z269" s="218"/>
      <c r="AA269" s="218"/>
      <c r="AB269" s="218"/>
      <c r="AC269" s="218"/>
      <c r="AD269" s="218"/>
      <c r="AE269" s="218"/>
      <c r="AF269" s="218"/>
      <c r="AG269" s="218"/>
      <c r="AH269" s="218"/>
      <c r="AI269" s="218"/>
      <c r="AJ269" s="218"/>
      <c r="AK269" s="218"/>
      <c r="AL269" s="218"/>
      <c r="AM269" s="218"/>
      <c r="AN269" s="218"/>
      <c r="AO269" s="218"/>
      <c r="AP269" s="218"/>
      <c r="AQ269" s="218"/>
      <c r="AR269" s="218"/>
      <c r="AS269" s="218"/>
      <c r="AT269" s="218"/>
      <c r="AU269" s="218"/>
      <c r="AV269" s="218"/>
      <c r="AW269" s="218"/>
      <c r="AX269" s="218"/>
      <c r="AY269" s="218"/>
      <c r="AZ269" s="218"/>
      <c r="BA269" s="218"/>
      <c r="BB269" s="218"/>
      <c r="BC269" s="218"/>
    </row>
    <row r="270" spans="15:55" s="10" customFormat="1" x14ac:dyDescent="0.35">
      <c r="O270" s="218"/>
      <c r="P270" s="218"/>
      <c r="Q270" s="218"/>
      <c r="R270" s="218"/>
      <c r="S270" s="218"/>
      <c r="T270" s="218"/>
      <c r="U270" s="218"/>
      <c r="V270" s="218"/>
      <c r="W270" s="218"/>
      <c r="X270" s="218"/>
      <c r="Y270" s="218"/>
      <c r="Z270" s="218"/>
      <c r="AA270" s="218"/>
      <c r="AB270" s="218"/>
      <c r="AC270" s="218"/>
      <c r="AD270" s="218"/>
      <c r="AE270" s="218"/>
      <c r="AF270" s="218"/>
      <c r="AG270" s="218"/>
      <c r="AH270" s="218"/>
      <c r="AI270" s="218"/>
      <c r="AJ270" s="218"/>
      <c r="AK270" s="218"/>
      <c r="AL270" s="218"/>
      <c r="AM270" s="218"/>
      <c r="AN270" s="218"/>
      <c r="AO270" s="218"/>
      <c r="AP270" s="218"/>
      <c r="AQ270" s="218"/>
      <c r="AR270" s="218"/>
      <c r="AS270" s="218"/>
      <c r="AT270" s="218"/>
      <c r="AU270" s="218"/>
      <c r="AV270" s="218"/>
      <c r="AW270" s="218"/>
      <c r="AX270" s="218"/>
      <c r="AY270" s="218"/>
      <c r="AZ270" s="218"/>
      <c r="BA270" s="218"/>
      <c r="BB270" s="218"/>
      <c r="BC270" s="218"/>
    </row>
    <row r="271" spans="15:55" s="10" customFormat="1" x14ac:dyDescent="0.35">
      <c r="O271" s="218"/>
      <c r="P271" s="218"/>
      <c r="Q271" s="218"/>
      <c r="R271" s="218"/>
      <c r="S271" s="218"/>
      <c r="T271" s="218"/>
      <c r="U271" s="218"/>
      <c r="V271" s="218"/>
      <c r="W271" s="218"/>
      <c r="X271" s="218"/>
      <c r="Y271" s="218"/>
      <c r="Z271" s="218"/>
      <c r="AA271" s="218"/>
      <c r="AB271" s="218"/>
      <c r="AC271" s="218"/>
      <c r="AD271" s="218"/>
      <c r="AE271" s="218"/>
      <c r="AF271" s="218"/>
      <c r="AG271" s="218"/>
      <c r="AH271" s="218"/>
      <c r="AI271" s="218"/>
      <c r="AJ271" s="218"/>
      <c r="AK271" s="218"/>
      <c r="AL271" s="218"/>
      <c r="AM271" s="218"/>
      <c r="AN271" s="218"/>
      <c r="AO271" s="218"/>
      <c r="AP271" s="218"/>
      <c r="AQ271" s="218"/>
      <c r="AR271" s="218"/>
      <c r="AS271" s="218"/>
      <c r="AT271" s="218"/>
      <c r="AU271" s="218"/>
      <c r="AV271" s="218"/>
      <c r="AW271" s="218"/>
      <c r="AX271" s="218"/>
      <c r="AY271" s="218"/>
      <c r="AZ271" s="218"/>
      <c r="BA271" s="218"/>
      <c r="BB271" s="218"/>
      <c r="BC271" s="218"/>
    </row>
    <row r="272" spans="15:55" s="10" customFormat="1" x14ac:dyDescent="0.35">
      <c r="O272" s="218"/>
      <c r="P272" s="218"/>
      <c r="Q272" s="218"/>
      <c r="R272" s="218"/>
      <c r="S272" s="218"/>
      <c r="T272" s="218"/>
      <c r="U272" s="218"/>
      <c r="V272" s="218"/>
      <c r="W272" s="218"/>
      <c r="X272" s="218"/>
      <c r="Y272" s="218"/>
      <c r="Z272" s="218"/>
      <c r="AA272" s="218"/>
      <c r="AB272" s="218"/>
      <c r="AC272" s="218"/>
      <c r="AD272" s="218"/>
      <c r="AE272" s="218"/>
      <c r="AF272" s="218"/>
      <c r="AG272" s="218"/>
      <c r="AH272" s="218"/>
      <c r="AI272" s="218"/>
      <c r="AJ272" s="218"/>
      <c r="AK272" s="218"/>
      <c r="AL272" s="218"/>
      <c r="AM272" s="218"/>
      <c r="AN272" s="218"/>
      <c r="AO272" s="218"/>
      <c r="AP272" s="218"/>
      <c r="AQ272" s="218"/>
      <c r="AR272" s="218"/>
      <c r="AS272" s="218"/>
      <c r="AT272" s="218"/>
      <c r="AU272" s="218"/>
      <c r="AV272" s="218"/>
      <c r="AW272" s="218"/>
      <c r="AX272" s="218"/>
      <c r="AY272" s="218"/>
      <c r="AZ272" s="218"/>
      <c r="BA272" s="218"/>
      <c r="BB272" s="218"/>
      <c r="BC272" s="218"/>
    </row>
    <row r="273" spans="15:55" s="10" customFormat="1" x14ac:dyDescent="0.35">
      <c r="O273" s="218"/>
      <c r="P273" s="218"/>
      <c r="Q273" s="218"/>
      <c r="R273" s="218"/>
      <c r="S273" s="218"/>
      <c r="T273" s="218"/>
      <c r="U273" s="218"/>
      <c r="V273" s="218"/>
      <c r="W273" s="218"/>
      <c r="X273" s="218"/>
      <c r="Y273" s="218"/>
      <c r="Z273" s="218"/>
      <c r="AA273" s="218"/>
      <c r="AB273" s="218"/>
      <c r="AC273" s="218"/>
      <c r="AD273" s="218"/>
      <c r="AE273" s="218"/>
      <c r="AF273" s="218"/>
      <c r="AG273" s="218"/>
      <c r="AH273" s="218"/>
      <c r="AI273" s="218"/>
      <c r="AJ273" s="218"/>
      <c r="AK273" s="218"/>
      <c r="AL273" s="218"/>
      <c r="AM273" s="218"/>
      <c r="AN273" s="218"/>
      <c r="AO273" s="218"/>
      <c r="AP273" s="218"/>
      <c r="AQ273" s="218"/>
      <c r="AR273" s="218"/>
      <c r="AS273" s="218"/>
      <c r="AT273" s="218"/>
      <c r="AU273" s="218"/>
      <c r="AV273" s="218"/>
      <c r="AW273" s="218"/>
      <c r="AX273" s="218"/>
      <c r="AY273" s="218"/>
      <c r="AZ273" s="218"/>
      <c r="BA273" s="218"/>
      <c r="BB273" s="218"/>
      <c r="BC273" s="218"/>
    </row>
    <row r="274" spans="15:55" s="10" customFormat="1" x14ac:dyDescent="0.35">
      <c r="O274" s="218"/>
      <c r="P274" s="218"/>
      <c r="Q274" s="218"/>
      <c r="R274" s="218"/>
      <c r="S274" s="218"/>
      <c r="T274" s="218"/>
      <c r="U274" s="218"/>
      <c r="V274" s="218"/>
      <c r="W274" s="218"/>
      <c r="X274" s="218"/>
      <c r="Y274" s="218"/>
      <c r="Z274" s="218"/>
      <c r="AA274" s="218"/>
      <c r="AB274" s="218"/>
      <c r="AC274" s="218"/>
      <c r="AD274" s="218"/>
      <c r="AE274" s="218"/>
      <c r="AF274" s="218"/>
      <c r="AG274" s="218"/>
      <c r="AH274" s="218"/>
      <c r="AI274" s="218"/>
      <c r="AJ274" s="218"/>
      <c r="AK274" s="218"/>
      <c r="AL274" s="218"/>
      <c r="AM274" s="218"/>
      <c r="AN274" s="218"/>
      <c r="AO274" s="218"/>
      <c r="AP274" s="218"/>
      <c r="AQ274" s="218"/>
      <c r="AR274" s="218"/>
      <c r="AS274" s="218"/>
      <c r="AT274" s="218"/>
      <c r="AU274" s="218"/>
      <c r="AV274" s="218"/>
      <c r="AW274" s="218"/>
      <c r="AX274" s="218"/>
      <c r="AY274" s="218"/>
      <c r="AZ274" s="218"/>
      <c r="BA274" s="218"/>
      <c r="BB274" s="218"/>
      <c r="BC274" s="218"/>
    </row>
    <row r="275" spans="15:55" s="10" customFormat="1" x14ac:dyDescent="0.35">
      <c r="O275" s="218"/>
      <c r="P275" s="218"/>
      <c r="Q275" s="218"/>
      <c r="R275" s="218"/>
      <c r="S275" s="218"/>
      <c r="T275" s="218"/>
      <c r="U275" s="218"/>
      <c r="V275" s="218"/>
      <c r="W275" s="218"/>
      <c r="X275" s="218"/>
      <c r="Y275" s="218"/>
      <c r="Z275" s="218"/>
      <c r="AA275" s="218"/>
      <c r="AB275" s="218"/>
      <c r="AC275" s="218"/>
      <c r="AD275" s="218"/>
      <c r="AE275" s="218"/>
      <c r="AF275" s="218"/>
      <c r="AG275" s="218"/>
      <c r="AH275" s="218"/>
      <c r="AI275" s="218"/>
      <c r="AJ275" s="218"/>
      <c r="AK275" s="218"/>
      <c r="AL275" s="218"/>
      <c r="AM275" s="218"/>
      <c r="AN275" s="218"/>
      <c r="AO275" s="218"/>
      <c r="AP275" s="218"/>
      <c r="AQ275" s="218"/>
      <c r="AR275" s="218"/>
      <c r="AS275" s="218"/>
      <c r="AT275" s="218"/>
      <c r="AU275" s="218"/>
      <c r="AV275" s="218"/>
      <c r="AW275" s="218"/>
      <c r="AX275" s="218"/>
      <c r="AY275" s="218"/>
      <c r="AZ275" s="218"/>
      <c r="BA275" s="218"/>
      <c r="BB275" s="218"/>
      <c r="BC275" s="218"/>
    </row>
    <row r="276" spans="15:55" s="10" customFormat="1" x14ac:dyDescent="0.35">
      <c r="O276" s="218"/>
      <c r="P276" s="218"/>
      <c r="Q276" s="218"/>
      <c r="R276" s="218"/>
      <c r="S276" s="218"/>
      <c r="T276" s="218"/>
      <c r="U276" s="218"/>
      <c r="V276" s="218"/>
      <c r="W276" s="218"/>
      <c r="X276" s="218"/>
      <c r="Y276" s="218"/>
      <c r="Z276" s="218"/>
      <c r="AA276" s="218"/>
      <c r="AB276" s="218"/>
      <c r="AC276" s="218"/>
      <c r="AD276" s="218"/>
      <c r="AE276" s="218"/>
      <c r="AF276" s="218"/>
      <c r="AG276" s="218"/>
      <c r="AH276" s="218"/>
      <c r="AI276" s="218"/>
      <c r="AJ276" s="218"/>
      <c r="AK276" s="218"/>
      <c r="AL276" s="218"/>
      <c r="AM276" s="218"/>
      <c r="AN276" s="218"/>
      <c r="AO276" s="218"/>
      <c r="AP276" s="218"/>
      <c r="AQ276" s="218"/>
      <c r="AR276" s="218"/>
      <c r="AS276" s="218"/>
      <c r="AT276" s="218"/>
      <c r="AU276" s="218"/>
      <c r="AV276" s="218"/>
      <c r="AW276" s="218"/>
      <c r="AX276" s="218"/>
      <c r="AY276" s="218"/>
      <c r="AZ276" s="218"/>
      <c r="BA276" s="218"/>
      <c r="BB276" s="218"/>
      <c r="BC276" s="218"/>
    </row>
    <row r="277" spans="15:55" s="10" customFormat="1" x14ac:dyDescent="0.35">
      <c r="O277" s="218"/>
      <c r="P277" s="218"/>
      <c r="Q277" s="218"/>
      <c r="R277" s="218"/>
      <c r="S277" s="218"/>
      <c r="T277" s="218"/>
      <c r="U277" s="218"/>
      <c r="V277" s="218"/>
      <c r="W277" s="218"/>
      <c r="X277" s="218"/>
      <c r="Y277" s="218"/>
      <c r="Z277" s="218"/>
      <c r="AA277" s="218"/>
      <c r="AB277" s="218"/>
      <c r="AC277" s="218"/>
      <c r="AD277" s="218"/>
      <c r="AE277" s="218"/>
      <c r="AF277" s="218"/>
      <c r="AG277" s="218"/>
      <c r="AH277" s="218"/>
      <c r="AI277" s="218"/>
      <c r="AJ277" s="218"/>
      <c r="AK277" s="218"/>
      <c r="AL277" s="218"/>
      <c r="AM277" s="218"/>
      <c r="AN277" s="218"/>
      <c r="AO277" s="218"/>
      <c r="AP277" s="218"/>
      <c r="AQ277" s="218"/>
      <c r="AR277" s="218"/>
      <c r="AS277" s="218"/>
      <c r="AT277" s="218"/>
      <c r="AU277" s="218"/>
      <c r="AV277" s="218"/>
      <c r="AW277" s="218"/>
      <c r="AX277" s="218"/>
      <c r="AY277" s="218"/>
      <c r="AZ277" s="218"/>
      <c r="BA277" s="218"/>
      <c r="BB277" s="218"/>
      <c r="BC277" s="218"/>
    </row>
    <row r="278" spans="15:55" s="10" customFormat="1" x14ac:dyDescent="0.35">
      <c r="O278" s="218"/>
      <c r="P278" s="218"/>
      <c r="Q278" s="218"/>
      <c r="R278" s="218"/>
      <c r="S278" s="218"/>
      <c r="T278" s="218"/>
      <c r="U278" s="218"/>
      <c r="V278" s="218"/>
      <c r="W278" s="218"/>
      <c r="X278" s="218"/>
      <c r="Y278" s="218"/>
      <c r="Z278" s="218"/>
      <c r="AA278" s="218"/>
      <c r="AB278" s="218"/>
      <c r="AC278" s="218"/>
      <c r="AD278" s="218"/>
      <c r="AE278" s="218"/>
      <c r="AF278" s="218"/>
      <c r="AG278" s="218"/>
      <c r="AH278" s="218"/>
      <c r="AI278" s="218"/>
      <c r="AJ278" s="218"/>
      <c r="AK278" s="218"/>
      <c r="AL278" s="218"/>
      <c r="AM278" s="218"/>
      <c r="AN278" s="218"/>
      <c r="AO278" s="218"/>
      <c r="AP278" s="218"/>
      <c r="AQ278" s="218"/>
      <c r="AR278" s="218"/>
      <c r="AS278" s="218"/>
      <c r="AT278" s="218"/>
      <c r="AU278" s="218"/>
      <c r="AV278" s="218"/>
      <c r="AW278" s="218"/>
      <c r="AX278" s="218"/>
      <c r="AY278" s="218"/>
      <c r="AZ278" s="218"/>
      <c r="BA278" s="218"/>
      <c r="BB278" s="218"/>
      <c r="BC278" s="218"/>
    </row>
    <row r="279" spans="15:55" s="10" customFormat="1" x14ac:dyDescent="0.35">
      <c r="O279" s="218"/>
      <c r="P279" s="218"/>
      <c r="Q279" s="218"/>
      <c r="R279" s="218"/>
      <c r="S279" s="218"/>
      <c r="T279" s="218"/>
      <c r="U279" s="218"/>
      <c r="V279" s="218"/>
      <c r="W279" s="218"/>
      <c r="X279" s="218"/>
      <c r="Y279" s="218"/>
      <c r="Z279" s="218"/>
      <c r="AA279" s="218"/>
      <c r="AB279" s="218"/>
      <c r="AC279" s="218"/>
      <c r="AD279" s="218"/>
      <c r="AE279" s="218"/>
      <c r="AF279" s="218"/>
      <c r="AG279" s="218"/>
      <c r="AH279" s="218"/>
      <c r="AI279" s="218"/>
      <c r="AJ279" s="218"/>
      <c r="AK279" s="218"/>
      <c r="AL279" s="218"/>
      <c r="AM279" s="218"/>
      <c r="AN279" s="218"/>
      <c r="AO279" s="218"/>
      <c r="AP279" s="218"/>
      <c r="AQ279" s="218"/>
      <c r="AR279" s="218"/>
      <c r="AS279" s="218"/>
      <c r="AT279" s="218"/>
      <c r="AU279" s="218"/>
      <c r="AV279" s="218"/>
      <c r="AW279" s="218"/>
      <c r="AX279" s="218"/>
      <c r="AY279" s="218"/>
      <c r="AZ279" s="218"/>
      <c r="BA279" s="218"/>
      <c r="BB279" s="218"/>
      <c r="BC279" s="218"/>
    </row>
    <row r="280" spans="15:55" s="10" customFormat="1" x14ac:dyDescent="0.35">
      <c r="O280" s="218"/>
      <c r="P280" s="218"/>
      <c r="Q280" s="218"/>
      <c r="R280" s="218"/>
      <c r="S280" s="218"/>
      <c r="T280" s="218"/>
      <c r="U280" s="218"/>
      <c r="V280" s="218"/>
      <c r="W280" s="218"/>
      <c r="X280" s="218"/>
      <c r="Y280" s="218"/>
      <c r="Z280" s="218"/>
      <c r="AA280" s="218"/>
      <c r="AB280" s="218"/>
      <c r="AC280" s="218"/>
      <c r="AD280" s="218"/>
      <c r="AE280" s="218"/>
      <c r="AF280" s="218"/>
      <c r="AG280" s="218"/>
      <c r="AH280" s="218"/>
      <c r="AI280" s="218"/>
      <c r="AJ280" s="218"/>
      <c r="AK280" s="218"/>
      <c r="AL280" s="218"/>
      <c r="AM280" s="218"/>
      <c r="AN280" s="218"/>
      <c r="AO280" s="218"/>
      <c r="AP280" s="218"/>
      <c r="AQ280" s="218"/>
      <c r="AR280" s="218"/>
      <c r="AS280" s="218"/>
      <c r="AT280" s="218"/>
      <c r="AU280" s="218"/>
      <c r="AV280" s="218"/>
      <c r="AW280" s="218"/>
      <c r="AX280" s="218"/>
      <c r="AY280" s="218"/>
      <c r="AZ280" s="218"/>
      <c r="BA280" s="218"/>
      <c r="BB280" s="218"/>
      <c r="BC280" s="218"/>
    </row>
    <row r="281" spans="15:55" s="10" customFormat="1" x14ac:dyDescent="0.35">
      <c r="O281" s="218"/>
      <c r="P281" s="218"/>
      <c r="Q281" s="218"/>
      <c r="R281" s="218"/>
      <c r="S281" s="218"/>
      <c r="T281" s="218"/>
      <c r="U281" s="218"/>
      <c r="V281" s="218"/>
      <c r="W281" s="218"/>
      <c r="X281" s="218"/>
      <c r="Y281" s="218"/>
      <c r="Z281" s="218"/>
      <c r="AA281" s="218"/>
      <c r="AB281" s="218"/>
      <c r="AC281" s="218"/>
      <c r="AD281" s="218"/>
      <c r="AE281" s="218"/>
      <c r="AF281" s="218"/>
      <c r="AG281" s="218"/>
      <c r="AH281" s="218"/>
      <c r="AI281" s="218"/>
      <c r="AJ281" s="218"/>
      <c r="AK281" s="218"/>
      <c r="AL281" s="218"/>
      <c r="AM281" s="218"/>
      <c r="AN281" s="218"/>
      <c r="AO281" s="218"/>
      <c r="AP281" s="218"/>
      <c r="AQ281" s="218"/>
      <c r="AR281" s="218"/>
      <c r="AS281" s="218"/>
      <c r="AT281" s="218"/>
      <c r="AU281" s="218"/>
      <c r="AV281" s="218"/>
      <c r="AW281" s="218"/>
      <c r="AX281" s="218"/>
      <c r="AY281" s="218"/>
      <c r="AZ281" s="218"/>
      <c r="BA281" s="218"/>
      <c r="BB281" s="218"/>
      <c r="BC281" s="218"/>
    </row>
    <row r="282" spans="15:55" s="10" customFormat="1" x14ac:dyDescent="0.35">
      <c r="O282" s="218"/>
      <c r="P282" s="218"/>
      <c r="Q282" s="218"/>
      <c r="R282" s="218"/>
      <c r="S282" s="218"/>
      <c r="T282" s="218"/>
      <c r="U282" s="218"/>
      <c r="V282" s="218"/>
      <c r="W282" s="218"/>
      <c r="X282" s="218"/>
      <c r="Y282" s="218"/>
      <c r="Z282" s="218"/>
      <c r="AA282" s="218"/>
      <c r="AB282" s="218"/>
      <c r="AC282" s="218"/>
      <c r="AD282" s="218"/>
      <c r="AE282" s="218"/>
      <c r="AF282" s="218"/>
      <c r="AG282" s="218"/>
      <c r="AH282" s="218"/>
      <c r="AI282" s="218"/>
      <c r="AJ282" s="218"/>
      <c r="AK282" s="218"/>
      <c r="AL282" s="218"/>
      <c r="AM282" s="218"/>
      <c r="AN282" s="218"/>
      <c r="AO282" s="218"/>
      <c r="AP282" s="218"/>
      <c r="AQ282" s="218"/>
      <c r="AR282" s="218"/>
      <c r="AS282" s="218"/>
      <c r="AT282" s="218"/>
      <c r="AU282" s="218"/>
      <c r="AV282" s="218"/>
      <c r="AW282" s="218"/>
      <c r="AX282" s="218"/>
      <c r="AY282" s="218"/>
      <c r="AZ282" s="218"/>
      <c r="BA282" s="218"/>
      <c r="BB282" s="218"/>
      <c r="BC282" s="218"/>
    </row>
    <row r="283" spans="15:55" s="10" customFormat="1" x14ac:dyDescent="0.35">
      <c r="O283" s="218"/>
      <c r="P283" s="218"/>
      <c r="Q283" s="218"/>
      <c r="R283" s="218"/>
      <c r="S283" s="218"/>
      <c r="T283" s="218"/>
      <c r="U283" s="218"/>
      <c r="V283" s="218"/>
      <c r="W283" s="218"/>
      <c r="X283" s="218"/>
      <c r="Y283" s="218"/>
      <c r="Z283" s="218"/>
      <c r="AA283" s="218"/>
      <c r="AB283" s="218"/>
      <c r="AC283" s="218"/>
      <c r="AD283" s="218"/>
      <c r="AE283" s="218"/>
      <c r="AF283" s="218"/>
      <c r="AG283" s="218"/>
      <c r="AH283" s="218"/>
      <c r="AI283" s="218"/>
      <c r="AJ283" s="218"/>
      <c r="AK283" s="218"/>
      <c r="AL283" s="218"/>
      <c r="AM283" s="218"/>
      <c r="AN283" s="218"/>
      <c r="AO283" s="218"/>
      <c r="AP283" s="218"/>
      <c r="AQ283" s="218"/>
      <c r="AR283" s="218"/>
      <c r="AS283" s="218"/>
      <c r="AT283" s="218"/>
      <c r="AU283" s="218"/>
      <c r="AV283" s="218"/>
      <c r="AW283" s="218"/>
      <c r="AX283" s="218"/>
      <c r="AY283" s="218"/>
      <c r="AZ283" s="218"/>
      <c r="BA283" s="218"/>
      <c r="BB283" s="218"/>
      <c r="BC283" s="218"/>
    </row>
    <row r="284" spans="15:55" s="10" customFormat="1" x14ac:dyDescent="0.35">
      <c r="O284" s="218"/>
      <c r="P284" s="218"/>
      <c r="Q284" s="218"/>
      <c r="R284" s="218"/>
      <c r="S284" s="218"/>
      <c r="T284" s="218"/>
      <c r="U284" s="218"/>
      <c r="V284" s="218"/>
      <c r="W284" s="218"/>
      <c r="X284" s="218"/>
      <c r="Y284" s="218"/>
      <c r="Z284" s="218"/>
      <c r="AA284" s="218"/>
      <c r="AB284" s="218"/>
      <c r="AC284" s="218"/>
      <c r="AD284" s="218"/>
      <c r="AE284" s="218"/>
      <c r="AF284" s="218"/>
      <c r="AG284" s="218"/>
      <c r="AH284" s="218"/>
      <c r="AI284" s="218"/>
      <c r="AJ284" s="218"/>
      <c r="AK284" s="218"/>
      <c r="AL284" s="218"/>
      <c r="AM284" s="218"/>
      <c r="AN284" s="218"/>
      <c r="AO284" s="218"/>
      <c r="AP284" s="218"/>
      <c r="AQ284" s="218"/>
      <c r="AR284" s="218"/>
      <c r="AS284" s="218"/>
      <c r="AT284" s="218"/>
      <c r="AU284" s="218"/>
      <c r="AV284" s="218"/>
      <c r="AW284" s="218"/>
      <c r="AX284" s="218"/>
      <c r="AY284" s="218"/>
      <c r="AZ284" s="218"/>
      <c r="BA284" s="218"/>
      <c r="BB284" s="218"/>
      <c r="BC284" s="218"/>
    </row>
    <row r="285" spans="15:55" s="10" customFormat="1" x14ac:dyDescent="0.35">
      <c r="O285" s="218"/>
      <c r="P285" s="218"/>
      <c r="Q285" s="218"/>
      <c r="R285" s="218"/>
      <c r="S285" s="218"/>
      <c r="T285" s="218"/>
      <c r="U285" s="218"/>
      <c r="V285" s="218"/>
      <c r="W285" s="218"/>
      <c r="X285" s="218"/>
      <c r="Y285" s="218"/>
      <c r="Z285" s="218"/>
      <c r="AA285" s="218"/>
      <c r="AB285" s="218"/>
      <c r="AC285" s="218"/>
      <c r="AD285" s="218"/>
      <c r="AE285" s="218"/>
      <c r="AF285" s="218"/>
      <c r="AG285" s="218"/>
      <c r="AH285" s="218"/>
      <c r="AI285" s="218"/>
      <c r="AJ285" s="218"/>
      <c r="AK285" s="218"/>
      <c r="AL285" s="218"/>
      <c r="AM285" s="218"/>
      <c r="AN285" s="218"/>
      <c r="AO285" s="218"/>
      <c r="AP285" s="218"/>
      <c r="AQ285" s="218"/>
      <c r="AR285" s="218"/>
      <c r="AS285" s="218"/>
      <c r="AT285" s="218"/>
      <c r="AU285" s="218"/>
      <c r="AV285" s="218"/>
      <c r="AW285" s="218"/>
      <c r="AX285" s="218"/>
      <c r="AY285" s="218"/>
      <c r="AZ285" s="218"/>
      <c r="BA285" s="218"/>
      <c r="BB285" s="218"/>
      <c r="BC285" s="218"/>
    </row>
    <row r="286" spans="15:55" s="10" customFormat="1" x14ac:dyDescent="0.35">
      <c r="O286" s="218"/>
      <c r="P286" s="218"/>
      <c r="Q286" s="218"/>
      <c r="R286" s="218"/>
      <c r="S286" s="218"/>
      <c r="T286" s="218"/>
      <c r="U286" s="218"/>
      <c r="V286" s="218"/>
      <c r="W286" s="218"/>
      <c r="X286" s="218"/>
      <c r="Y286" s="218"/>
      <c r="Z286" s="218"/>
      <c r="AA286" s="218"/>
      <c r="AB286" s="218"/>
      <c r="AC286" s="218"/>
      <c r="AD286" s="218"/>
      <c r="AE286" s="218"/>
      <c r="AF286" s="218"/>
      <c r="AG286" s="218"/>
      <c r="AH286" s="218"/>
      <c r="AI286" s="218"/>
      <c r="AJ286" s="218"/>
      <c r="AK286" s="218"/>
      <c r="AL286" s="218"/>
      <c r="AM286" s="218"/>
      <c r="AN286" s="218"/>
      <c r="AO286" s="218"/>
      <c r="AP286" s="218"/>
      <c r="AQ286" s="218"/>
      <c r="AR286" s="218"/>
      <c r="AS286" s="218"/>
      <c r="AT286" s="218"/>
      <c r="AU286" s="218"/>
      <c r="AV286" s="218"/>
      <c r="AW286" s="218"/>
      <c r="AX286" s="218"/>
      <c r="AY286" s="218"/>
      <c r="AZ286" s="218"/>
      <c r="BA286" s="218"/>
      <c r="BB286" s="218"/>
      <c r="BC286" s="218"/>
    </row>
    <row r="287" spans="15:55" s="10" customFormat="1" x14ac:dyDescent="0.35">
      <c r="O287" s="218"/>
      <c r="P287" s="218"/>
      <c r="Q287" s="218"/>
      <c r="R287" s="218"/>
      <c r="S287" s="218"/>
      <c r="T287" s="218"/>
      <c r="U287" s="218"/>
      <c r="V287" s="218"/>
      <c r="W287" s="218"/>
      <c r="X287" s="218"/>
      <c r="Y287" s="218"/>
      <c r="Z287" s="218"/>
      <c r="AA287" s="218"/>
      <c r="AB287" s="218"/>
      <c r="AC287" s="218"/>
      <c r="AD287" s="218"/>
      <c r="AE287" s="218"/>
      <c r="AF287" s="218"/>
      <c r="AG287" s="218"/>
      <c r="AH287" s="218"/>
      <c r="AI287" s="218"/>
      <c r="AJ287" s="218"/>
      <c r="AK287" s="218"/>
      <c r="AL287" s="218"/>
      <c r="AM287" s="218"/>
      <c r="AN287" s="218"/>
      <c r="AO287" s="218"/>
      <c r="AP287" s="218"/>
      <c r="AQ287" s="218"/>
      <c r="AR287" s="218"/>
      <c r="AS287" s="218"/>
      <c r="AT287" s="218"/>
      <c r="AU287" s="218"/>
      <c r="AV287" s="218"/>
      <c r="AW287" s="218"/>
      <c r="AX287" s="218"/>
      <c r="AY287" s="218"/>
      <c r="AZ287" s="218"/>
      <c r="BA287" s="218"/>
      <c r="BB287" s="218"/>
      <c r="BC287" s="218"/>
    </row>
    <row r="288" spans="15:55" s="10" customFormat="1" x14ac:dyDescent="0.35">
      <c r="O288" s="218"/>
      <c r="P288" s="218"/>
      <c r="Q288" s="218"/>
      <c r="R288" s="218"/>
      <c r="S288" s="218"/>
      <c r="T288" s="218"/>
      <c r="U288" s="218"/>
      <c r="V288" s="218"/>
      <c r="W288" s="218"/>
      <c r="X288" s="218"/>
      <c r="Y288" s="218"/>
      <c r="Z288" s="218"/>
      <c r="AA288" s="218"/>
      <c r="AB288" s="218"/>
      <c r="AC288" s="218"/>
      <c r="AD288" s="218"/>
      <c r="AE288" s="218"/>
      <c r="AF288" s="218"/>
      <c r="AG288" s="218"/>
      <c r="AH288" s="218"/>
      <c r="AI288" s="218"/>
      <c r="AJ288" s="218"/>
      <c r="AK288" s="218"/>
      <c r="AL288" s="218"/>
      <c r="AM288" s="218"/>
      <c r="AN288" s="218"/>
      <c r="AO288" s="218"/>
      <c r="AP288" s="218"/>
      <c r="AQ288" s="218"/>
      <c r="AR288" s="218"/>
      <c r="AS288" s="218"/>
      <c r="AT288" s="218"/>
      <c r="AU288" s="218"/>
      <c r="AV288" s="218"/>
      <c r="AW288" s="218"/>
      <c r="AX288" s="218"/>
      <c r="AY288" s="218"/>
      <c r="AZ288" s="218"/>
      <c r="BA288" s="218"/>
      <c r="BB288" s="218"/>
      <c r="BC288" s="218"/>
    </row>
    <row r="289" spans="15:55" s="10" customFormat="1" x14ac:dyDescent="0.35">
      <c r="O289" s="218"/>
      <c r="P289" s="218"/>
      <c r="Q289" s="218"/>
      <c r="R289" s="218"/>
      <c r="S289" s="218"/>
      <c r="T289" s="218"/>
      <c r="U289" s="218"/>
      <c r="V289" s="218"/>
      <c r="W289" s="218"/>
      <c r="X289" s="218"/>
      <c r="Y289" s="218"/>
      <c r="Z289" s="218"/>
      <c r="AA289" s="218"/>
      <c r="AB289" s="218"/>
      <c r="AC289" s="218"/>
      <c r="AD289" s="218"/>
      <c r="AE289" s="218"/>
      <c r="AF289" s="218"/>
      <c r="AG289" s="218"/>
      <c r="AH289" s="218"/>
      <c r="AI289" s="218"/>
      <c r="AJ289" s="218"/>
      <c r="AK289" s="218"/>
      <c r="AL289" s="218"/>
      <c r="AM289" s="218"/>
      <c r="AN289" s="218"/>
      <c r="AO289" s="218"/>
      <c r="AP289" s="218"/>
      <c r="AQ289" s="218"/>
      <c r="AR289" s="218"/>
      <c r="AS289" s="218"/>
      <c r="AT289" s="218"/>
      <c r="AU289" s="218"/>
      <c r="AV289" s="218"/>
      <c r="AW289" s="218"/>
      <c r="AX289" s="218"/>
      <c r="AY289" s="218"/>
      <c r="AZ289" s="218"/>
      <c r="BA289" s="218"/>
      <c r="BB289" s="218"/>
      <c r="BC289" s="218"/>
    </row>
    <row r="290" spans="15:55" s="10" customFormat="1" x14ac:dyDescent="0.35">
      <c r="O290" s="218"/>
      <c r="P290" s="218"/>
      <c r="Q290" s="218"/>
      <c r="R290" s="218"/>
      <c r="S290" s="218"/>
      <c r="T290" s="218"/>
      <c r="U290" s="218"/>
      <c r="V290" s="218"/>
      <c r="W290" s="218"/>
      <c r="X290" s="218"/>
      <c r="Y290" s="218"/>
      <c r="Z290" s="218"/>
      <c r="AA290" s="218"/>
      <c r="AB290" s="218"/>
      <c r="AC290" s="218"/>
      <c r="AD290" s="218"/>
      <c r="AE290" s="218"/>
      <c r="AF290" s="218"/>
      <c r="AG290" s="218"/>
      <c r="AH290" s="218"/>
      <c r="AI290" s="218"/>
      <c r="AJ290" s="218"/>
      <c r="AK290" s="218"/>
      <c r="AL290" s="218"/>
      <c r="AM290" s="218"/>
      <c r="AN290" s="218"/>
      <c r="AO290" s="218"/>
      <c r="AP290" s="218"/>
      <c r="AQ290" s="218"/>
      <c r="AR290" s="218"/>
      <c r="AS290" s="218"/>
      <c r="AT290" s="218"/>
      <c r="AU290" s="218"/>
      <c r="AV290" s="218"/>
      <c r="AW290" s="218"/>
      <c r="AX290" s="218"/>
      <c r="AY290" s="218"/>
      <c r="AZ290" s="218"/>
      <c r="BA290" s="218"/>
      <c r="BB290" s="218"/>
      <c r="BC290" s="218"/>
    </row>
    <row r="291" spans="15:55" s="10" customFormat="1" x14ac:dyDescent="0.35">
      <c r="O291" s="218"/>
      <c r="P291" s="218"/>
      <c r="Q291" s="218"/>
      <c r="R291" s="218"/>
      <c r="S291" s="218"/>
      <c r="T291" s="218"/>
      <c r="U291" s="218"/>
      <c r="V291" s="218"/>
      <c r="W291" s="218"/>
      <c r="X291" s="218"/>
      <c r="Y291" s="218"/>
      <c r="Z291" s="218"/>
      <c r="AA291" s="218"/>
      <c r="AB291" s="218"/>
      <c r="AC291" s="218"/>
      <c r="AD291" s="218"/>
      <c r="AE291" s="218"/>
      <c r="AF291" s="218"/>
      <c r="AG291" s="218"/>
      <c r="AH291" s="218"/>
      <c r="AI291" s="218"/>
      <c r="AJ291" s="218"/>
      <c r="AK291" s="218"/>
      <c r="AL291" s="218"/>
      <c r="AM291" s="218"/>
      <c r="AN291" s="218"/>
      <c r="AO291" s="218"/>
      <c r="AP291" s="218"/>
      <c r="AQ291" s="218"/>
      <c r="AR291" s="218"/>
      <c r="AS291" s="218"/>
      <c r="AT291" s="218"/>
      <c r="AU291" s="218"/>
      <c r="AV291" s="218"/>
      <c r="AW291" s="218"/>
      <c r="AX291" s="218"/>
      <c r="AY291" s="218"/>
      <c r="AZ291" s="218"/>
      <c r="BA291" s="218"/>
      <c r="BB291" s="218"/>
      <c r="BC291" s="218"/>
    </row>
    <row r="292" spans="15:55" s="10" customFormat="1" x14ac:dyDescent="0.35">
      <c r="O292" s="218"/>
      <c r="P292" s="218"/>
      <c r="Q292" s="218"/>
      <c r="R292" s="218"/>
      <c r="S292" s="218"/>
      <c r="T292" s="218"/>
      <c r="U292" s="218"/>
      <c r="V292" s="218"/>
      <c r="W292" s="218"/>
      <c r="X292" s="218"/>
      <c r="Y292" s="218"/>
      <c r="Z292" s="218"/>
      <c r="AA292" s="218"/>
      <c r="AB292" s="218"/>
      <c r="AC292" s="218"/>
      <c r="AD292" s="218"/>
      <c r="AE292" s="218"/>
      <c r="AF292" s="218"/>
      <c r="AG292" s="218"/>
      <c r="AH292" s="218"/>
      <c r="AI292" s="218"/>
      <c r="AJ292" s="218"/>
      <c r="AK292" s="218"/>
      <c r="AL292" s="218"/>
      <c r="AM292" s="218"/>
      <c r="AN292" s="218"/>
      <c r="AO292" s="218"/>
      <c r="AP292" s="218"/>
      <c r="AQ292" s="218"/>
      <c r="AR292" s="218"/>
      <c r="AS292" s="218"/>
      <c r="AT292" s="218"/>
      <c r="AU292" s="218"/>
      <c r="AV292" s="218"/>
      <c r="AW292" s="218"/>
      <c r="AX292" s="218"/>
      <c r="AY292" s="218"/>
      <c r="AZ292" s="218"/>
      <c r="BA292" s="218"/>
      <c r="BB292" s="218"/>
      <c r="BC292" s="218"/>
    </row>
    <row r="293" spans="15:55" s="10" customFormat="1" x14ac:dyDescent="0.35">
      <c r="O293" s="218"/>
      <c r="P293" s="218"/>
      <c r="Q293" s="218"/>
      <c r="R293" s="218"/>
      <c r="S293" s="218"/>
      <c r="T293" s="218"/>
      <c r="U293" s="218"/>
      <c r="V293" s="218"/>
      <c r="W293" s="218"/>
      <c r="X293" s="218"/>
      <c r="Y293" s="218"/>
      <c r="Z293" s="218"/>
      <c r="AA293" s="218"/>
      <c r="AB293" s="218"/>
      <c r="AC293" s="218"/>
      <c r="AD293" s="218"/>
      <c r="AE293" s="218"/>
      <c r="AF293" s="218"/>
      <c r="AG293" s="218"/>
      <c r="AH293" s="218"/>
      <c r="AI293" s="218"/>
      <c r="AJ293" s="218"/>
      <c r="AK293" s="218"/>
      <c r="AL293" s="218"/>
      <c r="AM293" s="218"/>
      <c r="AN293" s="218"/>
      <c r="AO293" s="218"/>
      <c r="AP293" s="218"/>
      <c r="AQ293" s="218"/>
      <c r="AR293" s="218"/>
      <c r="AS293" s="218"/>
      <c r="AT293" s="218"/>
      <c r="AU293" s="218"/>
      <c r="AV293" s="218"/>
      <c r="AW293" s="218"/>
      <c r="AX293" s="218"/>
      <c r="AY293" s="218"/>
      <c r="AZ293" s="218"/>
      <c r="BA293" s="218"/>
      <c r="BB293" s="218"/>
      <c r="BC293" s="218"/>
    </row>
    <row r="294" spans="15:55" s="10" customFormat="1" x14ac:dyDescent="0.35">
      <c r="O294" s="218"/>
      <c r="P294" s="218"/>
      <c r="Q294" s="218"/>
      <c r="R294" s="218"/>
      <c r="S294" s="218"/>
      <c r="T294" s="218"/>
      <c r="U294" s="218"/>
      <c r="V294" s="218"/>
      <c r="W294" s="218"/>
      <c r="X294" s="218"/>
      <c r="Y294" s="218"/>
      <c r="Z294" s="218"/>
      <c r="AA294" s="218"/>
      <c r="AB294" s="218"/>
      <c r="AC294" s="218"/>
      <c r="AD294" s="218"/>
      <c r="AE294" s="218"/>
      <c r="AF294" s="218"/>
      <c r="AG294" s="218"/>
      <c r="AH294" s="218"/>
      <c r="AI294" s="218"/>
      <c r="AJ294" s="218"/>
      <c r="AK294" s="218"/>
      <c r="AL294" s="218"/>
      <c r="AM294" s="218"/>
      <c r="AN294" s="218"/>
      <c r="AO294" s="218"/>
      <c r="AP294" s="218"/>
      <c r="AQ294" s="218"/>
      <c r="AR294" s="218"/>
      <c r="AS294" s="218"/>
      <c r="AT294" s="218"/>
      <c r="AU294" s="218"/>
      <c r="AV294" s="218"/>
      <c r="AW294" s="218"/>
      <c r="AX294" s="218"/>
      <c r="AY294" s="218"/>
      <c r="AZ294" s="218"/>
      <c r="BA294" s="218"/>
      <c r="BB294" s="218"/>
      <c r="BC294" s="218"/>
    </row>
    <row r="295" spans="15:55" s="10" customFormat="1" x14ac:dyDescent="0.35">
      <c r="O295" s="218"/>
      <c r="P295" s="218"/>
      <c r="Q295" s="218"/>
      <c r="R295" s="218"/>
      <c r="S295" s="218"/>
      <c r="T295" s="218"/>
      <c r="U295" s="218"/>
      <c r="V295" s="218"/>
      <c r="W295" s="218"/>
      <c r="X295" s="218"/>
      <c r="Y295" s="218"/>
      <c r="Z295" s="218"/>
      <c r="AA295" s="218"/>
      <c r="AB295" s="218"/>
      <c r="AC295" s="218"/>
      <c r="AD295" s="218"/>
      <c r="AE295" s="218"/>
      <c r="AF295" s="218"/>
      <c r="AG295" s="218"/>
      <c r="AH295" s="218"/>
      <c r="AI295" s="218"/>
      <c r="AJ295" s="218"/>
      <c r="AK295" s="218"/>
      <c r="AL295" s="218"/>
      <c r="AM295" s="218"/>
      <c r="AN295" s="218"/>
      <c r="AO295" s="218"/>
      <c r="AP295" s="218"/>
      <c r="AQ295" s="218"/>
      <c r="AR295" s="218"/>
      <c r="AS295" s="218"/>
      <c r="AT295" s="218"/>
      <c r="AU295" s="218"/>
      <c r="AV295" s="218"/>
      <c r="AW295" s="218"/>
      <c r="AX295" s="218"/>
      <c r="AY295" s="218"/>
      <c r="AZ295" s="218"/>
      <c r="BA295" s="218"/>
      <c r="BB295" s="218"/>
      <c r="BC295" s="218"/>
    </row>
    <row r="296" spans="15:55" s="10" customFormat="1" x14ac:dyDescent="0.35">
      <c r="O296" s="218"/>
      <c r="P296" s="218"/>
      <c r="Q296" s="218"/>
      <c r="R296" s="218"/>
      <c r="S296" s="218"/>
      <c r="T296" s="218"/>
      <c r="U296" s="218"/>
      <c r="V296" s="218"/>
      <c r="W296" s="218"/>
      <c r="X296" s="218"/>
      <c r="Y296" s="218"/>
      <c r="Z296" s="218"/>
      <c r="AA296" s="218"/>
      <c r="AB296" s="218"/>
      <c r="AC296" s="218"/>
      <c r="AD296" s="218"/>
      <c r="AE296" s="218"/>
      <c r="AF296" s="218"/>
      <c r="AG296" s="218"/>
      <c r="AH296" s="218"/>
      <c r="AI296" s="218"/>
      <c r="AJ296" s="218"/>
      <c r="AK296" s="218"/>
      <c r="AL296" s="218"/>
      <c r="AM296" s="218"/>
      <c r="AN296" s="218"/>
      <c r="AO296" s="218"/>
      <c r="AP296" s="218"/>
      <c r="AQ296" s="218"/>
      <c r="AR296" s="218"/>
      <c r="AS296" s="218"/>
      <c r="AT296" s="218"/>
      <c r="AU296" s="218"/>
      <c r="AV296" s="218"/>
      <c r="AW296" s="218"/>
      <c r="AX296" s="218"/>
      <c r="AY296" s="218"/>
      <c r="AZ296" s="218"/>
      <c r="BA296" s="218"/>
      <c r="BB296" s="218"/>
      <c r="BC296" s="218"/>
    </row>
    <row r="297" spans="15:55" s="10" customFormat="1" x14ac:dyDescent="0.35">
      <c r="O297" s="218"/>
      <c r="P297" s="218"/>
      <c r="Q297" s="218"/>
      <c r="R297" s="218"/>
      <c r="S297" s="218"/>
      <c r="T297" s="218"/>
      <c r="U297" s="218"/>
      <c r="V297" s="218"/>
      <c r="W297" s="218"/>
      <c r="X297" s="218"/>
      <c r="Y297" s="218"/>
      <c r="Z297" s="218"/>
      <c r="AA297" s="218"/>
      <c r="AB297" s="218"/>
      <c r="AC297" s="218"/>
      <c r="AD297" s="218"/>
      <c r="AE297" s="218"/>
      <c r="AF297" s="218"/>
      <c r="AG297" s="218"/>
      <c r="AH297" s="218"/>
      <c r="AI297" s="218"/>
      <c r="AJ297" s="218"/>
      <c r="AK297" s="218"/>
      <c r="AL297" s="218"/>
      <c r="AM297" s="218"/>
      <c r="AN297" s="218"/>
      <c r="AO297" s="218"/>
      <c r="AP297" s="218"/>
      <c r="AQ297" s="218"/>
      <c r="AR297" s="218"/>
      <c r="AS297" s="218"/>
      <c r="AT297" s="218"/>
      <c r="AU297" s="218"/>
      <c r="AV297" s="218"/>
      <c r="AW297" s="218"/>
      <c r="AX297" s="218"/>
      <c r="AY297" s="218"/>
      <c r="AZ297" s="218"/>
      <c r="BA297" s="218"/>
      <c r="BB297" s="218"/>
      <c r="BC297" s="218"/>
    </row>
    <row r="298" spans="15:55" s="10" customFormat="1" x14ac:dyDescent="0.35">
      <c r="O298" s="218"/>
      <c r="P298" s="218"/>
      <c r="Q298" s="218"/>
      <c r="R298" s="218"/>
      <c r="S298" s="218"/>
      <c r="T298" s="218"/>
      <c r="U298" s="218"/>
      <c r="V298" s="218"/>
      <c r="W298" s="218"/>
      <c r="X298" s="218"/>
      <c r="Y298" s="218"/>
      <c r="Z298" s="218"/>
      <c r="AA298" s="218"/>
      <c r="AB298" s="218"/>
      <c r="AC298" s="218"/>
      <c r="AD298" s="218"/>
      <c r="AE298" s="218"/>
      <c r="AF298" s="218"/>
      <c r="AG298" s="218"/>
      <c r="AH298" s="218"/>
      <c r="AI298" s="218"/>
      <c r="AJ298" s="218"/>
      <c r="AK298" s="218"/>
      <c r="AL298" s="218"/>
      <c r="AM298" s="218"/>
      <c r="AN298" s="218"/>
      <c r="AO298" s="218"/>
      <c r="AP298" s="218"/>
      <c r="AQ298" s="218"/>
      <c r="AR298" s="218"/>
      <c r="AS298" s="218"/>
      <c r="AT298" s="218"/>
      <c r="AU298" s="218"/>
      <c r="AV298" s="218"/>
      <c r="AW298" s="218"/>
      <c r="AX298" s="218"/>
      <c r="AY298" s="218"/>
      <c r="AZ298" s="218"/>
      <c r="BA298" s="218"/>
      <c r="BB298" s="218"/>
      <c r="BC298" s="218"/>
    </row>
    <row r="299" spans="15:55" s="10" customFormat="1" x14ac:dyDescent="0.35">
      <c r="O299" s="218"/>
      <c r="P299" s="218"/>
      <c r="Q299" s="218"/>
      <c r="R299" s="218"/>
      <c r="S299" s="218"/>
      <c r="T299" s="218"/>
      <c r="U299" s="218"/>
      <c r="V299" s="218"/>
      <c r="W299" s="218"/>
      <c r="X299" s="218"/>
      <c r="Y299" s="218"/>
      <c r="Z299" s="218"/>
      <c r="AA299" s="218"/>
      <c r="AB299" s="218"/>
      <c r="AC299" s="218"/>
      <c r="AD299" s="218"/>
      <c r="AE299" s="218"/>
      <c r="AF299" s="218"/>
      <c r="AG299" s="218"/>
      <c r="AH299" s="218"/>
      <c r="AI299" s="218"/>
      <c r="AJ299" s="218"/>
      <c r="AK299" s="218"/>
      <c r="AL299" s="218"/>
      <c r="AM299" s="218"/>
      <c r="AN299" s="218"/>
      <c r="AO299" s="218"/>
      <c r="AP299" s="218"/>
      <c r="AQ299" s="218"/>
      <c r="AR299" s="218"/>
      <c r="AS299" s="218"/>
      <c r="AT299" s="218"/>
      <c r="AU299" s="218"/>
      <c r="AV299" s="218"/>
      <c r="AW299" s="218"/>
      <c r="AX299" s="218"/>
      <c r="AY299" s="218"/>
      <c r="AZ299" s="218"/>
      <c r="BA299" s="218"/>
      <c r="BB299" s="218"/>
      <c r="BC299" s="218"/>
    </row>
    <row r="300" spans="15:55" s="10" customFormat="1" x14ac:dyDescent="0.35">
      <c r="O300" s="218"/>
      <c r="P300" s="218"/>
      <c r="Q300" s="218"/>
      <c r="R300" s="218"/>
      <c r="S300" s="218"/>
      <c r="T300" s="218"/>
      <c r="U300" s="218"/>
      <c r="V300" s="218"/>
      <c r="W300" s="218"/>
      <c r="X300" s="218"/>
      <c r="Y300" s="218"/>
      <c r="Z300" s="218"/>
      <c r="AA300" s="218"/>
      <c r="AB300" s="218"/>
      <c r="AC300" s="218"/>
      <c r="AD300" s="218"/>
      <c r="AE300" s="218"/>
      <c r="AF300" s="218"/>
      <c r="AG300" s="218"/>
      <c r="AH300" s="218"/>
      <c r="AI300" s="218"/>
      <c r="AJ300" s="218"/>
      <c r="AK300" s="218"/>
      <c r="AL300" s="218"/>
      <c r="AM300" s="218"/>
      <c r="AN300" s="218"/>
      <c r="AO300" s="218"/>
      <c r="AP300" s="218"/>
      <c r="AQ300" s="218"/>
      <c r="AR300" s="218"/>
      <c r="AS300" s="218"/>
      <c r="AT300" s="218"/>
      <c r="AU300" s="218"/>
      <c r="AV300" s="218"/>
      <c r="AW300" s="218"/>
      <c r="AX300" s="218"/>
      <c r="AY300" s="218"/>
      <c r="AZ300" s="218"/>
      <c r="BA300" s="218"/>
      <c r="BB300" s="218"/>
      <c r="BC300" s="218"/>
    </row>
    <row r="301" spans="15:55" s="10" customFormat="1" x14ac:dyDescent="0.35">
      <c r="O301" s="218"/>
      <c r="P301" s="218"/>
      <c r="Q301" s="218"/>
      <c r="R301" s="218"/>
      <c r="S301" s="218"/>
      <c r="T301" s="218"/>
      <c r="U301" s="218"/>
      <c r="V301" s="218"/>
      <c r="W301" s="218"/>
      <c r="X301" s="218"/>
      <c r="Y301" s="218"/>
      <c r="Z301" s="218"/>
      <c r="AA301" s="218"/>
      <c r="AB301" s="218"/>
      <c r="AC301" s="218"/>
      <c r="AD301" s="218"/>
      <c r="AE301" s="218"/>
      <c r="AF301" s="218"/>
      <c r="AG301" s="218"/>
      <c r="AH301" s="218"/>
      <c r="AI301" s="218"/>
      <c r="AJ301" s="218"/>
      <c r="AK301" s="218"/>
      <c r="AL301" s="218"/>
      <c r="AM301" s="218"/>
      <c r="AN301" s="218"/>
      <c r="AO301" s="218"/>
      <c r="AP301" s="218"/>
      <c r="AQ301" s="218"/>
      <c r="AR301" s="218"/>
      <c r="AS301" s="218"/>
      <c r="AT301" s="218"/>
      <c r="AU301" s="218"/>
      <c r="AV301" s="218"/>
      <c r="AW301" s="218"/>
      <c r="AX301" s="218"/>
      <c r="AY301" s="218"/>
      <c r="AZ301" s="218"/>
      <c r="BA301" s="218"/>
      <c r="BB301" s="218"/>
      <c r="BC301" s="218"/>
    </row>
    <row r="302" spans="15:55" s="10" customFormat="1" x14ac:dyDescent="0.35">
      <c r="O302" s="218"/>
      <c r="P302" s="218"/>
      <c r="Q302" s="218"/>
      <c r="R302" s="218"/>
      <c r="S302" s="218"/>
      <c r="T302" s="218"/>
      <c r="U302" s="218"/>
      <c r="V302" s="218"/>
      <c r="W302" s="218"/>
      <c r="X302" s="218"/>
      <c r="Y302" s="218"/>
      <c r="Z302" s="218"/>
      <c r="AA302" s="218"/>
      <c r="AB302" s="218"/>
      <c r="AC302" s="218"/>
      <c r="AD302" s="218"/>
      <c r="AE302" s="218"/>
      <c r="AF302" s="218"/>
      <c r="AG302" s="218"/>
      <c r="AH302" s="218"/>
      <c r="AI302" s="218"/>
      <c r="AJ302" s="218"/>
      <c r="AK302" s="218"/>
      <c r="AL302" s="218"/>
      <c r="AM302" s="218"/>
      <c r="AN302" s="218"/>
      <c r="AO302" s="218"/>
      <c r="AP302" s="218"/>
      <c r="AQ302" s="218"/>
      <c r="AR302" s="218"/>
      <c r="AS302" s="218"/>
      <c r="AT302" s="218"/>
      <c r="AU302" s="218"/>
      <c r="AV302" s="218"/>
      <c r="AW302" s="218"/>
      <c r="AX302" s="218"/>
      <c r="AY302" s="218"/>
      <c r="AZ302" s="218"/>
      <c r="BA302" s="218"/>
      <c r="BB302" s="218"/>
      <c r="BC302" s="218"/>
    </row>
    <row r="303" spans="15:55" s="10" customFormat="1" x14ac:dyDescent="0.35">
      <c r="O303" s="218"/>
      <c r="P303" s="218"/>
      <c r="Q303" s="218"/>
      <c r="R303" s="218"/>
      <c r="S303" s="218"/>
      <c r="T303" s="218"/>
      <c r="U303" s="218"/>
      <c r="V303" s="218"/>
      <c r="W303" s="218"/>
      <c r="X303" s="218"/>
      <c r="Y303" s="218"/>
      <c r="Z303" s="218"/>
      <c r="AA303" s="218"/>
      <c r="AB303" s="218"/>
      <c r="AC303" s="218"/>
      <c r="AD303" s="218"/>
      <c r="AE303" s="218"/>
      <c r="AF303" s="218"/>
      <c r="AG303" s="218"/>
      <c r="AH303" s="218"/>
      <c r="AI303" s="218"/>
      <c r="AJ303" s="218"/>
      <c r="AK303" s="218"/>
      <c r="AL303" s="218"/>
      <c r="AM303" s="218"/>
      <c r="AN303" s="218"/>
      <c r="AO303" s="218"/>
      <c r="AP303" s="218"/>
      <c r="AQ303" s="218"/>
      <c r="AR303" s="218"/>
      <c r="AS303" s="218"/>
      <c r="AT303" s="218"/>
      <c r="AU303" s="218"/>
      <c r="AV303" s="218"/>
      <c r="AW303" s="218"/>
      <c r="AX303" s="218"/>
      <c r="AY303" s="218"/>
      <c r="AZ303" s="218"/>
      <c r="BA303" s="218"/>
      <c r="BB303" s="218"/>
      <c r="BC303" s="218"/>
    </row>
    <row r="304" spans="15:55" s="10" customFormat="1" x14ac:dyDescent="0.35">
      <c r="O304" s="218"/>
      <c r="P304" s="218"/>
      <c r="Q304" s="218"/>
      <c r="R304" s="218"/>
      <c r="S304" s="218"/>
      <c r="T304" s="218"/>
      <c r="U304" s="218"/>
      <c r="V304" s="218"/>
      <c r="W304" s="218"/>
      <c r="X304" s="218"/>
      <c r="Y304" s="218"/>
      <c r="Z304" s="218"/>
      <c r="AA304" s="218"/>
      <c r="AB304" s="218"/>
      <c r="AC304" s="218"/>
      <c r="AD304" s="218"/>
      <c r="AE304" s="218"/>
      <c r="AF304" s="218"/>
      <c r="AG304" s="218"/>
      <c r="AH304" s="218"/>
      <c r="AI304" s="218"/>
      <c r="AJ304" s="218"/>
      <c r="AK304" s="218"/>
      <c r="AL304" s="218"/>
      <c r="AM304" s="218"/>
      <c r="AN304" s="218"/>
      <c r="AO304" s="218"/>
      <c r="AP304" s="218"/>
      <c r="AQ304" s="218"/>
      <c r="AR304" s="218"/>
      <c r="AS304" s="218"/>
      <c r="AT304" s="218"/>
      <c r="AU304" s="218"/>
      <c r="AV304" s="218"/>
      <c r="AW304" s="218"/>
      <c r="AX304" s="218"/>
      <c r="AY304" s="218"/>
      <c r="AZ304" s="218"/>
      <c r="BA304" s="218"/>
      <c r="BB304" s="218"/>
      <c r="BC304" s="218"/>
    </row>
    <row r="305" spans="15:55" s="10" customFormat="1" x14ac:dyDescent="0.35">
      <c r="O305" s="218"/>
      <c r="P305" s="218"/>
      <c r="Q305" s="218"/>
      <c r="R305" s="218"/>
      <c r="S305" s="218"/>
      <c r="T305" s="218"/>
      <c r="U305" s="218"/>
      <c r="V305" s="218"/>
      <c r="W305" s="218"/>
      <c r="X305" s="218"/>
      <c r="Y305" s="218"/>
      <c r="Z305" s="218"/>
      <c r="AA305" s="218"/>
      <c r="AB305" s="218"/>
      <c r="AC305" s="218"/>
      <c r="AD305" s="218"/>
      <c r="AE305" s="218"/>
      <c r="AF305" s="218"/>
      <c r="AG305" s="218"/>
      <c r="AH305" s="218"/>
      <c r="AI305" s="218"/>
      <c r="AJ305" s="218"/>
      <c r="AK305" s="218"/>
      <c r="AL305" s="218"/>
      <c r="AM305" s="218"/>
      <c r="AN305" s="218"/>
      <c r="AO305" s="218"/>
      <c r="AP305" s="218"/>
      <c r="AQ305" s="218"/>
      <c r="AR305" s="218"/>
      <c r="AS305" s="218"/>
      <c r="AT305" s="218"/>
      <c r="AU305" s="218"/>
      <c r="AV305" s="218"/>
      <c r="AW305" s="218"/>
      <c r="AX305" s="218"/>
      <c r="AY305" s="218"/>
      <c r="AZ305" s="218"/>
      <c r="BA305" s="218"/>
      <c r="BB305" s="218"/>
      <c r="BC305" s="218"/>
    </row>
    <row r="306" spans="15:55" s="10" customFormat="1" x14ac:dyDescent="0.35">
      <c r="O306" s="218"/>
      <c r="P306" s="218"/>
      <c r="Q306" s="218"/>
      <c r="R306" s="218"/>
      <c r="S306" s="218"/>
      <c r="T306" s="218"/>
      <c r="U306" s="218"/>
      <c r="V306" s="218"/>
      <c r="W306" s="218"/>
      <c r="X306" s="218"/>
      <c r="Y306" s="218"/>
      <c r="Z306" s="218"/>
      <c r="AA306" s="218"/>
      <c r="AB306" s="218"/>
      <c r="AC306" s="218"/>
      <c r="AD306" s="218"/>
      <c r="AE306" s="218"/>
      <c r="AF306" s="218"/>
      <c r="AG306" s="218"/>
      <c r="AH306" s="218"/>
      <c r="AI306" s="218"/>
      <c r="AJ306" s="218"/>
      <c r="AK306" s="218"/>
      <c r="AL306" s="218"/>
      <c r="AM306" s="218"/>
      <c r="AN306" s="218"/>
      <c r="AO306" s="218"/>
      <c r="AP306" s="218"/>
      <c r="AQ306" s="218"/>
      <c r="AR306" s="218"/>
      <c r="AS306" s="218"/>
      <c r="AT306" s="218"/>
      <c r="AU306" s="218"/>
      <c r="AV306" s="218"/>
      <c r="AW306" s="218"/>
      <c r="AX306" s="218"/>
      <c r="AY306" s="218"/>
      <c r="AZ306" s="218"/>
      <c r="BA306" s="218"/>
      <c r="BB306" s="218"/>
      <c r="BC306" s="218"/>
    </row>
    <row r="307" spans="15:55" s="10" customFormat="1" x14ac:dyDescent="0.35">
      <c r="O307" s="218"/>
      <c r="P307" s="218"/>
      <c r="Q307" s="218"/>
      <c r="R307" s="218"/>
      <c r="S307" s="218"/>
      <c r="T307" s="218"/>
      <c r="U307" s="218"/>
      <c r="V307" s="218"/>
      <c r="W307" s="218"/>
      <c r="X307" s="218"/>
      <c r="Y307" s="218"/>
      <c r="Z307" s="218"/>
      <c r="AA307" s="218"/>
      <c r="AB307" s="218"/>
      <c r="AC307" s="218"/>
      <c r="AD307" s="218"/>
      <c r="AE307" s="218"/>
      <c r="AF307" s="218"/>
      <c r="AG307" s="218"/>
      <c r="AH307" s="218"/>
      <c r="AI307" s="218"/>
      <c r="AJ307" s="218"/>
      <c r="AK307" s="218"/>
      <c r="AL307" s="218"/>
      <c r="AM307" s="218"/>
      <c r="AN307" s="218"/>
      <c r="AO307" s="218"/>
      <c r="AP307" s="218"/>
      <c r="AQ307" s="218"/>
      <c r="AR307" s="218"/>
      <c r="AS307" s="218"/>
      <c r="AT307" s="218"/>
      <c r="AU307" s="218"/>
      <c r="AV307" s="218"/>
      <c r="AW307" s="218"/>
      <c r="AX307" s="218"/>
      <c r="AY307" s="218"/>
      <c r="AZ307" s="218"/>
      <c r="BA307" s="218"/>
      <c r="BB307" s="218"/>
      <c r="BC307" s="218"/>
    </row>
    <row r="308" spans="15:55" s="10" customFormat="1" x14ac:dyDescent="0.35">
      <c r="O308" s="218"/>
      <c r="P308" s="218"/>
      <c r="Q308" s="218"/>
      <c r="R308" s="218"/>
      <c r="S308" s="218"/>
      <c r="T308" s="218"/>
      <c r="U308" s="218"/>
      <c r="V308" s="218"/>
      <c r="W308" s="218"/>
      <c r="X308" s="218"/>
      <c r="Y308" s="218"/>
      <c r="Z308" s="218"/>
      <c r="AA308" s="218"/>
      <c r="AB308" s="218"/>
      <c r="AC308" s="218"/>
      <c r="AD308" s="218"/>
      <c r="AE308" s="218"/>
      <c r="AF308" s="218"/>
      <c r="AG308" s="218"/>
      <c r="AH308" s="218"/>
      <c r="AI308" s="218"/>
      <c r="AJ308" s="218"/>
      <c r="AK308" s="218"/>
      <c r="AL308" s="218"/>
      <c r="AM308" s="218"/>
      <c r="AN308" s="218"/>
      <c r="AO308" s="218"/>
      <c r="AP308" s="218"/>
      <c r="AQ308" s="218"/>
      <c r="AR308" s="218"/>
      <c r="AS308" s="218"/>
      <c r="AT308" s="218"/>
      <c r="AU308" s="218"/>
      <c r="AV308" s="218"/>
      <c r="AW308" s="218"/>
      <c r="AX308" s="218"/>
      <c r="AY308" s="218"/>
      <c r="AZ308" s="218"/>
      <c r="BA308" s="218"/>
      <c r="BB308" s="218"/>
      <c r="BC308" s="218"/>
    </row>
    <row r="309" spans="15:55" s="10" customFormat="1" x14ac:dyDescent="0.35">
      <c r="O309" s="218"/>
      <c r="P309" s="218"/>
      <c r="Q309" s="218"/>
      <c r="R309" s="218"/>
      <c r="S309" s="218"/>
      <c r="T309" s="218"/>
      <c r="U309" s="218"/>
      <c r="V309" s="218"/>
      <c r="W309" s="218"/>
      <c r="X309" s="218"/>
      <c r="Y309" s="218"/>
      <c r="Z309" s="218"/>
      <c r="AA309" s="218"/>
      <c r="AB309" s="218"/>
      <c r="AC309" s="218"/>
      <c r="AD309" s="218"/>
      <c r="AE309" s="218"/>
      <c r="AF309" s="218"/>
      <c r="AG309" s="218"/>
      <c r="AH309" s="218"/>
      <c r="AI309" s="218"/>
      <c r="AJ309" s="218"/>
      <c r="AK309" s="218"/>
      <c r="AL309" s="218"/>
      <c r="AM309" s="218"/>
      <c r="AN309" s="218"/>
      <c r="AO309" s="218"/>
      <c r="AP309" s="218"/>
      <c r="AQ309" s="218"/>
      <c r="AR309" s="218"/>
      <c r="AS309" s="218"/>
      <c r="AT309" s="218"/>
      <c r="AU309" s="218"/>
      <c r="AV309" s="218"/>
      <c r="AW309" s="218"/>
      <c r="AX309" s="218"/>
      <c r="AY309" s="218"/>
      <c r="AZ309" s="218"/>
      <c r="BA309" s="218"/>
      <c r="BB309" s="218"/>
      <c r="BC309" s="218"/>
    </row>
    <row r="310" spans="15:55" s="10" customFormat="1" x14ac:dyDescent="0.35">
      <c r="O310" s="218"/>
      <c r="P310" s="218"/>
      <c r="Q310" s="218"/>
      <c r="R310" s="218"/>
      <c r="S310" s="218"/>
      <c r="T310" s="218"/>
      <c r="U310" s="218"/>
      <c r="V310" s="218"/>
      <c r="W310" s="218"/>
      <c r="X310" s="218"/>
      <c r="Y310" s="218"/>
      <c r="Z310" s="218"/>
      <c r="AA310" s="218"/>
      <c r="AB310" s="218"/>
      <c r="AC310" s="218"/>
      <c r="AD310" s="218"/>
      <c r="AE310" s="218"/>
      <c r="AF310" s="218"/>
      <c r="AG310" s="218"/>
      <c r="AH310" s="218"/>
      <c r="AI310" s="218"/>
      <c r="AJ310" s="218"/>
      <c r="AK310" s="218"/>
      <c r="AL310" s="218"/>
      <c r="AM310" s="218"/>
      <c r="AN310" s="218"/>
      <c r="AO310" s="218"/>
      <c r="AP310" s="218"/>
      <c r="AQ310" s="218"/>
      <c r="AR310" s="218"/>
      <c r="AS310" s="218"/>
      <c r="AT310" s="218"/>
      <c r="AU310" s="218"/>
      <c r="AV310" s="218"/>
      <c r="AW310" s="218"/>
      <c r="AX310" s="218"/>
      <c r="AY310" s="218"/>
      <c r="AZ310" s="218"/>
      <c r="BA310" s="218"/>
      <c r="BB310" s="218"/>
      <c r="BC310" s="218"/>
    </row>
    <row r="311" spans="15:55" s="10" customFormat="1" x14ac:dyDescent="0.35">
      <c r="O311" s="218"/>
      <c r="P311" s="218"/>
      <c r="Q311" s="218"/>
      <c r="R311" s="218"/>
      <c r="S311" s="218"/>
      <c r="T311" s="218"/>
      <c r="U311" s="218"/>
      <c r="V311" s="218"/>
      <c r="W311" s="218"/>
      <c r="X311" s="218"/>
      <c r="Y311" s="218"/>
      <c r="Z311" s="218"/>
      <c r="AA311" s="218"/>
      <c r="AB311" s="218"/>
      <c r="AC311" s="218"/>
      <c r="AD311" s="218"/>
      <c r="AE311" s="218"/>
      <c r="AF311" s="218"/>
      <c r="AG311" s="218"/>
      <c r="AH311" s="218"/>
      <c r="AI311" s="218"/>
      <c r="AJ311" s="218"/>
      <c r="AK311" s="218"/>
      <c r="AL311" s="218"/>
      <c r="AM311" s="218"/>
      <c r="AN311" s="218"/>
      <c r="AO311" s="218"/>
      <c r="AP311" s="218"/>
      <c r="AQ311" s="218"/>
      <c r="AR311" s="218"/>
      <c r="AS311" s="218"/>
      <c r="AT311" s="218"/>
      <c r="AU311" s="218"/>
      <c r="AV311" s="218"/>
      <c r="AW311" s="218"/>
      <c r="AX311" s="218"/>
      <c r="AY311" s="218"/>
      <c r="AZ311" s="218"/>
      <c r="BA311" s="218"/>
      <c r="BB311" s="218"/>
      <c r="BC311" s="218"/>
    </row>
    <row r="312" spans="15:55" s="10" customFormat="1" x14ac:dyDescent="0.35">
      <c r="O312" s="218"/>
      <c r="P312" s="218"/>
      <c r="Q312" s="218"/>
      <c r="R312" s="218"/>
      <c r="S312" s="218"/>
      <c r="T312" s="218"/>
      <c r="U312" s="218"/>
      <c r="V312" s="218"/>
      <c r="W312" s="218"/>
      <c r="X312" s="218"/>
      <c r="Y312" s="218"/>
      <c r="Z312" s="218"/>
      <c r="AA312" s="218"/>
      <c r="AB312" s="218"/>
      <c r="AC312" s="218"/>
      <c r="AD312" s="218"/>
      <c r="AE312" s="218"/>
      <c r="AF312" s="218"/>
      <c r="AG312" s="218"/>
      <c r="AH312" s="218"/>
      <c r="AI312" s="218"/>
      <c r="AJ312" s="218"/>
      <c r="AK312" s="218"/>
      <c r="AL312" s="218"/>
      <c r="AM312" s="218"/>
      <c r="AN312" s="218"/>
      <c r="AO312" s="218"/>
      <c r="AP312" s="218"/>
      <c r="AQ312" s="218"/>
      <c r="AR312" s="218"/>
      <c r="AS312" s="218"/>
      <c r="AT312" s="218"/>
      <c r="AU312" s="218"/>
      <c r="AV312" s="218"/>
      <c r="AW312" s="218"/>
      <c r="AX312" s="218"/>
      <c r="AY312" s="218"/>
      <c r="AZ312" s="218"/>
      <c r="BA312" s="218"/>
      <c r="BB312" s="218"/>
      <c r="BC312" s="218"/>
    </row>
    <row r="313" spans="15:55" s="10" customFormat="1" x14ac:dyDescent="0.35">
      <c r="O313" s="218"/>
      <c r="P313" s="218"/>
      <c r="Q313" s="218"/>
      <c r="R313" s="218"/>
      <c r="S313" s="218"/>
      <c r="T313" s="218"/>
      <c r="U313" s="218"/>
      <c r="V313" s="218"/>
      <c r="W313" s="218"/>
      <c r="X313" s="218"/>
      <c r="Y313" s="218"/>
      <c r="Z313" s="218"/>
      <c r="AA313" s="218"/>
      <c r="AB313" s="218"/>
      <c r="AC313" s="218"/>
      <c r="AD313" s="218"/>
      <c r="AE313" s="218"/>
      <c r="AF313" s="218"/>
      <c r="AG313" s="218"/>
      <c r="AH313" s="218"/>
      <c r="AI313" s="218"/>
      <c r="AJ313" s="218"/>
      <c r="AK313" s="218"/>
      <c r="AL313" s="218"/>
      <c r="AM313" s="218"/>
      <c r="AN313" s="218"/>
      <c r="AO313" s="218"/>
      <c r="AP313" s="218"/>
      <c r="AQ313" s="218"/>
      <c r="AR313" s="218"/>
      <c r="AS313" s="218"/>
      <c r="AT313" s="218"/>
      <c r="AU313" s="218"/>
      <c r="AV313" s="218"/>
      <c r="AW313" s="218"/>
      <c r="AX313" s="218"/>
      <c r="AY313" s="218"/>
      <c r="AZ313" s="218"/>
      <c r="BA313" s="218"/>
      <c r="BB313" s="218"/>
      <c r="BC313" s="218"/>
    </row>
    <row r="314" spans="15:55" s="10" customFormat="1" x14ac:dyDescent="0.35">
      <c r="O314" s="218"/>
      <c r="P314" s="218"/>
      <c r="Q314" s="218"/>
      <c r="R314" s="218"/>
      <c r="S314" s="218"/>
      <c r="T314" s="218"/>
      <c r="U314" s="218"/>
      <c r="V314" s="218"/>
      <c r="W314" s="218"/>
      <c r="X314" s="218"/>
      <c r="Y314" s="218"/>
      <c r="Z314" s="218"/>
      <c r="AA314" s="218"/>
      <c r="AB314" s="218"/>
      <c r="AC314" s="218"/>
      <c r="AD314" s="218"/>
      <c r="AE314" s="218"/>
      <c r="AF314" s="218"/>
      <c r="AG314" s="218"/>
      <c r="AH314" s="218"/>
      <c r="AI314" s="218"/>
      <c r="AJ314" s="218"/>
      <c r="AK314" s="218"/>
      <c r="AL314" s="218"/>
      <c r="AM314" s="218"/>
      <c r="AN314" s="218"/>
      <c r="AO314" s="218"/>
      <c r="AP314" s="218"/>
      <c r="AQ314" s="218"/>
      <c r="AR314" s="218"/>
      <c r="AS314" s="218"/>
      <c r="AT314" s="218"/>
      <c r="AU314" s="218"/>
      <c r="AV314" s="218"/>
      <c r="AW314" s="218"/>
      <c r="AX314" s="218"/>
      <c r="AY314" s="218"/>
      <c r="AZ314" s="218"/>
      <c r="BA314" s="218"/>
      <c r="BB314" s="218"/>
      <c r="BC314" s="218"/>
    </row>
    <row r="315" spans="15:55" s="10" customFormat="1" x14ac:dyDescent="0.35">
      <c r="O315" s="218"/>
      <c r="P315" s="218"/>
      <c r="Q315" s="218"/>
      <c r="R315" s="218"/>
      <c r="S315" s="218"/>
      <c r="T315" s="218"/>
      <c r="U315" s="218"/>
      <c r="V315" s="218"/>
      <c r="W315" s="218"/>
      <c r="X315" s="218"/>
      <c r="Y315" s="218"/>
      <c r="Z315" s="218"/>
      <c r="AA315" s="218"/>
      <c r="AB315" s="218"/>
      <c r="AC315" s="218"/>
      <c r="AD315" s="218"/>
      <c r="AE315" s="218"/>
      <c r="AF315" s="218"/>
      <c r="AG315" s="218"/>
      <c r="AH315" s="218"/>
      <c r="AI315" s="218"/>
      <c r="AJ315" s="218"/>
      <c r="AK315" s="218"/>
      <c r="AL315" s="218"/>
      <c r="AM315" s="218"/>
      <c r="AN315" s="218"/>
      <c r="AO315" s="218"/>
      <c r="AP315" s="218"/>
      <c r="AQ315" s="218"/>
      <c r="AR315" s="218"/>
      <c r="AS315" s="218"/>
      <c r="AT315" s="218"/>
      <c r="AU315" s="218"/>
      <c r="AV315" s="218"/>
      <c r="AW315" s="218"/>
      <c r="AX315" s="218"/>
      <c r="AY315" s="218"/>
      <c r="AZ315" s="218"/>
      <c r="BA315" s="218"/>
      <c r="BB315" s="218"/>
      <c r="BC315" s="218"/>
    </row>
    <row r="316" spans="15:55" s="10" customFormat="1" x14ac:dyDescent="0.35">
      <c r="O316" s="218"/>
      <c r="P316" s="218"/>
      <c r="Q316" s="218"/>
      <c r="R316" s="218"/>
      <c r="S316" s="218"/>
      <c r="T316" s="218"/>
      <c r="U316" s="218"/>
      <c r="V316" s="218"/>
      <c r="W316" s="218"/>
      <c r="X316" s="218"/>
      <c r="Y316" s="218"/>
      <c r="Z316" s="218"/>
      <c r="AA316" s="218"/>
      <c r="AB316" s="218"/>
      <c r="AC316" s="218"/>
      <c r="AD316" s="218"/>
      <c r="AE316" s="218"/>
      <c r="AF316" s="218"/>
      <c r="AG316" s="218"/>
      <c r="AH316" s="218"/>
      <c r="AI316" s="218"/>
      <c r="AJ316" s="218"/>
      <c r="AK316" s="218"/>
      <c r="AL316" s="218"/>
      <c r="AM316" s="218"/>
      <c r="AN316" s="218"/>
      <c r="AO316" s="218"/>
      <c r="AP316" s="218"/>
      <c r="AQ316" s="218"/>
      <c r="AR316" s="218"/>
      <c r="AS316" s="218"/>
      <c r="AT316" s="218"/>
      <c r="AU316" s="218"/>
      <c r="AV316" s="218"/>
      <c r="AW316" s="218"/>
      <c r="AX316" s="218"/>
      <c r="AY316" s="218"/>
      <c r="AZ316" s="218"/>
      <c r="BA316" s="218"/>
      <c r="BB316" s="218"/>
      <c r="BC316" s="218"/>
    </row>
    <row r="317" spans="15:55" s="10" customFormat="1" x14ac:dyDescent="0.35">
      <c r="O317" s="218"/>
      <c r="P317" s="218"/>
      <c r="Q317" s="218"/>
      <c r="R317" s="218"/>
      <c r="S317" s="218"/>
      <c r="T317" s="218"/>
      <c r="U317" s="218"/>
      <c r="V317" s="218"/>
      <c r="W317" s="218"/>
      <c r="X317" s="218"/>
      <c r="Y317" s="218"/>
      <c r="Z317" s="218"/>
      <c r="AA317" s="218"/>
      <c r="AB317" s="218"/>
      <c r="AC317" s="218"/>
      <c r="AD317" s="218"/>
      <c r="AE317" s="218"/>
      <c r="AF317" s="218"/>
      <c r="AG317" s="218"/>
      <c r="AH317" s="218"/>
      <c r="AI317" s="218"/>
      <c r="AJ317" s="218"/>
      <c r="AK317" s="218"/>
      <c r="AL317" s="218"/>
      <c r="AM317" s="218"/>
      <c r="AN317" s="218"/>
      <c r="AO317" s="218"/>
      <c r="AP317" s="218"/>
      <c r="AQ317" s="218"/>
      <c r="AR317" s="218"/>
      <c r="AS317" s="218"/>
      <c r="AT317" s="218"/>
      <c r="AU317" s="218"/>
      <c r="AV317" s="218"/>
      <c r="AW317" s="218"/>
      <c r="AX317" s="218"/>
      <c r="AY317" s="218"/>
      <c r="AZ317" s="218"/>
      <c r="BA317" s="218"/>
      <c r="BB317" s="218"/>
      <c r="BC317" s="218"/>
    </row>
    <row r="318" spans="15:55" s="10" customFormat="1" x14ac:dyDescent="0.35">
      <c r="O318" s="218"/>
      <c r="P318" s="218"/>
      <c r="Q318" s="218"/>
      <c r="R318" s="218"/>
      <c r="S318" s="218"/>
      <c r="T318" s="218"/>
      <c r="U318" s="218"/>
      <c r="V318" s="218"/>
      <c r="W318" s="218"/>
      <c r="X318" s="218"/>
      <c r="Y318" s="218"/>
      <c r="Z318" s="218"/>
      <c r="AA318" s="218"/>
      <c r="AB318" s="218"/>
      <c r="AC318" s="218"/>
      <c r="AD318" s="218"/>
      <c r="AE318" s="218"/>
      <c r="AF318" s="218"/>
      <c r="AG318" s="218"/>
      <c r="AH318" s="218"/>
      <c r="AI318" s="218"/>
      <c r="AJ318" s="218"/>
      <c r="AK318" s="218"/>
      <c r="AL318" s="218"/>
      <c r="AM318" s="218"/>
      <c r="AN318" s="218"/>
      <c r="AO318" s="218"/>
      <c r="AP318" s="218"/>
      <c r="AQ318" s="218"/>
      <c r="AR318" s="218"/>
      <c r="AS318" s="218"/>
      <c r="AT318" s="218"/>
      <c r="AU318" s="218"/>
      <c r="AV318" s="218"/>
      <c r="AW318" s="218"/>
      <c r="AX318" s="218"/>
      <c r="AY318" s="218"/>
      <c r="AZ318" s="218"/>
      <c r="BA318" s="218"/>
      <c r="BB318" s="218"/>
      <c r="BC318" s="218"/>
    </row>
    <row r="319" spans="15:55" s="10" customFormat="1" x14ac:dyDescent="0.35">
      <c r="O319" s="218"/>
      <c r="P319" s="218"/>
      <c r="Q319" s="218"/>
      <c r="R319" s="218"/>
      <c r="S319" s="218"/>
      <c r="T319" s="218"/>
      <c r="U319" s="218"/>
      <c r="V319" s="218"/>
      <c r="W319" s="218"/>
      <c r="X319" s="218"/>
      <c r="Y319" s="218"/>
      <c r="Z319" s="218"/>
      <c r="AA319" s="218"/>
      <c r="AB319" s="218"/>
      <c r="AC319" s="218"/>
      <c r="AD319" s="218"/>
      <c r="AE319" s="218"/>
      <c r="AF319" s="218"/>
      <c r="AG319" s="218"/>
      <c r="AH319" s="218"/>
      <c r="AI319" s="218"/>
      <c r="AJ319" s="218"/>
      <c r="AK319" s="218"/>
      <c r="AL319" s="218"/>
      <c r="AM319" s="218"/>
      <c r="AN319" s="218"/>
      <c r="AO319" s="218"/>
      <c r="AP319" s="218"/>
      <c r="AQ319" s="218"/>
      <c r="AR319" s="218"/>
      <c r="AS319" s="218"/>
      <c r="AT319" s="218"/>
      <c r="AU319" s="218"/>
      <c r="AV319" s="218"/>
      <c r="AW319" s="218"/>
      <c r="AX319" s="218"/>
      <c r="AY319" s="218"/>
      <c r="AZ319" s="218"/>
      <c r="BA319" s="218"/>
      <c r="BB319" s="218"/>
      <c r="BC319" s="218"/>
    </row>
    <row r="320" spans="15:55" s="10" customFormat="1" x14ac:dyDescent="0.35">
      <c r="O320" s="218"/>
      <c r="P320" s="218"/>
      <c r="Q320" s="218"/>
      <c r="R320" s="218"/>
      <c r="S320" s="218"/>
      <c r="T320" s="218"/>
      <c r="U320" s="218"/>
      <c r="V320" s="218"/>
      <c r="W320" s="218"/>
      <c r="X320" s="218"/>
      <c r="Y320" s="218"/>
      <c r="Z320" s="218"/>
      <c r="AA320" s="218"/>
      <c r="AB320" s="218"/>
      <c r="AC320" s="218"/>
      <c r="AD320" s="218"/>
      <c r="AE320" s="218"/>
      <c r="AF320" s="218"/>
      <c r="AG320" s="218"/>
      <c r="AH320" s="218"/>
      <c r="AI320" s="218"/>
      <c r="AJ320" s="218"/>
      <c r="AK320" s="218"/>
      <c r="AL320" s="218"/>
      <c r="AM320" s="218"/>
      <c r="AN320" s="218"/>
      <c r="AO320" s="218"/>
      <c r="AP320" s="218"/>
      <c r="AQ320" s="218"/>
      <c r="AR320" s="218"/>
      <c r="AS320" s="218"/>
      <c r="AT320" s="218"/>
      <c r="AU320" s="218"/>
      <c r="AV320" s="218"/>
      <c r="AW320" s="218"/>
      <c r="AX320" s="218"/>
      <c r="AY320" s="218"/>
      <c r="AZ320" s="218"/>
      <c r="BA320" s="218"/>
      <c r="BB320" s="218"/>
      <c r="BC320" s="218"/>
    </row>
    <row r="321" spans="15:55" s="10" customFormat="1" x14ac:dyDescent="0.35">
      <c r="O321" s="218"/>
      <c r="P321" s="218"/>
      <c r="Q321" s="218"/>
      <c r="R321" s="218"/>
      <c r="S321" s="218"/>
      <c r="T321" s="218"/>
      <c r="U321" s="218"/>
      <c r="V321" s="218"/>
      <c r="W321" s="218"/>
      <c r="X321" s="218"/>
      <c r="Y321" s="218"/>
      <c r="Z321" s="218"/>
      <c r="AA321" s="218"/>
      <c r="AB321" s="218"/>
      <c r="AC321" s="218"/>
      <c r="AD321" s="218"/>
      <c r="AE321" s="218"/>
      <c r="AF321" s="218"/>
      <c r="AG321" s="218"/>
      <c r="AH321" s="218"/>
      <c r="AI321" s="218"/>
      <c r="AJ321" s="218"/>
      <c r="AK321" s="218"/>
      <c r="AL321" s="218"/>
      <c r="AM321" s="218"/>
      <c r="AN321" s="218"/>
      <c r="AO321" s="218"/>
      <c r="AP321" s="218"/>
      <c r="AQ321" s="218"/>
      <c r="AR321" s="218"/>
      <c r="AS321" s="218"/>
      <c r="AT321" s="218"/>
      <c r="AU321" s="218"/>
      <c r="AV321" s="218"/>
      <c r="AW321" s="218"/>
      <c r="AX321" s="218"/>
      <c r="AY321" s="218"/>
      <c r="AZ321" s="218"/>
      <c r="BA321" s="218"/>
      <c r="BB321" s="218"/>
      <c r="BC321" s="218"/>
    </row>
    <row r="322" spans="15:55" s="10" customFormat="1" x14ac:dyDescent="0.35">
      <c r="O322" s="218"/>
      <c r="P322" s="218"/>
      <c r="Q322" s="218"/>
      <c r="R322" s="218"/>
      <c r="S322" s="218"/>
      <c r="T322" s="218"/>
      <c r="U322" s="218"/>
      <c r="V322" s="218"/>
      <c r="W322" s="218"/>
      <c r="X322" s="218"/>
      <c r="Y322" s="218"/>
      <c r="Z322" s="218"/>
      <c r="AA322" s="218"/>
      <c r="AB322" s="218"/>
      <c r="AC322" s="218"/>
      <c r="AD322" s="218"/>
      <c r="AE322" s="218"/>
      <c r="AF322" s="218"/>
      <c r="AG322" s="218"/>
      <c r="AH322" s="218"/>
      <c r="AI322" s="218"/>
      <c r="AJ322" s="218"/>
      <c r="AK322" s="218"/>
      <c r="AL322" s="218"/>
      <c r="AM322" s="218"/>
      <c r="AN322" s="218"/>
      <c r="AO322" s="218"/>
      <c r="AP322" s="218"/>
      <c r="AQ322" s="218"/>
      <c r="AR322" s="218"/>
      <c r="AS322" s="218"/>
      <c r="AT322" s="218"/>
      <c r="AU322" s="218"/>
      <c r="AV322" s="218"/>
      <c r="AW322" s="218"/>
      <c r="AX322" s="218"/>
      <c r="AY322" s="218"/>
      <c r="AZ322" s="218"/>
      <c r="BA322" s="218"/>
      <c r="BB322" s="218"/>
      <c r="BC322" s="218"/>
    </row>
    <row r="323" spans="15:55" s="10" customFormat="1" x14ac:dyDescent="0.35">
      <c r="O323" s="218"/>
      <c r="P323" s="218"/>
      <c r="Q323" s="218"/>
      <c r="R323" s="218"/>
      <c r="S323" s="218"/>
      <c r="T323" s="218"/>
      <c r="U323" s="218"/>
      <c r="V323" s="218"/>
      <c r="W323" s="218"/>
      <c r="X323" s="218"/>
      <c r="Y323" s="218"/>
      <c r="Z323" s="218"/>
      <c r="AA323" s="218"/>
      <c r="AB323" s="218"/>
      <c r="AC323" s="218"/>
      <c r="AD323" s="218"/>
      <c r="AE323" s="218"/>
      <c r="AF323" s="218"/>
      <c r="AG323" s="218"/>
      <c r="AH323" s="218"/>
      <c r="AI323" s="218"/>
      <c r="AJ323" s="218"/>
      <c r="AK323" s="218"/>
      <c r="AL323" s="218"/>
      <c r="AM323" s="218"/>
      <c r="AN323" s="218"/>
      <c r="AO323" s="218"/>
      <c r="AP323" s="218"/>
      <c r="AQ323" s="218"/>
      <c r="AR323" s="218"/>
      <c r="AS323" s="218"/>
      <c r="AT323" s="218"/>
      <c r="AU323" s="218"/>
      <c r="AV323" s="218"/>
      <c r="AW323" s="218"/>
      <c r="AX323" s="218"/>
      <c r="AY323" s="218"/>
      <c r="AZ323" s="218"/>
      <c r="BA323" s="218"/>
      <c r="BB323" s="218"/>
      <c r="BC323" s="218"/>
    </row>
    <row r="324" spans="15:55" s="10" customFormat="1" x14ac:dyDescent="0.35">
      <c r="O324" s="218"/>
      <c r="P324" s="218"/>
      <c r="Q324" s="218"/>
      <c r="R324" s="218"/>
      <c r="S324" s="218"/>
      <c r="T324" s="218"/>
      <c r="U324" s="218"/>
      <c r="V324" s="218"/>
      <c r="W324" s="218"/>
      <c r="X324" s="218"/>
      <c r="Y324" s="218"/>
      <c r="Z324" s="218"/>
      <c r="AA324" s="218"/>
      <c r="AB324" s="218"/>
      <c r="AC324" s="218"/>
      <c r="AD324" s="218"/>
      <c r="AE324" s="218"/>
      <c r="AF324" s="218"/>
      <c r="AG324" s="218"/>
      <c r="AH324" s="218"/>
      <c r="AI324" s="218"/>
      <c r="AJ324" s="218"/>
      <c r="AK324" s="218"/>
      <c r="AL324" s="218"/>
      <c r="AM324" s="218"/>
      <c r="AN324" s="218"/>
      <c r="AO324" s="218"/>
      <c r="AP324" s="218"/>
      <c r="AQ324" s="218"/>
      <c r="AR324" s="218"/>
      <c r="AS324" s="218"/>
      <c r="AT324" s="218"/>
      <c r="AU324" s="218"/>
      <c r="AV324" s="218"/>
      <c r="AW324" s="218"/>
      <c r="AX324" s="218"/>
      <c r="AY324" s="218"/>
      <c r="AZ324" s="218"/>
      <c r="BA324" s="218"/>
      <c r="BB324" s="218"/>
      <c r="BC324" s="218"/>
    </row>
    <row r="325" spans="15:55" s="10" customFormat="1" x14ac:dyDescent="0.35">
      <c r="O325" s="218"/>
      <c r="P325" s="218"/>
      <c r="Q325" s="218"/>
      <c r="R325" s="218"/>
      <c r="S325" s="218"/>
      <c r="T325" s="218"/>
      <c r="U325" s="218"/>
      <c r="V325" s="218"/>
      <c r="W325" s="218"/>
      <c r="X325" s="218"/>
      <c r="Y325" s="218"/>
      <c r="Z325" s="218"/>
      <c r="AA325" s="218"/>
      <c r="AB325" s="218"/>
      <c r="AC325" s="218"/>
      <c r="AD325" s="218"/>
      <c r="AE325" s="218"/>
      <c r="AF325" s="218"/>
      <c r="AG325" s="218"/>
      <c r="AH325" s="218"/>
      <c r="AI325" s="218"/>
      <c r="AJ325" s="218"/>
      <c r="AK325" s="218"/>
      <c r="AL325" s="218"/>
      <c r="AM325" s="218"/>
      <c r="AN325" s="218"/>
      <c r="AO325" s="218"/>
      <c r="AP325" s="218"/>
      <c r="AQ325" s="218"/>
      <c r="AR325" s="218"/>
      <c r="AS325" s="218"/>
      <c r="AT325" s="218"/>
      <c r="AU325" s="218"/>
      <c r="AV325" s="218"/>
      <c r="AW325" s="218"/>
      <c r="AX325" s="218"/>
      <c r="AY325" s="218"/>
      <c r="AZ325" s="218"/>
      <c r="BA325" s="218"/>
      <c r="BB325" s="218"/>
      <c r="BC325" s="218"/>
    </row>
    <row r="326" spans="15:55" s="10" customFormat="1" x14ac:dyDescent="0.35">
      <c r="O326" s="218"/>
      <c r="P326" s="218"/>
      <c r="Q326" s="218"/>
      <c r="R326" s="218"/>
      <c r="S326" s="218"/>
      <c r="T326" s="218"/>
      <c r="U326" s="218"/>
      <c r="V326" s="218"/>
      <c r="W326" s="218"/>
      <c r="X326" s="218"/>
      <c r="Y326" s="218"/>
      <c r="Z326" s="218"/>
      <c r="AA326" s="218"/>
      <c r="AB326" s="218"/>
      <c r="AC326" s="218"/>
      <c r="AD326" s="218"/>
      <c r="AE326" s="218"/>
      <c r="AF326" s="218"/>
      <c r="AG326" s="218"/>
      <c r="AH326" s="218"/>
      <c r="AI326" s="218"/>
      <c r="AJ326" s="218"/>
      <c r="AK326" s="218"/>
      <c r="AL326" s="218"/>
      <c r="AM326" s="218"/>
      <c r="AN326" s="218"/>
      <c r="AO326" s="218"/>
      <c r="AP326" s="218"/>
      <c r="AQ326" s="218"/>
      <c r="AR326" s="218"/>
      <c r="AS326" s="218"/>
      <c r="AT326" s="218"/>
      <c r="AU326" s="218"/>
      <c r="AV326" s="218"/>
      <c r="AW326" s="218"/>
      <c r="AX326" s="218"/>
      <c r="AY326" s="218"/>
      <c r="AZ326" s="218"/>
      <c r="BA326" s="218"/>
      <c r="BB326" s="218"/>
      <c r="BC326" s="218"/>
    </row>
    <row r="327" spans="15:55" s="10" customFormat="1" x14ac:dyDescent="0.35">
      <c r="O327" s="218"/>
      <c r="P327" s="218"/>
      <c r="Q327" s="218"/>
      <c r="R327" s="218"/>
      <c r="S327" s="218"/>
      <c r="T327" s="218"/>
      <c r="U327" s="218"/>
      <c r="V327" s="218"/>
      <c r="W327" s="218"/>
      <c r="X327" s="218"/>
      <c r="Y327" s="218"/>
      <c r="Z327" s="218"/>
      <c r="AA327" s="218"/>
      <c r="AB327" s="218"/>
      <c r="AC327" s="218"/>
      <c r="AD327" s="218"/>
      <c r="AE327" s="218"/>
      <c r="AF327" s="218"/>
      <c r="AG327" s="218"/>
      <c r="AH327" s="218"/>
      <c r="AI327" s="218"/>
      <c r="AJ327" s="218"/>
      <c r="AK327" s="218"/>
      <c r="AL327" s="218"/>
      <c r="AM327" s="218"/>
      <c r="AN327" s="218"/>
      <c r="AO327" s="218"/>
      <c r="AP327" s="218"/>
      <c r="AQ327" s="218"/>
      <c r="AR327" s="218"/>
      <c r="AS327" s="218"/>
      <c r="AT327" s="218"/>
      <c r="AU327" s="218"/>
      <c r="AV327" s="218"/>
      <c r="AW327" s="218"/>
      <c r="AX327" s="218"/>
      <c r="AY327" s="218"/>
      <c r="AZ327" s="218"/>
      <c r="BA327" s="218"/>
      <c r="BB327" s="218"/>
      <c r="BC327" s="218"/>
    </row>
    <row r="328" spans="15:55" s="10" customFormat="1" x14ac:dyDescent="0.35">
      <c r="O328" s="218"/>
      <c r="P328" s="218"/>
      <c r="Q328" s="218"/>
      <c r="R328" s="218"/>
      <c r="S328" s="218"/>
      <c r="T328" s="218"/>
      <c r="U328" s="218"/>
      <c r="V328" s="218"/>
      <c r="W328" s="218"/>
      <c r="X328" s="218"/>
      <c r="Y328" s="218"/>
      <c r="Z328" s="218"/>
      <c r="AA328" s="218"/>
      <c r="AB328" s="218"/>
      <c r="AC328" s="218"/>
      <c r="AD328" s="218"/>
      <c r="AE328" s="218"/>
      <c r="AF328" s="218"/>
      <c r="AG328" s="218"/>
      <c r="AH328" s="218"/>
      <c r="AI328" s="218"/>
      <c r="AJ328" s="218"/>
      <c r="AK328" s="218"/>
      <c r="AL328" s="218"/>
      <c r="AM328" s="218"/>
      <c r="AN328" s="218"/>
      <c r="AO328" s="218"/>
      <c r="AP328" s="218"/>
      <c r="AQ328" s="218"/>
      <c r="AR328" s="218"/>
      <c r="AS328" s="218"/>
      <c r="AT328" s="218"/>
      <c r="AU328" s="218"/>
      <c r="AV328" s="218"/>
      <c r="AW328" s="218"/>
      <c r="AX328" s="218"/>
      <c r="AY328" s="218"/>
      <c r="AZ328" s="218"/>
      <c r="BA328" s="218"/>
      <c r="BB328" s="218"/>
      <c r="BC328" s="218"/>
    </row>
    <row r="329" spans="15:55" s="10" customFormat="1" x14ac:dyDescent="0.35">
      <c r="O329" s="218"/>
      <c r="P329" s="218"/>
      <c r="Q329" s="218"/>
      <c r="R329" s="218"/>
      <c r="S329" s="218"/>
      <c r="T329" s="218"/>
      <c r="U329" s="218"/>
      <c r="V329" s="218"/>
      <c r="W329" s="218"/>
      <c r="X329" s="218"/>
      <c r="Y329" s="218"/>
      <c r="Z329" s="218"/>
      <c r="AA329" s="218"/>
      <c r="AB329" s="218"/>
      <c r="AC329" s="218"/>
      <c r="AD329" s="218"/>
      <c r="AE329" s="218"/>
      <c r="AF329" s="218"/>
      <c r="AG329" s="218"/>
      <c r="AH329" s="218"/>
      <c r="AI329" s="218"/>
      <c r="AJ329" s="218"/>
      <c r="AK329" s="218"/>
      <c r="AL329" s="218"/>
      <c r="AM329" s="218"/>
      <c r="AN329" s="218"/>
      <c r="AO329" s="218"/>
      <c r="AP329" s="218"/>
      <c r="AQ329" s="218"/>
      <c r="AR329" s="218"/>
      <c r="AS329" s="218"/>
      <c r="AT329" s="218"/>
      <c r="AU329" s="218"/>
      <c r="AV329" s="218"/>
      <c r="AW329" s="218"/>
      <c r="AX329" s="218"/>
      <c r="AY329" s="218"/>
      <c r="AZ329" s="218"/>
      <c r="BA329" s="218"/>
      <c r="BB329" s="218"/>
      <c r="BC329" s="218"/>
    </row>
    <row r="330" spans="15:55" s="10" customFormat="1" x14ac:dyDescent="0.35">
      <c r="O330" s="218"/>
      <c r="P330" s="218"/>
      <c r="Q330" s="218"/>
      <c r="R330" s="218"/>
      <c r="S330" s="218"/>
      <c r="T330" s="218"/>
      <c r="U330" s="218"/>
      <c r="V330" s="218"/>
      <c r="W330" s="218"/>
      <c r="X330" s="218"/>
      <c r="Y330" s="218"/>
      <c r="Z330" s="218"/>
      <c r="AA330" s="218"/>
      <c r="AB330" s="218"/>
      <c r="AC330" s="218"/>
      <c r="AD330" s="218"/>
      <c r="AE330" s="218"/>
      <c r="AF330" s="218"/>
      <c r="AG330" s="218"/>
      <c r="AH330" s="218"/>
      <c r="AI330" s="218"/>
      <c r="AJ330" s="218"/>
      <c r="AK330" s="218"/>
      <c r="AL330" s="218"/>
      <c r="AM330" s="218"/>
      <c r="AN330" s="218"/>
      <c r="AO330" s="218"/>
      <c r="AP330" s="218"/>
      <c r="AQ330" s="218"/>
      <c r="AR330" s="218"/>
      <c r="AS330" s="218"/>
      <c r="AT330" s="218"/>
      <c r="AU330" s="218"/>
      <c r="AV330" s="218"/>
      <c r="AW330" s="218"/>
      <c r="AX330" s="218"/>
      <c r="AY330" s="218"/>
      <c r="AZ330" s="218"/>
      <c r="BA330" s="218"/>
      <c r="BB330" s="218"/>
      <c r="BC330" s="218"/>
    </row>
    <row r="331" spans="15:55" s="10" customFormat="1" x14ac:dyDescent="0.35">
      <c r="O331" s="218"/>
      <c r="P331" s="218"/>
      <c r="Q331" s="218"/>
      <c r="R331" s="218"/>
      <c r="S331" s="218"/>
      <c r="T331" s="218"/>
      <c r="U331" s="218"/>
      <c r="V331" s="218"/>
      <c r="W331" s="218"/>
      <c r="X331" s="218"/>
      <c r="Y331" s="218"/>
      <c r="Z331" s="218"/>
      <c r="AA331" s="218"/>
      <c r="AB331" s="218"/>
      <c r="AC331" s="218"/>
      <c r="AD331" s="218"/>
      <c r="AE331" s="218"/>
      <c r="AF331" s="218"/>
      <c r="AG331" s="218"/>
      <c r="AH331" s="218"/>
      <c r="AI331" s="218"/>
      <c r="AJ331" s="218"/>
      <c r="AK331" s="218"/>
      <c r="AL331" s="218"/>
      <c r="AM331" s="218"/>
      <c r="AN331" s="218"/>
      <c r="AO331" s="218"/>
      <c r="AP331" s="218"/>
      <c r="AQ331" s="218"/>
      <c r="AR331" s="218"/>
      <c r="AS331" s="218"/>
      <c r="AT331" s="218"/>
      <c r="AU331" s="218"/>
      <c r="AV331" s="218"/>
      <c r="AW331" s="218"/>
      <c r="AX331" s="218"/>
      <c r="AY331" s="218"/>
      <c r="AZ331" s="218"/>
      <c r="BA331" s="218"/>
      <c r="BB331" s="218"/>
      <c r="BC331" s="218"/>
    </row>
    <row r="332" spans="15:55" s="10" customFormat="1" x14ac:dyDescent="0.35">
      <c r="O332" s="218"/>
      <c r="P332" s="218"/>
      <c r="Q332" s="218"/>
      <c r="R332" s="218"/>
      <c r="S332" s="218"/>
      <c r="T332" s="218"/>
      <c r="U332" s="218"/>
      <c r="V332" s="218"/>
      <c r="W332" s="218"/>
      <c r="X332" s="218"/>
      <c r="Y332" s="218"/>
      <c r="Z332" s="218"/>
      <c r="AA332" s="218"/>
      <c r="AB332" s="218"/>
      <c r="AC332" s="218"/>
      <c r="AD332" s="218"/>
      <c r="AE332" s="218"/>
      <c r="AF332" s="218"/>
      <c r="AG332" s="218"/>
      <c r="AH332" s="218"/>
      <c r="AI332" s="218"/>
      <c r="AJ332" s="218"/>
      <c r="AK332" s="218"/>
      <c r="AL332" s="218"/>
      <c r="AM332" s="218"/>
      <c r="AN332" s="218"/>
      <c r="AO332" s="218"/>
      <c r="AP332" s="218"/>
      <c r="AQ332" s="218"/>
      <c r="AR332" s="218"/>
      <c r="AS332" s="218"/>
      <c r="AT332" s="218"/>
      <c r="AU332" s="218"/>
      <c r="AV332" s="218"/>
      <c r="AW332" s="218"/>
      <c r="AX332" s="218"/>
      <c r="AY332" s="218"/>
      <c r="AZ332" s="218"/>
      <c r="BA332" s="218"/>
      <c r="BB332" s="218"/>
      <c r="BC332" s="218"/>
    </row>
    <row r="333" spans="15:55" s="10" customFormat="1" x14ac:dyDescent="0.35">
      <c r="O333" s="218"/>
      <c r="P333" s="218"/>
      <c r="Q333" s="218"/>
      <c r="R333" s="218"/>
      <c r="S333" s="218"/>
      <c r="T333" s="218"/>
      <c r="U333" s="218"/>
      <c r="V333" s="218"/>
      <c r="W333" s="218"/>
      <c r="X333" s="218"/>
      <c r="Y333" s="218"/>
      <c r="Z333" s="218"/>
      <c r="AA333" s="218"/>
      <c r="AB333" s="218"/>
      <c r="AC333" s="218"/>
      <c r="AD333" s="218"/>
      <c r="AE333" s="218"/>
      <c r="AF333" s="218"/>
      <c r="AG333" s="218"/>
      <c r="AH333" s="218"/>
      <c r="AI333" s="218"/>
      <c r="AJ333" s="218"/>
      <c r="AK333" s="218"/>
      <c r="AL333" s="218"/>
      <c r="AM333" s="218"/>
      <c r="AN333" s="218"/>
      <c r="AO333" s="218"/>
      <c r="AP333" s="218"/>
      <c r="AQ333" s="218"/>
      <c r="AR333" s="218"/>
      <c r="AS333" s="218"/>
      <c r="AT333" s="218"/>
      <c r="AU333" s="218"/>
      <c r="AV333" s="218"/>
      <c r="AW333" s="218"/>
      <c r="AX333" s="218"/>
      <c r="AY333" s="218"/>
      <c r="AZ333" s="218"/>
      <c r="BA333" s="218"/>
      <c r="BB333" s="218"/>
      <c r="BC333" s="218"/>
    </row>
    <row r="334" spans="15:55" s="10" customFormat="1" x14ac:dyDescent="0.35">
      <c r="O334" s="218"/>
      <c r="P334" s="218"/>
      <c r="Q334" s="218"/>
      <c r="R334" s="218"/>
      <c r="S334" s="218"/>
      <c r="T334" s="218"/>
      <c r="U334" s="218"/>
      <c r="V334" s="218"/>
      <c r="W334" s="218"/>
      <c r="X334" s="218"/>
      <c r="Y334" s="218"/>
      <c r="Z334" s="218"/>
      <c r="AA334" s="218"/>
      <c r="AB334" s="218"/>
      <c r="AC334" s="218"/>
      <c r="AD334" s="218"/>
      <c r="AE334" s="218"/>
      <c r="AF334" s="218"/>
      <c r="AG334" s="218"/>
      <c r="AH334" s="218"/>
      <c r="AI334" s="218"/>
      <c r="AJ334" s="218"/>
      <c r="AK334" s="218"/>
      <c r="AL334" s="218"/>
      <c r="AM334" s="218"/>
      <c r="AN334" s="218"/>
      <c r="AO334" s="218"/>
      <c r="AP334" s="218"/>
      <c r="AQ334" s="218"/>
      <c r="AR334" s="218"/>
      <c r="AS334" s="218"/>
      <c r="AT334" s="218"/>
      <c r="AU334" s="218"/>
      <c r="AV334" s="218"/>
      <c r="AW334" s="218"/>
      <c r="AX334" s="218"/>
      <c r="AY334" s="218"/>
      <c r="AZ334" s="218"/>
      <c r="BA334" s="218"/>
      <c r="BB334" s="218"/>
      <c r="BC334" s="218"/>
    </row>
    <row r="335" spans="15:55" s="10" customFormat="1" x14ac:dyDescent="0.35">
      <c r="O335" s="218"/>
      <c r="P335" s="218"/>
      <c r="Q335" s="218"/>
      <c r="R335" s="218"/>
      <c r="S335" s="218"/>
      <c r="T335" s="218"/>
      <c r="U335" s="218"/>
      <c r="V335" s="218"/>
      <c r="W335" s="218"/>
      <c r="X335" s="218"/>
      <c r="Y335" s="218"/>
      <c r="Z335" s="218"/>
      <c r="AA335" s="218"/>
      <c r="AB335" s="218"/>
      <c r="AC335" s="218"/>
      <c r="AD335" s="218"/>
      <c r="AE335" s="218"/>
      <c r="AF335" s="218"/>
      <c r="AG335" s="218"/>
      <c r="AH335" s="218"/>
      <c r="AI335" s="218"/>
      <c r="AJ335" s="218"/>
      <c r="AK335" s="218"/>
      <c r="AL335" s="218"/>
      <c r="AM335" s="218"/>
      <c r="AN335" s="218"/>
      <c r="AO335" s="218"/>
      <c r="AP335" s="218"/>
      <c r="AQ335" s="218"/>
      <c r="AR335" s="218"/>
      <c r="AS335" s="218"/>
      <c r="AT335" s="218"/>
      <c r="AU335" s="218"/>
      <c r="AV335" s="218"/>
      <c r="AW335" s="218"/>
      <c r="AX335" s="218"/>
      <c r="AY335" s="218"/>
      <c r="AZ335" s="218"/>
      <c r="BA335" s="218"/>
      <c r="BB335" s="218"/>
      <c r="BC335" s="218"/>
    </row>
    <row r="336" spans="15:55" s="10" customFormat="1" x14ac:dyDescent="0.35">
      <c r="O336" s="218"/>
      <c r="P336" s="218"/>
      <c r="Q336" s="218"/>
      <c r="R336" s="218"/>
      <c r="S336" s="218"/>
      <c r="T336" s="218"/>
      <c r="U336" s="218"/>
      <c r="V336" s="218"/>
      <c r="W336" s="218"/>
      <c r="X336" s="218"/>
      <c r="Y336" s="218"/>
      <c r="Z336" s="218"/>
      <c r="AA336" s="218"/>
      <c r="AB336" s="218"/>
      <c r="AC336" s="218"/>
      <c r="AD336" s="218"/>
      <c r="AE336" s="218"/>
      <c r="AF336" s="218"/>
      <c r="AG336" s="218"/>
      <c r="AH336" s="218"/>
      <c r="AI336" s="218"/>
      <c r="AJ336" s="218"/>
      <c r="AK336" s="218"/>
      <c r="AL336" s="218"/>
      <c r="AM336" s="218"/>
      <c r="AN336" s="218"/>
      <c r="AO336" s="218"/>
      <c r="AP336" s="218"/>
      <c r="AQ336" s="218"/>
      <c r="AR336" s="218"/>
      <c r="AS336" s="218"/>
      <c r="AT336" s="218"/>
      <c r="AU336" s="218"/>
      <c r="AV336" s="218"/>
      <c r="AW336" s="218"/>
      <c r="AX336" s="218"/>
      <c r="AY336" s="218"/>
      <c r="AZ336" s="218"/>
      <c r="BA336" s="218"/>
      <c r="BB336" s="218"/>
      <c r="BC336" s="218"/>
    </row>
    <row r="337" spans="15:55" s="10" customFormat="1" x14ac:dyDescent="0.35">
      <c r="O337" s="218"/>
      <c r="P337" s="218"/>
      <c r="Q337" s="218"/>
      <c r="R337" s="218"/>
      <c r="S337" s="218"/>
      <c r="T337" s="218"/>
      <c r="U337" s="218"/>
      <c r="V337" s="218"/>
      <c r="W337" s="218"/>
      <c r="X337" s="218"/>
      <c r="Y337" s="218"/>
      <c r="Z337" s="218"/>
      <c r="AA337" s="218"/>
      <c r="AB337" s="218"/>
      <c r="AC337" s="218"/>
      <c r="AD337" s="218"/>
      <c r="AE337" s="218"/>
      <c r="AF337" s="218"/>
      <c r="AG337" s="218"/>
      <c r="AH337" s="218"/>
      <c r="AI337" s="218"/>
      <c r="AJ337" s="218"/>
      <c r="AK337" s="218"/>
      <c r="AL337" s="218"/>
      <c r="AM337" s="218"/>
      <c r="AN337" s="218"/>
      <c r="AO337" s="218"/>
      <c r="AP337" s="218"/>
      <c r="AQ337" s="218"/>
      <c r="AR337" s="218"/>
      <c r="AS337" s="218"/>
      <c r="AT337" s="218"/>
      <c r="AU337" s="218"/>
      <c r="AV337" s="218"/>
      <c r="AW337" s="218"/>
      <c r="AX337" s="218"/>
      <c r="AY337" s="218"/>
      <c r="AZ337" s="218"/>
      <c r="BA337" s="218"/>
      <c r="BB337" s="218"/>
      <c r="BC337" s="218"/>
    </row>
    <row r="338" spans="15:55" s="10" customFormat="1" x14ac:dyDescent="0.35">
      <c r="O338" s="218"/>
      <c r="P338" s="218"/>
      <c r="Q338" s="218"/>
      <c r="R338" s="218"/>
      <c r="S338" s="218"/>
      <c r="T338" s="218"/>
      <c r="U338" s="218"/>
      <c r="V338" s="218"/>
      <c r="W338" s="218"/>
      <c r="X338" s="218"/>
      <c r="Y338" s="218"/>
      <c r="Z338" s="218"/>
      <c r="AA338" s="218"/>
      <c r="AB338" s="218"/>
      <c r="AC338" s="218"/>
      <c r="AD338" s="218"/>
      <c r="AE338" s="218"/>
      <c r="AF338" s="218"/>
      <c r="AG338" s="218"/>
      <c r="AH338" s="218"/>
      <c r="AI338" s="218"/>
      <c r="AJ338" s="218"/>
      <c r="AK338" s="218"/>
      <c r="AL338" s="218"/>
      <c r="AM338" s="218"/>
      <c r="AN338" s="218"/>
      <c r="AO338" s="218"/>
      <c r="AP338" s="218"/>
      <c r="AQ338" s="218"/>
      <c r="AR338" s="218"/>
      <c r="AS338" s="218"/>
      <c r="AT338" s="218"/>
      <c r="AU338" s="218"/>
      <c r="AV338" s="218"/>
      <c r="AW338" s="218"/>
      <c r="AX338" s="218"/>
      <c r="AY338" s="218"/>
      <c r="AZ338" s="218"/>
      <c r="BA338" s="218"/>
      <c r="BB338" s="218"/>
      <c r="BC338" s="218"/>
    </row>
    <row r="339" spans="15:55" s="10" customFormat="1" x14ac:dyDescent="0.35">
      <c r="O339" s="218"/>
      <c r="P339" s="218"/>
      <c r="Q339" s="218"/>
      <c r="R339" s="218"/>
      <c r="S339" s="218"/>
      <c r="T339" s="218"/>
      <c r="U339" s="218"/>
      <c r="V339" s="218"/>
      <c r="W339" s="218"/>
      <c r="X339" s="218"/>
      <c r="Y339" s="218"/>
      <c r="Z339" s="218"/>
      <c r="AA339" s="218"/>
      <c r="AB339" s="218"/>
      <c r="AC339" s="218"/>
      <c r="AD339" s="218"/>
      <c r="AE339" s="218"/>
      <c r="AF339" s="218"/>
      <c r="AG339" s="218"/>
      <c r="AH339" s="218"/>
      <c r="AI339" s="218"/>
      <c r="AJ339" s="218"/>
      <c r="AK339" s="218"/>
      <c r="AL339" s="218"/>
      <c r="AM339" s="218"/>
      <c r="AN339" s="218"/>
      <c r="AO339" s="218"/>
      <c r="AP339" s="218"/>
      <c r="AQ339" s="218"/>
      <c r="AR339" s="218"/>
      <c r="AS339" s="218"/>
      <c r="AT339" s="218"/>
      <c r="AU339" s="218"/>
      <c r="AV339" s="218"/>
      <c r="AW339" s="218"/>
      <c r="AX339" s="218"/>
      <c r="AY339" s="218"/>
      <c r="AZ339" s="218"/>
      <c r="BA339" s="218"/>
      <c r="BB339" s="218"/>
      <c r="BC339" s="218"/>
    </row>
    <row r="340" spans="15:55" s="10" customFormat="1" x14ac:dyDescent="0.35">
      <c r="O340" s="218"/>
      <c r="P340" s="218"/>
      <c r="Q340" s="218"/>
      <c r="R340" s="218"/>
      <c r="S340" s="218"/>
      <c r="T340" s="218"/>
      <c r="U340" s="218"/>
      <c r="V340" s="218"/>
      <c r="W340" s="218"/>
      <c r="X340" s="218"/>
      <c r="Y340" s="218"/>
      <c r="Z340" s="218"/>
      <c r="AA340" s="218"/>
      <c r="AB340" s="218"/>
      <c r="AC340" s="218"/>
      <c r="AD340" s="218"/>
      <c r="AE340" s="218"/>
      <c r="AF340" s="218"/>
      <c r="AG340" s="218"/>
      <c r="AH340" s="218"/>
      <c r="AI340" s="218"/>
      <c r="AJ340" s="218"/>
      <c r="AK340" s="218"/>
      <c r="AL340" s="218"/>
      <c r="AM340" s="218"/>
      <c r="AN340" s="218"/>
      <c r="AO340" s="218"/>
      <c r="AP340" s="218"/>
      <c r="AQ340" s="218"/>
      <c r="AR340" s="218"/>
      <c r="AS340" s="218"/>
      <c r="AT340" s="218"/>
      <c r="AU340" s="218"/>
      <c r="AV340" s="218"/>
      <c r="AW340" s="218"/>
      <c r="AX340" s="218"/>
      <c r="AY340" s="218"/>
      <c r="AZ340" s="218"/>
      <c r="BA340" s="218"/>
      <c r="BB340" s="218"/>
      <c r="BC340" s="218"/>
    </row>
    <row r="341" spans="15:55" s="10" customFormat="1" x14ac:dyDescent="0.35">
      <c r="O341" s="218"/>
      <c r="P341" s="218"/>
      <c r="Q341" s="218"/>
      <c r="R341" s="218"/>
      <c r="S341" s="218"/>
      <c r="T341" s="218"/>
      <c r="U341" s="218"/>
      <c r="V341" s="218"/>
      <c r="W341" s="218"/>
      <c r="X341" s="218"/>
      <c r="Y341" s="218"/>
      <c r="Z341" s="218"/>
      <c r="AA341" s="218"/>
      <c r="AB341" s="218"/>
      <c r="AC341" s="218"/>
      <c r="AD341" s="218"/>
      <c r="AE341" s="218"/>
      <c r="AF341" s="218"/>
      <c r="AG341" s="218"/>
      <c r="AH341" s="218"/>
      <c r="AI341" s="218"/>
      <c r="AJ341" s="218"/>
      <c r="AK341" s="218"/>
      <c r="AL341" s="218"/>
      <c r="AM341" s="218"/>
      <c r="AN341" s="218"/>
      <c r="AO341" s="218"/>
      <c r="AP341" s="218"/>
      <c r="AQ341" s="218"/>
      <c r="AR341" s="218"/>
      <c r="AS341" s="218"/>
      <c r="AT341" s="218"/>
      <c r="AU341" s="218"/>
      <c r="AV341" s="218"/>
      <c r="AW341" s="218"/>
      <c r="AX341" s="218"/>
      <c r="AY341" s="218"/>
      <c r="AZ341" s="218"/>
      <c r="BA341" s="218"/>
      <c r="BB341" s="218"/>
      <c r="BC341" s="218"/>
    </row>
    <row r="342" spans="15:55" s="10" customFormat="1" x14ac:dyDescent="0.35">
      <c r="O342" s="218"/>
      <c r="P342" s="218"/>
      <c r="Q342" s="218"/>
      <c r="R342" s="218"/>
      <c r="S342" s="218"/>
      <c r="T342" s="218"/>
      <c r="U342" s="218"/>
      <c r="V342" s="218"/>
      <c r="W342" s="218"/>
      <c r="X342" s="218"/>
      <c r="Y342" s="218"/>
      <c r="Z342" s="218"/>
      <c r="AA342" s="218"/>
      <c r="AB342" s="218"/>
      <c r="AC342" s="218"/>
      <c r="AD342" s="218"/>
      <c r="AE342" s="218"/>
      <c r="AF342" s="218"/>
      <c r="AG342" s="218"/>
      <c r="AH342" s="218"/>
      <c r="AI342" s="218"/>
      <c r="AJ342" s="218"/>
      <c r="AK342" s="218"/>
      <c r="AL342" s="218"/>
      <c r="AM342" s="218"/>
      <c r="AN342" s="218"/>
      <c r="AO342" s="218"/>
      <c r="AP342" s="218"/>
      <c r="AQ342" s="218"/>
      <c r="AR342" s="218"/>
      <c r="AS342" s="218"/>
      <c r="AT342" s="218"/>
      <c r="AU342" s="218"/>
      <c r="AV342" s="218"/>
      <c r="AW342" s="218"/>
      <c r="AX342" s="218"/>
      <c r="AY342" s="218"/>
      <c r="AZ342" s="218"/>
      <c r="BA342" s="218"/>
      <c r="BB342" s="218"/>
      <c r="BC342" s="218"/>
    </row>
    <row r="343" spans="15:55" s="10" customFormat="1" x14ac:dyDescent="0.35">
      <c r="O343" s="218"/>
      <c r="P343" s="218"/>
      <c r="Q343" s="218"/>
      <c r="R343" s="218"/>
      <c r="S343" s="218"/>
      <c r="T343" s="218"/>
      <c r="U343" s="218"/>
      <c r="V343" s="218"/>
      <c r="W343" s="218"/>
      <c r="X343" s="218"/>
      <c r="Y343" s="218"/>
      <c r="Z343" s="218"/>
      <c r="AA343" s="218"/>
      <c r="AB343" s="218"/>
      <c r="AC343" s="218"/>
      <c r="AD343" s="218"/>
      <c r="AE343" s="218"/>
      <c r="AF343" s="218"/>
      <c r="AG343" s="218"/>
      <c r="AH343" s="218"/>
      <c r="AI343" s="218"/>
      <c r="AJ343" s="218"/>
      <c r="AK343" s="218"/>
      <c r="AL343" s="218"/>
      <c r="AM343" s="218"/>
      <c r="AN343" s="218"/>
      <c r="AO343" s="218"/>
      <c r="AP343" s="218"/>
      <c r="AQ343" s="218"/>
      <c r="AR343" s="218"/>
      <c r="AS343" s="218"/>
      <c r="AT343" s="218"/>
      <c r="AU343" s="218"/>
      <c r="AV343" s="218"/>
      <c r="AW343" s="218"/>
      <c r="AX343" s="218"/>
      <c r="AY343" s="218"/>
      <c r="AZ343" s="218"/>
      <c r="BA343" s="218"/>
      <c r="BB343" s="218"/>
      <c r="BC343" s="218"/>
    </row>
    <row r="344" spans="15:55" s="10" customFormat="1" x14ac:dyDescent="0.35">
      <c r="O344" s="218"/>
      <c r="P344" s="218"/>
      <c r="Q344" s="218"/>
      <c r="R344" s="218"/>
      <c r="S344" s="218"/>
      <c r="T344" s="218"/>
      <c r="U344" s="218"/>
      <c r="V344" s="218"/>
      <c r="W344" s="218"/>
      <c r="X344" s="218"/>
      <c r="Y344" s="218"/>
      <c r="Z344" s="218"/>
      <c r="AA344" s="218"/>
      <c r="AB344" s="218"/>
      <c r="AC344" s="218"/>
      <c r="AD344" s="218"/>
      <c r="AE344" s="218"/>
      <c r="AF344" s="218"/>
      <c r="AG344" s="218"/>
      <c r="AH344" s="218"/>
      <c r="AI344" s="218"/>
      <c r="AJ344" s="218"/>
      <c r="AK344" s="218"/>
      <c r="AL344" s="218"/>
      <c r="AM344" s="218"/>
      <c r="AN344" s="218"/>
      <c r="AO344" s="218"/>
      <c r="AP344" s="218"/>
      <c r="AQ344" s="218"/>
      <c r="AR344" s="218"/>
      <c r="AS344" s="218"/>
      <c r="AT344" s="218"/>
      <c r="AU344" s="218"/>
      <c r="AV344" s="218"/>
      <c r="AW344" s="218"/>
      <c r="AX344" s="218"/>
      <c r="AY344" s="218"/>
      <c r="AZ344" s="218"/>
      <c r="BA344" s="218"/>
      <c r="BB344" s="218"/>
      <c r="BC344" s="218"/>
    </row>
    <row r="345" spans="15:55" s="10" customFormat="1" x14ac:dyDescent="0.35">
      <c r="O345" s="218"/>
      <c r="P345" s="218"/>
      <c r="Q345" s="218"/>
      <c r="R345" s="218"/>
      <c r="S345" s="218"/>
      <c r="T345" s="218"/>
      <c r="U345" s="218"/>
      <c r="V345" s="218"/>
      <c r="W345" s="218"/>
      <c r="X345" s="218"/>
      <c r="Y345" s="218"/>
      <c r="Z345" s="218"/>
      <c r="AA345" s="218"/>
      <c r="AB345" s="218"/>
      <c r="AC345" s="218"/>
      <c r="AD345" s="218"/>
      <c r="AE345" s="218"/>
      <c r="AF345" s="218"/>
      <c r="AG345" s="218"/>
      <c r="AH345" s="218"/>
      <c r="AI345" s="218"/>
      <c r="AJ345" s="218"/>
      <c r="AK345" s="218"/>
      <c r="AL345" s="218"/>
      <c r="AM345" s="218"/>
      <c r="AN345" s="218"/>
      <c r="AO345" s="218"/>
      <c r="AP345" s="218"/>
      <c r="AQ345" s="218"/>
      <c r="AR345" s="218"/>
      <c r="AS345" s="218"/>
      <c r="AT345" s="218"/>
      <c r="AU345" s="218"/>
      <c r="AV345" s="218"/>
      <c r="AW345" s="218"/>
      <c r="AX345" s="218"/>
      <c r="AY345" s="218"/>
      <c r="AZ345" s="218"/>
      <c r="BA345" s="218"/>
      <c r="BB345" s="218"/>
      <c r="BC345" s="218"/>
    </row>
    <row r="346" spans="15:55" s="10" customFormat="1" x14ac:dyDescent="0.35">
      <c r="O346" s="218"/>
      <c r="P346" s="218"/>
      <c r="Q346" s="218"/>
      <c r="R346" s="218"/>
      <c r="S346" s="218"/>
      <c r="T346" s="218"/>
      <c r="U346" s="218"/>
      <c r="V346" s="218"/>
      <c r="W346" s="218"/>
      <c r="X346" s="218"/>
      <c r="Y346" s="218"/>
      <c r="Z346" s="218"/>
      <c r="AA346" s="218"/>
      <c r="AB346" s="218"/>
      <c r="AC346" s="218"/>
      <c r="AD346" s="218"/>
      <c r="AE346" s="218"/>
      <c r="AF346" s="218"/>
      <c r="AG346" s="218"/>
      <c r="AH346" s="218"/>
      <c r="AI346" s="218"/>
      <c r="AJ346" s="218"/>
      <c r="AK346" s="218"/>
      <c r="AL346" s="218"/>
      <c r="AM346" s="218"/>
      <c r="AN346" s="218"/>
      <c r="AO346" s="218"/>
      <c r="AP346" s="218"/>
      <c r="AQ346" s="218"/>
      <c r="AR346" s="218"/>
      <c r="AS346" s="218"/>
      <c r="AT346" s="218"/>
      <c r="AU346" s="218"/>
      <c r="AV346" s="218"/>
      <c r="AW346" s="218"/>
      <c r="AX346" s="218"/>
      <c r="AY346" s="218"/>
      <c r="AZ346" s="218"/>
      <c r="BA346" s="218"/>
      <c r="BB346" s="218"/>
      <c r="BC346" s="218"/>
    </row>
    <row r="347" spans="15:55" s="10" customFormat="1" x14ac:dyDescent="0.35">
      <c r="O347" s="218"/>
      <c r="P347" s="218"/>
      <c r="Q347" s="218"/>
      <c r="R347" s="218"/>
      <c r="S347" s="218"/>
      <c r="T347" s="218"/>
      <c r="U347" s="218"/>
      <c r="V347" s="218"/>
      <c r="W347" s="218"/>
      <c r="X347" s="218"/>
      <c r="Y347" s="218"/>
      <c r="Z347" s="218"/>
      <c r="AA347" s="218"/>
      <c r="AB347" s="218"/>
      <c r="AC347" s="218"/>
      <c r="AD347" s="218"/>
      <c r="AE347" s="218"/>
      <c r="AF347" s="218"/>
      <c r="AG347" s="218"/>
      <c r="AH347" s="218"/>
      <c r="AI347" s="218"/>
      <c r="AJ347" s="218"/>
      <c r="AK347" s="218"/>
      <c r="AL347" s="218"/>
      <c r="AM347" s="218"/>
      <c r="AN347" s="218"/>
      <c r="AO347" s="218"/>
      <c r="AP347" s="218"/>
      <c r="AQ347" s="218"/>
      <c r="AR347" s="218"/>
      <c r="AS347" s="218"/>
      <c r="AT347" s="218"/>
      <c r="AU347" s="218"/>
      <c r="AV347" s="218"/>
      <c r="AW347" s="218"/>
      <c r="AX347" s="218"/>
      <c r="AY347" s="218"/>
      <c r="AZ347" s="218"/>
      <c r="BA347" s="218"/>
      <c r="BB347" s="218"/>
      <c r="BC347" s="218"/>
    </row>
    <row r="348" spans="15:55" s="10" customFormat="1" x14ac:dyDescent="0.35">
      <c r="O348" s="218"/>
      <c r="P348" s="218"/>
      <c r="Q348" s="218"/>
      <c r="R348" s="218"/>
      <c r="S348" s="218"/>
      <c r="T348" s="218"/>
      <c r="U348" s="218"/>
      <c r="V348" s="218"/>
      <c r="W348" s="218"/>
      <c r="X348" s="218"/>
      <c r="Y348" s="218"/>
      <c r="Z348" s="218"/>
      <c r="AA348" s="218"/>
      <c r="AB348" s="218"/>
      <c r="AC348" s="218"/>
      <c r="AD348" s="218"/>
      <c r="AE348" s="218"/>
      <c r="AF348" s="218"/>
      <c r="AG348" s="218"/>
      <c r="AH348" s="218"/>
      <c r="AI348" s="218"/>
      <c r="AJ348" s="218"/>
      <c r="AK348" s="218"/>
      <c r="AL348" s="218"/>
      <c r="AM348" s="218"/>
      <c r="AN348" s="218"/>
      <c r="AO348" s="218"/>
      <c r="AP348" s="218"/>
      <c r="AQ348" s="218"/>
      <c r="AR348" s="218"/>
      <c r="AS348" s="218"/>
      <c r="AT348" s="218"/>
      <c r="AU348" s="218"/>
      <c r="AV348" s="218"/>
      <c r="AW348" s="218"/>
      <c r="AX348" s="218"/>
      <c r="AY348" s="218"/>
      <c r="AZ348" s="218"/>
      <c r="BA348" s="218"/>
      <c r="BB348" s="218"/>
      <c r="BC348" s="218"/>
    </row>
    <row r="349" spans="15:55" s="10" customFormat="1" x14ac:dyDescent="0.35">
      <c r="O349" s="218"/>
      <c r="P349" s="218"/>
      <c r="Q349" s="218"/>
      <c r="R349" s="218"/>
      <c r="S349" s="218"/>
      <c r="T349" s="218"/>
      <c r="U349" s="218"/>
      <c r="V349" s="218"/>
      <c r="W349" s="218"/>
      <c r="X349" s="218"/>
      <c r="Y349" s="218"/>
      <c r="Z349" s="218"/>
      <c r="AA349" s="218"/>
      <c r="AB349" s="218"/>
      <c r="AC349" s="218"/>
      <c r="AD349" s="218"/>
      <c r="AE349" s="218"/>
      <c r="AF349" s="218"/>
      <c r="AG349" s="218"/>
      <c r="AH349" s="218"/>
      <c r="AI349" s="218"/>
      <c r="AJ349" s="218"/>
      <c r="AK349" s="218"/>
      <c r="AL349" s="218"/>
      <c r="AM349" s="218"/>
      <c r="AN349" s="218"/>
      <c r="AO349" s="218"/>
      <c r="AP349" s="218"/>
      <c r="AQ349" s="218"/>
      <c r="AR349" s="218"/>
      <c r="AS349" s="218"/>
      <c r="AT349" s="218"/>
      <c r="AU349" s="218"/>
      <c r="AV349" s="218"/>
      <c r="AW349" s="218"/>
      <c r="AX349" s="218"/>
      <c r="AY349" s="218"/>
      <c r="AZ349" s="218"/>
      <c r="BA349" s="218"/>
      <c r="BB349" s="218"/>
      <c r="BC349" s="218"/>
    </row>
    <row r="350" spans="15:55" s="10" customFormat="1" x14ac:dyDescent="0.35">
      <c r="O350" s="218"/>
      <c r="P350" s="218"/>
      <c r="Q350" s="218"/>
      <c r="R350" s="218"/>
      <c r="S350" s="218"/>
      <c r="T350" s="218"/>
      <c r="U350" s="218"/>
      <c r="V350" s="218"/>
      <c r="W350" s="218"/>
      <c r="X350" s="218"/>
      <c r="Y350" s="218"/>
      <c r="Z350" s="218"/>
      <c r="AA350" s="218"/>
      <c r="AB350" s="218"/>
      <c r="AC350" s="218"/>
      <c r="AD350" s="218"/>
      <c r="AE350" s="218"/>
      <c r="AF350" s="218"/>
      <c r="AG350" s="218"/>
      <c r="AH350" s="218"/>
      <c r="AI350" s="218"/>
      <c r="AJ350" s="218"/>
      <c r="AK350" s="218"/>
      <c r="AL350" s="218"/>
      <c r="AM350" s="218"/>
      <c r="AN350" s="218"/>
      <c r="AO350" s="218"/>
      <c r="AP350" s="218"/>
      <c r="AQ350" s="218"/>
      <c r="AR350" s="218"/>
      <c r="AS350" s="218"/>
      <c r="AT350" s="218"/>
      <c r="AU350" s="218"/>
      <c r="AV350" s="218"/>
      <c r="AW350" s="218"/>
      <c r="AX350" s="218"/>
      <c r="AY350" s="218"/>
      <c r="AZ350" s="218"/>
      <c r="BA350" s="218"/>
      <c r="BB350" s="218"/>
      <c r="BC350" s="218"/>
    </row>
    <row r="351" spans="15:55" s="10" customFormat="1" x14ac:dyDescent="0.35">
      <c r="O351" s="218"/>
      <c r="P351" s="218"/>
      <c r="Q351" s="218"/>
      <c r="R351" s="218"/>
      <c r="S351" s="218"/>
      <c r="T351" s="218"/>
      <c r="U351" s="218"/>
      <c r="V351" s="218"/>
      <c r="W351" s="218"/>
      <c r="X351" s="218"/>
      <c r="Y351" s="218"/>
      <c r="Z351" s="218"/>
      <c r="AA351" s="218"/>
      <c r="AB351" s="218"/>
      <c r="AC351" s="218"/>
      <c r="AD351" s="218"/>
      <c r="AE351" s="218"/>
      <c r="AF351" s="218"/>
      <c r="AG351" s="218"/>
      <c r="AH351" s="218"/>
      <c r="AI351" s="218"/>
      <c r="AJ351" s="218"/>
      <c r="AK351" s="218"/>
      <c r="AL351" s="218"/>
      <c r="AM351" s="218"/>
      <c r="AN351" s="218"/>
      <c r="AO351" s="218"/>
      <c r="AP351" s="218"/>
      <c r="AQ351" s="218"/>
      <c r="AR351" s="218"/>
      <c r="AS351" s="218"/>
      <c r="AT351" s="218"/>
      <c r="AU351" s="218"/>
      <c r="AV351" s="218"/>
      <c r="AW351" s="218"/>
      <c r="AX351" s="218"/>
      <c r="AY351" s="218"/>
      <c r="AZ351" s="218"/>
      <c r="BA351" s="218"/>
      <c r="BB351" s="218"/>
      <c r="BC351" s="218"/>
    </row>
    <row r="352" spans="15:55" s="10" customFormat="1" x14ac:dyDescent="0.35">
      <c r="O352" s="218"/>
      <c r="P352" s="218"/>
      <c r="Q352" s="218"/>
      <c r="R352" s="218"/>
      <c r="S352" s="218"/>
      <c r="T352" s="218"/>
      <c r="U352" s="218"/>
      <c r="V352" s="218"/>
      <c r="W352" s="218"/>
      <c r="X352" s="218"/>
      <c r="Y352" s="218"/>
      <c r="Z352" s="218"/>
      <c r="AA352" s="218"/>
      <c r="AB352" s="218"/>
      <c r="AC352" s="218"/>
      <c r="AD352" s="218"/>
      <c r="AE352" s="218"/>
      <c r="AF352" s="218"/>
      <c r="AG352" s="218"/>
      <c r="AH352" s="218"/>
      <c r="AI352" s="218"/>
      <c r="AJ352" s="218"/>
      <c r="AK352" s="218"/>
      <c r="AL352" s="218"/>
      <c r="AM352" s="218"/>
      <c r="AN352" s="218"/>
      <c r="AO352" s="218"/>
      <c r="AP352" s="218"/>
      <c r="AQ352" s="218"/>
      <c r="AR352" s="218"/>
      <c r="AS352" s="218"/>
      <c r="AT352" s="218"/>
      <c r="AU352" s="218"/>
      <c r="AV352" s="218"/>
      <c r="AW352" s="218"/>
      <c r="AX352" s="218"/>
      <c r="AY352" s="218"/>
      <c r="AZ352" s="218"/>
      <c r="BA352" s="218"/>
      <c r="BB352" s="218"/>
      <c r="BC352" s="218"/>
    </row>
    <row r="353" spans="15:55" s="10" customFormat="1" x14ac:dyDescent="0.35">
      <c r="O353" s="218"/>
      <c r="P353" s="218"/>
      <c r="Q353" s="218"/>
      <c r="R353" s="218"/>
      <c r="S353" s="218"/>
      <c r="T353" s="218"/>
      <c r="U353" s="218"/>
      <c r="V353" s="218"/>
      <c r="W353" s="218"/>
      <c r="X353" s="218"/>
      <c r="Y353" s="218"/>
      <c r="Z353" s="218"/>
      <c r="AA353" s="218"/>
      <c r="AB353" s="218"/>
      <c r="AC353" s="218"/>
      <c r="AD353" s="218"/>
      <c r="AE353" s="218"/>
      <c r="AF353" s="218"/>
      <c r="AG353" s="218"/>
      <c r="AH353" s="218"/>
      <c r="AI353" s="218"/>
      <c r="AJ353" s="218"/>
      <c r="AK353" s="218"/>
      <c r="AL353" s="218"/>
      <c r="AM353" s="218"/>
      <c r="AN353" s="218"/>
      <c r="AO353" s="218"/>
      <c r="AP353" s="218"/>
      <c r="AQ353" s="218"/>
      <c r="AR353" s="218"/>
      <c r="AS353" s="218"/>
      <c r="AT353" s="218"/>
      <c r="AU353" s="218"/>
      <c r="AV353" s="218"/>
      <c r="AW353" s="218"/>
      <c r="AX353" s="218"/>
      <c r="AY353" s="218"/>
      <c r="AZ353" s="218"/>
      <c r="BA353" s="218"/>
      <c r="BB353" s="218"/>
      <c r="BC353" s="218"/>
    </row>
    <row r="354" spans="15:55" s="10" customFormat="1" x14ac:dyDescent="0.35">
      <c r="O354" s="218"/>
      <c r="P354" s="218"/>
      <c r="Q354" s="218"/>
      <c r="R354" s="218"/>
      <c r="S354" s="218"/>
      <c r="T354" s="218"/>
      <c r="U354" s="218"/>
      <c r="V354" s="218"/>
      <c r="W354" s="218"/>
      <c r="X354" s="218"/>
      <c r="Y354" s="218"/>
      <c r="Z354" s="218"/>
      <c r="AA354" s="218"/>
      <c r="AB354" s="218"/>
      <c r="AC354" s="218"/>
      <c r="AD354" s="218"/>
      <c r="AE354" s="218"/>
      <c r="AF354" s="218"/>
      <c r="AG354" s="218"/>
      <c r="AH354" s="218"/>
      <c r="AI354" s="218"/>
      <c r="AJ354" s="218"/>
      <c r="AK354" s="218"/>
      <c r="AL354" s="218"/>
      <c r="AM354" s="218"/>
      <c r="AN354" s="218"/>
      <c r="AO354" s="218"/>
      <c r="AP354" s="218"/>
      <c r="AQ354" s="218"/>
      <c r="AR354" s="218"/>
      <c r="AS354" s="218"/>
      <c r="AT354" s="218"/>
      <c r="AU354" s="218"/>
      <c r="AV354" s="218"/>
      <c r="AW354" s="218"/>
      <c r="AX354" s="218"/>
      <c r="AY354" s="218"/>
      <c r="AZ354" s="218"/>
      <c r="BA354" s="218"/>
      <c r="BB354" s="218"/>
      <c r="BC354" s="218"/>
    </row>
    <row r="355" spans="15:55" s="10" customFormat="1" x14ac:dyDescent="0.35">
      <c r="O355" s="218"/>
      <c r="P355" s="218"/>
      <c r="Q355" s="218"/>
      <c r="R355" s="218"/>
      <c r="S355" s="218"/>
      <c r="T355" s="218"/>
      <c r="U355" s="218"/>
      <c r="V355" s="218"/>
      <c r="W355" s="218"/>
      <c r="X355" s="218"/>
      <c r="Y355" s="218"/>
      <c r="Z355" s="218"/>
      <c r="AA355" s="218"/>
      <c r="AB355" s="218"/>
      <c r="AC355" s="218"/>
      <c r="AD355" s="218"/>
      <c r="AE355" s="218"/>
      <c r="AF355" s="218"/>
      <c r="AG355" s="218"/>
      <c r="AH355" s="218"/>
      <c r="AI355" s="218"/>
      <c r="AJ355" s="218"/>
      <c r="AK355" s="218"/>
      <c r="AL355" s="218"/>
      <c r="AM355" s="218"/>
      <c r="AN355" s="218"/>
      <c r="AO355" s="218"/>
      <c r="AP355" s="218"/>
      <c r="AQ355" s="218"/>
      <c r="AR355" s="218"/>
      <c r="AS355" s="218"/>
      <c r="AT355" s="218"/>
      <c r="AU355" s="218"/>
      <c r="AV355" s="218"/>
      <c r="AW355" s="218"/>
      <c r="AX355" s="218"/>
      <c r="AY355" s="218"/>
      <c r="AZ355" s="218"/>
      <c r="BA355" s="218"/>
      <c r="BB355" s="218"/>
      <c r="BC355" s="218"/>
    </row>
    <row r="356" spans="15:55" s="10" customFormat="1" x14ac:dyDescent="0.35">
      <c r="O356" s="218"/>
      <c r="P356" s="218"/>
      <c r="Q356" s="218"/>
      <c r="R356" s="218"/>
      <c r="S356" s="218"/>
      <c r="T356" s="218"/>
      <c r="U356" s="218"/>
      <c r="V356" s="218"/>
      <c r="W356" s="218"/>
      <c r="X356" s="218"/>
      <c r="Y356" s="218"/>
      <c r="Z356" s="218"/>
      <c r="AA356" s="218"/>
      <c r="AB356" s="218"/>
      <c r="AC356" s="218"/>
      <c r="AD356" s="218"/>
      <c r="AE356" s="218"/>
      <c r="AF356" s="218"/>
      <c r="AG356" s="218"/>
      <c r="AH356" s="218"/>
      <c r="AI356" s="218"/>
      <c r="AJ356" s="218"/>
      <c r="AK356" s="218"/>
      <c r="AL356" s="218"/>
      <c r="AM356" s="218"/>
      <c r="AN356" s="218"/>
      <c r="AO356" s="218"/>
      <c r="AP356" s="218"/>
      <c r="AQ356" s="218"/>
      <c r="AR356" s="218"/>
      <c r="AS356" s="218"/>
      <c r="AT356" s="218"/>
      <c r="AU356" s="218"/>
      <c r="AV356" s="218"/>
      <c r="AW356" s="218"/>
      <c r="AX356" s="218"/>
      <c r="AY356" s="218"/>
      <c r="AZ356" s="218"/>
      <c r="BA356" s="218"/>
      <c r="BB356" s="218"/>
      <c r="BC356" s="218"/>
    </row>
    <row r="357" spans="15:55" s="10" customFormat="1" x14ac:dyDescent="0.35">
      <c r="O357" s="218"/>
      <c r="P357" s="218"/>
      <c r="Q357" s="218"/>
      <c r="R357" s="218"/>
      <c r="S357" s="218"/>
      <c r="T357" s="218"/>
      <c r="U357" s="218"/>
      <c r="V357" s="218"/>
      <c r="W357" s="218"/>
      <c r="X357" s="218"/>
      <c r="Y357" s="218"/>
      <c r="Z357" s="218"/>
      <c r="AA357" s="218"/>
      <c r="AB357" s="218"/>
      <c r="AC357" s="218"/>
      <c r="AD357" s="218"/>
      <c r="AE357" s="218"/>
      <c r="AF357" s="218"/>
      <c r="AG357" s="218"/>
      <c r="AH357" s="218"/>
      <c r="AI357" s="218"/>
      <c r="AJ357" s="218"/>
      <c r="AK357" s="218"/>
      <c r="AL357" s="218"/>
      <c r="AM357" s="218"/>
      <c r="AN357" s="218"/>
      <c r="AO357" s="218"/>
      <c r="AP357" s="218"/>
      <c r="AQ357" s="218"/>
      <c r="AR357" s="218"/>
      <c r="AS357" s="218"/>
      <c r="AT357" s="218"/>
      <c r="AU357" s="218"/>
      <c r="AV357" s="218"/>
      <c r="AW357" s="218"/>
      <c r="AX357" s="218"/>
      <c r="AY357" s="218"/>
      <c r="AZ357" s="218"/>
      <c r="BA357" s="218"/>
      <c r="BB357" s="218"/>
      <c r="BC357" s="218"/>
    </row>
    <row r="358" spans="15:55" s="10" customFormat="1" x14ac:dyDescent="0.35">
      <c r="O358" s="218"/>
      <c r="P358" s="218"/>
      <c r="Q358" s="218"/>
      <c r="R358" s="218"/>
      <c r="S358" s="218"/>
      <c r="T358" s="218"/>
      <c r="U358" s="218"/>
      <c r="V358" s="218"/>
      <c r="W358" s="218"/>
      <c r="X358" s="218"/>
      <c r="Y358" s="218"/>
      <c r="Z358" s="218"/>
      <c r="AA358" s="218"/>
      <c r="AB358" s="218"/>
      <c r="AC358" s="218"/>
      <c r="AD358" s="218"/>
      <c r="AE358" s="218"/>
      <c r="AF358" s="218"/>
      <c r="AG358" s="218"/>
      <c r="AH358" s="218"/>
      <c r="AI358" s="218"/>
      <c r="AJ358" s="218"/>
      <c r="AK358" s="218"/>
      <c r="AL358" s="218"/>
      <c r="AM358" s="218"/>
      <c r="AN358" s="218"/>
      <c r="AO358" s="218"/>
      <c r="AP358" s="218"/>
      <c r="AQ358" s="218"/>
      <c r="AR358" s="218"/>
      <c r="AS358" s="218"/>
      <c r="AT358" s="218"/>
      <c r="AU358" s="218"/>
      <c r="AV358" s="218"/>
      <c r="AW358" s="218"/>
      <c r="AX358" s="218"/>
      <c r="AY358" s="218"/>
      <c r="AZ358" s="218"/>
      <c r="BA358" s="218"/>
      <c r="BB358" s="218"/>
      <c r="BC358" s="218"/>
    </row>
    <row r="359" spans="15:55" s="10" customFormat="1" x14ac:dyDescent="0.35">
      <c r="O359" s="218"/>
      <c r="P359" s="218"/>
      <c r="Q359" s="218"/>
      <c r="R359" s="218"/>
      <c r="S359" s="218"/>
      <c r="T359" s="218"/>
      <c r="U359" s="218"/>
      <c r="V359" s="218"/>
      <c r="W359" s="218"/>
      <c r="X359" s="218"/>
      <c r="Y359" s="218"/>
      <c r="Z359" s="218"/>
      <c r="AA359" s="218"/>
      <c r="AB359" s="218"/>
      <c r="AC359" s="218"/>
      <c r="AD359" s="218"/>
      <c r="AE359" s="218"/>
      <c r="AF359" s="218"/>
      <c r="AG359" s="218"/>
      <c r="AH359" s="218"/>
      <c r="AI359" s="218"/>
      <c r="AJ359" s="218"/>
      <c r="AK359" s="218"/>
      <c r="AL359" s="218"/>
      <c r="AM359" s="218"/>
      <c r="AN359" s="218"/>
      <c r="AO359" s="218"/>
      <c r="AP359" s="218"/>
      <c r="AQ359" s="218"/>
      <c r="AR359" s="218"/>
      <c r="AS359" s="218"/>
      <c r="AT359" s="218"/>
      <c r="AU359" s="218"/>
      <c r="AV359" s="218"/>
      <c r="AW359" s="218"/>
      <c r="AX359" s="218"/>
      <c r="AY359" s="218"/>
      <c r="AZ359" s="218"/>
      <c r="BA359" s="218"/>
      <c r="BB359" s="218"/>
      <c r="BC359" s="218"/>
    </row>
    <row r="360" spans="15:55" s="10" customFormat="1" x14ac:dyDescent="0.35">
      <c r="O360" s="218"/>
      <c r="P360" s="218"/>
      <c r="Q360" s="218"/>
      <c r="R360" s="218"/>
      <c r="S360" s="218"/>
      <c r="T360" s="218"/>
      <c r="U360" s="218"/>
      <c r="V360" s="218"/>
      <c r="W360" s="218"/>
      <c r="X360" s="218"/>
      <c r="Y360" s="218"/>
      <c r="Z360" s="218"/>
      <c r="AA360" s="218"/>
      <c r="AB360" s="218"/>
      <c r="AC360" s="218"/>
      <c r="AD360" s="218"/>
      <c r="AE360" s="218"/>
      <c r="AF360" s="218"/>
      <c r="AG360" s="218"/>
      <c r="AH360" s="218"/>
      <c r="AI360" s="218"/>
      <c r="AJ360" s="218"/>
      <c r="AK360" s="218"/>
      <c r="AL360" s="218"/>
      <c r="AM360" s="218"/>
      <c r="AN360" s="218"/>
      <c r="AO360" s="218"/>
      <c r="AP360" s="218"/>
      <c r="AQ360" s="218"/>
      <c r="AR360" s="218"/>
      <c r="AS360" s="218"/>
      <c r="AT360" s="218"/>
      <c r="AU360" s="218"/>
      <c r="AV360" s="218"/>
      <c r="AW360" s="218"/>
      <c r="AX360" s="218"/>
      <c r="AY360" s="218"/>
      <c r="AZ360" s="218"/>
      <c r="BA360" s="218"/>
      <c r="BB360" s="218"/>
      <c r="BC360" s="218"/>
    </row>
    <row r="361" spans="15:55" s="10" customFormat="1" x14ac:dyDescent="0.35">
      <c r="O361" s="218"/>
      <c r="P361" s="218"/>
      <c r="Q361" s="218"/>
      <c r="R361" s="218"/>
      <c r="S361" s="218"/>
      <c r="T361" s="218"/>
      <c r="U361" s="218"/>
      <c r="V361" s="218"/>
      <c r="W361" s="218"/>
      <c r="X361" s="218"/>
      <c r="Y361" s="218"/>
      <c r="Z361" s="218"/>
      <c r="AA361" s="218"/>
      <c r="AB361" s="218"/>
      <c r="AC361" s="218"/>
      <c r="AD361" s="218"/>
      <c r="AE361" s="218"/>
      <c r="AF361" s="218"/>
      <c r="AG361" s="218"/>
      <c r="AH361" s="218"/>
      <c r="AI361" s="218"/>
      <c r="AJ361" s="218"/>
      <c r="AK361" s="218"/>
      <c r="AL361" s="218"/>
      <c r="AM361" s="218"/>
      <c r="AN361" s="218"/>
      <c r="AO361" s="218"/>
      <c r="AP361" s="218"/>
      <c r="AQ361" s="218"/>
      <c r="AR361" s="218"/>
      <c r="AS361" s="218"/>
      <c r="AT361" s="218"/>
      <c r="AU361" s="218"/>
      <c r="AV361" s="218"/>
      <c r="AW361" s="218"/>
      <c r="AX361" s="218"/>
      <c r="AY361" s="218"/>
      <c r="AZ361" s="218"/>
      <c r="BA361" s="218"/>
      <c r="BB361" s="218"/>
      <c r="BC361" s="218"/>
    </row>
    <row r="362" spans="15:55" s="10" customFormat="1" x14ac:dyDescent="0.35">
      <c r="O362" s="218"/>
      <c r="P362" s="218"/>
      <c r="Q362" s="218"/>
      <c r="R362" s="218"/>
      <c r="S362" s="218"/>
      <c r="T362" s="218"/>
      <c r="U362" s="218"/>
      <c r="V362" s="218"/>
      <c r="W362" s="218"/>
      <c r="X362" s="218"/>
      <c r="Y362" s="218"/>
      <c r="Z362" s="218"/>
      <c r="AA362" s="218"/>
      <c r="AB362" s="218"/>
      <c r="AC362" s="218"/>
      <c r="AD362" s="218"/>
      <c r="AE362" s="218"/>
      <c r="AF362" s="218"/>
      <c r="AG362" s="218"/>
      <c r="AH362" s="218"/>
      <c r="AI362" s="218"/>
      <c r="AJ362" s="218"/>
      <c r="AK362" s="218"/>
      <c r="AL362" s="218"/>
      <c r="AM362" s="218"/>
      <c r="AN362" s="218"/>
      <c r="AO362" s="218"/>
      <c r="AP362" s="218"/>
      <c r="AQ362" s="218"/>
      <c r="AR362" s="218"/>
      <c r="AS362" s="218"/>
      <c r="AT362" s="218"/>
      <c r="AU362" s="218"/>
      <c r="AV362" s="218"/>
      <c r="AW362" s="218"/>
      <c r="AX362" s="218"/>
      <c r="AY362" s="218"/>
      <c r="AZ362" s="218"/>
      <c r="BA362" s="218"/>
      <c r="BB362" s="218"/>
      <c r="BC362" s="218"/>
    </row>
    <row r="363" spans="15:55" s="10" customFormat="1" x14ac:dyDescent="0.35">
      <c r="O363" s="218"/>
      <c r="P363" s="218"/>
      <c r="Q363" s="218"/>
      <c r="R363" s="218"/>
      <c r="S363" s="218"/>
      <c r="T363" s="218"/>
      <c r="U363" s="218"/>
      <c r="V363" s="218"/>
      <c r="W363" s="218"/>
      <c r="X363" s="218"/>
      <c r="Y363" s="218"/>
      <c r="Z363" s="218"/>
      <c r="AA363" s="218"/>
      <c r="AB363" s="218"/>
      <c r="AC363" s="218"/>
      <c r="AD363" s="218"/>
      <c r="AE363" s="218"/>
      <c r="AF363" s="218"/>
      <c r="AG363" s="218"/>
      <c r="AH363" s="218"/>
      <c r="AI363" s="218"/>
      <c r="AJ363" s="218"/>
      <c r="AK363" s="218"/>
      <c r="AL363" s="218"/>
      <c r="AM363" s="218"/>
      <c r="AN363" s="218"/>
      <c r="AO363" s="218"/>
      <c r="AP363" s="218"/>
      <c r="AQ363" s="218"/>
      <c r="AR363" s="218"/>
      <c r="AS363" s="218"/>
      <c r="AT363" s="218"/>
      <c r="AU363" s="218"/>
      <c r="AV363" s="218"/>
      <c r="AW363" s="218"/>
      <c r="AX363" s="218"/>
      <c r="AY363" s="218"/>
      <c r="AZ363" s="218"/>
      <c r="BA363" s="218"/>
      <c r="BB363" s="218"/>
      <c r="BC363" s="218"/>
    </row>
    <row r="364" spans="15:55" s="10" customFormat="1" x14ac:dyDescent="0.35">
      <c r="O364" s="218"/>
      <c r="P364" s="218"/>
      <c r="Q364" s="218"/>
      <c r="R364" s="218"/>
      <c r="S364" s="218"/>
      <c r="T364" s="218"/>
      <c r="U364" s="218"/>
      <c r="V364" s="218"/>
      <c r="W364" s="218"/>
      <c r="X364" s="218"/>
      <c r="Y364" s="218"/>
      <c r="Z364" s="218"/>
      <c r="AA364" s="218"/>
      <c r="AB364" s="218"/>
      <c r="AC364" s="218"/>
      <c r="AD364" s="218"/>
      <c r="AE364" s="218"/>
      <c r="AF364" s="218"/>
      <c r="AG364" s="218"/>
      <c r="AH364" s="218"/>
      <c r="AI364" s="218"/>
      <c r="AJ364" s="218"/>
      <c r="AK364" s="218"/>
      <c r="AL364" s="218"/>
      <c r="AM364" s="218"/>
      <c r="AN364" s="218"/>
      <c r="AO364" s="218"/>
      <c r="AP364" s="218"/>
      <c r="AQ364" s="218"/>
      <c r="AR364" s="218"/>
      <c r="AS364" s="218"/>
      <c r="AT364" s="218"/>
      <c r="AU364" s="218"/>
      <c r="AV364" s="218"/>
      <c r="AW364" s="218"/>
      <c r="AX364" s="218"/>
      <c r="AY364" s="218"/>
      <c r="AZ364" s="218"/>
      <c r="BA364" s="218"/>
      <c r="BB364" s="218"/>
      <c r="BC364" s="218"/>
    </row>
    <row r="365" spans="15:55" s="10" customFormat="1" x14ac:dyDescent="0.35">
      <c r="O365" s="218"/>
      <c r="P365" s="218"/>
      <c r="Q365" s="218"/>
      <c r="R365" s="218"/>
      <c r="S365" s="218"/>
      <c r="T365" s="218"/>
      <c r="U365" s="218"/>
      <c r="V365" s="218"/>
      <c r="W365" s="218"/>
      <c r="X365" s="218"/>
      <c r="Y365" s="218"/>
      <c r="Z365" s="218"/>
      <c r="AA365" s="218"/>
      <c r="AB365" s="218"/>
      <c r="AC365" s="218"/>
      <c r="AD365" s="218"/>
      <c r="AE365" s="218"/>
      <c r="AF365" s="218"/>
      <c r="AG365" s="218"/>
      <c r="AH365" s="218"/>
      <c r="AI365" s="218"/>
      <c r="AJ365" s="218"/>
      <c r="AK365" s="218"/>
      <c r="AL365" s="218"/>
      <c r="AM365" s="218"/>
      <c r="AN365" s="218"/>
      <c r="AO365" s="218"/>
      <c r="AP365" s="218"/>
      <c r="AQ365" s="218"/>
      <c r="AR365" s="218"/>
      <c r="AS365" s="218"/>
      <c r="AT365" s="218"/>
      <c r="AU365" s="218"/>
      <c r="AV365" s="218"/>
      <c r="AW365" s="218"/>
      <c r="AX365" s="218"/>
      <c r="AY365" s="218"/>
      <c r="AZ365" s="218"/>
      <c r="BA365" s="218"/>
      <c r="BB365" s="218"/>
      <c r="BC365" s="218"/>
    </row>
    <row r="366" spans="15:55" s="10" customFormat="1" x14ac:dyDescent="0.35">
      <c r="O366" s="218"/>
      <c r="P366" s="218"/>
      <c r="Q366" s="218"/>
      <c r="R366" s="218"/>
      <c r="S366" s="218"/>
      <c r="T366" s="218"/>
      <c r="U366" s="218"/>
      <c r="V366" s="218"/>
      <c r="W366" s="218"/>
      <c r="X366" s="218"/>
      <c r="Y366" s="218"/>
      <c r="Z366" s="218"/>
      <c r="AA366" s="218"/>
      <c r="AB366" s="218"/>
      <c r="AC366" s="218"/>
      <c r="AD366" s="218"/>
      <c r="AE366" s="218"/>
      <c r="AF366" s="218"/>
      <c r="AG366" s="218"/>
      <c r="AH366" s="218"/>
      <c r="AI366" s="218"/>
      <c r="AJ366" s="218"/>
      <c r="AK366" s="218"/>
      <c r="AL366" s="218"/>
      <c r="AM366" s="218"/>
      <c r="AN366" s="218"/>
      <c r="AO366" s="218"/>
      <c r="AP366" s="218"/>
      <c r="AQ366" s="218"/>
      <c r="AR366" s="218"/>
      <c r="AS366" s="218"/>
      <c r="AT366" s="218"/>
      <c r="AU366" s="218"/>
      <c r="AV366" s="218"/>
      <c r="AW366" s="218"/>
      <c r="AX366" s="218"/>
      <c r="AY366" s="218"/>
      <c r="AZ366" s="218"/>
      <c r="BA366" s="218"/>
      <c r="BB366" s="218"/>
      <c r="BC366" s="218"/>
    </row>
    <row r="367" spans="15:55" s="10" customFormat="1" x14ac:dyDescent="0.35">
      <c r="O367" s="218"/>
      <c r="P367" s="218"/>
      <c r="Q367" s="218"/>
      <c r="R367" s="218"/>
      <c r="S367" s="218"/>
      <c r="T367" s="218"/>
      <c r="U367" s="218"/>
      <c r="V367" s="218"/>
      <c r="W367" s="218"/>
      <c r="X367" s="218"/>
      <c r="Y367" s="218"/>
      <c r="Z367" s="218"/>
      <c r="AA367" s="218"/>
      <c r="AB367" s="218"/>
      <c r="AC367" s="218"/>
      <c r="AD367" s="218"/>
      <c r="AE367" s="218"/>
      <c r="AF367" s="218"/>
      <c r="AG367" s="218"/>
      <c r="AH367" s="218"/>
      <c r="AI367" s="218"/>
      <c r="AJ367" s="218"/>
      <c r="AK367" s="218"/>
      <c r="AL367" s="218"/>
      <c r="AM367" s="218"/>
      <c r="AN367" s="218"/>
      <c r="AO367" s="218"/>
      <c r="AP367" s="218"/>
      <c r="AQ367" s="218"/>
      <c r="AR367" s="218"/>
      <c r="AS367" s="218"/>
      <c r="AT367" s="218"/>
      <c r="AU367" s="218"/>
      <c r="AV367" s="218"/>
      <c r="AW367" s="218"/>
      <c r="AX367" s="218"/>
      <c r="AY367" s="218"/>
      <c r="AZ367" s="218"/>
      <c r="BA367" s="218"/>
      <c r="BB367" s="218"/>
      <c r="BC367" s="218"/>
    </row>
    <row r="368" spans="15:55" s="10" customFormat="1" x14ac:dyDescent="0.35">
      <c r="O368" s="218"/>
      <c r="P368" s="218"/>
      <c r="Q368" s="218"/>
      <c r="R368" s="218"/>
      <c r="S368" s="218"/>
      <c r="T368" s="218"/>
      <c r="U368" s="218"/>
      <c r="V368" s="218"/>
      <c r="W368" s="218"/>
      <c r="X368" s="218"/>
      <c r="Y368" s="218"/>
      <c r="Z368" s="218"/>
      <c r="AA368" s="218"/>
      <c r="AB368" s="218"/>
      <c r="AC368" s="218"/>
      <c r="AD368" s="218"/>
      <c r="AE368" s="218"/>
      <c r="AF368" s="218"/>
      <c r="AG368" s="218"/>
      <c r="AH368" s="218"/>
      <c r="AI368" s="218"/>
      <c r="AJ368" s="218"/>
      <c r="AK368" s="218"/>
      <c r="AL368" s="218"/>
      <c r="AM368" s="218"/>
      <c r="AN368" s="218"/>
      <c r="AO368" s="218"/>
      <c r="AP368" s="218"/>
      <c r="AQ368" s="218"/>
      <c r="AR368" s="218"/>
      <c r="AS368" s="218"/>
      <c r="AT368" s="218"/>
      <c r="AU368" s="218"/>
      <c r="AV368" s="218"/>
      <c r="AW368" s="218"/>
      <c r="AX368" s="218"/>
      <c r="AY368" s="218"/>
      <c r="AZ368" s="218"/>
      <c r="BA368" s="218"/>
      <c r="BB368" s="218"/>
      <c r="BC368" s="218"/>
    </row>
    <row r="369" spans="15:55" s="10" customFormat="1" x14ac:dyDescent="0.35">
      <c r="O369" s="218"/>
      <c r="P369" s="218"/>
      <c r="Q369" s="218"/>
      <c r="R369" s="218"/>
      <c r="S369" s="218"/>
      <c r="T369" s="218"/>
      <c r="U369" s="218"/>
      <c r="V369" s="218"/>
      <c r="W369" s="218"/>
      <c r="X369" s="218"/>
      <c r="Y369" s="218"/>
      <c r="Z369" s="218"/>
      <c r="AA369" s="218"/>
      <c r="AB369" s="218"/>
      <c r="AC369" s="218"/>
      <c r="AD369" s="218"/>
      <c r="AE369" s="218"/>
      <c r="AF369" s="218"/>
      <c r="AG369" s="218"/>
      <c r="AH369" s="218"/>
      <c r="AI369" s="218"/>
      <c r="AJ369" s="218"/>
      <c r="AK369" s="218"/>
      <c r="AL369" s="218"/>
      <c r="AM369" s="218"/>
      <c r="AN369" s="218"/>
      <c r="AO369" s="218"/>
      <c r="AP369" s="218"/>
      <c r="AQ369" s="218"/>
      <c r="AR369" s="218"/>
      <c r="AS369" s="218"/>
      <c r="AT369" s="218"/>
      <c r="AU369" s="218"/>
      <c r="AV369" s="218"/>
      <c r="AW369" s="218"/>
      <c r="AX369" s="218"/>
      <c r="AY369" s="218"/>
      <c r="AZ369" s="218"/>
      <c r="BA369" s="218"/>
      <c r="BB369" s="218"/>
      <c r="BC369" s="218"/>
    </row>
    <row r="370" spans="15:55" s="10" customFormat="1" x14ac:dyDescent="0.35">
      <c r="O370" s="218"/>
      <c r="P370" s="218"/>
      <c r="Q370" s="218"/>
      <c r="R370" s="218"/>
      <c r="S370" s="218"/>
      <c r="T370" s="218"/>
      <c r="U370" s="218"/>
      <c r="V370" s="218"/>
      <c r="W370" s="218"/>
      <c r="X370" s="218"/>
      <c r="Y370" s="218"/>
      <c r="Z370" s="218"/>
      <c r="AA370" s="218"/>
      <c r="AB370" s="218"/>
      <c r="AC370" s="218"/>
      <c r="AD370" s="218"/>
      <c r="AE370" s="218"/>
      <c r="AF370" s="218"/>
      <c r="AG370" s="218"/>
      <c r="AH370" s="218"/>
      <c r="AI370" s="218"/>
      <c r="AJ370" s="218"/>
      <c r="AK370" s="218"/>
      <c r="AL370" s="218"/>
      <c r="AM370" s="218"/>
      <c r="AN370" s="218"/>
      <c r="AO370" s="218"/>
      <c r="AP370" s="218"/>
      <c r="AQ370" s="218"/>
      <c r="AR370" s="218"/>
      <c r="AS370" s="218"/>
      <c r="AT370" s="218"/>
      <c r="AU370" s="218"/>
      <c r="AV370" s="218"/>
      <c r="AW370" s="218"/>
      <c r="AX370" s="218"/>
      <c r="AY370" s="218"/>
      <c r="AZ370" s="218"/>
      <c r="BA370" s="218"/>
      <c r="BB370" s="218"/>
      <c r="BC370" s="218"/>
    </row>
    <row r="371" spans="15:55" s="10" customFormat="1" x14ac:dyDescent="0.35">
      <c r="O371" s="218"/>
      <c r="P371" s="218"/>
      <c r="Q371" s="218"/>
      <c r="R371" s="218"/>
      <c r="S371" s="218"/>
      <c r="T371" s="218"/>
      <c r="U371" s="218"/>
      <c r="V371" s="218"/>
      <c r="W371" s="218"/>
      <c r="X371" s="218"/>
      <c r="Y371" s="218"/>
      <c r="Z371" s="218"/>
      <c r="AA371" s="218"/>
      <c r="AB371" s="218"/>
      <c r="AC371" s="218"/>
      <c r="AD371" s="218"/>
      <c r="AE371" s="218"/>
      <c r="AF371" s="218"/>
      <c r="AG371" s="218"/>
      <c r="AH371" s="218"/>
      <c r="AI371" s="218"/>
      <c r="AJ371" s="218"/>
      <c r="AK371" s="218"/>
      <c r="AL371" s="218"/>
      <c r="AM371" s="218"/>
      <c r="AN371" s="218"/>
      <c r="AO371" s="218"/>
      <c r="AP371" s="218"/>
      <c r="AQ371" s="218"/>
      <c r="AR371" s="218"/>
      <c r="AS371" s="218"/>
      <c r="AT371" s="218"/>
      <c r="AU371" s="218"/>
      <c r="AV371" s="218"/>
      <c r="AW371" s="218"/>
      <c r="AX371" s="218"/>
      <c r="AY371" s="218"/>
      <c r="AZ371" s="218"/>
      <c r="BA371" s="218"/>
      <c r="BB371" s="218"/>
      <c r="BC371" s="218"/>
    </row>
    <row r="372" spans="15:55" s="10" customFormat="1" x14ac:dyDescent="0.35">
      <c r="O372" s="218"/>
      <c r="P372" s="218"/>
      <c r="Q372" s="218"/>
      <c r="R372" s="218"/>
      <c r="S372" s="218"/>
      <c r="T372" s="218"/>
      <c r="U372" s="218"/>
      <c r="V372" s="218"/>
      <c r="W372" s="218"/>
      <c r="X372" s="218"/>
      <c r="Y372" s="218"/>
      <c r="Z372" s="218"/>
      <c r="AA372" s="218"/>
      <c r="AB372" s="218"/>
      <c r="AC372" s="218"/>
      <c r="AD372" s="218"/>
      <c r="AE372" s="218"/>
      <c r="AF372" s="218"/>
      <c r="AG372" s="218"/>
      <c r="AH372" s="218"/>
      <c r="AI372" s="218"/>
      <c r="AJ372" s="218"/>
      <c r="AK372" s="218"/>
      <c r="AL372" s="218"/>
      <c r="AM372" s="218"/>
      <c r="AN372" s="218"/>
      <c r="AO372" s="218"/>
      <c r="AP372" s="218"/>
      <c r="AQ372" s="218"/>
      <c r="AR372" s="218"/>
      <c r="AS372" s="218"/>
      <c r="AT372" s="218"/>
      <c r="AU372" s="218"/>
      <c r="AV372" s="218"/>
      <c r="AW372" s="218"/>
      <c r="AX372" s="218"/>
      <c r="AY372" s="218"/>
      <c r="AZ372" s="218"/>
      <c r="BA372" s="218"/>
      <c r="BB372" s="218"/>
      <c r="BC372" s="218"/>
    </row>
    <row r="373" spans="15:55" s="10" customFormat="1" x14ac:dyDescent="0.35">
      <c r="O373" s="218"/>
      <c r="P373" s="218"/>
      <c r="Q373" s="218"/>
      <c r="R373" s="218"/>
      <c r="S373" s="218"/>
      <c r="T373" s="218"/>
      <c r="U373" s="218"/>
      <c r="V373" s="218"/>
      <c r="W373" s="218"/>
      <c r="X373" s="218"/>
      <c r="Y373" s="218"/>
      <c r="Z373" s="218"/>
      <c r="AA373" s="218"/>
      <c r="AB373" s="218"/>
      <c r="AC373" s="218"/>
      <c r="AD373" s="218"/>
      <c r="AE373" s="218"/>
      <c r="AF373" s="218"/>
      <c r="AG373" s="218"/>
      <c r="AH373" s="218"/>
      <c r="AI373" s="218"/>
      <c r="AJ373" s="218"/>
      <c r="AK373" s="218"/>
      <c r="AL373" s="218"/>
      <c r="AM373" s="218"/>
      <c r="AN373" s="218"/>
      <c r="AO373" s="218"/>
      <c r="AP373" s="218"/>
      <c r="AQ373" s="218"/>
      <c r="AR373" s="218"/>
      <c r="AS373" s="218"/>
      <c r="AT373" s="218"/>
      <c r="AU373" s="218"/>
      <c r="AV373" s="218"/>
      <c r="AW373" s="218"/>
      <c r="AX373" s="218"/>
      <c r="AY373" s="218"/>
      <c r="AZ373" s="218"/>
      <c r="BA373" s="218"/>
      <c r="BB373" s="218"/>
      <c r="BC373" s="218"/>
    </row>
    <row r="374" spans="15:55" s="10" customFormat="1" x14ac:dyDescent="0.35">
      <c r="O374" s="218"/>
      <c r="P374" s="218"/>
      <c r="Q374" s="218"/>
      <c r="R374" s="218"/>
      <c r="S374" s="218"/>
      <c r="T374" s="218"/>
      <c r="U374" s="218"/>
      <c r="V374" s="218"/>
      <c r="W374" s="218"/>
      <c r="X374" s="218"/>
      <c r="Y374" s="218"/>
      <c r="Z374" s="218"/>
      <c r="AA374" s="218"/>
      <c r="AB374" s="218"/>
      <c r="AC374" s="218"/>
      <c r="AD374" s="218"/>
      <c r="AE374" s="218"/>
      <c r="AF374" s="218"/>
      <c r="AG374" s="218"/>
      <c r="AH374" s="218"/>
      <c r="AI374" s="218"/>
      <c r="AJ374" s="218"/>
      <c r="AK374" s="218"/>
      <c r="AL374" s="218"/>
      <c r="AM374" s="218"/>
      <c r="AN374" s="218"/>
      <c r="AO374" s="218"/>
      <c r="AP374" s="218"/>
      <c r="AQ374" s="218"/>
      <c r="AR374" s="218"/>
      <c r="AS374" s="218"/>
      <c r="AT374" s="218"/>
      <c r="AU374" s="218"/>
      <c r="AV374" s="218"/>
      <c r="AW374" s="218"/>
      <c r="AX374" s="218"/>
      <c r="AY374" s="218"/>
      <c r="AZ374" s="218"/>
      <c r="BA374" s="218"/>
      <c r="BB374" s="218"/>
      <c r="BC374" s="218"/>
    </row>
    <row r="375" spans="15:55" s="10" customFormat="1" x14ac:dyDescent="0.35">
      <c r="O375" s="218"/>
      <c r="P375" s="218"/>
      <c r="Q375" s="218"/>
      <c r="R375" s="218"/>
      <c r="S375" s="218"/>
      <c r="T375" s="218"/>
      <c r="U375" s="218"/>
      <c r="V375" s="218"/>
      <c r="W375" s="218"/>
      <c r="X375" s="218"/>
      <c r="Y375" s="218"/>
      <c r="Z375" s="218"/>
      <c r="AA375" s="218"/>
      <c r="AB375" s="218"/>
      <c r="AC375" s="218"/>
      <c r="AD375" s="218"/>
      <c r="AE375" s="218"/>
      <c r="AF375" s="218"/>
      <c r="AG375" s="218"/>
      <c r="AH375" s="218"/>
      <c r="AI375" s="218"/>
      <c r="AJ375" s="218"/>
      <c r="AK375" s="218"/>
      <c r="AL375" s="218"/>
      <c r="AM375" s="218"/>
      <c r="AN375" s="218"/>
      <c r="AO375" s="218"/>
      <c r="AP375" s="218"/>
      <c r="AQ375" s="218"/>
      <c r="AR375" s="218"/>
      <c r="AS375" s="218"/>
      <c r="AT375" s="218"/>
      <c r="AU375" s="218"/>
      <c r="AV375" s="218"/>
      <c r="AW375" s="218"/>
      <c r="AX375" s="218"/>
      <c r="AY375" s="218"/>
      <c r="AZ375" s="218"/>
      <c r="BA375" s="218"/>
      <c r="BB375" s="218"/>
      <c r="BC375" s="218"/>
    </row>
    <row r="376" spans="15:55" s="10" customFormat="1" x14ac:dyDescent="0.35">
      <c r="O376" s="218"/>
      <c r="P376" s="218"/>
      <c r="Q376" s="218"/>
      <c r="R376" s="218"/>
      <c r="S376" s="218"/>
      <c r="T376" s="218"/>
      <c r="U376" s="218"/>
      <c r="V376" s="218"/>
      <c r="W376" s="218"/>
      <c r="X376" s="218"/>
      <c r="Y376" s="218"/>
      <c r="Z376" s="218"/>
      <c r="AA376" s="218"/>
      <c r="AB376" s="218"/>
      <c r="AC376" s="218"/>
      <c r="AD376" s="218"/>
      <c r="AE376" s="218"/>
      <c r="AF376" s="218"/>
      <c r="AG376" s="218"/>
      <c r="AH376" s="218"/>
      <c r="AI376" s="218"/>
      <c r="AJ376" s="218"/>
      <c r="AK376" s="218"/>
      <c r="AL376" s="218"/>
      <c r="AM376" s="218"/>
      <c r="AN376" s="218"/>
      <c r="AO376" s="218"/>
      <c r="AP376" s="218"/>
      <c r="AQ376" s="218"/>
      <c r="AR376" s="218"/>
      <c r="AS376" s="218"/>
      <c r="AT376" s="218"/>
      <c r="AU376" s="218"/>
      <c r="AV376" s="218"/>
      <c r="AW376" s="218"/>
      <c r="AX376" s="218"/>
      <c r="AY376" s="218"/>
      <c r="AZ376" s="218"/>
      <c r="BA376" s="218"/>
      <c r="BB376" s="218"/>
      <c r="BC376" s="218"/>
    </row>
    <row r="377" spans="15:55" s="10" customFormat="1" x14ac:dyDescent="0.35">
      <c r="O377" s="218"/>
      <c r="P377" s="218"/>
      <c r="Q377" s="218"/>
      <c r="R377" s="218"/>
      <c r="S377" s="218"/>
      <c r="T377" s="218"/>
      <c r="U377" s="218"/>
      <c r="V377" s="218"/>
      <c r="W377" s="218"/>
      <c r="X377" s="218"/>
      <c r="Y377" s="218"/>
      <c r="Z377" s="218"/>
      <c r="AA377" s="218"/>
      <c r="AB377" s="218"/>
      <c r="AC377" s="218"/>
      <c r="AD377" s="218"/>
      <c r="AE377" s="218"/>
      <c r="AF377" s="218"/>
      <c r="AG377" s="218"/>
      <c r="AH377" s="218"/>
      <c r="AI377" s="218"/>
      <c r="AJ377" s="218"/>
      <c r="AK377" s="218"/>
      <c r="AL377" s="218"/>
      <c r="AM377" s="218"/>
      <c r="AN377" s="218"/>
      <c r="AO377" s="218"/>
      <c r="AP377" s="218"/>
      <c r="AQ377" s="218"/>
      <c r="AR377" s="218"/>
      <c r="AS377" s="218"/>
      <c r="AT377" s="218"/>
      <c r="AU377" s="218"/>
      <c r="AV377" s="218"/>
      <c r="AW377" s="218"/>
      <c r="AX377" s="218"/>
      <c r="AY377" s="218"/>
      <c r="AZ377" s="218"/>
      <c r="BA377" s="218"/>
      <c r="BB377" s="218"/>
      <c r="BC377" s="218"/>
    </row>
    <row r="378" spans="15:55" s="10" customFormat="1" x14ac:dyDescent="0.35">
      <c r="O378" s="218"/>
      <c r="P378" s="218"/>
      <c r="Q378" s="218"/>
      <c r="R378" s="218"/>
      <c r="S378" s="218"/>
      <c r="T378" s="218"/>
      <c r="U378" s="218"/>
      <c r="V378" s="218"/>
      <c r="W378" s="218"/>
      <c r="X378" s="218"/>
      <c r="Y378" s="218"/>
      <c r="Z378" s="218"/>
      <c r="AA378" s="218"/>
      <c r="AB378" s="218"/>
      <c r="AC378" s="218"/>
      <c r="AD378" s="218"/>
      <c r="AE378" s="218"/>
      <c r="AF378" s="218"/>
      <c r="AG378" s="218"/>
      <c r="AH378" s="218"/>
      <c r="AI378" s="218"/>
      <c r="AJ378" s="218"/>
      <c r="AK378" s="218"/>
      <c r="AL378" s="218"/>
      <c r="AM378" s="218"/>
      <c r="AN378" s="218"/>
      <c r="AO378" s="218"/>
      <c r="AP378" s="218"/>
      <c r="AQ378" s="218"/>
      <c r="AR378" s="218"/>
      <c r="AS378" s="218"/>
      <c r="AT378" s="218"/>
      <c r="AU378" s="218"/>
      <c r="AV378" s="218"/>
      <c r="AW378" s="218"/>
      <c r="AX378" s="218"/>
      <c r="AY378" s="218"/>
      <c r="AZ378" s="218"/>
      <c r="BA378" s="218"/>
      <c r="BB378" s="218"/>
      <c r="BC378" s="218"/>
    </row>
    <row r="379" spans="15:55" s="10" customFormat="1" x14ac:dyDescent="0.35">
      <c r="O379" s="218"/>
      <c r="P379" s="218"/>
      <c r="Q379" s="218"/>
      <c r="R379" s="218"/>
      <c r="S379" s="218"/>
      <c r="T379" s="218"/>
      <c r="U379" s="218"/>
      <c r="V379" s="218"/>
      <c r="W379" s="218"/>
      <c r="X379" s="218"/>
      <c r="Y379" s="218"/>
      <c r="Z379" s="218"/>
      <c r="AA379" s="218"/>
      <c r="AB379" s="218"/>
      <c r="AC379" s="218"/>
      <c r="AD379" s="218"/>
      <c r="AE379" s="218"/>
      <c r="AF379" s="218"/>
      <c r="AG379" s="218"/>
      <c r="AH379" s="218"/>
      <c r="AI379" s="218"/>
      <c r="AJ379" s="218"/>
      <c r="AK379" s="218"/>
      <c r="AL379" s="218"/>
      <c r="AM379" s="218"/>
      <c r="AN379" s="218"/>
      <c r="AO379" s="218"/>
      <c r="AP379" s="218"/>
      <c r="AQ379" s="218"/>
      <c r="AR379" s="218"/>
      <c r="AS379" s="218"/>
      <c r="AT379" s="218"/>
      <c r="AU379" s="218"/>
      <c r="AV379" s="218"/>
      <c r="AW379" s="218"/>
      <c r="AX379" s="218"/>
      <c r="AY379" s="218"/>
      <c r="AZ379" s="218"/>
      <c r="BA379" s="218"/>
      <c r="BB379" s="218"/>
      <c r="BC379" s="218"/>
    </row>
    <row r="380" spans="15:55" s="10" customFormat="1" x14ac:dyDescent="0.35">
      <c r="O380" s="218"/>
      <c r="P380" s="218"/>
      <c r="Q380" s="218"/>
      <c r="R380" s="218"/>
      <c r="S380" s="218"/>
      <c r="T380" s="218"/>
      <c r="U380" s="218"/>
      <c r="V380" s="218"/>
      <c r="W380" s="218"/>
      <c r="X380" s="218"/>
      <c r="Y380" s="218"/>
      <c r="Z380" s="218"/>
      <c r="AA380" s="218"/>
      <c r="AB380" s="218"/>
      <c r="AC380" s="218"/>
      <c r="AD380" s="218"/>
      <c r="AE380" s="218"/>
      <c r="AF380" s="218"/>
      <c r="AG380" s="218"/>
      <c r="AH380" s="218"/>
      <c r="AI380" s="218"/>
      <c r="AJ380" s="218"/>
      <c r="AK380" s="218"/>
      <c r="AL380" s="218"/>
      <c r="AM380" s="218"/>
      <c r="AN380" s="218"/>
      <c r="AO380" s="218"/>
      <c r="AP380" s="218"/>
      <c r="AQ380" s="218"/>
      <c r="AR380" s="218"/>
      <c r="AS380" s="218"/>
      <c r="AT380" s="218"/>
      <c r="AU380" s="218"/>
      <c r="AV380" s="218"/>
      <c r="AW380" s="218"/>
      <c r="AX380" s="218"/>
      <c r="AY380" s="218"/>
      <c r="AZ380" s="218"/>
      <c r="BA380" s="218"/>
      <c r="BB380" s="218"/>
      <c r="BC380" s="218"/>
    </row>
    <row r="381" spans="15:55" s="10" customFormat="1" x14ac:dyDescent="0.35">
      <c r="O381" s="218"/>
      <c r="P381" s="218"/>
      <c r="Q381" s="218"/>
      <c r="R381" s="218"/>
      <c r="S381" s="218"/>
      <c r="T381" s="218"/>
      <c r="U381" s="218"/>
      <c r="V381" s="218"/>
      <c r="W381" s="218"/>
      <c r="X381" s="218"/>
      <c r="Y381" s="218"/>
      <c r="Z381" s="218"/>
      <c r="AA381" s="218"/>
      <c r="AB381" s="218"/>
      <c r="AC381" s="218"/>
      <c r="AD381" s="218"/>
      <c r="AE381" s="218"/>
      <c r="AF381" s="218"/>
      <c r="AG381" s="218"/>
      <c r="AH381" s="218"/>
      <c r="AI381" s="218"/>
      <c r="AJ381" s="218"/>
      <c r="AK381" s="218"/>
      <c r="AL381" s="218"/>
      <c r="AM381" s="218"/>
      <c r="AN381" s="218"/>
      <c r="AO381" s="218"/>
      <c r="AP381" s="218"/>
      <c r="AQ381" s="218"/>
      <c r="AR381" s="218"/>
      <c r="AS381" s="218"/>
      <c r="AT381" s="218"/>
      <c r="AU381" s="218"/>
      <c r="AV381" s="218"/>
      <c r="AW381" s="218"/>
      <c r="AX381" s="218"/>
      <c r="AY381" s="218"/>
      <c r="AZ381" s="218"/>
      <c r="BA381" s="218"/>
      <c r="BB381" s="218"/>
      <c r="BC381" s="218"/>
    </row>
    <row r="382" spans="15:55" s="10" customFormat="1" x14ac:dyDescent="0.35">
      <c r="O382" s="218"/>
      <c r="P382" s="218"/>
      <c r="Q382" s="218"/>
      <c r="R382" s="218"/>
      <c r="S382" s="218"/>
      <c r="T382" s="218"/>
      <c r="U382" s="218"/>
      <c r="V382" s="218"/>
      <c r="W382" s="218"/>
      <c r="X382" s="218"/>
      <c r="Y382" s="218"/>
      <c r="Z382" s="218"/>
      <c r="AA382" s="218"/>
      <c r="AB382" s="218"/>
      <c r="AC382" s="218"/>
      <c r="AD382" s="218"/>
      <c r="AE382" s="218"/>
      <c r="AF382" s="218"/>
      <c r="AG382" s="218"/>
      <c r="AH382" s="218"/>
      <c r="AI382" s="218"/>
      <c r="AJ382" s="218"/>
      <c r="AK382" s="218"/>
      <c r="AL382" s="218"/>
      <c r="AM382" s="218"/>
      <c r="AN382" s="218"/>
      <c r="AO382" s="218"/>
      <c r="AP382" s="218"/>
      <c r="AQ382" s="218"/>
      <c r="AR382" s="218"/>
      <c r="AS382" s="218"/>
      <c r="AT382" s="218"/>
      <c r="AU382" s="218"/>
      <c r="AV382" s="218"/>
      <c r="AW382" s="218"/>
      <c r="AX382" s="218"/>
      <c r="AY382" s="218"/>
      <c r="AZ382" s="218"/>
      <c r="BA382" s="218"/>
      <c r="BB382" s="218"/>
      <c r="BC382" s="218"/>
    </row>
    <row r="383" spans="15:55" s="10" customFormat="1" x14ac:dyDescent="0.35">
      <c r="O383" s="218"/>
      <c r="P383" s="218"/>
      <c r="Q383" s="218"/>
      <c r="R383" s="218"/>
      <c r="S383" s="218"/>
      <c r="T383" s="218"/>
      <c r="U383" s="218"/>
      <c r="V383" s="218"/>
      <c r="W383" s="218"/>
      <c r="X383" s="218"/>
      <c r="Y383" s="218"/>
      <c r="Z383" s="218"/>
      <c r="AA383" s="218"/>
      <c r="AB383" s="218"/>
      <c r="AC383" s="218"/>
      <c r="AD383" s="218"/>
      <c r="AE383" s="218"/>
      <c r="AF383" s="218"/>
      <c r="AG383" s="218"/>
      <c r="AH383" s="218"/>
      <c r="AI383" s="218"/>
      <c r="AJ383" s="218"/>
      <c r="AK383" s="218"/>
      <c r="AL383" s="218"/>
      <c r="AM383" s="218"/>
      <c r="AN383" s="218"/>
      <c r="AO383" s="218"/>
      <c r="AP383" s="218"/>
      <c r="AQ383" s="218"/>
      <c r="AR383" s="218"/>
      <c r="AS383" s="218"/>
      <c r="AT383" s="218"/>
      <c r="AU383" s="218"/>
      <c r="AV383" s="218"/>
      <c r="AW383" s="218"/>
      <c r="AX383" s="218"/>
      <c r="AY383" s="218"/>
      <c r="AZ383" s="218"/>
      <c r="BA383" s="218"/>
      <c r="BB383" s="218"/>
      <c r="BC383" s="218"/>
    </row>
    <row r="384" spans="15:55" s="10" customFormat="1" x14ac:dyDescent="0.35">
      <c r="O384" s="218"/>
      <c r="P384" s="218"/>
      <c r="Q384" s="218"/>
      <c r="R384" s="218"/>
      <c r="S384" s="218"/>
      <c r="T384" s="218"/>
      <c r="U384" s="218"/>
      <c r="V384" s="218"/>
      <c r="W384" s="218"/>
      <c r="X384" s="218"/>
      <c r="Y384" s="218"/>
      <c r="Z384" s="218"/>
      <c r="AA384" s="218"/>
      <c r="AB384" s="218"/>
      <c r="AC384" s="218"/>
      <c r="AD384" s="218"/>
      <c r="AE384" s="218"/>
      <c r="AF384" s="218"/>
      <c r="AG384" s="218"/>
      <c r="AH384" s="218"/>
      <c r="AI384" s="218"/>
      <c r="AJ384" s="218"/>
      <c r="AK384" s="218"/>
      <c r="AL384" s="218"/>
      <c r="AM384" s="218"/>
      <c r="AN384" s="218"/>
      <c r="AO384" s="218"/>
      <c r="AP384" s="218"/>
      <c r="AQ384" s="218"/>
      <c r="AR384" s="218"/>
      <c r="AS384" s="218"/>
      <c r="AT384" s="218"/>
      <c r="AU384" s="218"/>
      <c r="AV384" s="218"/>
      <c r="AW384" s="218"/>
      <c r="AX384" s="218"/>
      <c r="AY384" s="218"/>
      <c r="AZ384" s="218"/>
      <c r="BA384" s="218"/>
      <c r="BB384" s="218"/>
      <c r="BC384" s="218"/>
    </row>
    <row r="385" spans="15:55" s="10" customFormat="1" x14ac:dyDescent="0.35">
      <c r="O385" s="218"/>
      <c r="P385" s="218"/>
      <c r="Q385" s="218"/>
      <c r="R385" s="218"/>
      <c r="S385" s="218"/>
      <c r="T385" s="218"/>
      <c r="U385" s="218"/>
      <c r="V385" s="218"/>
      <c r="W385" s="218"/>
      <c r="X385" s="218"/>
      <c r="Y385" s="218"/>
      <c r="Z385" s="218"/>
      <c r="AA385" s="218"/>
      <c r="AB385" s="218"/>
      <c r="AC385" s="218"/>
      <c r="AD385" s="218"/>
      <c r="AE385" s="218"/>
      <c r="AF385" s="218"/>
      <c r="AG385" s="218"/>
      <c r="AH385" s="218"/>
      <c r="AI385" s="218"/>
      <c r="AJ385" s="218"/>
      <c r="AK385" s="218"/>
      <c r="AL385" s="218"/>
      <c r="AM385" s="218"/>
      <c r="AN385" s="218"/>
      <c r="AO385" s="218"/>
      <c r="AP385" s="218"/>
      <c r="AQ385" s="218"/>
      <c r="AR385" s="218"/>
      <c r="AS385" s="218"/>
      <c r="AT385" s="218"/>
      <c r="AU385" s="218"/>
      <c r="AV385" s="218"/>
      <c r="AW385" s="218"/>
      <c r="AX385" s="218"/>
      <c r="AY385" s="218"/>
      <c r="AZ385" s="218"/>
      <c r="BA385" s="218"/>
      <c r="BB385" s="218"/>
      <c r="BC385" s="218"/>
    </row>
    <row r="386" spans="15:55" s="10" customFormat="1" x14ac:dyDescent="0.35">
      <c r="O386" s="218"/>
      <c r="P386" s="218"/>
      <c r="Q386" s="218"/>
      <c r="R386" s="218"/>
      <c r="S386" s="218"/>
      <c r="T386" s="218"/>
      <c r="U386" s="218"/>
      <c r="V386" s="218"/>
      <c r="W386" s="218"/>
      <c r="X386" s="218"/>
      <c r="Y386" s="218"/>
      <c r="Z386" s="218"/>
      <c r="AA386" s="218"/>
      <c r="AB386" s="218"/>
      <c r="AC386" s="218"/>
      <c r="AD386" s="218"/>
      <c r="AE386" s="218"/>
      <c r="AF386" s="218"/>
      <c r="AG386" s="218"/>
      <c r="AH386" s="218"/>
      <c r="AI386" s="218"/>
      <c r="AJ386" s="218"/>
      <c r="AK386" s="218"/>
      <c r="AL386" s="218"/>
      <c r="AM386" s="218"/>
      <c r="AN386" s="218"/>
      <c r="AO386" s="218"/>
      <c r="AP386" s="218"/>
      <c r="AQ386" s="218"/>
      <c r="AR386" s="218"/>
      <c r="AS386" s="218"/>
      <c r="AT386" s="218"/>
      <c r="AU386" s="218"/>
      <c r="AV386" s="218"/>
      <c r="AW386" s="218"/>
      <c r="AX386" s="218"/>
      <c r="AY386" s="218"/>
      <c r="AZ386" s="218"/>
      <c r="BA386" s="218"/>
      <c r="BB386" s="218"/>
      <c r="BC386" s="218"/>
    </row>
    <row r="387" spans="15:55" s="10" customFormat="1" x14ac:dyDescent="0.35">
      <c r="O387" s="218"/>
      <c r="P387" s="218"/>
      <c r="Q387" s="218"/>
      <c r="R387" s="218"/>
      <c r="S387" s="218"/>
      <c r="T387" s="218"/>
      <c r="U387" s="218"/>
      <c r="V387" s="218"/>
      <c r="W387" s="218"/>
      <c r="X387" s="218"/>
      <c r="Y387" s="218"/>
      <c r="Z387" s="218"/>
      <c r="AA387" s="218"/>
      <c r="AB387" s="218"/>
      <c r="AC387" s="218"/>
      <c r="AD387" s="218"/>
      <c r="AE387" s="218"/>
      <c r="AF387" s="218"/>
      <c r="AG387" s="218"/>
      <c r="AH387" s="218"/>
      <c r="AI387" s="218"/>
      <c r="AJ387" s="218"/>
      <c r="AK387" s="218"/>
      <c r="AL387" s="218"/>
      <c r="AM387" s="218"/>
      <c r="AN387" s="218"/>
      <c r="AO387" s="218"/>
      <c r="AP387" s="218"/>
      <c r="AQ387" s="218"/>
      <c r="AR387" s="218"/>
      <c r="AS387" s="218"/>
      <c r="AT387" s="218"/>
      <c r="AU387" s="218"/>
      <c r="AV387" s="218"/>
      <c r="AW387" s="218"/>
      <c r="AX387" s="218"/>
      <c r="AY387" s="218"/>
      <c r="AZ387" s="218"/>
      <c r="BA387" s="218"/>
      <c r="BB387" s="218"/>
      <c r="BC387" s="218"/>
    </row>
    <row r="388" spans="15:55" s="10" customFormat="1" x14ac:dyDescent="0.35">
      <c r="O388" s="218"/>
      <c r="P388" s="218"/>
      <c r="Q388" s="218"/>
      <c r="R388" s="218"/>
      <c r="S388" s="218"/>
      <c r="T388" s="218"/>
      <c r="U388" s="218"/>
      <c r="V388" s="218"/>
      <c r="W388" s="218"/>
      <c r="X388" s="218"/>
      <c r="Y388" s="218"/>
      <c r="Z388" s="218"/>
      <c r="AA388" s="218"/>
      <c r="AB388" s="218"/>
      <c r="AC388" s="218"/>
      <c r="AD388" s="218"/>
      <c r="AE388" s="218"/>
      <c r="AF388" s="218"/>
      <c r="AG388" s="218"/>
      <c r="AH388" s="218"/>
      <c r="AI388" s="218"/>
      <c r="AJ388" s="218"/>
      <c r="AK388" s="218"/>
      <c r="AL388" s="218"/>
      <c r="AM388" s="218"/>
      <c r="AN388" s="218"/>
      <c r="AO388" s="218"/>
      <c r="AP388" s="218"/>
      <c r="AQ388" s="218"/>
      <c r="AR388" s="218"/>
      <c r="AS388" s="218"/>
      <c r="AT388" s="218"/>
      <c r="AU388" s="218"/>
      <c r="AV388" s="218"/>
      <c r="AW388" s="218"/>
      <c r="AX388" s="218"/>
      <c r="AY388" s="218"/>
      <c r="AZ388" s="218"/>
      <c r="BA388" s="218"/>
      <c r="BB388" s="218"/>
      <c r="BC388" s="218"/>
    </row>
    <row r="389" spans="15:55" s="10" customFormat="1" x14ac:dyDescent="0.35">
      <c r="O389" s="218"/>
      <c r="P389" s="218"/>
      <c r="Q389" s="218"/>
      <c r="R389" s="218"/>
      <c r="S389" s="218"/>
      <c r="T389" s="218"/>
      <c r="U389" s="218"/>
      <c r="V389" s="218"/>
      <c r="W389" s="218"/>
      <c r="X389" s="218"/>
      <c r="Y389" s="218"/>
      <c r="Z389" s="218"/>
      <c r="AA389" s="218"/>
      <c r="AB389" s="218"/>
      <c r="AC389" s="218"/>
      <c r="AD389" s="218"/>
      <c r="AE389" s="218"/>
      <c r="AF389" s="218"/>
      <c r="AG389" s="218"/>
      <c r="AH389" s="218"/>
      <c r="AI389" s="218"/>
      <c r="AJ389" s="218"/>
      <c r="AK389" s="218"/>
      <c r="AL389" s="218"/>
      <c r="AM389" s="218"/>
      <c r="AN389" s="218"/>
      <c r="AO389" s="218"/>
      <c r="AP389" s="218"/>
      <c r="AQ389" s="218"/>
      <c r="AR389" s="218"/>
      <c r="AS389" s="218"/>
      <c r="AT389" s="218"/>
      <c r="AU389" s="218"/>
      <c r="AV389" s="218"/>
      <c r="AW389" s="218"/>
      <c r="AX389" s="218"/>
      <c r="AY389" s="218"/>
      <c r="AZ389" s="218"/>
      <c r="BA389" s="218"/>
      <c r="BB389" s="218"/>
      <c r="BC389" s="218"/>
    </row>
    <row r="390" spans="15:55" s="10" customFormat="1" x14ac:dyDescent="0.35">
      <c r="O390" s="218"/>
      <c r="P390" s="218"/>
      <c r="Q390" s="218"/>
      <c r="R390" s="218"/>
      <c r="S390" s="218"/>
      <c r="T390" s="218"/>
      <c r="U390" s="218"/>
      <c r="V390" s="218"/>
      <c r="W390" s="218"/>
      <c r="X390" s="218"/>
      <c r="Y390" s="218"/>
      <c r="Z390" s="218"/>
      <c r="AA390" s="218"/>
      <c r="AB390" s="218"/>
      <c r="AC390" s="218"/>
      <c r="AD390" s="218"/>
      <c r="AE390" s="218"/>
      <c r="AF390" s="218"/>
      <c r="AG390" s="218"/>
      <c r="AH390" s="218"/>
      <c r="AI390" s="218"/>
      <c r="AJ390" s="218"/>
      <c r="AK390" s="218"/>
      <c r="AL390" s="218"/>
      <c r="AM390" s="218"/>
      <c r="AN390" s="218"/>
      <c r="AO390" s="218"/>
      <c r="AP390" s="218"/>
      <c r="AQ390" s="218"/>
      <c r="AR390" s="218"/>
      <c r="AS390" s="218"/>
      <c r="AT390" s="218"/>
      <c r="AU390" s="218"/>
      <c r="AV390" s="218"/>
      <c r="AW390" s="218"/>
      <c r="AX390" s="218"/>
      <c r="AY390" s="218"/>
      <c r="AZ390" s="218"/>
      <c r="BA390" s="218"/>
      <c r="BB390" s="218"/>
      <c r="BC390" s="218"/>
    </row>
    <row r="391" spans="15:55" s="10" customFormat="1" x14ac:dyDescent="0.35">
      <c r="O391" s="218"/>
      <c r="P391" s="218"/>
      <c r="Q391" s="218"/>
      <c r="R391" s="218"/>
      <c r="S391" s="218"/>
      <c r="T391" s="218"/>
      <c r="U391" s="218"/>
      <c r="V391" s="218"/>
      <c r="W391" s="218"/>
      <c r="X391" s="218"/>
      <c r="Y391" s="218"/>
      <c r="Z391" s="218"/>
      <c r="AA391" s="218"/>
      <c r="AB391" s="218"/>
      <c r="AC391" s="218"/>
      <c r="AD391" s="218"/>
      <c r="AE391" s="218"/>
      <c r="AF391" s="218"/>
      <c r="AG391" s="218"/>
      <c r="AH391" s="218"/>
      <c r="AI391" s="218"/>
      <c r="AJ391" s="218"/>
      <c r="AK391" s="218"/>
      <c r="AL391" s="218"/>
      <c r="AM391" s="218"/>
      <c r="AN391" s="218"/>
      <c r="AO391" s="218"/>
      <c r="AP391" s="218"/>
      <c r="AQ391" s="218"/>
      <c r="AR391" s="218"/>
      <c r="AS391" s="218"/>
      <c r="AT391" s="218"/>
      <c r="AU391" s="218"/>
      <c r="AV391" s="218"/>
      <c r="AW391" s="218"/>
      <c r="AX391" s="218"/>
      <c r="AY391" s="218"/>
      <c r="AZ391" s="218"/>
      <c r="BA391" s="218"/>
      <c r="BB391" s="218"/>
      <c r="BC391" s="218"/>
    </row>
    <row r="392" spans="15:55" s="10" customFormat="1" x14ac:dyDescent="0.35">
      <c r="O392" s="218"/>
      <c r="P392" s="218"/>
      <c r="Q392" s="218"/>
      <c r="R392" s="218"/>
      <c r="S392" s="218"/>
      <c r="T392" s="218"/>
      <c r="U392" s="218"/>
      <c r="V392" s="218"/>
      <c r="W392" s="218"/>
      <c r="X392" s="218"/>
      <c r="Y392" s="218"/>
      <c r="Z392" s="218"/>
      <c r="AA392" s="218"/>
      <c r="AB392" s="218"/>
      <c r="AC392" s="218"/>
      <c r="AD392" s="218"/>
      <c r="AE392" s="218"/>
      <c r="AF392" s="218"/>
      <c r="AG392" s="218"/>
      <c r="AH392" s="218"/>
      <c r="AI392" s="218"/>
      <c r="AJ392" s="218"/>
      <c r="AK392" s="218"/>
      <c r="AL392" s="218"/>
      <c r="AM392" s="218"/>
      <c r="AN392" s="218"/>
      <c r="AO392" s="218"/>
      <c r="AP392" s="218"/>
      <c r="AQ392" s="218"/>
      <c r="AR392" s="218"/>
      <c r="AS392" s="218"/>
      <c r="AT392" s="218"/>
      <c r="AU392" s="218"/>
      <c r="AV392" s="218"/>
      <c r="AW392" s="218"/>
      <c r="AX392" s="218"/>
      <c r="AY392" s="218"/>
      <c r="AZ392" s="218"/>
      <c r="BA392" s="218"/>
      <c r="BB392" s="218"/>
      <c r="BC392" s="218"/>
    </row>
    <row r="393" spans="15:55" s="10" customFormat="1" x14ac:dyDescent="0.35">
      <c r="O393" s="218"/>
      <c r="P393" s="218"/>
      <c r="Q393" s="218"/>
      <c r="R393" s="218"/>
      <c r="S393" s="218"/>
      <c r="T393" s="218"/>
      <c r="U393" s="218"/>
      <c r="V393" s="218"/>
      <c r="W393" s="218"/>
      <c r="X393" s="218"/>
      <c r="Y393" s="218"/>
      <c r="Z393" s="218"/>
      <c r="AA393" s="218"/>
      <c r="AB393" s="218"/>
      <c r="AC393" s="218"/>
      <c r="AD393" s="218"/>
      <c r="AE393" s="218"/>
      <c r="AF393" s="218"/>
      <c r="AG393" s="218"/>
      <c r="AH393" s="218"/>
      <c r="AI393" s="218"/>
      <c r="AJ393" s="218"/>
      <c r="AK393" s="218"/>
      <c r="AL393" s="218"/>
      <c r="AM393" s="218"/>
      <c r="AN393" s="218"/>
      <c r="AO393" s="218"/>
      <c r="AP393" s="218"/>
      <c r="AQ393" s="218"/>
      <c r="AR393" s="218"/>
      <c r="AS393" s="218"/>
      <c r="AT393" s="218"/>
      <c r="AU393" s="218"/>
      <c r="AV393" s="218"/>
      <c r="AW393" s="218"/>
      <c r="AX393" s="218"/>
      <c r="AY393" s="218"/>
      <c r="AZ393" s="218"/>
      <c r="BA393" s="218"/>
      <c r="BB393" s="218"/>
      <c r="BC393" s="218"/>
    </row>
    <row r="394" spans="15:55" s="10" customFormat="1" x14ac:dyDescent="0.35">
      <c r="O394" s="218"/>
      <c r="P394" s="218"/>
      <c r="Q394" s="218"/>
      <c r="R394" s="218"/>
      <c r="S394" s="218"/>
      <c r="T394" s="218"/>
      <c r="U394" s="218"/>
      <c r="V394" s="218"/>
      <c r="W394" s="218"/>
      <c r="X394" s="218"/>
      <c r="Y394" s="218"/>
      <c r="Z394" s="218"/>
      <c r="AA394" s="218"/>
      <c r="AB394" s="218"/>
      <c r="AC394" s="218"/>
      <c r="AD394" s="218"/>
      <c r="AE394" s="218"/>
      <c r="AF394" s="218"/>
      <c r="AG394" s="218"/>
      <c r="AH394" s="218"/>
      <c r="AI394" s="218"/>
      <c r="AJ394" s="218"/>
      <c r="AK394" s="218"/>
      <c r="AL394" s="218"/>
      <c r="AM394" s="218"/>
      <c r="AN394" s="218"/>
      <c r="AO394" s="218"/>
      <c r="AP394" s="218"/>
      <c r="AQ394" s="218"/>
      <c r="AR394" s="218"/>
      <c r="AS394" s="218"/>
      <c r="AT394" s="218"/>
      <c r="AU394" s="218"/>
      <c r="AV394" s="218"/>
      <c r="AW394" s="218"/>
      <c r="AX394" s="218"/>
      <c r="AY394" s="218"/>
      <c r="AZ394" s="218"/>
      <c r="BA394" s="218"/>
      <c r="BB394" s="218"/>
      <c r="BC394" s="218"/>
    </row>
    <row r="395" spans="15:55" s="10" customFormat="1" x14ac:dyDescent="0.35">
      <c r="O395" s="218"/>
      <c r="P395" s="218"/>
      <c r="Q395" s="218"/>
      <c r="R395" s="218"/>
      <c r="S395" s="218"/>
      <c r="T395" s="218"/>
      <c r="U395" s="218"/>
      <c r="V395" s="218"/>
      <c r="W395" s="218"/>
      <c r="X395" s="218"/>
      <c r="Y395" s="218"/>
      <c r="Z395" s="218"/>
      <c r="AA395" s="218"/>
      <c r="AB395" s="218"/>
      <c r="AC395" s="218"/>
      <c r="AD395" s="218"/>
      <c r="AE395" s="218"/>
      <c r="AF395" s="218"/>
      <c r="AG395" s="218"/>
      <c r="AH395" s="218"/>
      <c r="AI395" s="218"/>
      <c r="AJ395" s="218"/>
      <c r="AK395" s="218"/>
      <c r="AL395" s="218"/>
      <c r="AM395" s="218"/>
      <c r="AN395" s="218"/>
      <c r="AO395" s="218"/>
      <c r="AP395" s="218"/>
      <c r="AQ395" s="218"/>
      <c r="AR395" s="218"/>
      <c r="AS395" s="218"/>
      <c r="AT395" s="218"/>
      <c r="AU395" s="218"/>
      <c r="AV395" s="218"/>
      <c r="AW395" s="218"/>
      <c r="AX395" s="218"/>
      <c r="AY395" s="218"/>
      <c r="AZ395" s="218"/>
      <c r="BA395" s="218"/>
      <c r="BB395" s="218"/>
      <c r="BC395" s="218"/>
    </row>
    <row r="396" spans="15:55" s="10" customFormat="1" x14ac:dyDescent="0.35">
      <c r="O396" s="218"/>
      <c r="P396" s="218"/>
      <c r="Q396" s="218"/>
      <c r="R396" s="218"/>
      <c r="S396" s="218"/>
      <c r="T396" s="218"/>
      <c r="U396" s="218"/>
      <c r="V396" s="218"/>
      <c r="W396" s="218"/>
      <c r="X396" s="218"/>
      <c r="Y396" s="218"/>
      <c r="Z396" s="218"/>
      <c r="AA396" s="218"/>
      <c r="AB396" s="218"/>
      <c r="AC396" s="218"/>
      <c r="AD396" s="218"/>
      <c r="AE396" s="218"/>
      <c r="AF396" s="218"/>
      <c r="AG396" s="218"/>
      <c r="AH396" s="218"/>
      <c r="AI396" s="218"/>
      <c r="AJ396" s="218"/>
      <c r="AK396" s="218"/>
      <c r="AL396" s="218"/>
      <c r="AM396" s="218"/>
      <c r="AN396" s="218"/>
      <c r="AO396" s="218"/>
      <c r="AP396" s="218"/>
      <c r="AQ396" s="218"/>
      <c r="AR396" s="218"/>
      <c r="AS396" s="218"/>
      <c r="AT396" s="218"/>
      <c r="AU396" s="218"/>
      <c r="AV396" s="218"/>
      <c r="AW396" s="218"/>
      <c r="AX396" s="218"/>
      <c r="AY396" s="218"/>
      <c r="AZ396" s="218"/>
      <c r="BA396" s="218"/>
      <c r="BB396" s="218"/>
      <c r="BC396" s="218"/>
    </row>
    <row r="397" spans="15:55" s="10" customFormat="1" x14ac:dyDescent="0.35">
      <c r="O397" s="218"/>
      <c r="P397" s="218"/>
      <c r="Q397" s="218"/>
      <c r="R397" s="218"/>
      <c r="S397" s="218"/>
      <c r="T397" s="218"/>
      <c r="U397" s="218"/>
      <c r="V397" s="218"/>
      <c r="W397" s="218"/>
      <c r="X397" s="218"/>
      <c r="Y397" s="218"/>
      <c r="Z397" s="218"/>
      <c r="AA397" s="218"/>
      <c r="AB397" s="218"/>
      <c r="AC397" s="218"/>
      <c r="AD397" s="218"/>
      <c r="AE397" s="218"/>
      <c r="AF397" s="218"/>
      <c r="AG397" s="218"/>
      <c r="AH397" s="218"/>
      <c r="AI397" s="218"/>
      <c r="AJ397" s="218"/>
      <c r="AK397" s="218"/>
      <c r="AL397" s="218"/>
      <c r="AM397" s="218"/>
      <c r="AN397" s="218"/>
      <c r="AO397" s="218"/>
      <c r="AP397" s="218"/>
      <c r="AQ397" s="218"/>
      <c r="AR397" s="218"/>
      <c r="AS397" s="218"/>
      <c r="AT397" s="218"/>
      <c r="AU397" s="218"/>
      <c r="AV397" s="218"/>
      <c r="AW397" s="218"/>
      <c r="AX397" s="218"/>
      <c r="AY397" s="218"/>
      <c r="AZ397" s="218"/>
      <c r="BA397" s="218"/>
      <c r="BB397" s="218"/>
      <c r="BC397" s="218"/>
    </row>
    <row r="398" spans="15:55" s="10" customFormat="1" x14ac:dyDescent="0.35">
      <c r="O398" s="218"/>
      <c r="P398" s="218"/>
      <c r="Q398" s="218"/>
      <c r="R398" s="218"/>
      <c r="S398" s="218"/>
      <c r="T398" s="218"/>
      <c r="U398" s="218"/>
      <c r="V398" s="218"/>
      <c r="W398" s="218"/>
      <c r="X398" s="218"/>
      <c r="Y398" s="218"/>
      <c r="Z398" s="218"/>
      <c r="AA398" s="218"/>
      <c r="AB398" s="218"/>
      <c r="AC398" s="218"/>
      <c r="AD398" s="218"/>
      <c r="AE398" s="218"/>
      <c r="AF398" s="218"/>
      <c r="AG398" s="218"/>
      <c r="AH398" s="218"/>
      <c r="AI398" s="218"/>
      <c r="AJ398" s="218"/>
      <c r="AK398" s="218"/>
      <c r="AL398" s="218"/>
      <c r="AM398" s="218"/>
      <c r="AN398" s="218"/>
      <c r="AO398" s="218"/>
      <c r="AP398" s="218"/>
      <c r="AQ398" s="218"/>
      <c r="AR398" s="218"/>
      <c r="AS398" s="218"/>
      <c r="AT398" s="218"/>
      <c r="AU398" s="218"/>
      <c r="AV398" s="218"/>
      <c r="AW398" s="218"/>
      <c r="AX398" s="218"/>
      <c r="AY398" s="218"/>
      <c r="AZ398" s="218"/>
      <c r="BA398" s="218"/>
      <c r="BB398" s="218"/>
      <c r="BC398" s="218"/>
    </row>
    <row r="399" spans="15:55" s="10" customFormat="1" x14ac:dyDescent="0.35">
      <c r="O399" s="218"/>
      <c r="P399" s="218"/>
      <c r="Q399" s="218"/>
      <c r="R399" s="218"/>
      <c r="S399" s="218"/>
      <c r="T399" s="218"/>
      <c r="U399" s="218"/>
      <c r="V399" s="218"/>
      <c r="W399" s="218"/>
      <c r="X399" s="218"/>
      <c r="Y399" s="218"/>
      <c r="Z399" s="218"/>
      <c r="AA399" s="218"/>
      <c r="AB399" s="218"/>
      <c r="AC399" s="218"/>
      <c r="AD399" s="218"/>
      <c r="AE399" s="218"/>
      <c r="AF399" s="218"/>
      <c r="AG399" s="218"/>
      <c r="AH399" s="218"/>
      <c r="AI399" s="218"/>
      <c r="AJ399" s="218"/>
      <c r="AK399" s="218"/>
      <c r="AL399" s="218"/>
      <c r="AM399" s="218"/>
      <c r="AN399" s="218"/>
      <c r="AO399" s="218"/>
      <c r="AP399" s="218"/>
      <c r="AQ399" s="218"/>
      <c r="AR399" s="218"/>
      <c r="AS399" s="218"/>
      <c r="AT399" s="218"/>
      <c r="AU399" s="218"/>
      <c r="AV399" s="218"/>
      <c r="AW399" s="218"/>
      <c r="AX399" s="218"/>
      <c r="AY399" s="218"/>
      <c r="AZ399" s="218"/>
      <c r="BA399" s="218"/>
      <c r="BB399" s="218"/>
      <c r="BC399" s="218"/>
    </row>
    <row r="400" spans="15:55" s="10" customFormat="1" x14ac:dyDescent="0.35">
      <c r="O400" s="218"/>
      <c r="P400" s="218"/>
      <c r="Q400" s="218"/>
      <c r="R400" s="218"/>
      <c r="S400" s="218"/>
      <c r="T400" s="218"/>
      <c r="U400" s="218"/>
      <c r="V400" s="218"/>
      <c r="W400" s="218"/>
      <c r="X400" s="218"/>
      <c r="Y400" s="218"/>
      <c r="Z400" s="218"/>
      <c r="AA400" s="218"/>
      <c r="AB400" s="218"/>
      <c r="AC400" s="218"/>
      <c r="AD400" s="218"/>
      <c r="AE400" s="218"/>
      <c r="AF400" s="218"/>
      <c r="AG400" s="218"/>
      <c r="AH400" s="218"/>
      <c r="AI400" s="218"/>
      <c r="AJ400" s="218"/>
      <c r="AK400" s="218"/>
      <c r="AL400" s="218"/>
      <c r="AM400" s="218"/>
      <c r="AN400" s="218"/>
      <c r="AO400" s="218"/>
      <c r="AP400" s="218"/>
      <c r="AQ400" s="218"/>
      <c r="AR400" s="218"/>
      <c r="AS400" s="218"/>
      <c r="AT400" s="218"/>
      <c r="AU400" s="218"/>
      <c r="AV400" s="218"/>
      <c r="AW400" s="218"/>
      <c r="AX400" s="218"/>
      <c r="AY400" s="218"/>
      <c r="AZ400" s="218"/>
      <c r="BA400" s="218"/>
      <c r="BB400" s="218"/>
      <c r="BC400" s="218"/>
    </row>
    <row r="401" spans="15:55" s="10" customFormat="1" x14ac:dyDescent="0.35">
      <c r="O401" s="218"/>
      <c r="P401" s="218"/>
      <c r="Q401" s="218"/>
      <c r="R401" s="218"/>
      <c r="S401" s="218"/>
      <c r="T401" s="218"/>
      <c r="U401" s="218"/>
      <c r="V401" s="218"/>
      <c r="W401" s="218"/>
      <c r="X401" s="218"/>
      <c r="Y401" s="218"/>
      <c r="Z401" s="218"/>
      <c r="AA401" s="218"/>
      <c r="AB401" s="218"/>
      <c r="AC401" s="218"/>
      <c r="AD401" s="218"/>
      <c r="AE401" s="218"/>
      <c r="AF401" s="218"/>
      <c r="AG401" s="218"/>
      <c r="AH401" s="218"/>
      <c r="AI401" s="218"/>
      <c r="AJ401" s="218"/>
      <c r="AK401" s="218"/>
      <c r="AL401" s="218"/>
      <c r="AM401" s="218"/>
      <c r="AN401" s="218"/>
      <c r="AO401" s="218"/>
      <c r="AP401" s="218"/>
      <c r="AQ401" s="218"/>
      <c r="AR401" s="218"/>
      <c r="AS401" s="218"/>
      <c r="AT401" s="218"/>
      <c r="AU401" s="218"/>
      <c r="AV401" s="218"/>
      <c r="AW401" s="218"/>
      <c r="AX401" s="218"/>
      <c r="AY401" s="218"/>
      <c r="AZ401" s="218"/>
      <c r="BA401" s="218"/>
      <c r="BB401" s="218"/>
      <c r="BC401" s="218"/>
    </row>
    <row r="402" spans="15:55" s="10" customFormat="1" x14ac:dyDescent="0.35">
      <c r="O402" s="218"/>
      <c r="P402" s="218"/>
      <c r="Q402" s="218"/>
      <c r="R402" s="218"/>
      <c r="S402" s="218"/>
      <c r="T402" s="218"/>
      <c r="U402" s="218"/>
      <c r="V402" s="218"/>
      <c r="W402" s="218"/>
      <c r="X402" s="218"/>
      <c r="Y402" s="218"/>
      <c r="Z402" s="218"/>
      <c r="AA402" s="218"/>
      <c r="AB402" s="218"/>
      <c r="AC402" s="218"/>
      <c r="AD402" s="218"/>
      <c r="AE402" s="218"/>
      <c r="AF402" s="218"/>
      <c r="AG402" s="218"/>
      <c r="AH402" s="218"/>
      <c r="AI402" s="218"/>
      <c r="AJ402" s="218"/>
      <c r="AK402" s="218"/>
      <c r="AL402" s="218"/>
      <c r="AM402" s="218"/>
      <c r="AN402" s="218"/>
      <c r="AO402" s="218"/>
      <c r="AP402" s="218"/>
      <c r="AQ402" s="218"/>
      <c r="AR402" s="218"/>
      <c r="AS402" s="218"/>
      <c r="AT402" s="218"/>
      <c r="AU402" s="218"/>
      <c r="AV402" s="218"/>
      <c r="AW402" s="218"/>
      <c r="AX402" s="218"/>
      <c r="AY402" s="218"/>
      <c r="AZ402" s="218"/>
      <c r="BA402" s="218"/>
      <c r="BB402" s="218"/>
      <c r="BC402" s="218"/>
    </row>
    <row r="403" spans="15:55" s="10" customFormat="1" x14ac:dyDescent="0.35">
      <c r="O403" s="218"/>
      <c r="P403" s="218"/>
      <c r="Q403" s="218"/>
      <c r="R403" s="218"/>
      <c r="S403" s="218"/>
      <c r="T403" s="218"/>
      <c r="U403" s="218"/>
      <c r="V403" s="218"/>
      <c r="W403" s="218"/>
      <c r="X403" s="218"/>
      <c r="Y403" s="218"/>
      <c r="Z403" s="218"/>
      <c r="AA403" s="218"/>
      <c r="AB403" s="218"/>
      <c r="AC403" s="218"/>
      <c r="AD403" s="218"/>
      <c r="AE403" s="218"/>
      <c r="AF403" s="218"/>
      <c r="AG403" s="218"/>
      <c r="AH403" s="218"/>
      <c r="AI403" s="218"/>
      <c r="AJ403" s="218"/>
      <c r="AK403" s="218"/>
      <c r="AL403" s="218"/>
      <c r="AM403" s="218"/>
      <c r="AN403" s="218"/>
      <c r="AO403" s="218"/>
      <c r="AP403" s="218"/>
      <c r="AQ403" s="218"/>
      <c r="AR403" s="218"/>
      <c r="AS403" s="218"/>
      <c r="AT403" s="218"/>
      <c r="AU403" s="218"/>
      <c r="AV403" s="218"/>
      <c r="AW403" s="218"/>
      <c r="AX403" s="218"/>
      <c r="AY403" s="218"/>
      <c r="AZ403" s="218"/>
      <c r="BA403" s="218"/>
      <c r="BB403" s="218"/>
      <c r="BC403" s="218"/>
    </row>
    <row r="404" spans="15:55" s="10" customFormat="1" x14ac:dyDescent="0.35">
      <c r="O404" s="218"/>
      <c r="P404" s="218"/>
      <c r="Q404" s="218"/>
      <c r="R404" s="218"/>
      <c r="S404" s="218"/>
      <c r="T404" s="218"/>
      <c r="U404" s="218"/>
      <c r="V404" s="218"/>
      <c r="W404" s="218"/>
      <c r="X404" s="218"/>
      <c r="Y404" s="218"/>
      <c r="Z404" s="218"/>
      <c r="AA404" s="218"/>
      <c r="AB404" s="218"/>
      <c r="AC404" s="218"/>
      <c r="AD404" s="218"/>
      <c r="AE404" s="218"/>
      <c r="AF404" s="218"/>
      <c r="AG404" s="218"/>
      <c r="AH404" s="218"/>
      <c r="AI404" s="218"/>
      <c r="AJ404" s="218"/>
      <c r="AK404" s="218"/>
      <c r="AL404" s="218"/>
      <c r="AM404" s="218"/>
      <c r="AN404" s="218"/>
      <c r="AO404" s="218"/>
      <c r="AP404" s="218"/>
      <c r="AQ404" s="218"/>
      <c r="AR404" s="218"/>
      <c r="AS404" s="218"/>
      <c r="AT404" s="218"/>
      <c r="AU404" s="218"/>
      <c r="AV404" s="218"/>
      <c r="AW404" s="218"/>
      <c r="AX404" s="218"/>
      <c r="AY404" s="218"/>
      <c r="AZ404" s="218"/>
      <c r="BA404" s="218"/>
      <c r="BB404" s="218"/>
      <c r="BC404" s="218"/>
    </row>
    <row r="405" spans="15:55" s="10" customFormat="1" x14ac:dyDescent="0.35">
      <c r="O405" s="218"/>
      <c r="P405" s="218"/>
      <c r="Q405" s="218"/>
      <c r="R405" s="218"/>
      <c r="S405" s="218"/>
      <c r="T405" s="218"/>
      <c r="U405" s="218"/>
      <c r="V405" s="218"/>
      <c r="W405" s="218"/>
      <c r="X405" s="218"/>
      <c r="Y405" s="218"/>
      <c r="Z405" s="218"/>
      <c r="AA405" s="218"/>
      <c r="AB405" s="218"/>
      <c r="AC405" s="218"/>
      <c r="AD405" s="218"/>
      <c r="AE405" s="218"/>
      <c r="AF405" s="218"/>
      <c r="AG405" s="218"/>
      <c r="AH405" s="218"/>
      <c r="AI405" s="218"/>
      <c r="AJ405" s="218"/>
      <c r="AK405" s="218"/>
      <c r="AL405" s="218"/>
      <c r="AM405" s="218"/>
      <c r="AN405" s="218"/>
      <c r="AO405" s="218"/>
      <c r="AP405" s="218"/>
      <c r="AQ405" s="218"/>
      <c r="AR405" s="218"/>
      <c r="AS405" s="218"/>
      <c r="AT405" s="218"/>
      <c r="AU405" s="218"/>
      <c r="AV405" s="218"/>
      <c r="AW405" s="218"/>
      <c r="AX405" s="218"/>
      <c r="AY405" s="218"/>
      <c r="AZ405" s="218"/>
      <c r="BA405" s="218"/>
      <c r="BB405" s="218"/>
      <c r="BC405" s="218"/>
    </row>
    <row r="406" spans="15:55" s="10" customFormat="1" x14ac:dyDescent="0.35">
      <c r="O406" s="218"/>
      <c r="P406" s="218"/>
      <c r="Q406" s="218"/>
      <c r="R406" s="218"/>
      <c r="S406" s="218"/>
      <c r="T406" s="218"/>
      <c r="U406" s="218"/>
      <c r="V406" s="218"/>
      <c r="W406" s="218"/>
      <c r="X406" s="218"/>
      <c r="Y406" s="218"/>
      <c r="Z406" s="218"/>
      <c r="AA406" s="218"/>
      <c r="AB406" s="218"/>
      <c r="AC406" s="218"/>
      <c r="AD406" s="218"/>
      <c r="AE406" s="218"/>
      <c r="AF406" s="218"/>
      <c r="AG406" s="218"/>
      <c r="AH406" s="218"/>
      <c r="AI406" s="218"/>
      <c r="AJ406" s="218"/>
      <c r="AK406" s="218"/>
      <c r="AL406" s="218"/>
      <c r="AM406" s="218"/>
      <c r="AN406" s="218"/>
      <c r="AO406" s="218"/>
      <c r="AP406" s="218"/>
      <c r="AQ406" s="218"/>
      <c r="AR406" s="218"/>
      <c r="AS406" s="218"/>
      <c r="AT406" s="218"/>
      <c r="AU406" s="218"/>
      <c r="AV406" s="218"/>
      <c r="AW406" s="218"/>
      <c r="AX406" s="218"/>
      <c r="AY406" s="218"/>
      <c r="AZ406" s="218"/>
      <c r="BA406" s="218"/>
      <c r="BB406" s="218"/>
      <c r="BC406" s="218"/>
    </row>
    <row r="407" spans="15:55" s="10" customFormat="1" x14ac:dyDescent="0.35">
      <c r="O407" s="218"/>
      <c r="P407" s="218"/>
      <c r="Q407" s="218"/>
      <c r="R407" s="218"/>
      <c r="S407" s="218"/>
      <c r="T407" s="218"/>
      <c r="U407" s="218"/>
      <c r="V407" s="218"/>
      <c r="W407" s="218"/>
      <c r="X407" s="218"/>
      <c r="Y407" s="218"/>
      <c r="Z407" s="218"/>
      <c r="AA407" s="218"/>
      <c r="AB407" s="218"/>
      <c r="AC407" s="218"/>
      <c r="AD407" s="218"/>
      <c r="AE407" s="218"/>
      <c r="AF407" s="218"/>
      <c r="AG407" s="218"/>
      <c r="AH407" s="218"/>
      <c r="AI407" s="218"/>
      <c r="AJ407" s="218"/>
      <c r="AK407" s="218"/>
      <c r="AL407" s="218"/>
      <c r="AM407" s="218"/>
      <c r="AN407" s="218"/>
      <c r="AO407" s="218"/>
      <c r="AP407" s="218"/>
      <c r="AQ407" s="218"/>
      <c r="AR407" s="218"/>
      <c r="AS407" s="218"/>
      <c r="AT407" s="218"/>
      <c r="AU407" s="218"/>
      <c r="AV407" s="218"/>
      <c r="AW407" s="218"/>
      <c r="AX407" s="218"/>
      <c r="AY407" s="218"/>
      <c r="AZ407" s="218"/>
      <c r="BA407" s="218"/>
      <c r="BB407" s="218"/>
      <c r="BC407" s="218"/>
    </row>
    <row r="408" spans="15:55" s="10" customFormat="1" x14ac:dyDescent="0.35">
      <c r="O408" s="218"/>
      <c r="P408" s="218"/>
      <c r="Q408" s="218"/>
      <c r="R408" s="218"/>
      <c r="S408" s="218"/>
      <c r="T408" s="218"/>
      <c r="U408" s="218"/>
      <c r="V408" s="218"/>
      <c r="W408" s="218"/>
      <c r="X408" s="218"/>
      <c r="Y408" s="218"/>
      <c r="Z408" s="218"/>
      <c r="AA408" s="218"/>
      <c r="AB408" s="218"/>
      <c r="AC408" s="218"/>
      <c r="AD408" s="218"/>
      <c r="AE408" s="218"/>
      <c r="AF408" s="218"/>
      <c r="AG408" s="218"/>
      <c r="AH408" s="218"/>
      <c r="AI408" s="218"/>
      <c r="AJ408" s="218"/>
      <c r="AK408" s="218"/>
      <c r="AL408" s="218"/>
      <c r="AM408" s="218"/>
      <c r="AN408" s="218"/>
      <c r="AO408" s="218"/>
      <c r="AP408" s="218"/>
      <c r="AQ408" s="218"/>
      <c r="AR408" s="218"/>
      <c r="AS408" s="218"/>
      <c r="AT408" s="218"/>
      <c r="AU408" s="218"/>
      <c r="AV408" s="218"/>
      <c r="AW408" s="218"/>
      <c r="AX408" s="218"/>
      <c r="AY408" s="218"/>
      <c r="AZ408" s="218"/>
      <c r="BA408" s="218"/>
      <c r="BB408" s="218"/>
      <c r="BC408" s="218"/>
    </row>
    <row r="409" spans="15:55" s="10" customFormat="1" x14ac:dyDescent="0.35">
      <c r="O409" s="218"/>
      <c r="P409" s="218"/>
      <c r="Q409" s="218"/>
      <c r="R409" s="218"/>
      <c r="S409" s="218"/>
      <c r="T409" s="218"/>
      <c r="U409" s="218"/>
      <c r="V409" s="218"/>
      <c r="W409" s="218"/>
      <c r="X409" s="218"/>
      <c r="Y409" s="218"/>
      <c r="Z409" s="218"/>
      <c r="AA409" s="218"/>
      <c r="AB409" s="218"/>
      <c r="AC409" s="218"/>
      <c r="AD409" s="218"/>
      <c r="AE409" s="218"/>
      <c r="AF409" s="218"/>
      <c r="AG409" s="218"/>
      <c r="AH409" s="218"/>
      <c r="AI409" s="218"/>
      <c r="AJ409" s="218"/>
      <c r="AK409" s="218"/>
      <c r="AL409" s="218"/>
      <c r="AM409" s="218"/>
      <c r="AN409" s="218"/>
      <c r="AO409" s="218"/>
      <c r="AP409" s="218"/>
      <c r="AQ409" s="218"/>
      <c r="AR409" s="218"/>
      <c r="AS409" s="218"/>
      <c r="AT409" s="218"/>
      <c r="AU409" s="218"/>
      <c r="AV409" s="218"/>
      <c r="AW409" s="218"/>
      <c r="AX409" s="218"/>
      <c r="AY409" s="218"/>
      <c r="AZ409" s="218"/>
      <c r="BA409" s="218"/>
      <c r="BB409" s="218"/>
      <c r="BC409" s="218"/>
    </row>
    <row r="410" spans="15:55" s="10" customFormat="1" x14ac:dyDescent="0.35">
      <c r="O410" s="218"/>
      <c r="P410" s="218"/>
      <c r="Q410" s="218"/>
      <c r="R410" s="218"/>
      <c r="S410" s="218"/>
      <c r="T410" s="218"/>
      <c r="U410" s="218"/>
      <c r="V410" s="218"/>
      <c r="W410" s="218"/>
      <c r="X410" s="218"/>
      <c r="Y410" s="218"/>
      <c r="Z410" s="218"/>
      <c r="AA410" s="218"/>
      <c r="AB410" s="218"/>
      <c r="AC410" s="218"/>
      <c r="AD410" s="218"/>
      <c r="AE410" s="218"/>
      <c r="AF410" s="218"/>
      <c r="AG410" s="218"/>
      <c r="AH410" s="218"/>
      <c r="AI410" s="218"/>
      <c r="AJ410" s="218"/>
      <c r="AK410" s="218"/>
      <c r="AL410" s="218"/>
      <c r="AM410" s="218"/>
      <c r="AN410" s="218"/>
      <c r="AO410" s="218"/>
      <c r="AP410" s="218"/>
      <c r="AQ410" s="218"/>
      <c r="AR410" s="218"/>
      <c r="AS410" s="218"/>
      <c r="AT410" s="218"/>
      <c r="AU410" s="218"/>
      <c r="AV410" s="218"/>
      <c r="AW410" s="218"/>
      <c r="AX410" s="218"/>
      <c r="AY410" s="218"/>
      <c r="AZ410" s="218"/>
      <c r="BA410" s="218"/>
      <c r="BB410" s="218"/>
      <c r="BC410" s="218"/>
    </row>
    <row r="411" spans="15:55" s="10" customFormat="1" x14ac:dyDescent="0.35">
      <c r="O411" s="218"/>
      <c r="P411" s="218"/>
      <c r="Q411" s="218"/>
      <c r="R411" s="218"/>
      <c r="S411" s="218"/>
      <c r="T411" s="218"/>
      <c r="U411" s="218"/>
      <c r="V411" s="218"/>
      <c r="W411" s="218"/>
      <c r="X411" s="218"/>
      <c r="Y411" s="218"/>
      <c r="Z411" s="218"/>
      <c r="AA411" s="218"/>
      <c r="AB411" s="218"/>
      <c r="AC411" s="218"/>
      <c r="AD411" s="218"/>
      <c r="AE411" s="218"/>
      <c r="AF411" s="218"/>
      <c r="AG411" s="218"/>
      <c r="AH411" s="218"/>
      <c r="AI411" s="218"/>
      <c r="AJ411" s="218"/>
      <c r="AK411" s="218"/>
      <c r="AL411" s="218"/>
      <c r="AM411" s="218"/>
      <c r="AN411" s="218"/>
      <c r="AO411" s="218"/>
      <c r="AP411" s="218"/>
      <c r="AQ411" s="218"/>
      <c r="AR411" s="218"/>
      <c r="AS411" s="218"/>
      <c r="AT411" s="218"/>
      <c r="AU411" s="218"/>
      <c r="AV411" s="218"/>
      <c r="AW411" s="218"/>
      <c r="AX411" s="218"/>
      <c r="AY411" s="218"/>
      <c r="AZ411" s="218"/>
      <c r="BA411" s="218"/>
      <c r="BB411" s="218"/>
      <c r="BC411" s="218"/>
    </row>
    <row r="412" spans="15:55" s="10" customFormat="1" x14ac:dyDescent="0.35">
      <c r="O412" s="218"/>
      <c r="P412" s="218"/>
      <c r="Q412" s="218"/>
      <c r="R412" s="218"/>
      <c r="S412" s="218"/>
      <c r="T412" s="218"/>
      <c r="U412" s="218"/>
      <c r="V412" s="218"/>
      <c r="W412" s="218"/>
      <c r="X412" s="218"/>
      <c r="Y412" s="218"/>
      <c r="Z412" s="218"/>
      <c r="AA412" s="218"/>
      <c r="AB412" s="218"/>
      <c r="AC412" s="218"/>
      <c r="AD412" s="218"/>
      <c r="AE412" s="218"/>
      <c r="AF412" s="218"/>
      <c r="AG412" s="218"/>
      <c r="AH412" s="218"/>
      <c r="AI412" s="218"/>
      <c r="AJ412" s="218"/>
      <c r="AK412" s="218"/>
      <c r="AL412" s="218"/>
      <c r="AM412" s="218"/>
      <c r="AN412" s="218"/>
      <c r="AO412" s="218"/>
      <c r="AP412" s="218"/>
      <c r="AQ412" s="218"/>
      <c r="AR412" s="218"/>
      <c r="AS412" s="218"/>
      <c r="AT412" s="218"/>
      <c r="AU412" s="218"/>
      <c r="AV412" s="218"/>
      <c r="AW412" s="218"/>
      <c r="AX412" s="218"/>
      <c r="AY412" s="218"/>
      <c r="AZ412" s="218"/>
      <c r="BA412" s="218"/>
      <c r="BB412" s="218"/>
      <c r="BC412" s="218"/>
    </row>
    <row r="413" spans="15:55" s="10" customFormat="1" x14ac:dyDescent="0.35">
      <c r="O413" s="218"/>
      <c r="P413" s="218"/>
      <c r="Q413" s="218"/>
      <c r="R413" s="218"/>
      <c r="S413" s="218"/>
      <c r="T413" s="218"/>
      <c r="U413" s="218"/>
      <c r="V413" s="218"/>
      <c r="W413" s="218"/>
      <c r="X413" s="218"/>
      <c r="Y413" s="218"/>
      <c r="Z413" s="218"/>
      <c r="AA413" s="218"/>
      <c r="AB413" s="218"/>
      <c r="AC413" s="218"/>
      <c r="AD413" s="218"/>
      <c r="AE413" s="218"/>
      <c r="AF413" s="218"/>
      <c r="AG413" s="218"/>
      <c r="AH413" s="218"/>
      <c r="AI413" s="218"/>
      <c r="AJ413" s="218"/>
      <c r="AK413" s="218"/>
      <c r="AL413" s="218"/>
      <c r="AM413" s="218"/>
      <c r="AN413" s="218"/>
      <c r="AO413" s="218"/>
      <c r="AP413" s="218"/>
      <c r="AQ413" s="218"/>
      <c r="AR413" s="218"/>
      <c r="AS413" s="218"/>
      <c r="AT413" s="218"/>
      <c r="AU413" s="218"/>
      <c r="AV413" s="218"/>
      <c r="AW413" s="218"/>
      <c r="AX413" s="218"/>
      <c r="AY413" s="218"/>
      <c r="AZ413" s="218"/>
      <c r="BA413" s="218"/>
      <c r="BB413" s="218"/>
      <c r="BC413" s="218"/>
    </row>
    <row r="414" spans="15:55" s="10" customFormat="1" x14ac:dyDescent="0.35">
      <c r="O414" s="218"/>
      <c r="P414" s="218"/>
      <c r="Q414" s="218"/>
      <c r="R414" s="218"/>
      <c r="S414" s="218"/>
      <c r="T414" s="218"/>
      <c r="U414" s="218"/>
      <c r="V414" s="218"/>
      <c r="W414" s="218"/>
      <c r="X414" s="218"/>
      <c r="Y414" s="218"/>
      <c r="Z414" s="218"/>
      <c r="AA414" s="218"/>
      <c r="AB414" s="218"/>
      <c r="AC414" s="218"/>
      <c r="AD414" s="218"/>
      <c r="AE414" s="218"/>
      <c r="AF414" s="218"/>
      <c r="AG414" s="218"/>
      <c r="AH414" s="218"/>
      <c r="AI414" s="218"/>
      <c r="AJ414" s="218"/>
      <c r="AK414" s="218"/>
      <c r="AL414" s="218"/>
      <c r="AM414" s="218"/>
      <c r="AN414" s="218"/>
      <c r="AO414" s="218"/>
      <c r="AP414" s="218"/>
      <c r="AQ414" s="218"/>
      <c r="AR414" s="218"/>
      <c r="AS414" s="218"/>
      <c r="AT414" s="218"/>
      <c r="AU414" s="218"/>
      <c r="AV414" s="218"/>
      <c r="AW414" s="218"/>
      <c r="AX414" s="218"/>
      <c r="AY414" s="218"/>
      <c r="AZ414" s="218"/>
      <c r="BA414" s="218"/>
      <c r="BB414" s="218"/>
      <c r="BC414" s="218"/>
    </row>
    <row r="415" spans="15:55" s="10" customFormat="1" x14ac:dyDescent="0.35">
      <c r="O415" s="218"/>
      <c r="P415" s="218"/>
      <c r="Q415" s="218"/>
      <c r="R415" s="218"/>
      <c r="S415" s="218"/>
      <c r="T415" s="218"/>
      <c r="U415" s="218"/>
      <c r="V415" s="218"/>
      <c r="W415" s="218"/>
      <c r="X415" s="218"/>
      <c r="Y415" s="218"/>
      <c r="Z415" s="218"/>
      <c r="AA415" s="218"/>
      <c r="AB415" s="218"/>
      <c r="AC415" s="218"/>
      <c r="AD415" s="218"/>
      <c r="AE415" s="218"/>
      <c r="AF415" s="218"/>
      <c r="AG415" s="218"/>
      <c r="AH415" s="218"/>
      <c r="AI415" s="218"/>
      <c r="AJ415" s="218"/>
      <c r="AK415" s="218"/>
      <c r="AL415" s="218"/>
      <c r="AM415" s="218"/>
      <c r="AN415" s="218"/>
      <c r="AO415" s="218"/>
      <c r="AP415" s="218"/>
      <c r="AQ415" s="218"/>
      <c r="AR415" s="218"/>
      <c r="AS415" s="218"/>
      <c r="AT415" s="218"/>
      <c r="AU415" s="218"/>
      <c r="AV415" s="218"/>
      <c r="AW415" s="218"/>
      <c r="AX415" s="218"/>
      <c r="AY415" s="218"/>
      <c r="AZ415" s="218"/>
      <c r="BA415" s="218"/>
      <c r="BB415" s="218"/>
      <c r="BC415" s="218"/>
    </row>
    <row r="416" spans="15:55" s="10" customFormat="1" x14ac:dyDescent="0.35">
      <c r="O416" s="218"/>
      <c r="P416" s="218"/>
      <c r="Q416" s="218"/>
      <c r="R416" s="218"/>
      <c r="S416" s="218"/>
      <c r="T416" s="218"/>
      <c r="U416" s="218"/>
      <c r="V416" s="218"/>
      <c r="W416" s="218"/>
      <c r="X416" s="218"/>
      <c r="Y416" s="218"/>
      <c r="Z416" s="218"/>
      <c r="AA416" s="218"/>
      <c r="AB416" s="218"/>
      <c r="AC416" s="218"/>
      <c r="AD416" s="218"/>
      <c r="AE416" s="218"/>
      <c r="AF416" s="218"/>
      <c r="AG416" s="218"/>
      <c r="AH416" s="218"/>
      <c r="AI416" s="218"/>
      <c r="AJ416" s="218"/>
      <c r="AK416" s="218"/>
      <c r="AL416" s="218"/>
      <c r="AM416" s="218"/>
      <c r="AN416" s="218"/>
      <c r="AO416" s="218"/>
      <c r="AP416" s="218"/>
      <c r="AQ416" s="218"/>
      <c r="AR416" s="218"/>
      <c r="AS416" s="218"/>
      <c r="AT416" s="218"/>
      <c r="AU416" s="218"/>
      <c r="AV416" s="218"/>
      <c r="AW416" s="218"/>
      <c r="AX416" s="218"/>
      <c r="AY416" s="218"/>
      <c r="AZ416" s="218"/>
      <c r="BA416" s="218"/>
      <c r="BB416" s="218"/>
      <c r="BC416" s="218"/>
    </row>
    <row r="417" spans="15:55" s="10" customFormat="1" x14ac:dyDescent="0.35">
      <c r="O417" s="218"/>
      <c r="P417" s="218"/>
      <c r="Q417" s="218"/>
      <c r="R417" s="218"/>
      <c r="S417" s="218"/>
      <c r="T417" s="218"/>
      <c r="U417" s="218"/>
      <c r="V417" s="218"/>
      <c r="W417" s="218"/>
      <c r="X417" s="218"/>
      <c r="Y417" s="218"/>
      <c r="Z417" s="218"/>
      <c r="AA417" s="218"/>
      <c r="AB417" s="218"/>
      <c r="AC417" s="218"/>
      <c r="AD417" s="218"/>
      <c r="AE417" s="218"/>
      <c r="AF417" s="218"/>
      <c r="AG417" s="218"/>
      <c r="AH417" s="218"/>
      <c r="AI417" s="218"/>
      <c r="AJ417" s="218"/>
      <c r="AK417" s="218"/>
      <c r="AL417" s="218"/>
      <c r="AM417" s="218"/>
      <c r="AN417" s="218"/>
      <c r="AO417" s="218"/>
      <c r="AP417" s="218"/>
      <c r="AQ417" s="218"/>
      <c r="AR417" s="218"/>
      <c r="AS417" s="218"/>
      <c r="AT417" s="218"/>
      <c r="AU417" s="218"/>
      <c r="AV417" s="218"/>
      <c r="AW417" s="218"/>
      <c r="AX417" s="218"/>
      <c r="AY417" s="218"/>
      <c r="AZ417" s="218"/>
      <c r="BA417" s="218"/>
      <c r="BB417" s="218"/>
      <c r="BC417" s="218"/>
    </row>
    <row r="418" spans="15:55" s="10" customFormat="1" x14ac:dyDescent="0.35">
      <c r="O418" s="218"/>
      <c r="P418" s="218"/>
      <c r="Q418" s="218"/>
      <c r="R418" s="218"/>
      <c r="S418" s="218"/>
      <c r="T418" s="218"/>
      <c r="U418" s="218"/>
      <c r="V418" s="218"/>
      <c r="W418" s="218"/>
      <c r="X418" s="218"/>
      <c r="Y418" s="218"/>
      <c r="Z418" s="218"/>
      <c r="AA418" s="218"/>
      <c r="AB418" s="218"/>
      <c r="AC418" s="218"/>
      <c r="AD418" s="218"/>
      <c r="AE418" s="218"/>
      <c r="AF418" s="218"/>
      <c r="AG418" s="218"/>
      <c r="AH418" s="218"/>
      <c r="AI418" s="218"/>
      <c r="AJ418" s="218"/>
      <c r="AK418" s="218"/>
      <c r="AL418" s="218"/>
      <c r="AM418" s="218"/>
      <c r="AN418" s="218"/>
      <c r="AO418" s="218"/>
      <c r="AP418" s="218"/>
      <c r="AQ418" s="218"/>
      <c r="AR418" s="218"/>
      <c r="AS418" s="218"/>
      <c r="AT418" s="218"/>
      <c r="AU418" s="218"/>
      <c r="AV418" s="218"/>
      <c r="AW418" s="218"/>
      <c r="AX418" s="218"/>
      <c r="AY418" s="218"/>
      <c r="AZ418" s="218"/>
      <c r="BA418" s="218"/>
      <c r="BB418" s="218"/>
      <c r="BC418" s="218"/>
    </row>
    <row r="419" spans="15:55" s="10" customFormat="1" x14ac:dyDescent="0.35">
      <c r="O419" s="218"/>
      <c r="P419" s="218"/>
      <c r="Q419" s="218"/>
      <c r="R419" s="218"/>
      <c r="S419" s="218"/>
      <c r="T419" s="218"/>
      <c r="U419" s="218"/>
      <c r="V419" s="218"/>
      <c r="W419" s="218"/>
      <c r="X419" s="218"/>
      <c r="Y419" s="218"/>
      <c r="Z419" s="218"/>
      <c r="AA419" s="218"/>
      <c r="AB419" s="218"/>
      <c r="AC419" s="218"/>
      <c r="AD419" s="218"/>
      <c r="AE419" s="218"/>
      <c r="AF419" s="218"/>
      <c r="AG419" s="218"/>
      <c r="AH419" s="218"/>
      <c r="AI419" s="218"/>
      <c r="AJ419" s="218"/>
      <c r="AK419" s="218"/>
      <c r="AL419" s="218"/>
      <c r="AM419" s="218"/>
      <c r="AN419" s="218"/>
      <c r="AO419" s="218"/>
      <c r="AP419" s="218"/>
      <c r="AQ419" s="218"/>
      <c r="AR419" s="218"/>
      <c r="AS419" s="218"/>
      <c r="AT419" s="218"/>
      <c r="AU419" s="218"/>
      <c r="AV419" s="218"/>
      <c r="AW419" s="218"/>
      <c r="AX419" s="218"/>
      <c r="AY419" s="218"/>
      <c r="AZ419" s="218"/>
      <c r="BA419" s="218"/>
      <c r="BB419" s="218"/>
      <c r="BC419" s="218"/>
    </row>
    <row r="420" spans="15:55" s="10" customFormat="1" x14ac:dyDescent="0.35">
      <c r="O420" s="218"/>
      <c r="P420" s="218"/>
      <c r="Q420" s="218"/>
      <c r="R420" s="218"/>
      <c r="S420" s="218"/>
      <c r="T420" s="218"/>
      <c r="U420" s="218"/>
      <c r="V420" s="218"/>
      <c r="W420" s="218"/>
      <c r="X420" s="218"/>
      <c r="Y420" s="218"/>
      <c r="Z420" s="218"/>
      <c r="AA420" s="218"/>
      <c r="AB420" s="218"/>
      <c r="AC420" s="218"/>
      <c r="AD420" s="218"/>
      <c r="AE420" s="218"/>
      <c r="AF420" s="218"/>
      <c r="AG420" s="218"/>
      <c r="AH420" s="218"/>
      <c r="AI420" s="218"/>
      <c r="AJ420" s="218"/>
      <c r="AK420" s="218"/>
      <c r="AL420" s="218"/>
      <c r="AM420" s="218"/>
      <c r="AN420" s="218"/>
      <c r="AO420" s="218"/>
      <c r="AP420" s="218"/>
      <c r="AQ420" s="218"/>
      <c r="AR420" s="218"/>
      <c r="AS420" s="218"/>
      <c r="AT420" s="218"/>
      <c r="AU420" s="218"/>
      <c r="AV420" s="218"/>
      <c r="AW420" s="218"/>
      <c r="AX420" s="218"/>
      <c r="AY420" s="218"/>
      <c r="AZ420" s="218"/>
      <c r="BA420" s="218"/>
      <c r="BB420" s="218"/>
      <c r="BC420" s="218"/>
    </row>
    <row r="421" spans="15:55" s="10" customFormat="1" x14ac:dyDescent="0.35">
      <c r="O421" s="218"/>
      <c r="P421" s="218"/>
      <c r="Q421" s="218"/>
      <c r="R421" s="218"/>
      <c r="S421" s="218"/>
      <c r="T421" s="218"/>
      <c r="U421" s="218"/>
      <c r="V421" s="218"/>
      <c r="W421" s="218"/>
      <c r="X421" s="218"/>
      <c r="Y421" s="218"/>
      <c r="Z421" s="218"/>
      <c r="AA421" s="218"/>
      <c r="AB421" s="218"/>
      <c r="AC421" s="218"/>
      <c r="AD421" s="218"/>
      <c r="AE421" s="218"/>
      <c r="AF421" s="218"/>
      <c r="AG421" s="218"/>
      <c r="AH421" s="218"/>
      <c r="AI421" s="218"/>
      <c r="AJ421" s="218"/>
      <c r="AK421" s="218"/>
      <c r="AL421" s="218"/>
      <c r="AM421" s="218"/>
      <c r="AN421" s="218"/>
      <c r="AO421" s="218"/>
      <c r="AP421" s="218"/>
      <c r="AQ421" s="218"/>
      <c r="AR421" s="218"/>
      <c r="AS421" s="218"/>
      <c r="AT421" s="218"/>
      <c r="AU421" s="218"/>
      <c r="AV421" s="218"/>
      <c r="AW421" s="218"/>
      <c r="AX421" s="218"/>
      <c r="AY421" s="218"/>
      <c r="AZ421" s="218"/>
      <c r="BA421" s="218"/>
      <c r="BB421" s="218"/>
      <c r="BC421" s="218"/>
    </row>
    <row r="422" spans="15:55" s="10" customFormat="1" x14ac:dyDescent="0.35">
      <c r="O422" s="218"/>
      <c r="P422" s="218"/>
      <c r="Q422" s="218"/>
      <c r="R422" s="218"/>
      <c r="S422" s="218"/>
      <c r="T422" s="218"/>
      <c r="U422" s="218"/>
      <c r="V422" s="218"/>
      <c r="W422" s="218"/>
      <c r="X422" s="218"/>
      <c r="Y422" s="218"/>
      <c r="Z422" s="218"/>
      <c r="AA422" s="218"/>
      <c r="AB422" s="218"/>
      <c r="AC422" s="218"/>
      <c r="AD422" s="218"/>
      <c r="AE422" s="218"/>
      <c r="AF422" s="218"/>
      <c r="AG422" s="218"/>
      <c r="AH422" s="218"/>
      <c r="AI422" s="218"/>
      <c r="AJ422" s="218"/>
      <c r="AK422" s="218"/>
      <c r="AL422" s="218"/>
      <c r="AM422" s="218"/>
      <c r="AN422" s="218"/>
      <c r="AO422" s="218"/>
      <c r="AP422" s="218"/>
      <c r="AQ422" s="218"/>
      <c r="AR422" s="218"/>
      <c r="AS422" s="218"/>
      <c r="AT422" s="218"/>
      <c r="AU422" s="218"/>
      <c r="AV422" s="218"/>
      <c r="AW422" s="218"/>
      <c r="AX422" s="218"/>
      <c r="AY422" s="218"/>
      <c r="AZ422" s="218"/>
      <c r="BA422" s="218"/>
      <c r="BB422" s="218"/>
      <c r="BC422" s="218"/>
    </row>
    <row r="423" spans="15:55" s="10" customFormat="1" x14ac:dyDescent="0.35">
      <c r="O423" s="218"/>
      <c r="P423" s="218"/>
      <c r="Q423" s="218"/>
      <c r="R423" s="218"/>
      <c r="S423" s="218"/>
      <c r="T423" s="218"/>
      <c r="U423" s="218"/>
      <c r="V423" s="218"/>
      <c r="W423" s="218"/>
      <c r="X423" s="218"/>
      <c r="Y423" s="218"/>
      <c r="Z423" s="218"/>
      <c r="AA423" s="218"/>
      <c r="AB423" s="218"/>
      <c r="AC423" s="218"/>
      <c r="AD423" s="218"/>
      <c r="AE423" s="218"/>
      <c r="AF423" s="218"/>
      <c r="AG423" s="218"/>
      <c r="AH423" s="218"/>
      <c r="AI423" s="218"/>
      <c r="AJ423" s="218"/>
      <c r="AK423" s="218"/>
      <c r="AL423" s="218"/>
      <c r="AM423" s="218"/>
      <c r="AN423" s="218"/>
      <c r="AO423" s="218"/>
      <c r="AP423" s="218"/>
      <c r="AQ423" s="218"/>
      <c r="AR423" s="218"/>
      <c r="AS423" s="218"/>
      <c r="AT423" s="218"/>
      <c r="AU423" s="218"/>
      <c r="AV423" s="218"/>
      <c r="AW423" s="218"/>
      <c r="AX423" s="218"/>
      <c r="AY423" s="218"/>
      <c r="AZ423" s="218"/>
      <c r="BA423" s="218"/>
      <c r="BB423" s="218"/>
      <c r="BC423" s="218"/>
    </row>
    <row r="424" spans="15:55" s="10" customFormat="1" x14ac:dyDescent="0.35">
      <c r="O424" s="218"/>
      <c r="P424" s="218"/>
      <c r="Q424" s="218"/>
      <c r="R424" s="218"/>
      <c r="S424" s="218"/>
      <c r="T424" s="218"/>
      <c r="U424" s="218"/>
      <c r="V424" s="218"/>
      <c r="W424" s="218"/>
      <c r="X424" s="218"/>
      <c r="Y424" s="218"/>
      <c r="Z424" s="218"/>
      <c r="AA424" s="218"/>
      <c r="AB424" s="218"/>
      <c r="AC424" s="218"/>
      <c r="AD424" s="218"/>
      <c r="AE424" s="218"/>
      <c r="AF424" s="218"/>
      <c r="AG424" s="218"/>
      <c r="AH424" s="218"/>
      <c r="AI424" s="218"/>
      <c r="AJ424" s="218"/>
      <c r="AK424" s="218"/>
      <c r="AL424" s="218"/>
      <c r="AM424" s="218"/>
      <c r="AN424" s="218"/>
      <c r="AO424" s="218"/>
      <c r="AP424" s="218"/>
      <c r="AQ424" s="218"/>
      <c r="AR424" s="218"/>
      <c r="AS424" s="218"/>
      <c r="AT424" s="218"/>
      <c r="AU424" s="218"/>
      <c r="AV424" s="218"/>
      <c r="AW424" s="218"/>
      <c r="AX424" s="218"/>
      <c r="AY424" s="218"/>
      <c r="AZ424" s="218"/>
      <c r="BA424" s="218"/>
      <c r="BB424" s="218"/>
      <c r="BC424" s="218"/>
    </row>
    <row r="425" spans="15:55" s="10" customFormat="1" x14ac:dyDescent="0.35">
      <c r="O425" s="218"/>
      <c r="P425" s="218"/>
      <c r="Q425" s="218"/>
      <c r="R425" s="218"/>
      <c r="S425" s="218"/>
      <c r="T425" s="218"/>
      <c r="U425" s="218"/>
      <c r="V425" s="218"/>
      <c r="W425" s="218"/>
      <c r="X425" s="218"/>
      <c r="Y425" s="218"/>
      <c r="Z425" s="218"/>
      <c r="AA425" s="218"/>
      <c r="AB425" s="218"/>
      <c r="AC425" s="218"/>
      <c r="AD425" s="218"/>
      <c r="AE425" s="218"/>
      <c r="AF425" s="218"/>
      <c r="AG425" s="218"/>
      <c r="AH425" s="218"/>
      <c r="AI425" s="218"/>
      <c r="AJ425" s="218"/>
      <c r="AK425" s="218"/>
      <c r="AL425" s="218"/>
      <c r="AM425" s="218"/>
      <c r="AN425" s="218"/>
      <c r="AO425" s="218"/>
      <c r="AP425" s="218"/>
      <c r="AQ425" s="218"/>
      <c r="AR425" s="218"/>
      <c r="AS425" s="218"/>
      <c r="AT425" s="218"/>
      <c r="AU425" s="218"/>
      <c r="AV425" s="218"/>
      <c r="AW425" s="218"/>
      <c r="AX425" s="218"/>
      <c r="AY425" s="218"/>
      <c r="AZ425" s="218"/>
      <c r="BA425" s="218"/>
      <c r="BB425" s="218"/>
      <c r="BC425" s="218"/>
    </row>
    <row r="426" spans="15:55" s="10" customFormat="1" x14ac:dyDescent="0.35">
      <c r="O426" s="218"/>
      <c r="P426" s="218"/>
      <c r="Q426" s="218"/>
      <c r="R426" s="218"/>
      <c r="S426" s="218"/>
      <c r="T426" s="218"/>
      <c r="U426" s="218"/>
      <c r="V426" s="218"/>
      <c r="W426" s="218"/>
      <c r="X426" s="218"/>
      <c r="Y426" s="218"/>
      <c r="Z426" s="218"/>
      <c r="AA426" s="218"/>
      <c r="AB426" s="218"/>
      <c r="AC426" s="218"/>
      <c r="AD426" s="218"/>
      <c r="AE426" s="218"/>
      <c r="AF426" s="218"/>
      <c r="AG426" s="218"/>
      <c r="AH426" s="218"/>
      <c r="AI426" s="218"/>
      <c r="AJ426" s="218"/>
      <c r="AK426" s="218"/>
      <c r="AL426" s="218"/>
      <c r="AM426" s="218"/>
      <c r="AN426" s="218"/>
      <c r="AO426" s="218"/>
      <c r="AP426" s="218"/>
      <c r="AQ426" s="218"/>
      <c r="AR426" s="218"/>
      <c r="AS426" s="218"/>
      <c r="AT426" s="218"/>
      <c r="AU426" s="218"/>
      <c r="AV426" s="218"/>
      <c r="AW426" s="218"/>
      <c r="AX426" s="218"/>
      <c r="AY426" s="218"/>
      <c r="AZ426" s="218"/>
      <c r="BA426" s="218"/>
      <c r="BB426" s="218"/>
      <c r="BC426" s="218"/>
    </row>
    <row r="427" spans="15:55" s="10" customFormat="1" x14ac:dyDescent="0.35">
      <c r="O427" s="218"/>
      <c r="P427" s="218"/>
      <c r="Q427" s="218"/>
      <c r="R427" s="218"/>
      <c r="S427" s="218"/>
      <c r="T427" s="218"/>
      <c r="U427" s="218"/>
      <c r="V427" s="218"/>
      <c r="W427" s="218"/>
      <c r="X427" s="218"/>
      <c r="Y427" s="218"/>
      <c r="Z427" s="218"/>
      <c r="AA427" s="218"/>
      <c r="AB427" s="218"/>
      <c r="AC427" s="218"/>
      <c r="AD427" s="218"/>
      <c r="AE427" s="218"/>
      <c r="AF427" s="218"/>
      <c r="AG427" s="218"/>
      <c r="AH427" s="218"/>
      <c r="AI427" s="218"/>
      <c r="AJ427" s="218"/>
      <c r="AK427" s="218"/>
      <c r="AL427" s="218"/>
      <c r="AM427" s="218"/>
      <c r="AN427" s="218"/>
      <c r="AO427" s="218"/>
      <c r="AP427" s="218"/>
      <c r="AQ427" s="218"/>
      <c r="AR427" s="218"/>
      <c r="AS427" s="218"/>
      <c r="AT427" s="218"/>
      <c r="AU427" s="218"/>
      <c r="AV427" s="218"/>
      <c r="AW427" s="218"/>
      <c r="AX427" s="218"/>
      <c r="AY427" s="218"/>
      <c r="AZ427" s="218"/>
      <c r="BA427" s="218"/>
      <c r="BB427" s="218"/>
      <c r="BC427" s="218"/>
    </row>
    <row r="428" spans="15:55" s="10" customFormat="1" x14ac:dyDescent="0.35">
      <c r="O428" s="218"/>
      <c r="P428" s="218"/>
      <c r="Q428" s="218"/>
      <c r="R428" s="218"/>
      <c r="S428" s="218"/>
      <c r="T428" s="218"/>
      <c r="U428" s="218"/>
      <c r="V428" s="218"/>
      <c r="W428" s="218"/>
      <c r="X428" s="218"/>
      <c r="Y428" s="218"/>
      <c r="Z428" s="218"/>
      <c r="AA428" s="218"/>
      <c r="AB428" s="218"/>
      <c r="AC428" s="218"/>
      <c r="AD428" s="218"/>
      <c r="AE428" s="218"/>
      <c r="AF428" s="218"/>
      <c r="AG428" s="218"/>
      <c r="AH428" s="218"/>
      <c r="AI428" s="218"/>
      <c r="AJ428" s="218"/>
      <c r="AK428" s="218"/>
      <c r="AL428" s="218"/>
      <c r="AM428" s="218"/>
      <c r="AN428" s="218"/>
      <c r="AO428" s="218"/>
      <c r="AP428" s="218"/>
      <c r="AQ428" s="218"/>
      <c r="AR428" s="218"/>
      <c r="AS428" s="218"/>
      <c r="AT428" s="218"/>
      <c r="AU428" s="218"/>
      <c r="AV428" s="218"/>
      <c r="AW428" s="218"/>
      <c r="AX428" s="218"/>
      <c r="AY428" s="218"/>
      <c r="AZ428" s="218"/>
      <c r="BA428" s="218"/>
      <c r="BB428" s="218"/>
      <c r="BC428" s="218"/>
    </row>
    <row r="429" spans="15:55" s="10" customFormat="1" x14ac:dyDescent="0.35">
      <c r="O429" s="218"/>
      <c r="P429" s="218"/>
      <c r="Q429" s="218"/>
      <c r="R429" s="218"/>
      <c r="S429" s="218"/>
      <c r="T429" s="218"/>
      <c r="U429" s="218"/>
      <c r="V429" s="218"/>
      <c r="W429" s="218"/>
      <c r="X429" s="218"/>
      <c r="Y429" s="218"/>
      <c r="Z429" s="218"/>
      <c r="AA429" s="218"/>
      <c r="AB429" s="218"/>
      <c r="AC429" s="218"/>
      <c r="AD429" s="218"/>
      <c r="AE429" s="218"/>
      <c r="AF429" s="218"/>
      <c r="AG429" s="218"/>
      <c r="AH429" s="218"/>
      <c r="AI429" s="218"/>
      <c r="AJ429" s="218"/>
      <c r="AK429" s="218"/>
      <c r="AL429" s="218"/>
      <c r="AM429" s="218"/>
      <c r="AN429" s="218"/>
      <c r="AO429" s="218"/>
      <c r="AP429" s="218"/>
      <c r="AQ429" s="218"/>
      <c r="AR429" s="218"/>
      <c r="AS429" s="218"/>
      <c r="AT429" s="218"/>
      <c r="AU429" s="218"/>
      <c r="AV429" s="218"/>
      <c r="AW429" s="218"/>
      <c r="AX429" s="218"/>
      <c r="AY429" s="218"/>
      <c r="AZ429" s="218"/>
      <c r="BA429" s="218"/>
      <c r="BB429" s="218"/>
      <c r="BC429" s="218"/>
    </row>
    <row r="430" spans="15:55" s="10" customFormat="1" x14ac:dyDescent="0.35">
      <c r="O430" s="218"/>
      <c r="P430" s="218"/>
      <c r="Q430" s="218"/>
      <c r="R430" s="218"/>
      <c r="S430" s="218"/>
      <c r="T430" s="218"/>
      <c r="U430" s="218"/>
      <c r="V430" s="218"/>
      <c r="W430" s="218"/>
      <c r="X430" s="218"/>
      <c r="Y430" s="218"/>
      <c r="Z430" s="218"/>
      <c r="AA430" s="218"/>
      <c r="AB430" s="218"/>
      <c r="AC430" s="218"/>
      <c r="AD430" s="218"/>
      <c r="AE430" s="218"/>
      <c r="AF430" s="218"/>
      <c r="AG430" s="218"/>
      <c r="AH430" s="218"/>
      <c r="AI430" s="218"/>
      <c r="AJ430" s="218"/>
      <c r="AK430" s="218"/>
      <c r="AL430" s="218"/>
      <c r="AM430" s="218"/>
      <c r="AN430" s="218"/>
      <c r="AO430" s="218"/>
      <c r="AP430" s="218"/>
      <c r="AQ430" s="218"/>
      <c r="AR430" s="218"/>
      <c r="AS430" s="218"/>
      <c r="AT430" s="218"/>
      <c r="AU430" s="218"/>
      <c r="AV430" s="218"/>
      <c r="AW430" s="218"/>
      <c r="AX430" s="218"/>
      <c r="AY430" s="218"/>
      <c r="AZ430" s="218"/>
      <c r="BA430" s="218"/>
      <c r="BB430" s="218"/>
      <c r="BC430" s="218"/>
    </row>
    <row r="431" spans="15:55" s="10" customFormat="1" x14ac:dyDescent="0.35">
      <c r="O431" s="218"/>
      <c r="P431" s="218"/>
      <c r="Q431" s="218"/>
      <c r="R431" s="218"/>
      <c r="S431" s="218"/>
      <c r="T431" s="218"/>
      <c r="U431" s="218"/>
      <c r="V431" s="218"/>
      <c r="W431" s="218"/>
      <c r="X431" s="218"/>
      <c r="Y431" s="218"/>
      <c r="Z431" s="218"/>
      <c r="AA431" s="218"/>
      <c r="AB431" s="218"/>
      <c r="AC431" s="218"/>
      <c r="AD431" s="218"/>
      <c r="AE431" s="218"/>
      <c r="AF431" s="218"/>
      <c r="AG431" s="218"/>
      <c r="AH431" s="218"/>
      <c r="AI431" s="218"/>
      <c r="AJ431" s="218"/>
      <c r="AK431" s="218"/>
      <c r="AL431" s="218"/>
      <c r="AM431" s="218"/>
      <c r="AN431" s="218"/>
      <c r="AO431" s="218"/>
      <c r="AP431" s="218"/>
      <c r="AQ431" s="218"/>
      <c r="AR431" s="218"/>
      <c r="AS431" s="218"/>
      <c r="AT431" s="218"/>
      <c r="AU431" s="218"/>
      <c r="AV431" s="218"/>
      <c r="AW431" s="218"/>
      <c r="AX431" s="218"/>
      <c r="AY431" s="218"/>
      <c r="AZ431" s="218"/>
      <c r="BA431" s="218"/>
      <c r="BB431" s="218"/>
      <c r="BC431" s="218"/>
    </row>
    <row r="432" spans="15:55" s="10" customFormat="1" x14ac:dyDescent="0.35">
      <c r="O432" s="218"/>
      <c r="P432" s="218"/>
      <c r="Q432" s="218"/>
      <c r="R432" s="218"/>
      <c r="S432" s="218"/>
      <c r="T432" s="218"/>
      <c r="U432" s="218"/>
      <c r="V432" s="218"/>
      <c r="W432" s="218"/>
      <c r="X432" s="218"/>
      <c r="Y432" s="218"/>
      <c r="Z432" s="218"/>
      <c r="AA432" s="218"/>
      <c r="AB432" s="218"/>
      <c r="AC432" s="218"/>
      <c r="AD432" s="218"/>
      <c r="AE432" s="218"/>
      <c r="AF432" s="218"/>
      <c r="AG432" s="218"/>
      <c r="AH432" s="218"/>
      <c r="AI432" s="218"/>
      <c r="AJ432" s="218"/>
      <c r="AK432" s="218"/>
      <c r="AL432" s="218"/>
      <c r="AM432" s="218"/>
      <c r="AN432" s="218"/>
      <c r="AO432" s="218"/>
      <c r="AP432" s="218"/>
      <c r="AQ432" s="218"/>
      <c r="AR432" s="218"/>
      <c r="AS432" s="218"/>
      <c r="AT432" s="218"/>
      <c r="AU432" s="218"/>
      <c r="AV432" s="218"/>
      <c r="AW432" s="218"/>
      <c r="AX432" s="218"/>
      <c r="AY432" s="218"/>
      <c r="AZ432" s="218"/>
      <c r="BA432" s="218"/>
      <c r="BB432" s="218"/>
      <c r="BC432" s="218"/>
    </row>
    <row r="433" spans="15:55" s="10" customFormat="1" x14ac:dyDescent="0.35">
      <c r="O433" s="218"/>
      <c r="P433" s="218"/>
      <c r="Q433" s="218"/>
      <c r="R433" s="218"/>
      <c r="S433" s="218"/>
      <c r="T433" s="218"/>
      <c r="U433" s="218"/>
      <c r="V433" s="218"/>
      <c r="W433" s="218"/>
      <c r="X433" s="218"/>
      <c r="Y433" s="218"/>
      <c r="Z433" s="218"/>
      <c r="AA433" s="218"/>
      <c r="AB433" s="218"/>
      <c r="AC433" s="218"/>
      <c r="AD433" s="218"/>
      <c r="AE433" s="218"/>
      <c r="AF433" s="218"/>
      <c r="AG433" s="218"/>
      <c r="AH433" s="218"/>
      <c r="AI433" s="218"/>
      <c r="AJ433" s="218"/>
      <c r="AK433" s="218"/>
      <c r="AL433" s="218"/>
      <c r="AM433" s="218"/>
      <c r="AN433" s="218"/>
      <c r="AO433" s="218"/>
      <c r="AP433" s="218"/>
      <c r="AQ433" s="218"/>
      <c r="AR433" s="218"/>
      <c r="AS433" s="218"/>
      <c r="AT433" s="218"/>
      <c r="AU433" s="218"/>
      <c r="AV433" s="218"/>
      <c r="AW433" s="218"/>
      <c r="AX433" s="218"/>
      <c r="AY433" s="218"/>
      <c r="AZ433" s="218"/>
      <c r="BA433" s="218"/>
      <c r="BB433" s="218"/>
      <c r="BC433" s="218"/>
    </row>
    <row r="434" spans="15:55" s="10" customFormat="1" x14ac:dyDescent="0.35">
      <c r="O434" s="218"/>
      <c r="P434" s="218"/>
      <c r="Q434" s="218"/>
      <c r="R434" s="218"/>
      <c r="S434" s="218"/>
      <c r="T434" s="218"/>
      <c r="U434" s="218"/>
      <c r="V434" s="218"/>
      <c r="W434" s="218"/>
      <c r="X434" s="218"/>
      <c r="Y434" s="218"/>
      <c r="Z434" s="218"/>
      <c r="AA434" s="218"/>
      <c r="AB434" s="218"/>
      <c r="AC434" s="218"/>
      <c r="AD434" s="218"/>
      <c r="AE434" s="218"/>
      <c r="AF434" s="218"/>
      <c r="AG434" s="218"/>
      <c r="AH434" s="218"/>
      <c r="AI434" s="218"/>
      <c r="AJ434" s="218"/>
      <c r="AK434" s="218"/>
      <c r="AL434" s="218"/>
      <c r="AM434" s="218"/>
      <c r="AN434" s="218"/>
      <c r="AO434" s="218"/>
      <c r="AP434" s="218"/>
      <c r="AQ434" s="218"/>
      <c r="AR434" s="218"/>
      <c r="AS434" s="218"/>
      <c r="AT434" s="218"/>
      <c r="AU434" s="218"/>
      <c r="AV434" s="218"/>
      <c r="AW434" s="218"/>
      <c r="AX434" s="218"/>
      <c r="AY434" s="218"/>
      <c r="AZ434" s="218"/>
      <c r="BA434" s="218"/>
      <c r="BB434" s="218"/>
      <c r="BC434" s="218"/>
    </row>
    <row r="435" spans="15:55" s="10" customFormat="1" x14ac:dyDescent="0.35">
      <c r="O435" s="218"/>
      <c r="P435" s="218"/>
      <c r="Q435" s="218"/>
      <c r="R435" s="218"/>
      <c r="S435" s="218"/>
      <c r="T435" s="218"/>
      <c r="U435" s="218"/>
      <c r="V435" s="218"/>
      <c r="W435" s="218"/>
      <c r="X435" s="218"/>
      <c r="Y435" s="218"/>
      <c r="Z435" s="218"/>
      <c r="AA435" s="218"/>
      <c r="AB435" s="218"/>
      <c r="AC435" s="218"/>
      <c r="AD435" s="218"/>
      <c r="AE435" s="218"/>
      <c r="AF435" s="218"/>
      <c r="AG435" s="218"/>
      <c r="AH435" s="218"/>
      <c r="AI435" s="218"/>
      <c r="AJ435" s="218"/>
      <c r="AK435" s="218"/>
      <c r="AL435" s="218"/>
      <c r="AM435" s="218"/>
      <c r="AN435" s="218"/>
      <c r="AO435" s="218"/>
      <c r="AP435" s="218"/>
      <c r="AQ435" s="218"/>
      <c r="AR435" s="218"/>
      <c r="AS435" s="218"/>
      <c r="AT435" s="218"/>
      <c r="AU435" s="218"/>
      <c r="AV435" s="218"/>
      <c r="AW435" s="218"/>
      <c r="AX435" s="218"/>
      <c r="AY435" s="218"/>
      <c r="AZ435" s="218"/>
      <c r="BA435" s="218"/>
      <c r="BB435" s="218"/>
      <c r="BC435" s="218"/>
    </row>
    <row r="436" spans="15:55" s="10" customFormat="1" x14ac:dyDescent="0.35">
      <c r="O436" s="218"/>
      <c r="P436" s="218"/>
      <c r="Q436" s="218"/>
      <c r="R436" s="218"/>
      <c r="S436" s="218"/>
      <c r="T436" s="218"/>
      <c r="U436" s="218"/>
      <c r="V436" s="218"/>
      <c r="W436" s="218"/>
      <c r="X436" s="218"/>
      <c r="Y436" s="218"/>
      <c r="Z436" s="218"/>
      <c r="AA436" s="218"/>
      <c r="AB436" s="218"/>
      <c r="AC436" s="218"/>
      <c r="AD436" s="218"/>
      <c r="AE436" s="218"/>
      <c r="AF436" s="218"/>
      <c r="AG436" s="218"/>
      <c r="AH436" s="218"/>
      <c r="AI436" s="218"/>
      <c r="AJ436" s="218"/>
      <c r="AK436" s="218"/>
      <c r="AL436" s="218"/>
      <c r="AM436" s="218"/>
      <c r="AN436" s="218"/>
      <c r="AO436" s="218"/>
      <c r="AP436" s="218"/>
      <c r="AQ436" s="218"/>
      <c r="AR436" s="218"/>
      <c r="AS436" s="218"/>
      <c r="AT436" s="218"/>
      <c r="AU436" s="218"/>
      <c r="AV436" s="218"/>
      <c r="AW436" s="218"/>
      <c r="AX436" s="218"/>
      <c r="AY436" s="218"/>
      <c r="AZ436" s="218"/>
      <c r="BA436" s="218"/>
      <c r="BB436" s="218"/>
      <c r="BC436" s="218"/>
    </row>
    <row r="437" spans="15:55" s="10" customFormat="1" x14ac:dyDescent="0.35">
      <c r="O437" s="218"/>
      <c r="P437" s="218"/>
      <c r="Q437" s="218"/>
      <c r="R437" s="218"/>
      <c r="S437" s="218"/>
      <c r="T437" s="218"/>
      <c r="U437" s="218"/>
      <c r="V437" s="218"/>
      <c r="W437" s="218"/>
      <c r="X437" s="218"/>
      <c r="Y437" s="218"/>
      <c r="Z437" s="218"/>
      <c r="AA437" s="218"/>
      <c r="AB437" s="218"/>
      <c r="AC437" s="218"/>
      <c r="AD437" s="218"/>
      <c r="AE437" s="218"/>
      <c r="AF437" s="218"/>
      <c r="AG437" s="218"/>
      <c r="AH437" s="218"/>
      <c r="AI437" s="218"/>
      <c r="AJ437" s="218"/>
      <c r="AK437" s="218"/>
      <c r="AL437" s="218"/>
      <c r="AM437" s="218"/>
      <c r="AN437" s="218"/>
      <c r="AO437" s="218"/>
      <c r="AP437" s="218"/>
      <c r="AQ437" s="218"/>
      <c r="AR437" s="218"/>
      <c r="AS437" s="218"/>
      <c r="AT437" s="218"/>
      <c r="AU437" s="218"/>
      <c r="AV437" s="218"/>
      <c r="AW437" s="218"/>
      <c r="AX437" s="218"/>
      <c r="AY437" s="218"/>
      <c r="AZ437" s="218"/>
      <c r="BA437" s="218"/>
      <c r="BB437" s="218"/>
      <c r="BC437" s="218"/>
    </row>
    <row r="438" spans="15:55" s="10" customFormat="1" x14ac:dyDescent="0.35">
      <c r="O438" s="218"/>
      <c r="P438" s="218"/>
      <c r="Q438" s="218"/>
      <c r="R438" s="218"/>
      <c r="S438" s="218"/>
      <c r="T438" s="218"/>
      <c r="U438" s="218"/>
      <c r="V438" s="218"/>
      <c r="W438" s="218"/>
      <c r="X438" s="218"/>
      <c r="Y438" s="218"/>
      <c r="Z438" s="218"/>
      <c r="AA438" s="218"/>
      <c r="AB438" s="218"/>
      <c r="AC438" s="218"/>
      <c r="AD438" s="218"/>
      <c r="AE438" s="218"/>
      <c r="AF438" s="218"/>
      <c r="AG438" s="218"/>
      <c r="AH438" s="218"/>
      <c r="AI438" s="218"/>
      <c r="AJ438" s="218"/>
      <c r="AK438" s="218"/>
      <c r="AL438" s="218"/>
      <c r="AM438" s="218"/>
      <c r="AN438" s="218"/>
      <c r="AO438" s="218"/>
      <c r="AP438" s="218"/>
      <c r="AQ438" s="218"/>
      <c r="AR438" s="218"/>
      <c r="AS438" s="218"/>
      <c r="AT438" s="218"/>
      <c r="AU438" s="218"/>
      <c r="AV438" s="218"/>
      <c r="AW438" s="218"/>
      <c r="AX438" s="218"/>
      <c r="AY438" s="218"/>
      <c r="AZ438" s="218"/>
      <c r="BA438" s="218"/>
      <c r="BB438" s="218"/>
      <c r="BC438" s="218"/>
    </row>
    <row r="439" spans="15:55" s="10" customFormat="1" x14ac:dyDescent="0.35">
      <c r="O439" s="218"/>
      <c r="P439" s="218"/>
      <c r="Q439" s="218"/>
      <c r="R439" s="218"/>
      <c r="S439" s="218"/>
      <c r="T439" s="218"/>
      <c r="U439" s="218"/>
      <c r="V439" s="218"/>
      <c r="W439" s="218"/>
      <c r="X439" s="218"/>
      <c r="Y439" s="218"/>
      <c r="Z439" s="218"/>
      <c r="AA439" s="218"/>
      <c r="AB439" s="218"/>
      <c r="AC439" s="218"/>
      <c r="AD439" s="218"/>
      <c r="AE439" s="218"/>
      <c r="AF439" s="218"/>
      <c r="AG439" s="218"/>
      <c r="AH439" s="218"/>
      <c r="AI439" s="218"/>
      <c r="AJ439" s="218"/>
      <c r="AK439" s="218"/>
      <c r="AL439" s="218"/>
      <c r="AM439" s="218"/>
      <c r="AN439" s="218"/>
      <c r="AO439" s="218"/>
      <c r="AP439" s="218"/>
      <c r="AQ439" s="218"/>
      <c r="AR439" s="218"/>
      <c r="AS439" s="218"/>
      <c r="AT439" s="218"/>
      <c r="AU439" s="218"/>
      <c r="AV439" s="218"/>
      <c r="AW439" s="218"/>
      <c r="AX439" s="218"/>
      <c r="AY439" s="218"/>
      <c r="AZ439" s="218"/>
      <c r="BA439" s="218"/>
      <c r="BB439" s="218"/>
      <c r="BC439" s="218"/>
    </row>
    <row r="440" spans="15:55" s="10" customFormat="1" x14ac:dyDescent="0.35">
      <c r="O440" s="218"/>
      <c r="P440" s="218"/>
      <c r="Q440" s="218"/>
      <c r="R440" s="218"/>
      <c r="S440" s="218"/>
      <c r="T440" s="218"/>
      <c r="U440" s="218"/>
      <c r="V440" s="218"/>
      <c r="W440" s="218"/>
      <c r="X440" s="218"/>
      <c r="Y440" s="218"/>
      <c r="Z440" s="218"/>
      <c r="AA440" s="218"/>
      <c r="AB440" s="218"/>
      <c r="AC440" s="218"/>
      <c r="AD440" s="218"/>
      <c r="AE440" s="218"/>
      <c r="AF440" s="218"/>
      <c r="AG440" s="218"/>
      <c r="AH440" s="218"/>
      <c r="AI440" s="218"/>
      <c r="AJ440" s="218"/>
      <c r="AK440" s="218"/>
      <c r="AL440" s="218"/>
      <c r="AM440" s="218"/>
      <c r="AN440" s="218"/>
      <c r="AO440" s="218"/>
      <c r="AP440" s="218"/>
      <c r="AQ440" s="218"/>
      <c r="AR440" s="218"/>
      <c r="AS440" s="218"/>
      <c r="AT440" s="218"/>
      <c r="AU440" s="218"/>
      <c r="AV440" s="218"/>
      <c r="AW440" s="218"/>
      <c r="AX440" s="218"/>
      <c r="AY440" s="218"/>
      <c r="AZ440" s="218"/>
      <c r="BA440" s="218"/>
      <c r="BB440" s="218"/>
      <c r="BC440" s="218"/>
    </row>
    <row r="441" spans="15:55" s="10" customFormat="1" x14ac:dyDescent="0.35">
      <c r="O441" s="218"/>
      <c r="P441" s="218"/>
      <c r="Q441" s="218"/>
      <c r="R441" s="218"/>
      <c r="S441" s="218"/>
      <c r="T441" s="218"/>
      <c r="U441" s="218"/>
      <c r="V441" s="218"/>
      <c r="W441" s="218"/>
      <c r="X441" s="218"/>
      <c r="Y441" s="218"/>
      <c r="Z441" s="218"/>
      <c r="AA441" s="218"/>
      <c r="AB441" s="218"/>
      <c r="AC441" s="218"/>
      <c r="AD441" s="218"/>
      <c r="AE441" s="218"/>
      <c r="AF441" s="218"/>
      <c r="AG441" s="218"/>
      <c r="AH441" s="218"/>
      <c r="AI441" s="218"/>
      <c r="AJ441" s="218"/>
      <c r="AK441" s="218"/>
      <c r="AL441" s="218"/>
      <c r="AM441" s="218"/>
      <c r="AN441" s="218"/>
      <c r="AO441" s="218"/>
      <c r="AP441" s="218"/>
      <c r="AQ441" s="218"/>
      <c r="AR441" s="218"/>
      <c r="AS441" s="218"/>
      <c r="AT441" s="218"/>
      <c r="AU441" s="218"/>
      <c r="AV441" s="218"/>
      <c r="AW441" s="218"/>
      <c r="AX441" s="218"/>
      <c r="AY441" s="218"/>
      <c r="AZ441" s="218"/>
      <c r="BA441" s="218"/>
      <c r="BB441" s="218"/>
      <c r="BC441" s="218"/>
    </row>
    <row r="442" spans="15:55" s="10" customFormat="1" x14ac:dyDescent="0.35">
      <c r="O442" s="218"/>
      <c r="P442" s="218"/>
      <c r="Q442" s="218"/>
      <c r="R442" s="218"/>
      <c r="S442" s="218"/>
      <c r="T442" s="218"/>
      <c r="U442" s="218"/>
      <c r="V442" s="218"/>
      <c r="W442" s="218"/>
      <c r="X442" s="218"/>
      <c r="Y442" s="218"/>
      <c r="Z442" s="218"/>
      <c r="AA442" s="218"/>
      <c r="AB442" s="218"/>
      <c r="AC442" s="218"/>
      <c r="AD442" s="218"/>
      <c r="AE442" s="218"/>
      <c r="AF442" s="218"/>
      <c r="AG442" s="218"/>
      <c r="AH442" s="218"/>
      <c r="AI442" s="218"/>
      <c r="AJ442" s="218"/>
      <c r="AK442" s="218"/>
      <c r="AL442" s="218"/>
      <c r="AM442" s="218"/>
      <c r="AN442" s="218"/>
      <c r="AO442" s="218"/>
      <c r="AP442" s="218"/>
      <c r="AQ442" s="218"/>
      <c r="AR442" s="218"/>
      <c r="AS442" s="218"/>
      <c r="AT442" s="218"/>
      <c r="AU442" s="218"/>
      <c r="AV442" s="218"/>
      <c r="AW442" s="218"/>
      <c r="AX442" s="218"/>
      <c r="AY442" s="218"/>
      <c r="AZ442" s="218"/>
      <c r="BA442" s="218"/>
      <c r="BB442" s="218"/>
      <c r="BC442" s="218"/>
    </row>
    <row r="443" spans="15:55" s="10" customFormat="1" x14ac:dyDescent="0.35">
      <c r="O443" s="218"/>
      <c r="P443" s="218"/>
      <c r="Q443" s="218"/>
      <c r="R443" s="218"/>
      <c r="S443" s="218"/>
      <c r="T443" s="218"/>
      <c r="U443" s="218"/>
      <c r="V443" s="218"/>
      <c r="W443" s="218"/>
      <c r="X443" s="218"/>
      <c r="Y443" s="218"/>
      <c r="Z443" s="218"/>
      <c r="AA443" s="218"/>
      <c r="AB443" s="218"/>
      <c r="AC443" s="218"/>
      <c r="AD443" s="218"/>
      <c r="AE443" s="218"/>
      <c r="AF443" s="218"/>
      <c r="AG443" s="218"/>
      <c r="AH443" s="218"/>
      <c r="AI443" s="218"/>
      <c r="AJ443" s="218"/>
      <c r="AK443" s="218"/>
      <c r="AL443" s="218"/>
      <c r="AM443" s="218"/>
      <c r="AN443" s="218"/>
      <c r="AO443" s="218"/>
      <c r="AP443" s="218"/>
      <c r="AQ443" s="218"/>
      <c r="AR443" s="218"/>
      <c r="AS443" s="218"/>
      <c r="AT443" s="218"/>
      <c r="AU443" s="218"/>
      <c r="AV443" s="218"/>
      <c r="AW443" s="218"/>
      <c r="AX443" s="218"/>
      <c r="AY443" s="218"/>
      <c r="AZ443" s="218"/>
      <c r="BA443" s="218"/>
      <c r="BB443" s="218"/>
      <c r="BC443" s="218"/>
    </row>
    <row r="444" spans="15:55" s="10" customFormat="1" x14ac:dyDescent="0.35">
      <c r="O444" s="218"/>
      <c r="P444" s="218"/>
      <c r="Q444" s="218"/>
      <c r="R444" s="218"/>
      <c r="S444" s="218"/>
      <c r="T444" s="218"/>
      <c r="U444" s="218"/>
      <c r="V444" s="218"/>
      <c r="W444" s="218"/>
      <c r="X444" s="218"/>
      <c r="Y444" s="218"/>
      <c r="Z444" s="218"/>
      <c r="AA444" s="218"/>
      <c r="AB444" s="218"/>
      <c r="AC444" s="218"/>
      <c r="AD444" s="218"/>
      <c r="AE444" s="218"/>
      <c r="AF444" s="218"/>
      <c r="AG444" s="218"/>
      <c r="AH444" s="218"/>
      <c r="AI444" s="218"/>
      <c r="AJ444" s="218"/>
      <c r="AK444" s="218"/>
      <c r="AL444" s="218"/>
      <c r="AM444" s="218"/>
      <c r="AN444" s="218"/>
      <c r="AO444" s="218"/>
      <c r="AP444" s="218"/>
      <c r="AQ444" s="218"/>
      <c r="AR444" s="218"/>
      <c r="AS444" s="218"/>
      <c r="AT444" s="218"/>
      <c r="AU444" s="218"/>
      <c r="AV444" s="218"/>
      <c r="AW444" s="218"/>
      <c r="AX444" s="218"/>
      <c r="AY444" s="218"/>
      <c r="AZ444" s="218"/>
      <c r="BA444" s="218"/>
      <c r="BB444" s="218"/>
      <c r="BC444" s="218"/>
    </row>
    <row r="445" spans="15:55" s="10" customFormat="1" x14ac:dyDescent="0.35">
      <c r="O445" s="218"/>
      <c r="P445" s="218"/>
      <c r="Q445" s="218"/>
      <c r="R445" s="218"/>
      <c r="S445" s="218"/>
      <c r="T445" s="218"/>
      <c r="U445" s="218"/>
      <c r="V445" s="218"/>
      <c r="W445" s="218"/>
      <c r="X445" s="218"/>
      <c r="Y445" s="218"/>
      <c r="Z445" s="218"/>
      <c r="AA445" s="218"/>
      <c r="AB445" s="218"/>
      <c r="AC445" s="218"/>
      <c r="AD445" s="218"/>
      <c r="AE445" s="218"/>
      <c r="AF445" s="218"/>
      <c r="AG445" s="218"/>
      <c r="AH445" s="218"/>
      <c r="AI445" s="218"/>
      <c r="AJ445" s="218"/>
      <c r="AK445" s="218"/>
      <c r="AL445" s="218"/>
      <c r="AM445" s="218"/>
      <c r="AN445" s="218"/>
      <c r="AO445" s="218"/>
      <c r="AP445" s="218"/>
      <c r="AQ445" s="218"/>
      <c r="AR445" s="218"/>
      <c r="AS445" s="218"/>
      <c r="AT445" s="218"/>
      <c r="AU445" s="218"/>
      <c r="AV445" s="218"/>
      <c r="AW445" s="218"/>
      <c r="AX445" s="218"/>
      <c r="AY445" s="218"/>
      <c r="AZ445" s="218"/>
      <c r="BA445" s="218"/>
      <c r="BB445" s="218"/>
      <c r="BC445" s="218"/>
    </row>
    <row r="446" spans="15:55" s="10" customFormat="1" x14ac:dyDescent="0.35">
      <c r="O446" s="218"/>
      <c r="P446" s="218"/>
      <c r="Q446" s="218"/>
      <c r="R446" s="218"/>
      <c r="S446" s="218"/>
      <c r="T446" s="218"/>
      <c r="U446" s="218"/>
      <c r="V446" s="218"/>
      <c r="W446" s="218"/>
      <c r="X446" s="218"/>
      <c r="Y446" s="218"/>
      <c r="Z446" s="218"/>
      <c r="AA446" s="218"/>
      <c r="AB446" s="218"/>
      <c r="AC446" s="218"/>
      <c r="AD446" s="218"/>
      <c r="AE446" s="218"/>
      <c r="AF446" s="218"/>
      <c r="AG446" s="218"/>
      <c r="AH446" s="218"/>
      <c r="AI446" s="218"/>
      <c r="AJ446" s="218"/>
      <c r="AK446" s="218"/>
      <c r="AL446" s="218"/>
      <c r="AM446" s="218"/>
      <c r="AN446" s="218"/>
      <c r="AO446" s="218"/>
      <c r="AP446" s="218"/>
      <c r="AQ446" s="218"/>
      <c r="AR446" s="218"/>
      <c r="AS446" s="218"/>
      <c r="AT446" s="218"/>
      <c r="AU446" s="218"/>
      <c r="AV446" s="218"/>
      <c r="AW446" s="218"/>
      <c r="AX446" s="218"/>
      <c r="AY446" s="218"/>
      <c r="AZ446" s="218"/>
      <c r="BA446" s="218"/>
      <c r="BB446" s="218"/>
      <c r="BC446" s="218"/>
    </row>
    <row r="447" spans="15:55" s="10" customFormat="1" x14ac:dyDescent="0.35">
      <c r="O447" s="218"/>
      <c r="P447" s="218"/>
      <c r="Q447" s="218"/>
      <c r="R447" s="218"/>
      <c r="S447" s="218"/>
      <c r="T447" s="218"/>
      <c r="U447" s="218"/>
      <c r="V447" s="218"/>
      <c r="W447" s="218"/>
      <c r="X447" s="218"/>
      <c r="Y447" s="218"/>
      <c r="Z447" s="218"/>
      <c r="AA447" s="218"/>
      <c r="AB447" s="218"/>
      <c r="AC447" s="218"/>
      <c r="AD447" s="218"/>
      <c r="AE447" s="218"/>
      <c r="AF447" s="218"/>
      <c r="AG447" s="218"/>
      <c r="AH447" s="218"/>
      <c r="AI447" s="218"/>
      <c r="AJ447" s="218"/>
      <c r="AK447" s="218"/>
      <c r="AL447" s="218"/>
      <c r="AM447" s="218"/>
      <c r="AN447" s="218"/>
      <c r="AO447" s="218"/>
      <c r="AP447" s="218"/>
      <c r="AQ447" s="218"/>
      <c r="AR447" s="218"/>
      <c r="AS447" s="218"/>
      <c r="AT447" s="218"/>
      <c r="AU447" s="218"/>
      <c r="AV447" s="218"/>
      <c r="AW447" s="218"/>
      <c r="AX447" s="218"/>
      <c r="AY447" s="218"/>
      <c r="AZ447" s="218"/>
      <c r="BA447" s="218"/>
      <c r="BB447" s="218"/>
      <c r="BC447" s="218"/>
    </row>
    <row r="448" spans="15:55" s="10" customFormat="1" x14ac:dyDescent="0.35">
      <c r="O448" s="218"/>
      <c r="P448" s="218"/>
      <c r="Q448" s="218"/>
      <c r="R448" s="218"/>
      <c r="S448" s="218"/>
      <c r="T448" s="218"/>
      <c r="U448" s="218"/>
      <c r="V448" s="218"/>
      <c r="W448" s="218"/>
      <c r="X448" s="218"/>
      <c r="Y448" s="218"/>
      <c r="Z448" s="218"/>
      <c r="AA448" s="218"/>
      <c r="AB448" s="218"/>
      <c r="AC448" s="218"/>
      <c r="AD448" s="218"/>
      <c r="AE448" s="218"/>
      <c r="AF448" s="218"/>
      <c r="AG448" s="218"/>
      <c r="AH448" s="218"/>
      <c r="AI448" s="218"/>
      <c r="AJ448" s="218"/>
      <c r="AK448" s="218"/>
      <c r="AL448" s="218"/>
      <c r="AM448" s="218"/>
      <c r="AN448" s="218"/>
      <c r="AO448" s="218"/>
      <c r="AP448" s="218"/>
      <c r="AQ448" s="218"/>
      <c r="AR448" s="218"/>
      <c r="AS448" s="218"/>
      <c r="AT448" s="218"/>
      <c r="AU448" s="218"/>
      <c r="AV448" s="218"/>
      <c r="AW448" s="218"/>
      <c r="AX448" s="218"/>
      <c r="AY448" s="218"/>
      <c r="AZ448" s="218"/>
      <c r="BA448" s="218"/>
      <c r="BB448" s="218"/>
      <c r="BC448" s="218"/>
    </row>
    <row r="449" spans="15:55" s="10" customFormat="1" x14ac:dyDescent="0.35">
      <c r="O449" s="218"/>
      <c r="P449" s="218"/>
      <c r="Q449" s="218"/>
      <c r="R449" s="218"/>
      <c r="S449" s="218"/>
      <c r="T449" s="218"/>
      <c r="U449" s="218"/>
      <c r="V449" s="218"/>
      <c r="W449" s="218"/>
      <c r="X449" s="218"/>
      <c r="Y449" s="218"/>
      <c r="Z449" s="218"/>
      <c r="AA449" s="218"/>
      <c r="AB449" s="218"/>
      <c r="AC449" s="218"/>
      <c r="AD449" s="218"/>
      <c r="AE449" s="218"/>
      <c r="AF449" s="218"/>
      <c r="AG449" s="218"/>
      <c r="AH449" s="218"/>
      <c r="AI449" s="218"/>
      <c r="AJ449" s="218"/>
      <c r="AK449" s="218"/>
      <c r="AL449" s="218"/>
      <c r="AM449" s="218"/>
      <c r="AN449" s="218"/>
      <c r="AO449" s="218"/>
      <c r="AP449" s="218"/>
      <c r="AQ449" s="218"/>
      <c r="AR449" s="218"/>
      <c r="AS449" s="218"/>
      <c r="AT449" s="218"/>
      <c r="AU449" s="218"/>
      <c r="AV449" s="218"/>
      <c r="AW449" s="218"/>
      <c r="AX449" s="218"/>
      <c r="AY449" s="218"/>
      <c r="AZ449" s="218"/>
      <c r="BA449" s="218"/>
      <c r="BB449" s="218"/>
      <c r="BC449" s="218"/>
    </row>
    <row r="450" spans="15:55" s="10" customFormat="1" x14ac:dyDescent="0.35">
      <c r="O450" s="218"/>
      <c r="P450" s="218"/>
      <c r="Q450" s="218"/>
      <c r="R450" s="218"/>
      <c r="S450" s="218"/>
      <c r="T450" s="218"/>
      <c r="U450" s="218"/>
      <c r="V450" s="218"/>
      <c r="W450" s="218"/>
      <c r="X450" s="218"/>
      <c r="Y450" s="218"/>
      <c r="Z450" s="218"/>
      <c r="AA450" s="218"/>
      <c r="AB450" s="218"/>
      <c r="AC450" s="218"/>
      <c r="AD450" s="218"/>
      <c r="AE450" s="218"/>
      <c r="AF450" s="218"/>
      <c r="AG450" s="218"/>
      <c r="AH450" s="218"/>
      <c r="AI450" s="218"/>
      <c r="AJ450" s="218"/>
      <c r="AK450" s="218"/>
      <c r="AL450" s="218"/>
      <c r="AM450" s="218"/>
      <c r="AN450" s="218"/>
      <c r="AO450" s="218"/>
      <c r="AP450" s="218"/>
      <c r="AQ450" s="218"/>
      <c r="AR450" s="218"/>
      <c r="AS450" s="218"/>
      <c r="AT450" s="218"/>
      <c r="AU450" s="218"/>
      <c r="AV450" s="218"/>
      <c r="AW450" s="218"/>
      <c r="AX450" s="218"/>
      <c r="AY450" s="218"/>
      <c r="AZ450" s="218"/>
      <c r="BA450" s="218"/>
      <c r="BB450" s="218"/>
      <c r="BC450" s="218"/>
    </row>
    <row r="451" spans="15:55" s="10" customFormat="1" x14ac:dyDescent="0.35">
      <c r="O451" s="218"/>
      <c r="P451" s="218"/>
      <c r="Q451" s="218"/>
      <c r="R451" s="218"/>
      <c r="S451" s="218"/>
      <c r="T451" s="218"/>
      <c r="U451" s="218"/>
      <c r="V451" s="218"/>
      <c r="W451" s="218"/>
      <c r="X451" s="218"/>
      <c r="Y451" s="218"/>
      <c r="Z451" s="218"/>
      <c r="AA451" s="218"/>
      <c r="AB451" s="218"/>
      <c r="AC451" s="218"/>
      <c r="AD451" s="218"/>
      <c r="AE451" s="218"/>
      <c r="AF451" s="218"/>
      <c r="AG451" s="218"/>
      <c r="AH451" s="218"/>
      <c r="AI451" s="218"/>
      <c r="AJ451" s="218"/>
      <c r="AK451" s="218"/>
      <c r="AL451" s="218"/>
      <c r="AM451" s="218"/>
      <c r="AN451" s="218"/>
      <c r="AO451" s="218"/>
      <c r="AP451" s="218"/>
      <c r="AQ451" s="218"/>
      <c r="AR451" s="218"/>
      <c r="AS451" s="218"/>
      <c r="AT451" s="218"/>
      <c r="AU451" s="218"/>
      <c r="AV451" s="218"/>
      <c r="AW451" s="218"/>
      <c r="AX451" s="218"/>
      <c r="AY451" s="218"/>
      <c r="AZ451" s="218"/>
      <c r="BA451" s="218"/>
      <c r="BB451" s="218"/>
      <c r="BC451" s="218"/>
    </row>
    <row r="452" spans="15:55" s="10" customFormat="1" x14ac:dyDescent="0.35">
      <c r="O452" s="218"/>
      <c r="P452" s="218"/>
      <c r="Q452" s="218"/>
      <c r="R452" s="218"/>
      <c r="S452" s="218"/>
      <c r="T452" s="218"/>
      <c r="U452" s="218"/>
      <c r="V452" s="218"/>
      <c r="W452" s="218"/>
      <c r="X452" s="218"/>
      <c r="Y452" s="218"/>
      <c r="Z452" s="218"/>
      <c r="AA452" s="218"/>
      <c r="AB452" s="218"/>
      <c r="AC452" s="218"/>
      <c r="AD452" s="218"/>
      <c r="AE452" s="218"/>
      <c r="AF452" s="218"/>
      <c r="AG452" s="218"/>
      <c r="AH452" s="218"/>
      <c r="AI452" s="218"/>
      <c r="AJ452" s="218"/>
      <c r="AK452" s="218"/>
      <c r="AL452" s="218"/>
      <c r="AM452" s="218"/>
      <c r="AN452" s="218"/>
      <c r="AO452" s="218"/>
      <c r="AP452" s="218"/>
      <c r="AQ452" s="218"/>
      <c r="AR452" s="218"/>
      <c r="AS452" s="218"/>
      <c r="AT452" s="218"/>
      <c r="AU452" s="218"/>
      <c r="AV452" s="218"/>
      <c r="AW452" s="218"/>
      <c r="AX452" s="218"/>
      <c r="AY452" s="218"/>
      <c r="AZ452" s="218"/>
      <c r="BA452" s="218"/>
      <c r="BB452" s="218"/>
      <c r="BC452" s="218"/>
    </row>
    <row r="453" spans="15:55" s="10" customFormat="1" x14ac:dyDescent="0.35">
      <c r="O453" s="218"/>
      <c r="P453" s="218"/>
      <c r="Q453" s="218"/>
      <c r="R453" s="218"/>
      <c r="S453" s="218"/>
      <c r="T453" s="218"/>
      <c r="U453" s="218"/>
      <c r="V453" s="218"/>
      <c r="W453" s="218"/>
      <c r="X453" s="218"/>
      <c r="Y453" s="218"/>
      <c r="Z453" s="218"/>
      <c r="AA453" s="218"/>
      <c r="AB453" s="218"/>
      <c r="AC453" s="218"/>
      <c r="AD453" s="218"/>
      <c r="AE453" s="218"/>
      <c r="AF453" s="218"/>
      <c r="AG453" s="218"/>
      <c r="AH453" s="218"/>
      <c r="AI453" s="218"/>
      <c r="AJ453" s="218"/>
      <c r="AK453" s="218"/>
      <c r="AL453" s="218"/>
      <c r="AM453" s="218"/>
      <c r="AN453" s="218"/>
      <c r="AO453" s="218"/>
      <c r="AP453" s="218"/>
      <c r="AQ453" s="218"/>
      <c r="AR453" s="218"/>
      <c r="AS453" s="218"/>
      <c r="AT453" s="218"/>
      <c r="AU453" s="218"/>
      <c r="AV453" s="218"/>
      <c r="AW453" s="218"/>
      <c r="AX453" s="218"/>
      <c r="AY453" s="218"/>
      <c r="AZ453" s="218"/>
      <c r="BA453" s="218"/>
      <c r="BB453" s="218"/>
      <c r="BC453" s="218"/>
    </row>
    <row r="454" spans="15:55" s="10" customFormat="1" x14ac:dyDescent="0.35">
      <c r="O454" s="218"/>
      <c r="P454" s="218"/>
      <c r="Q454" s="218"/>
      <c r="R454" s="218"/>
      <c r="S454" s="218"/>
      <c r="T454" s="218"/>
      <c r="U454" s="218"/>
      <c r="V454" s="218"/>
      <c r="W454" s="218"/>
      <c r="X454" s="218"/>
      <c r="Y454" s="218"/>
      <c r="Z454" s="218"/>
      <c r="AA454" s="218"/>
      <c r="AB454" s="218"/>
      <c r="AC454" s="218"/>
      <c r="AD454" s="218"/>
      <c r="AE454" s="218"/>
      <c r="AF454" s="218"/>
      <c r="AG454" s="218"/>
      <c r="AH454" s="218"/>
      <c r="AI454" s="218"/>
      <c r="AJ454" s="218"/>
      <c r="AK454" s="218"/>
      <c r="AL454" s="218"/>
      <c r="AM454" s="218"/>
      <c r="AN454" s="218"/>
      <c r="AO454" s="218"/>
      <c r="AP454" s="218"/>
      <c r="AQ454" s="218"/>
      <c r="AR454" s="218"/>
      <c r="AS454" s="218"/>
      <c r="AT454" s="218"/>
      <c r="AU454" s="218"/>
      <c r="AV454" s="218"/>
      <c r="AW454" s="218"/>
      <c r="AX454" s="218"/>
      <c r="AY454" s="218"/>
      <c r="AZ454" s="218"/>
      <c r="BA454" s="218"/>
      <c r="BB454" s="218"/>
      <c r="BC454" s="218"/>
    </row>
    <row r="455" spans="15:55" s="10" customFormat="1" x14ac:dyDescent="0.35">
      <c r="O455" s="218"/>
      <c r="P455" s="218"/>
      <c r="Q455" s="218"/>
      <c r="R455" s="218"/>
      <c r="S455" s="218"/>
      <c r="T455" s="218"/>
      <c r="U455" s="218"/>
      <c r="V455" s="218"/>
      <c r="W455" s="218"/>
      <c r="X455" s="218"/>
      <c r="Y455" s="218"/>
      <c r="Z455" s="218"/>
      <c r="AA455" s="218"/>
      <c r="AB455" s="218"/>
      <c r="AC455" s="218"/>
      <c r="AD455" s="218"/>
      <c r="AE455" s="218"/>
      <c r="AF455" s="218"/>
      <c r="AG455" s="218"/>
      <c r="AH455" s="218"/>
      <c r="AI455" s="218"/>
      <c r="AJ455" s="218"/>
      <c r="AK455" s="218"/>
      <c r="AL455" s="218"/>
      <c r="AM455" s="218"/>
      <c r="AN455" s="218"/>
      <c r="AO455" s="218"/>
      <c r="AP455" s="218"/>
      <c r="AQ455" s="218"/>
      <c r="AR455" s="218"/>
      <c r="AS455" s="218"/>
      <c r="AT455" s="218"/>
      <c r="AU455" s="218"/>
      <c r="AV455" s="218"/>
      <c r="AW455" s="218"/>
      <c r="AX455" s="218"/>
      <c r="AY455" s="218"/>
      <c r="AZ455" s="218"/>
      <c r="BA455" s="218"/>
      <c r="BB455" s="218"/>
      <c r="BC455" s="218"/>
    </row>
    <row r="456" spans="15:55" s="10" customFormat="1" x14ac:dyDescent="0.35">
      <c r="O456" s="218"/>
      <c r="P456" s="218"/>
      <c r="Q456" s="218"/>
      <c r="R456" s="218"/>
      <c r="S456" s="218"/>
      <c r="T456" s="218"/>
      <c r="U456" s="218"/>
      <c r="V456" s="218"/>
      <c r="W456" s="218"/>
      <c r="X456" s="218"/>
      <c r="Y456" s="218"/>
      <c r="Z456" s="218"/>
      <c r="AA456" s="218"/>
      <c r="AB456" s="218"/>
      <c r="AC456" s="218"/>
      <c r="AD456" s="218"/>
      <c r="AE456" s="218"/>
      <c r="AF456" s="218"/>
      <c r="AG456" s="218"/>
      <c r="AH456" s="218"/>
      <c r="AI456" s="218"/>
      <c r="AJ456" s="218"/>
      <c r="AK456" s="218"/>
      <c r="AL456" s="218"/>
      <c r="AM456" s="218"/>
      <c r="AN456" s="218"/>
      <c r="AO456" s="218"/>
      <c r="AP456" s="218"/>
      <c r="AQ456" s="218"/>
      <c r="AR456" s="218"/>
      <c r="AS456" s="218"/>
      <c r="AT456" s="218"/>
      <c r="AU456" s="218"/>
      <c r="AV456" s="218"/>
      <c r="AW456" s="218"/>
      <c r="AX456" s="218"/>
      <c r="AY456" s="218"/>
      <c r="AZ456" s="218"/>
      <c r="BA456" s="218"/>
      <c r="BB456" s="218"/>
      <c r="BC456" s="218"/>
    </row>
    <row r="457" spans="15:55" s="10" customFormat="1" x14ac:dyDescent="0.35">
      <c r="O457" s="218"/>
      <c r="P457" s="218"/>
      <c r="Q457" s="218"/>
      <c r="R457" s="218"/>
      <c r="S457" s="218"/>
      <c r="T457" s="218"/>
      <c r="U457" s="218"/>
      <c r="V457" s="218"/>
      <c r="W457" s="218"/>
      <c r="X457" s="218"/>
      <c r="Y457" s="218"/>
      <c r="Z457" s="218"/>
      <c r="AA457" s="218"/>
      <c r="AB457" s="218"/>
      <c r="AC457" s="218"/>
      <c r="AD457" s="218"/>
      <c r="AE457" s="218"/>
      <c r="AF457" s="218"/>
      <c r="AG457" s="218"/>
      <c r="AH457" s="218"/>
      <c r="AI457" s="218"/>
      <c r="AJ457" s="218"/>
      <c r="AK457" s="218"/>
      <c r="AL457" s="218"/>
      <c r="AM457" s="218"/>
      <c r="AN457" s="218"/>
      <c r="AO457" s="218"/>
      <c r="AP457" s="218"/>
      <c r="AQ457" s="218"/>
      <c r="AR457" s="218"/>
      <c r="AS457" s="218"/>
      <c r="AT457" s="218"/>
      <c r="AU457" s="218"/>
      <c r="AV457" s="218"/>
      <c r="AW457" s="218"/>
      <c r="AX457" s="218"/>
      <c r="AY457" s="218"/>
      <c r="AZ457" s="218"/>
      <c r="BA457" s="218"/>
      <c r="BB457" s="218"/>
      <c r="BC457" s="218"/>
    </row>
    <row r="458" spans="15:55" s="10" customFormat="1" x14ac:dyDescent="0.35">
      <c r="O458" s="218"/>
      <c r="P458" s="218"/>
      <c r="Q458" s="218"/>
      <c r="R458" s="218"/>
      <c r="S458" s="218"/>
      <c r="T458" s="218"/>
      <c r="U458" s="218"/>
      <c r="V458" s="218"/>
      <c r="W458" s="218"/>
      <c r="X458" s="218"/>
      <c r="Y458" s="218"/>
      <c r="Z458" s="218"/>
      <c r="AA458" s="218"/>
      <c r="AB458" s="218"/>
      <c r="AC458" s="218"/>
      <c r="AD458" s="218"/>
      <c r="AE458" s="218"/>
      <c r="AF458" s="218"/>
      <c r="AG458" s="218"/>
      <c r="AH458" s="218"/>
      <c r="AI458" s="218"/>
      <c r="AJ458" s="218"/>
      <c r="AK458" s="218"/>
      <c r="AL458" s="218"/>
      <c r="AM458" s="218"/>
      <c r="AN458" s="218"/>
      <c r="AO458" s="218"/>
      <c r="AP458" s="218"/>
      <c r="AQ458" s="218"/>
      <c r="AR458" s="218"/>
      <c r="AS458" s="218"/>
      <c r="AT458" s="218"/>
      <c r="AU458" s="218"/>
      <c r="AV458" s="218"/>
      <c r="AW458" s="218"/>
      <c r="AX458" s="218"/>
      <c r="AY458" s="218"/>
      <c r="AZ458" s="218"/>
      <c r="BA458" s="218"/>
      <c r="BB458" s="218"/>
      <c r="BC458" s="218"/>
    </row>
    <row r="459" spans="15:55" s="10" customFormat="1" x14ac:dyDescent="0.35">
      <c r="O459" s="218"/>
      <c r="P459" s="218"/>
      <c r="Q459" s="218"/>
      <c r="R459" s="218"/>
      <c r="S459" s="218"/>
      <c r="T459" s="218"/>
      <c r="U459" s="218"/>
      <c r="V459" s="218"/>
      <c r="W459" s="218"/>
      <c r="X459" s="218"/>
      <c r="Y459" s="218"/>
      <c r="Z459" s="218"/>
      <c r="AA459" s="218"/>
      <c r="AB459" s="218"/>
      <c r="AC459" s="218"/>
      <c r="AD459" s="218"/>
      <c r="AE459" s="218"/>
      <c r="AF459" s="218"/>
      <c r="AG459" s="218"/>
      <c r="AH459" s="218"/>
      <c r="AI459" s="218"/>
      <c r="AJ459" s="218"/>
      <c r="AK459" s="218"/>
      <c r="AL459" s="218"/>
      <c r="AM459" s="218"/>
      <c r="AN459" s="218"/>
      <c r="AO459" s="218"/>
      <c r="AP459" s="218"/>
      <c r="AQ459" s="218"/>
      <c r="AR459" s="218"/>
      <c r="AS459" s="218"/>
      <c r="AT459" s="218"/>
      <c r="AU459" s="218"/>
      <c r="AV459" s="218"/>
      <c r="AW459" s="218"/>
      <c r="AX459" s="218"/>
      <c r="AY459" s="218"/>
      <c r="AZ459" s="218"/>
      <c r="BA459" s="218"/>
      <c r="BB459" s="218"/>
      <c r="BC459" s="218"/>
    </row>
    <row r="460" spans="15:55" s="10" customFormat="1" x14ac:dyDescent="0.35">
      <c r="O460" s="218"/>
      <c r="P460" s="218"/>
      <c r="Q460" s="218"/>
      <c r="R460" s="218"/>
      <c r="S460" s="218"/>
      <c r="T460" s="218"/>
      <c r="U460" s="218"/>
      <c r="V460" s="218"/>
      <c r="W460" s="218"/>
      <c r="X460" s="218"/>
      <c r="Y460" s="218"/>
      <c r="Z460" s="218"/>
      <c r="AA460" s="218"/>
      <c r="AB460" s="218"/>
      <c r="AC460" s="218"/>
      <c r="AD460" s="218"/>
      <c r="AE460" s="218"/>
      <c r="AF460" s="218"/>
      <c r="AG460" s="218"/>
      <c r="AH460" s="218"/>
      <c r="AI460" s="218"/>
      <c r="AJ460" s="218"/>
      <c r="AK460" s="218"/>
      <c r="AL460" s="218"/>
      <c r="AM460" s="218"/>
      <c r="AN460" s="218"/>
      <c r="AO460" s="218"/>
      <c r="AP460" s="218"/>
      <c r="AQ460" s="218"/>
      <c r="AR460" s="218"/>
      <c r="AS460" s="218"/>
      <c r="AT460" s="218"/>
      <c r="AU460" s="218"/>
      <c r="AV460" s="218"/>
      <c r="AW460" s="218"/>
      <c r="AX460" s="218"/>
      <c r="AY460" s="218"/>
      <c r="AZ460" s="218"/>
      <c r="BA460" s="218"/>
      <c r="BB460" s="218"/>
      <c r="BC460" s="218"/>
    </row>
    <row r="461" spans="15:55" s="10" customFormat="1" x14ac:dyDescent="0.35">
      <c r="O461" s="218"/>
      <c r="P461" s="218"/>
      <c r="Q461" s="218"/>
      <c r="R461" s="218"/>
      <c r="S461" s="218"/>
      <c r="T461" s="218"/>
      <c r="U461" s="218"/>
      <c r="V461" s="218"/>
      <c r="W461" s="218"/>
      <c r="X461" s="218"/>
      <c r="Y461" s="218"/>
      <c r="Z461" s="218"/>
      <c r="AA461" s="218"/>
      <c r="AB461" s="218"/>
      <c r="AC461" s="218"/>
      <c r="AD461" s="218"/>
      <c r="AE461" s="218"/>
      <c r="AF461" s="218"/>
      <c r="AG461" s="218"/>
      <c r="AH461" s="218"/>
      <c r="AI461" s="218"/>
      <c r="AJ461" s="218"/>
      <c r="AK461" s="218"/>
      <c r="AL461" s="218"/>
      <c r="AM461" s="218"/>
      <c r="AN461" s="218"/>
      <c r="AO461" s="218"/>
      <c r="AP461" s="218"/>
      <c r="AQ461" s="218"/>
      <c r="AR461" s="218"/>
      <c r="AS461" s="218"/>
      <c r="AT461" s="218"/>
      <c r="AU461" s="218"/>
      <c r="AV461" s="218"/>
      <c r="AW461" s="218"/>
      <c r="AX461" s="218"/>
      <c r="AY461" s="218"/>
      <c r="AZ461" s="218"/>
      <c r="BA461" s="218"/>
      <c r="BB461" s="218"/>
      <c r="BC461" s="218"/>
    </row>
    <row r="462" spans="15:55" s="10" customFormat="1" x14ac:dyDescent="0.35">
      <c r="O462" s="218"/>
      <c r="P462" s="218"/>
      <c r="Q462" s="218"/>
      <c r="R462" s="218"/>
      <c r="S462" s="218"/>
      <c r="T462" s="218"/>
      <c r="U462" s="218"/>
      <c r="V462" s="218"/>
      <c r="W462" s="218"/>
      <c r="X462" s="218"/>
      <c r="Y462" s="218"/>
      <c r="Z462" s="218"/>
      <c r="AA462" s="218"/>
      <c r="AB462" s="218"/>
      <c r="AC462" s="218"/>
      <c r="AD462" s="218"/>
      <c r="AE462" s="218"/>
      <c r="AF462" s="218"/>
      <c r="AG462" s="218"/>
      <c r="AH462" s="218"/>
      <c r="AI462" s="218"/>
      <c r="AJ462" s="218"/>
      <c r="AK462" s="218"/>
      <c r="AL462" s="218"/>
      <c r="AM462" s="218"/>
      <c r="AN462" s="218"/>
      <c r="AO462" s="218"/>
      <c r="AP462" s="218"/>
      <c r="AQ462" s="218"/>
      <c r="AR462" s="218"/>
      <c r="AS462" s="218"/>
      <c r="AT462" s="218"/>
      <c r="AU462" s="218"/>
      <c r="AV462" s="218"/>
      <c r="AW462" s="218"/>
      <c r="AX462" s="218"/>
      <c r="AY462" s="218"/>
      <c r="AZ462" s="218"/>
      <c r="BA462" s="218"/>
      <c r="BB462" s="218"/>
      <c r="BC462" s="218"/>
    </row>
    <row r="463" spans="15:55" s="10" customFormat="1" x14ac:dyDescent="0.35">
      <c r="O463" s="218"/>
      <c r="P463" s="218"/>
      <c r="Q463" s="218"/>
      <c r="R463" s="218"/>
      <c r="S463" s="218"/>
      <c r="T463" s="218"/>
      <c r="U463" s="218"/>
      <c r="V463" s="218"/>
      <c r="W463" s="218"/>
      <c r="X463" s="218"/>
      <c r="Y463" s="218"/>
      <c r="Z463" s="218"/>
      <c r="AA463" s="218"/>
      <c r="AB463" s="218"/>
      <c r="AC463" s="218"/>
      <c r="AD463" s="218"/>
      <c r="AE463" s="218"/>
      <c r="AF463" s="218"/>
      <c r="AG463" s="218"/>
      <c r="AH463" s="218"/>
      <c r="AI463" s="218"/>
      <c r="AJ463" s="218"/>
      <c r="AK463" s="218"/>
      <c r="AL463" s="218"/>
      <c r="AM463" s="218"/>
      <c r="AN463" s="218"/>
      <c r="AO463" s="218"/>
      <c r="AP463" s="218"/>
      <c r="AQ463" s="218"/>
      <c r="AR463" s="218"/>
      <c r="AS463" s="218"/>
      <c r="AT463" s="218"/>
      <c r="AU463" s="218"/>
      <c r="AV463" s="218"/>
      <c r="AW463" s="218"/>
      <c r="AX463" s="218"/>
      <c r="AY463" s="218"/>
      <c r="AZ463" s="218"/>
      <c r="BA463" s="218"/>
      <c r="BB463" s="218"/>
      <c r="BC463" s="218"/>
    </row>
    <row r="464" spans="15:55" s="10" customFormat="1" x14ac:dyDescent="0.35">
      <c r="O464" s="218"/>
      <c r="P464" s="218"/>
      <c r="Q464" s="218"/>
      <c r="R464" s="218"/>
      <c r="S464" s="218"/>
      <c r="T464" s="218"/>
      <c r="U464" s="218"/>
      <c r="V464" s="218"/>
      <c r="W464" s="218"/>
      <c r="X464" s="218"/>
      <c r="Y464" s="218"/>
      <c r="Z464" s="218"/>
      <c r="AA464" s="218"/>
      <c r="AB464" s="218"/>
      <c r="AC464" s="218"/>
      <c r="AD464" s="218"/>
      <c r="AE464" s="218"/>
      <c r="AF464" s="218"/>
      <c r="AG464" s="218"/>
      <c r="AH464" s="218"/>
      <c r="AI464" s="218"/>
      <c r="AJ464" s="218"/>
      <c r="AK464" s="218"/>
      <c r="AL464" s="218"/>
      <c r="AM464" s="218"/>
      <c r="AN464" s="218"/>
      <c r="AO464" s="218"/>
      <c r="AP464" s="218"/>
      <c r="AQ464" s="218"/>
      <c r="AR464" s="218"/>
      <c r="AS464" s="218"/>
      <c r="AT464" s="218"/>
      <c r="AU464" s="218"/>
      <c r="AV464" s="218"/>
      <c r="AW464" s="218"/>
      <c r="AX464" s="218"/>
      <c r="AY464" s="218"/>
      <c r="AZ464" s="218"/>
      <c r="BA464" s="218"/>
      <c r="BB464" s="218"/>
      <c r="BC464" s="218"/>
    </row>
    <row r="465" spans="15:55" s="10" customFormat="1" x14ac:dyDescent="0.35">
      <c r="O465" s="218"/>
      <c r="P465" s="218"/>
      <c r="Q465" s="218"/>
      <c r="R465" s="218"/>
      <c r="S465" s="218"/>
      <c r="T465" s="218"/>
      <c r="U465" s="218"/>
      <c r="V465" s="218"/>
      <c r="W465" s="218"/>
      <c r="X465" s="218"/>
      <c r="Y465" s="218"/>
      <c r="Z465" s="218"/>
      <c r="AA465" s="218"/>
      <c r="AB465" s="218"/>
      <c r="AC465" s="218"/>
      <c r="AD465" s="218"/>
      <c r="AE465" s="218"/>
      <c r="AF465" s="218"/>
      <c r="AG465" s="218"/>
      <c r="AH465" s="218"/>
      <c r="AI465" s="218"/>
      <c r="AJ465" s="218"/>
      <c r="AK465" s="218"/>
      <c r="AL465" s="218"/>
      <c r="AM465" s="218"/>
      <c r="AN465" s="218"/>
      <c r="AO465" s="218"/>
      <c r="AP465" s="218"/>
      <c r="AQ465" s="218"/>
      <c r="AR465" s="218"/>
      <c r="AS465" s="218"/>
      <c r="AT465" s="218"/>
      <c r="AU465" s="218"/>
      <c r="AV465" s="218"/>
      <c r="AW465" s="218"/>
      <c r="AX465" s="218"/>
      <c r="AY465" s="218"/>
      <c r="AZ465" s="218"/>
      <c r="BA465" s="218"/>
      <c r="BB465" s="218"/>
      <c r="BC465" s="218"/>
    </row>
    <row r="466" spans="15:55" s="10" customFormat="1" x14ac:dyDescent="0.35">
      <c r="O466" s="218"/>
      <c r="P466" s="218"/>
      <c r="Q466" s="218"/>
      <c r="R466" s="218"/>
      <c r="S466" s="218"/>
      <c r="T466" s="218"/>
      <c r="U466" s="218"/>
      <c r="V466" s="218"/>
      <c r="W466" s="218"/>
      <c r="X466" s="218"/>
      <c r="Y466" s="218"/>
      <c r="Z466" s="218"/>
      <c r="AA466" s="218"/>
      <c r="AB466" s="218"/>
      <c r="AC466" s="218"/>
      <c r="AD466" s="218"/>
      <c r="AE466" s="218"/>
      <c r="AF466" s="218"/>
      <c r="AG466" s="218"/>
      <c r="AH466" s="218"/>
      <c r="AI466" s="218"/>
      <c r="AJ466" s="218"/>
      <c r="AK466" s="218"/>
      <c r="AL466" s="218"/>
      <c r="AM466" s="218"/>
      <c r="AN466" s="218"/>
      <c r="AO466" s="218"/>
      <c r="AP466" s="218"/>
      <c r="AQ466" s="218"/>
      <c r="AR466" s="218"/>
      <c r="AS466" s="218"/>
      <c r="AT466" s="218"/>
      <c r="AU466" s="218"/>
      <c r="AV466" s="218"/>
      <c r="AW466" s="218"/>
      <c r="AX466" s="218"/>
      <c r="AY466" s="218"/>
      <c r="AZ466" s="218"/>
      <c r="BA466" s="218"/>
      <c r="BB466" s="218"/>
      <c r="BC466" s="218"/>
    </row>
    <row r="467" spans="15:55" s="10" customFormat="1" x14ac:dyDescent="0.35">
      <c r="O467" s="218"/>
      <c r="P467" s="218"/>
      <c r="Q467" s="218"/>
      <c r="R467" s="218"/>
      <c r="S467" s="218"/>
      <c r="T467" s="218"/>
      <c r="U467" s="218"/>
      <c r="V467" s="218"/>
      <c r="W467" s="218"/>
      <c r="X467" s="218"/>
      <c r="Y467" s="218"/>
      <c r="Z467" s="218"/>
      <c r="AA467" s="218"/>
      <c r="AB467" s="218"/>
      <c r="AC467" s="218"/>
      <c r="AD467" s="218"/>
      <c r="AE467" s="218"/>
      <c r="AF467" s="218"/>
      <c r="AG467" s="218"/>
      <c r="AH467" s="218"/>
      <c r="AI467" s="218"/>
      <c r="AJ467" s="218"/>
      <c r="AK467" s="218"/>
      <c r="AL467" s="218"/>
      <c r="AM467" s="218"/>
      <c r="AN467" s="218"/>
      <c r="AO467" s="218"/>
      <c r="AP467" s="218"/>
      <c r="AQ467" s="218"/>
      <c r="AR467" s="218"/>
      <c r="AS467" s="218"/>
      <c r="AT467" s="218"/>
      <c r="AU467" s="218"/>
      <c r="AV467" s="218"/>
      <c r="AW467" s="218"/>
      <c r="AX467" s="218"/>
      <c r="AY467" s="218"/>
      <c r="AZ467" s="218"/>
      <c r="BA467" s="218"/>
      <c r="BB467" s="218"/>
      <c r="BC467" s="218"/>
    </row>
    <row r="468" spans="15:55" s="10" customFormat="1" x14ac:dyDescent="0.35">
      <c r="O468" s="218"/>
      <c r="P468" s="218"/>
      <c r="Q468" s="218"/>
      <c r="R468" s="218"/>
      <c r="S468" s="218"/>
      <c r="T468" s="218"/>
      <c r="U468" s="218"/>
      <c r="V468" s="218"/>
      <c r="W468" s="218"/>
      <c r="X468" s="218"/>
      <c r="Y468" s="218"/>
      <c r="Z468" s="218"/>
      <c r="AA468" s="218"/>
      <c r="AB468" s="218"/>
      <c r="AC468" s="218"/>
      <c r="AD468" s="218"/>
      <c r="AE468" s="218"/>
      <c r="AF468" s="218"/>
      <c r="AG468" s="218"/>
      <c r="AH468" s="218"/>
      <c r="AI468" s="218"/>
      <c r="AJ468" s="218"/>
      <c r="AK468" s="218"/>
      <c r="AL468" s="218"/>
      <c r="AM468" s="218"/>
      <c r="AN468" s="218"/>
      <c r="AO468" s="218"/>
      <c r="AP468" s="218"/>
      <c r="AQ468" s="218"/>
      <c r="AR468" s="218"/>
      <c r="AS468" s="218"/>
      <c r="AT468" s="218"/>
      <c r="AU468" s="218"/>
      <c r="AV468" s="218"/>
      <c r="AW468" s="218"/>
      <c r="AX468" s="218"/>
      <c r="AY468" s="218"/>
      <c r="AZ468" s="218"/>
      <c r="BA468" s="218"/>
      <c r="BB468" s="218"/>
      <c r="BC468" s="218"/>
    </row>
    <row r="469" spans="15:55" s="10" customFormat="1" x14ac:dyDescent="0.35">
      <c r="O469" s="218"/>
      <c r="P469" s="218"/>
      <c r="Q469" s="218"/>
      <c r="R469" s="218"/>
      <c r="S469" s="218"/>
      <c r="T469" s="218"/>
      <c r="U469" s="218"/>
      <c r="V469" s="218"/>
      <c r="W469" s="218"/>
      <c r="X469" s="218"/>
      <c r="Y469" s="218"/>
      <c r="Z469" s="218"/>
      <c r="AA469" s="218"/>
      <c r="AB469" s="218"/>
      <c r="AC469" s="218"/>
      <c r="AD469" s="218"/>
      <c r="AE469" s="218"/>
      <c r="AF469" s="218"/>
      <c r="AG469" s="218"/>
      <c r="AH469" s="218"/>
      <c r="AI469" s="218"/>
      <c r="AJ469" s="218"/>
      <c r="AK469" s="218"/>
      <c r="AL469" s="218"/>
      <c r="AM469" s="218"/>
      <c r="AN469" s="218"/>
      <c r="AO469" s="218"/>
      <c r="AP469" s="218"/>
      <c r="AQ469" s="218"/>
      <c r="AR469" s="218"/>
      <c r="AS469" s="218"/>
      <c r="AT469" s="218"/>
      <c r="AU469" s="218"/>
      <c r="AV469" s="218"/>
      <c r="AW469" s="218"/>
      <c r="AX469" s="218"/>
      <c r="AY469" s="218"/>
      <c r="AZ469" s="218"/>
      <c r="BA469" s="218"/>
      <c r="BB469" s="218"/>
      <c r="BC469" s="218"/>
    </row>
    <row r="470" spans="15:55" s="10" customFormat="1" x14ac:dyDescent="0.35">
      <c r="O470" s="218"/>
      <c r="P470" s="218"/>
      <c r="Q470" s="218"/>
      <c r="R470" s="218"/>
      <c r="S470" s="218"/>
      <c r="T470" s="218"/>
      <c r="U470" s="218"/>
      <c r="V470" s="218"/>
      <c r="W470" s="218"/>
      <c r="X470" s="218"/>
      <c r="Y470" s="218"/>
      <c r="Z470" s="218"/>
      <c r="AA470" s="218"/>
      <c r="AB470" s="218"/>
      <c r="AC470" s="218"/>
      <c r="AD470" s="218"/>
      <c r="AE470" s="218"/>
      <c r="AF470" s="218"/>
      <c r="AG470" s="218"/>
      <c r="AH470" s="218"/>
      <c r="AI470" s="218"/>
      <c r="AJ470" s="218"/>
      <c r="AK470" s="218"/>
      <c r="AL470" s="218"/>
      <c r="AM470" s="218"/>
      <c r="AN470" s="218"/>
      <c r="AO470" s="218"/>
      <c r="AP470" s="218"/>
      <c r="AQ470" s="218"/>
      <c r="AR470" s="218"/>
      <c r="AS470" s="218"/>
      <c r="AT470" s="218"/>
      <c r="AU470" s="218"/>
      <c r="AV470" s="218"/>
      <c r="AW470" s="218"/>
      <c r="AX470" s="218"/>
      <c r="AY470" s="218"/>
      <c r="AZ470" s="218"/>
      <c r="BA470" s="218"/>
      <c r="BB470" s="218"/>
      <c r="BC470" s="218"/>
    </row>
    <row r="471" spans="15:55" s="10" customFormat="1" x14ac:dyDescent="0.35">
      <c r="O471" s="218"/>
      <c r="P471" s="218"/>
      <c r="Q471" s="218"/>
      <c r="R471" s="218"/>
      <c r="S471" s="218"/>
      <c r="T471" s="218"/>
      <c r="U471" s="218"/>
      <c r="V471" s="218"/>
      <c r="W471" s="218"/>
      <c r="X471" s="218"/>
      <c r="Y471" s="218"/>
      <c r="Z471" s="218"/>
      <c r="AA471" s="218"/>
      <c r="AB471" s="218"/>
      <c r="AC471" s="218"/>
      <c r="AD471" s="218"/>
      <c r="AE471" s="218"/>
      <c r="AF471" s="218"/>
      <c r="AG471" s="218"/>
      <c r="AH471" s="218"/>
      <c r="AI471" s="218"/>
      <c r="AJ471" s="218"/>
      <c r="AK471" s="218"/>
      <c r="AL471" s="218"/>
      <c r="AM471" s="218"/>
      <c r="AN471" s="218"/>
      <c r="AO471" s="218"/>
      <c r="AP471" s="218"/>
      <c r="AQ471" s="218"/>
      <c r="AR471" s="218"/>
      <c r="AS471" s="218"/>
      <c r="AT471" s="218"/>
      <c r="AU471" s="218"/>
      <c r="AV471" s="218"/>
      <c r="AW471" s="218"/>
      <c r="AX471" s="218"/>
      <c r="AY471" s="218"/>
      <c r="AZ471" s="218"/>
      <c r="BA471" s="218"/>
      <c r="BB471" s="218"/>
      <c r="BC471" s="218"/>
    </row>
    <row r="472" spans="15:55" s="10" customFormat="1" x14ac:dyDescent="0.35">
      <c r="O472" s="218"/>
      <c r="P472" s="218"/>
      <c r="Q472" s="218"/>
      <c r="R472" s="218"/>
      <c r="S472" s="218"/>
      <c r="T472" s="218"/>
      <c r="U472" s="218"/>
      <c r="V472" s="218"/>
      <c r="W472" s="218"/>
      <c r="X472" s="218"/>
      <c r="Y472" s="218"/>
      <c r="Z472" s="218"/>
      <c r="AA472" s="218"/>
      <c r="AB472" s="218"/>
      <c r="AC472" s="218"/>
      <c r="AD472" s="218"/>
      <c r="AE472" s="218"/>
      <c r="AF472" s="218"/>
      <c r="AG472" s="218"/>
      <c r="AH472" s="218"/>
      <c r="AI472" s="218"/>
      <c r="AJ472" s="218"/>
      <c r="AK472" s="218"/>
      <c r="AL472" s="218"/>
      <c r="AM472" s="218"/>
      <c r="AN472" s="218"/>
      <c r="AO472" s="218"/>
      <c r="AP472" s="218"/>
      <c r="AQ472" s="218"/>
      <c r="AR472" s="218"/>
      <c r="AS472" s="218"/>
      <c r="AT472" s="218"/>
      <c r="AU472" s="218"/>
      <c r="AV472" s="218"/>
      <c r="AW472" s="218"/>
      <c r="AX472" s="218"/>
      <c r="AY472" s="218"/>
      <c r="AZ472" s="218"/>
      <c r="BA472" s="218"/>
      <c r="BB472" s="218"/>
      <c r="BC472" s="218"/>
    </row>
    <row r="473" spans="15:55" s="10" customFormat="1" x14ac:dyDescent="0.35">
      <c r="O473" s="218"/>
      <c r="P473" s="218"/>
      <c r="Q473" s="218"/>
      <c r="R473" s="218"/>
      <c r="S473" s="218"/>
      <c r="T473" s="218"/>
      <c r="U473" s="218"/>
      <c r="V473" s="218"/>
      <c r="W473" s="218"/>
      <c r="X473" s="218"/>
      <c r="Y473" s="218"/>
      <c r="Z473" s="218"/>
      <c r="AA473" s="218"/>
      <c r="AB473" s="218"/>
      <c r="AC473" s="218"/>
      <c r="AD473" s="218"/>
      <c r="AE473" s="218"/>
      <c r="AF473" s="218"/>
      <c r="AG473" s="218"/>
      <c r="AH473" s="218"/>
      <c r="AI473" s="218"/>
      <c r="AJ473" s="218"/>
      <c r="AK473" s="218"/>
      <c r="AL473" s="218"/>
      <c r="AM473" s="218"/>
      <c r="AN473" s="218"/>
      <c r="AO473" s="218"/>
      <c r="AP473" s="218"/>
      <c r="AQ473" s="218"/>
      <c r="AR473" s="218"/>
      <c r="AS473" s="218"/>
      <c r="AT473" s="218"/>
      <c r="AU473" s="218"/>
      <c r="AV473" s="218"/>
      <c r="AW473" s="218"/>
      <c r="AX473" s="218"/>
      <c r="AY473" s="218"/>
      <c r="AZ473" s="218"/>
      <c r="BA473" s="218"/>
      <c r="BB473" s="218"/>
      <c r="BC473" s="218"/>
    </row>
    <row r="474" spans="15:55" s="10" customFormat="1" x14ac:dyDescent="0.35">
      <c r="O474" s="218"/>
      <c r="P474" s="218"/>
      <c r="Q474" s="218"/>
      <c r="R474" s="218"/>
      <c r="S474" s="218"/>
      <c r="T474" s="218"/>
      <c r="U474" s="218"/>
      <c r="V474" s="218"/>
      <c r="W474" s="218"/>
      <c r="X474" s="218"/>
      <c r="Y474" s="218"/>
      <c r="Z474" s="218"/>
      <c r="AA474" s="218"/>
      <c r="AB474" s="218"/>
      <c r="AC474" s="218"/>
      <c r="AD474" s="218"/>
      <c r="AE474" s="218"/>
      <c r="AF474" s="218"/>
      <c r="AG474" s="218"/>
      <c r="AH474" s="218"/>
      <c r="AI474" s="218"/>
      <c r="AJ474" s="218"/>
      <c r="AK474" s="218"/>
      <c r="AL474" s="218"/>
      <c r="AM474" s="218"/>
      <c r="AN474" s="218"/>
      <c r="AO474" s="218"/>
      <c r="AP474" s="218"/>
      <c r="AQ474" s="218"/>
      <c r="AR474" s="218"/>
      <c r="AS474" s="218"/>
      <c r="AT474" s="218"/>
      <c r="AU474" s="218"/>
      <c r="AV474" s="218"/>
      <c r="AW474" s="218"/>
      <c r="AX474" s="218"/>
      <c r="AY474" s="218"/>
      <c r="AZ474" s="218"/>
      <c r="BA474" s="218"/>
      <c r="BB474" s="218"/>
      <c r="BC474" s="218"/>
    </row>
    <row r="475" spans="15:55" s="10" customFormat="1" x14ac:dyDescent="0.35">
      <c r="O475" s="218"/>
      <c r="P475" s="218"/>
      <c r="Q475" s="218"/>
      <c r="R475" s="218"/>
      <c r="S475" s="218"/>
      <c r="T475" s="218"/>
      <c r="U475" s="218"/>
      <c r="V475" s="218"/>
      <c r="W475" s="218"/>
      <c r="X475" s="218"/>
      <c r="Y475" s="218"/>
      <c r="Z475" s="218"/>
      <c r="AA475" s="218"/>
      <c r="AB475" s="218"/>
      <c r="AC475" s="218"/>
      <c r="AD475" s="218"/>
      <c r="AE475" s="218"/>
      <c r="AF475" s="218"/>
      <c r="AG475" s="218"/>
      <c r="AH475" s="218"/>
      <c r="AI475" s="218"/>
      <c r="AJ475" s="218"/>
      <c r="AK475" s="218"/>
      <c r="AL475" s="218"/>
      <c r="AM475" s="218"/>
      <c r="AN475" s="218"/>
      <c r="AO475" s="218"/>
      <c r="AP475" s="218"/>
      <c r="AQ475" s="218"/>
      <c r="AR475" s="218"/>
      <c r="AS475" s="218"/>
      <c r="AT475" s="218"/>
      <c r="AU475" s="218"/>
      <c r="AV475" s="218"/>
      <c r="AW475" s="218"/>
      <c r="AX475" s="218"/>
      <c r="AY475" s="218"/>
      <c r="AZ475" s="218"/>
      <c r="BA475" s="218"/>
      <c r="BB475" s="218"/>
      <c r="BC475" s="218"/>
    </row>
    <row r="476" spans="15:55" s="10" customFormat="1" x14ac:dyDescent="0.35">
      <c r="O476" s="218"/>
      <c r="P476" s="218"/>
      <c r="Q476" s="218"/>
      <c r="R476" s="218"/>
      <c r="S476" s="218"/>
      <c r="T476" s="218"/>
      <c r="U476" s="218"/>
      <c r="V476" s="218"/>
      <c r="W476" s="218"/>
      <c r="X476" s="218"/>
      <c r="Y476" s="218"/>
      <c r="Z476" s="218"/>
      <c r="AA476" s="218"/>
      <c r="AB476" s="218"/>
      <c r="AC476" s="218"/>
      <c r="AD476" s="218"/>
      <c r="AE476" s="218"/>
      <c r="AF476" s="218"/>
      <c r="AG476" s="218"/>
      <c r="AH476" s="218"/>
      <c r="AI476" s="218"/>
      <c r="AJ476" s="218"/>
      <c r="AK476" s="218"/>
      <c r="AL476" s="218"/>
      <c r="AM476" s="218"/>
      <c r="AN476" s="218"/>
      <c r="AO476" s="218"/>
      <c r="AP476" s="218"/>
      <c r="AQ476" s="218"/>
      <c r="AR476" s="218"/>
      <c r="AS476" s="218"/>
      <c r="AT476" s="218"/>
      <c r="AU476" s="218"/>
      <c r="AV476" s="218"/>
      <c r="AW476" s="218"/>
      <c r="AX476" s="218"/>
      <c r="AY476" s="218"/>
      <c r="AZ476" s="218"/>
      <c r="BA476" s="218"/>
      <c r="BB476" s="218"/>
      <c r="BC476" s="218"/>
    </row>
    <row r="477" spans="15:55" s="10" customFormat="1" x14ac:dyDescent="0.35">
      <c r="O477" s="218"/>
      <c r="P477" s="218"/>
      <c r="Q477" s="218"/>
      <c r="R477" s="218"/>
      <c r="S477" s="218"/>
      <c r="T477" s="218"/>
      <c r="U477" s="218"/>
      <c r="V477" s="218"/>
      <c r="W477" s="218"/>
      <c r="X477" s="218"/>
      <c r="Y477" s="218"/>
      <c r="Z477" s="218"/>
      <c r="AA477" s="218"/>
      <c r="AB477" s="218"/>
      <c r="AC477" s="218"/>
      <c r="AD477" s="218"/>
      <c r="AE477" s="218"/>
      <c r="AF477" s="218"/>
      <c r="AG477" s="218"/>
      <c r="AH477" s="218"/>
      <c r="AI477" s="218"/>
      <c r="AJ477" s="218"/>
      <c r="AK477" s="218"/>
      <c r="AL477" s="218"/>
      <c r="AM477" s="218"/>
      <c r="AN477" s="218"/>
      <c r="AO477" s="218"/>
      <c r="AP477" s="218"/>
      <c r="AQ477" s="218"/>
      <c r="AR477" s="218"/>
      <c r="AS477" s="218"/>
      <c r="AT477" s="218"/>
      <c r="AU477" s="218"/>
      <c r="AV477" s="218"/>
      <c r="AW477" s="218"/>
      <c r="AX477" s="218"/>
      <c r="AY477" s="218"/>
      <c r="AZ477" s="218"/>
      <c r="BA477" s="218"/>
      <c r="BB477" s="218"/>
      <c r="BC477" s="218"/>
    </row>
    <row r="478" spans="15:55" s="10" customFormat="1" x14ac:dyDescent="0.35">
      <c r="O478" s="218"/>
      <c r="P478" s="218"/>
      <c r="Q478" s="218"/>
      <c r="R478" s="218"/>
      <c r="S478" s="218"/>
      <c r="T478" s="218"/>
      <c r="U478" s="218"/>
      <c r="V478" s="218"/>
      <c r="W478" s="218"/>
      <c r="X478" s="218"/>
      <c r="Y478" s="218"/>
      <c r="Z478" s="218"/>
      <c r="AA478" s="218"/>
      <c r="AB478" s="218"/>
      <c r="AC478" s="218"/>
      <c r="AD478" s="218"/>
      <c r="AE478" s="218"/>
      <c r="AF478" s="218"/>
      <c r="AG478" s="218"/>
      <c r="AH478" s="218"/>
      <c r="AI478" s="218"/>
      <c r="AJ478" s="218"/>
      <c r="AK478" s="218"/>
      <c r="AL478" s="218"/>
      <c r="AM478" s="218"/>
      <c r="AN478" s="218"/>
      <c r="AO478" s="218"/>
      <c r="AP478" s="218"/>
      <c r="AQ478" s="218"/>
      <c r="AR478" s="218"/>
      <c r="AS478" s="218"/>
      <c r="AT478" s="218"/>
      <c r="AU478" s="218"/>
      <c r="AV478" s="218"/>
      <c r="AW478" s="218"/>
      <c r="AX478" s="218"/>
      <c r="AY478" s="218"/>
      <c r="AZ478" s="218"/>
      <c r="BA478" s="218"/>
      <c r="BB478" s="218"/>
      <c r="BC478" s="218"/>
    </row>
    <row r="479" spans="15:55" s="10" customFormat="1" x14ac:dyDescent="0.35">
      <c r="O479" s="218"/>
      <c r="P479" s="218"/>
      <c r="Q479" s="218"/>
      <c r="R479" s="218"/>
      <c r="S479" s="218"/>
      <c r="T479" s="218"/>
      <c r="U479" s="218"/>
      <c r="V479" s="218"/>
      <c r="W479" s="218"/>
      <c r="X479" s="218"/>
      <c r="Y479" s="218"/>
      <c r="Z479" s="218"/>
      <c r="AA479" s="218"/>
      <c r="AB479" s="218"/>
      <c r="AC479" s="218"/>
      <c r="AD479" s="218"/>
      <c r="AE479" s="218"/>
      <c r="AF479" s="218"/>
      <c r="AG479" s="218"/>
      <c r="AH479" s="218"/>
      <c r="AI479" s="218"/>
      <c r="AJ479" s="218"/>
      <c r="AK479" s="218"/>
      <c r="AL479" s="218"/>
      <c r="AM479" s="218"/>
      <c r="AN479" s="218"/>
      <c r="AO479" s="218"/>
      <c r="AP479" s="218"/>
      <c r="AQ479" s="218"/>
      <c r="AR479" s="218"/>
      <c r="AS479" s="218"/>
      <c r="AT479" s="218"/>
      <c r="AU479" s="218"/>
      <c r="AV479" s="218"/>
      <c r="AW479" s="218"/>
      <c r="AX479" s="218"/>
      <c r="AY479" s="218"/>
      <c r="AZ479" s="218"/>
      <c r="BA479" s="218"/>
      <c r="BB479" s="218"/>
      <c r="BC479" s="218"/>
    </row>
    <row r="480" spans="15:55" s="10" customFormat="1" x14ac:dyDescent="0.35">
      <c r="O480" s="218"/>
      <c r="P480" s="218"/>
      <c r="Q480" s="218"/>
      <c r="R480" s="218"/>
      <c r="S480" s="218"/>
      <c r="T480" s="218"/>
      <c r="U480" s="218"/>
      <c r="V480" s="218"/>
      <c r="W480" s="218"/>
      <c r="X480" s="218"/>
      <c r="Y480" s="218"/>
      <c r="Z480" s="218"/>
      <c r="AA480" s="218"/>
      <c r="AB480" s="218"/>
      <c r="AC480" s="218"/>
      <c r="AD480" s="218"/>
      <c r="AE480" s="218"/>
      <c r="AF480" s="218"/>
      <c r="AG480" s="218"/>
      <c r="AH480" s="218"/>
      <c r="AI480" s="218"/>
      <c r="AJ480" s="218"/>
      <c r="AK480" s="218"/>
      <c r="AL480" s="218"/>
      <c r="AM480" s="218"/>
      <c r="AN480" s="218"/>
      <c r="AO480" s="218"/>
      <c r="AP480" s="218"/>
      <c r="AQ480" s="218"/>
      <c r="AR480" s="218"/>
      <c r="AS480" s="218"/>
      <c r="AT480" s="218"/>
      <c r="AU480" s="218"/>
      <c r="AV480" s="218"/>
      <c r="AW480" s="218"/>
      <c r="AX480" s="218"/>
      <c r="AY480" s="218"/>
      <c r="AZ480" s="218"/>
      <c r="BA480" s="218"/>
      <c r="BB480" s="218"/>
      <c r="BC480" s="218"/>
    </row>
    <row r="481" spans="15:55" s="10" customFormat="1" x14ac:dyDescent="0.35">
      <c r="O481" s="218"/>
      <c r="P481" s="218"/>
      <c r="Q481" s="218"/>
      <c r="R481" s="218"/>
      <c r="S481" s="218"/>
      <c r="T481" s="218"/>
      <c r="U481" s="218"/>
      <c r="V481" s="218"/>
      <c r="W481" s="218"/>
      <c r="X481" s="218"/>
      <c r="Y481" s="218"/>
      <c r="Z481" s="218"/>
      <c r="AA481" s="218"/>
      <c r="AB481" s="218"/>
      <c r="AC481" s="218"/>
      <c r="AD481" s="218"/>
      <c r="AE481" s="218"/>
      <c r="AF481" s="218"/>
      <c r="AG481" s="218"/>
      <c r="AH481" s="218"/>
      <c r="AI481" s="218"/>
      <c r="AJ481" s="218"/>
      <c r="AK481" s="218"/>
      <c r="AL481" s="218"/>
      <c r="AM481" s="218"/>
      <c r="AN481" s="218"/>
      <c r="AO481" s="218"/>
      <c r="AP481" s="218"/>
      <c r="AQ481" s="218"/>
      <c r="AR481" s="218"/>
      <c r="AS481" s="218"/>
      <c r="AT481" s="218"/>
      <c r="AU481" s="218"/>
      <c r="AV481" s="218"/>
      <c r="AW481" s="218"/>
      <c r="AX481" s="218"/>
      <c r="AY481" s="218"/>
      <c r="AZ481" s="218"/>
      <c r="BA481" s="218"/>
      <c r="BB481" s="218"/>
      <c r="BC481" s="218"/>
    </row>
    <row r="482" spans="15:55" s="10" customFormat="1" x14ac:dyDescent="0.35">
      <c r="O482" s="218"/>
      <c r="P482" s="218"/>
      <c r="Q482" s="218"/>
      <c r="R482" s="218"/>
      <c r="S482" s="218"/>
      <c r="T482" s="218"/>
      <c r="U482" s="218"/>
      <c r="V482" s="218"/>
      <c r="W482" s="218"/>
      <c r="X482" s="218"/>
      <c r="Y482" s="218"/>
      <c r="Z482" s="218"/>
      <c r="AA482" s="218"/>
      <c r="AB482" s="218"/>
      <c r="AC482" s="218"/>
      <c r="AD482" s="218"/>
      <c r="AE482" s="218"/>
      <c r="AF482" s="218"/>
      <c r="AG482" s="218"/>
      <c r="AH482" s="218"/>
      <c r="AI482" s="218"/>
      <c r="AJ482" s="218"/>
      <c r="AK482" s="218"/>
      <c r="AL482" s="218"/>
      <c r="AM482" s="218"/>
      <c r="AN482" s="218"/>
      <c r="AO482" s="218"/>
      <c r="AP482" s="218"/>
      <c r="AQ482" s="218"/>
      <c r="AR482" s="218"/>
      <c r="AS482" s="218"/>
      <c r="AT482" s="218"/>
      <c r="AU482" s="218"/>
      <c r="AV482" s="218"/>
      <c r="AW482" s="218"/>
      <c r="AX482" s="218"/>
      <c r="AY482" s="218"/>
      <c r="AZ482" s="218"/>
      <c r="BA482" s="218"/>
      <c r="BB482" s="218"/>
      <c r="BC482" s="218"/>
    </row>
    <row r="483" spans="15:55" s="10" customFormat="1" x14ac:dyDescent="0.35">
      <c r="O483" s="218"/>
      <c r="P483" s="218"/>
      <c r="Q483" s="218"/>
      <c r="R483" s="218"/>
      <c r="S483" s="218"/>
      <c r="T483" s="218"/>
      <c r="U483" s="218"/>
      <c r="V483" s="218"/>
      <c r="W483" s="218"/>
      <c r="X483" s="218"/>
      <c r="Y483" s="218"/>
      <c r="Z483" s="218"/>
      <c r="AA483" s="218"/>
      <c r="AB483" s="218"/>
      <c r="AC483" s="218"/>
      <c r="AD483" s="218"/>
      <c r="AE483" s="218"/>
      <c r="AF483" s="218"/>
      <c r="AG483" s="218"/>
      <c r="AH483" s="218"/>
      <c r="AI483" s="218"/>
      <c r="AJ483" s="218"/>
      <c r="AK483" s="218"/>
      <c r="AL483" s="218"/>
      <c r="AM483" s="218"/>
      <c r="AN483" s="218"/>
      <c r="AO483" s="218"/>
      <c r="AP483" s="218"/>
      <c r="AQ483" s="218"/>
      <c r="AR483" s="218"/>
      <c r="AS483" s="218"/>
      <c r="AT483" s="218"/>
      <c r="AU483" s="218"/>
      <c r="AV483" s="218"/>
      <c r="AW483" s="218"/>
      <c r="AX483" s="218"/>
      <c r="AY483" s="218"/>
      <c r="AZ483" s="218"/>
      <c r="BA483" s="218"/>
      <c r="BB483" s="218"/>
      <c r="BC483" s="218"/>
    </row>
    <row r="484" spans="15:55" s="10" customFormat="1" x14ac:dyDescent="0.35">
      <c r="O484" s="218"/>
      <c r="P484" s="218"/>
      <c r="Q484" s="218"/>
      <c r="R484" s="218"/>
      <c r="S484" s="218"/>
      <c r="T484" s="218"/>
      <c r="U484" s="218"/>
      <c r="V484" s="218"/>
      <c r="W484" s="218"/>
      <c r="X484" s="218"/>
      <c r="Y484" s="218"/>
      <c r="Z484" s="218"/>
      <c r="AA484" s="218"/>
      <c r="AB484" s="218"/>
      <c r="AC484" s="218"/>
      <c r="AD484" s="218"/>
      <c r="AE484" s="218"/>
      <c r="AF484" s="218"/>
      <c r="AG484" s="218"/>
      <c r="AH484" s="218"/>
      <c r="AI484" s="218"/>
      <c r="AJ484" s="218"/>
      <c r="AK484" s="218"/>
      <c r="AL484" s="218"/>
      <c r="AM484" s="218"/>
      <c r="AN484" s="218"/>
      <c r="AO484" s="218"/>
      <c r="AP484" s="218"/>
      <c r="AQ484" s="218"/>
      <c r="AR484" s="218"/>
      <c r="AS484" s="218"/>
      <c r="AT484" s="218"/>
      <c r="AU484" s="218"/>
      <c r="AV484" s="218"/>
      <c r="AW484" s="218"/>
      <c r="AX484" s="218"/>
      <c r="AY484" s="218"/>
      <c r="AZ484" s="218"/>
      <c r="BA484" s="218"/>
      <c r="BB484" s="218"/>
      <c r="BC484" s="218"/>
    </row>
    <row r="485" spans="15:55" s="10" customFormat="1" x14ac:dyDescent="0.35">
      <c r="O485" s="218"/>
      <c r="P485" s="218"/>
      <c r="Q485" s="218"/>
      <c r="R485" s="218"/>
      <c r="S485" s="218"/>
      <c r="T485" s="218"/>
      <c r="U485" s="218"/>
      <c r="V485" s="218"/>
      <c r="W485" s="218"/>
      <c r="X485" s="218"/>
      <c r="Y485" s="218"/>
      <c r="Z485" s="218"/>
      <c r="AA485" s="218"/>
      <c r="AB485" s="218"/>
      <c r="AC485" s="218"/>
      <c r="AD485" s="218"/>
      <c r="AE485" s="218"/>
      <c r="AF485" s="218"/>
      <c r="AG485" s="218"/>
      <c r="AH485" s="218"/>
      <c r="AI485" s="218"/>
      <c r="AJ485" s="218"/>
      <c r="AK485" s="218"/>
      <c r="AL485" s="218"/>
      <c r="AM485" s="218"/>
      <c r="AN485" s="218"/>
      <c r="AO485" s="218"/>
      <c r="AP485" s="218"/>
      <c r="AQ485" s="218"/>
      <c r="AR485" s="218"/>
      <c r="AS485" s="218"/>
      <c r="AT485" s="218"/>
      <c r="AU485" s="218"/>
      <c r="AV485" s="218"/>
      <c r="AW485" s="218"/>
      <c r="AX485" s="218"/>
      <c r="AY485" s="218"/>
      <c r="AZ485" s="218"/>
      <c r="BA485" s="218"/>
      <c r="BB485" s="218"/>
      <c r="BC485" s="218"/>
    </row>
    <row r="486" spans="15:55" s="10" customFormat="1" x14ac:dyDescent="0.35">
      <c r="O486" s="218"/>
      <c r="P486" s="218"/>
      <c r="Q486" s="218"/>
      <c r="R486" s="218"/>
      <c r="S486" s="218"/>
      <c r="T486" s="218"/>
      <c r="U486" s="218"/>
      <c r="V486" s="218"/>
      <c r="W486" s="218"/>
      <c r="X486" s="218"/>
      <c r="Y486" s="218"/>
      <c r="Z486" s="218"/>
      <c r="AA486" s="218"/>
      <c r="AB486" s="218"/>
      <c r="AC486" s="218"/>
      <c r="AD486" s="218"/>
      <c r="AE486" s="218"/>
      <c r="AF486" s="218"/>
      <c r="AG486" s="218"/>
      <c r="AH486" s="218"/>
      <c r="AI486" s="218"/>
      <c r="AJ486" s="218"/>
      <c r="AK486" s="218"/>
      <c r="AL486" s="218"/>
      <c r="AM486" s="218"/>
      <c r="AN486" s="218"/>
      <c r="AO486" s="218"/>
      <c r="AP486" s="218"/>
      <c r="AQ486" s="218"/>
      <c r="AR486" s="218"/>
      <c r="AS486" s="218"/>
      <c r="AT486" s="218"/>
      <c r="AU486" s="218"/>
      <c r="AV486" s="218"/>
      <c r="AW486" s="218"/>
      <c r="AX486" s="218"/>
      <c r="AY486" s="218"/>
      <c r="AZ486" s="218"/>
      <c r="BA486" s="218"/>
      <c r="BB486" s="218"/>
      <c r="BC486" s="218"/>
    </row>
    <row r="487" spans="15:55" s="10" customFormat="1" x14ac:dyDescent="0.35">
      <c r="O487" s="218"/>
      <c r="P487" s="218"/>
      <c r="Q487" s="218"/>
      <c r="R487" s="218"/>
      <c r="S487" s="218"/>
      <c r="T487" s="218"/>
      <c r="U487" s="218"/>
      <c r="V487" s="218"/>
      <c r="W487" s="218"/>
      <c r="X487" s="218"/>
      <c r="Y487" s="218"/>
      <c r="Z487" s="218"/>
      <c r="AA487" s="218"/>
      <c r="AB487" s="218"/>
      <c r="AC487" s="218"/>
      <c r="AD487" s="218"/>
      <c r="AE487" s="218"/>
      <c r="AF487" s="218"/>
      <c r="AG487" s="218"/>
      <c r="AH487" s="218"/>
      <c r="AI487" s="218"/>
      <c r="AJ487" s="218"/>
      <c r="AK487" s="218"/>
      <c r="AL487" s="218"/>
      <c r="AM487" s="218"/>
      <c r="AN487" s="218"/>
      <c r="AO487" s="218"/>
      <c r="AP487" s="218"/>
      <c r="AQ487" s="218"/>
      <c r="AR487" s="218"/>
      <c r="AS487" s="218"/>
      <c r="AT487" s="218"/>
      <c r="AU487" s="218"/>
      <c r="AV487" s="218"/>
      <c r="AW487" s="218"/>
      <c r="AX487" s="218"/>
      <c r="AY487" s="218"/>
      <c r="AZ487" s="218"/>
      <c r="BA487" s="218"/>
      <c r="BB487" s="218"/>
      <c r="BC487" s="218"/>
    </row>
    <row r="488" spans="15:55" s="10" customFormat="1" x14ac:dyDescent="0.35">
      <c r="O488" s="218"/>
      <c r="P488" s="218"/>
      <c r="Q488" s="218"/>
      <c r="R488" s="218"/>
      <c r="S488" s="218"/>
      <c r="T488" s="218"/>
      <c r="U488" s="218"/>
      <c r="V488" s="218"/>
      <c r="W488" s="218"/>
      <c r="X488" s="218"/>
      <c r="Y488" s="218"/>
      <c r="Z488" s="218"/>
      <c r="AA488" s="218"/>
      <c r="AB488" s="218"/>
      <c r="AC488" s="218"/>
      <c r="AD488" s="218"/>
      <c r="AE488" s="218"/>
      <c r="AF488" s="218"/>
      <c r="AG488" s="218"/>
      <c r="AH488" s="218"/>
      <c r="AI488" s="218"/>
      <c r="AJ488" s="218"/>
      <c r="AK488" s="218"/>
      <c r="AL488" s="218"/>
      <c r="AM488" s="218"/>
      <c r="AN488" s="218"/>
      <c r="AO488" s="218"/>
      <c r="AP488" s="218"/>
      <c r="AQ488" s="218"/>
      <c r="AR488" s="218"/>
      <c r="AS488" s="218"/>
      <c r="AT488" s="218"/>
      <c r="AU488" s="218"/>
      <c r="AV488" s="218"/>
      <c r="AW488" s="218"/>
      <c r="AX488" s="218"/>
      <c r="AY488" s="218"/>
      <c r="AZ488" s="218"/>
      <c r="BA488" s="218"/>
      <c r="BB488" s="218"/>
      <c r="BC488" s="218"/>
    </row>
    <row r="489" spans="15:55" s="10" customFormat="1" x14ac:dyDescent="0.35">
      <c r="O489" s="218"/>
      <c r="P489" s="218"/>
      <c r="Q489" s="218"/>
      <c r="R489" s="218"/>
      <c r="S489" s="218"/>
      <c r="T489" s="218"/>
      <c r="U489" s="218"/>
      <c r="V489" s="218"/>
      <c r="W489" s="218"/>
      <c r="X489" s="218"/>
      <c r="Y489" s="218"/>
      <c r="Z489" s="218"/>
      <c r="AA489" s="218"/>
      <c r="AB489" s="218"/>
      <c r="AC489" s="218"/>
      <c r="AD489" s="218"/>
      <c r="AE489" s="218"/>
      <c r="AF489" s="218"/>
      <c r="AG489" s="218"/>
      <c r="AH489" s="218"/>
      <c r="AI489" s="218"/>
      <c r="AJ489" s="218"/>
      <c r="AK489" s="218"/>
      <c r="AL489" s="218"/>
      <c r="AM489" s="218"/>
      <c r="AN489" s="218"/>
      <c r="AO489" s="218"/>
      <c r="AP489" s="218"/>
      <c r="AQ489" s="218"/>
      <c r="AR489" s="218"/>
      <c r="AS489" s="218"/>
      <c r="AT489" s="218"/>
      <c r="AU489" s="218"/>
      <c r="AV489" s="218"/>
      <c r="AW489" s="218"/>
      <c r="AX489" s="218"/>
      <c r="AY489" s="218"/>
      <c r="AZ489" s="218"/>
      <c r="BA489" s="218"/>
      <c r="BB489" s="218"/>
      <c r="BC489" s="218"/>
    </row>
  </sheetData>
  <mergeCells count="4">
    <mergeCell ref="B3:L3"/>
    <mergeCell ref="B4:L4"/>
    <mergeCell ref="B50:K50"/>
    <mergeCell ref="B51:K51"/>
  </mergeCells>
  <pageMargins left="0.7" right="0.7" top="0.75" bottom="0.75" header="0.3" footer="0.3"/>
  <pageSetup scale="8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Работни листове</vt:lpstr>
      </vt:variant>
      <vt:variant>
        <vt:i4>25</vt:i4>
      </vt:variant>
      <vt:variant>
        <vt:lpstr>Наименувани диапазони</vt:lpstr>
      </vt:variant>
      <vt:variant>
        <vt:i4>27</vt:i4>
      </vt:variant>
    </vt:vector>
  </HeadingPairs>
  <TitlesOfParts>
    <vt:vector size="52" baseType="lpstr">
      <vt:lpstr>Contents</vt:lpstr>
      <vt:lpstr>3.1.1 Glossary</vt:lpstr>
      <vt:lpstr>3.1.1 Glossary Page 2</vt:lpstr>
      <vt:lpstr>3.1.2 Average Calorific Values</vt:lpstr>
      <vt:lpstr>3.1.3 Conversion Factors</vt:lpstr>
      <vt:lpstr>3.1.4EU-27</vt:lpstr>
      <vt:lpstr>3.1.5 FEC by sector</vt:lpstr>
      <vt:lpstr>3.1.5 FEC by sector - Graphs</vt:lpstr>
      <vt:lpstr>3.1.6 Final Energy Consumption</vt:lpstr>
      <vt:lpstr>3.1.7 Biofuels Production</vt:lpstr>
      <vt:lpstr>3.2.1 Total GHG Emissions</vt:lpstr>
      <vt:lpstr>3.2.2 GHG Emiss from Transport</vt:lpstr>
      <vt:lpstr>3.2.3 GHG Emiss by Sector, EU27</vt:lpstr>
      <vt:lpstr>3.2.4 GHG Emiss by Sector</vt:lpstr>
      <vt:lpstr>3.2.5 GHG Emiss from Trans EU27</vt:lpstr>
      <vt:lpstr>3.2.6 GHG Emiss from Trans Sect</vt:lpstr>
      <vt:lpstr>3.2.7 GHG Emiss Road Trans EU27</vt:lpstr>
      <vt:lpstr>3.2.8 Total CO2 Emissions</vt:lpstr>
      <vt:lpstr>3.2.9 CO2 Emiss from Transport</vt:lpstr>
      <vt:lpstr>3.2.10 CO2 Emiss by Sector EU27</vt:lpstr>
      <vt:lpstr>3.2.11 CO2 Emiss by Sector</vt:lpstr>
      <vt:lpstr>3.2.12 CO2 Emiss-Trans, EU27</vt:lpstr>
      <vt:lpstr>3.2.13 CO2 Emiss from Trans Sec</vt:lpstr>
      <vt:lpstr>3.2.14 CO2 Emiss Road Trans</vt:lpstr>
      <vt:lpstr>3.2.15 Oil spills</vt:lpstr>
      <vt:lpstr>_3.2.14_CO2_Emiss_Road_trans</vt:lpstr>
      <vt:lpstr>_3.2.7_GHG_Emiss_Road_Trans</vt:lpstr>
      <vt:lpstr>'3.1.1 Glossary'!Област_печат</vt:lpstr>
      <vt:lpstr>'3.1.1 Glossary Page 2'!Област_печат</vt:lpstr>
      <vt:lpstr>'3.1.2 Average Calorific Values'!Област_печат</vt:lpstr>
      <vt:lpstr>'3.1.3 Conversion Factors'!Област_печат</vt:lpstr>
      <vt:lpstr>'3.1.4EU-27'!Област_печат</vt:lpstr>
      <vt:lpstr>'3.1.5 FEC by sector'!Област_печат</vt:lpstr>
      <vt:lpstr>'3.1.5 FEC by sector - Graphs'!Област_печат</vt:lpstr>
      <vt:lpstr>'3.1.6 Final Energy Consumption'!Област_печат</vt:lpstr>
      <vt:lpstr>'3.1.7 Biofuels Production'!Област_печат</vt:lpstr>
      <vt:lpstr>'3.2.1 Total GHG Emissions'!Област_печат</vt:lpstr>
      <vt:lpstr>'3.2.10 CO2 Emiss by Sector EU27'!Област_печат</vt:lpstr>
      <vt:lpstr>'3.2.11 CO2 Emiss by Sector'!Област_печат</vt:lpstr>
      <vt:lpstr>'3.2.12 CO2 Emiss-Trans, EU27'!Област_печат</vt:lpstr>
      <vt:lpstr>'3.2.13 CO2 Emiss from Trans Sec'!Област_печат</vt:lpstr>
      <vt:lpstr>'3.2.14 CO2 Emiss Road Trans'!Област_печат</vt:lpstr>
      <vt:lpstr>'3.2.15 Oil spills'!Област_печат</vt:lpstr>
      <vt:lpstr>'3.2.2 GHG Emiss from Transport'!Област_печат</vt:lpstr>
      <vt:lpstr>'3.2.3 GHG Emiss by Sector, EU27'!Област_печат</vt:lpstr>
      <vt:lpstr>'3.2.4 GHG Emiss by Sector'!Област_печат</vt:lpstr>
      <vt:lpstr>'3.2.5 GHG Emiss from Trans EU27'!Област_печат</vt:lpstr>
      <vt:lpstr>'3.2.6 GHG Emiss from Trans Sect'!Област_печат</vt:lpstr>
      <vt:lpstr>'3.2.7 GHG Emiss Road Trans EU27'!Област_печат</vt:lpstr>
      <vt:lpstr>'3.2.8 Total CO2 Emissions'!Област_печат</vt:lpstr>
      <vt:lpstr>'3.2.9 CO2 Emiss from Transport'!Област_печат</vt:lpstr>
      <vt:lpstr>Contents!Област_печат</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MOVE A3</dc:creator>
  <cp:lastModifiedBy>Masha B</cp:lastModifiedBy>
  <cp:lastPrinted>2017-08-01T19:47:05Z</cp:lastPrinted>
  <dcterms:created xsi:type="dcterms:W3CDTF">2008-06-25T12:36:56Z</dcterms:created>
  <dcterms:modified xsi:type="dcterms:W3CDTF">2024-01-16T14:44:47Z</dcterms:modified>
</cp:coreProperties>
</file>