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C:\UNI\Data Oriented Programming Paradigms (Python)\Exercise 2\Statistical Pocketbook 2023 EU Comission\"/>
    </mc:Choice>
  </mc:AlternateContent>
  <xr:revisionPtr revIDLastSave="0" documentId="13_ncr:1_{0DC918B9-7BE2-4F6B-8EB5-8903CB34C322}" xr6:coauthVersionLast="47" xr6:coauthVersionMax="47" xr10:uidLastSave="{00000000-0000-0000-0000-000000000000}"/>
  <bookViews>
    <workbookView xWindow="-98" yWindow="-98" windowWidth="21795" windowHeight="12975" tabRatio="870" firstSheet="2" activeTab="14" xr2:uid="{00000000-000D-0000-FFFF-FFFF00000000}"/>
  </bookViews>
  <sheets>
    <sheet name="Title" sheetId="18" r:id="rId1"/>
    <sheet name="preface" sheetId="21" r:id="rId2"/>
    <sheet name="Part_1" sheetId="1" r:id="rId3"/>
    <sheet name="symbols" sheetId="15" r:id="rId4"/>
    <sheet name="countries" sheetId="3" r:id="rId5"/>
    <sheet name="general" sheetId="13" r:id="rId6"/>
    <sheet name="growth" sheetId="6" r:id="rId7"/>
    <sheet name="empl_rate" sheetId="23" r:id="rId8"/>
    <sheet name="unempl_rate" sheetId="24" r:id="rId9"/>
    <sheet name="share_gross_value_added" sheetId="8" r:id="rId10"/>
    <sheet name="share_empl" sheetId="25" r:id="rId11"/>
    <sheet name="population" sheetId="20" r:id="rId12"/>
    <sheet name="trade_import" sheetId="10" r:id="rId13"/>
    <sheet name="trade_export" sheetId="16" r:id="rId14"/>
    <sheet name="EU-world" sheetId="22" r:id="rId15"/>
  </sheets>
  <definedNames>
    <definedName name="HTML1_1" hidden="1">"'[internet 98q4.xls]xcontact'!$A$1:$F$114"</definedName>
    <definedName name="HTML1_10" hidden="1">""</definedName>
    <definedName name="HTML1_11" hidden="1">1</definedName>
    <definedName name="HTML1_12" hidden="1">"D:\data\xl\MyHTML.htm"</definedName>
    <definedName name="HTML1_13" hidden="1">#N/A</definedName>
    <definedName name="HTML1_14" hidden="1">#N/A</definedName>
    <definedName name="HTML1_15" hidden="1">#N/A</definedName>
    <definedName name="HTML1_2" hidden="1">1</definedName>
    <definedName name="HTML1_3" hidden="1">"internet 98q4.xls"</definedName>
    <definedName name="HTML1_4" hidden="1">"xcontact"</definedName>
    <definedName name="HTML1_5" hidden="1">""</definedName>
    <definedName name="HTML1_6" hidden="1">-4146</definedName>
    <definedName name="HTML1_7" hidden="1">-4146</definedName>
    <definedName name="HTML1_8" hidden="1">"15/10/1998"</definedName>
    <definedName name="HTML1_9" hidden="1">"GEORGIADES"</definedName>
    <definedName name="HTML2_1" hidden="1">"'[internet 98q4.xls]xcontact'!$A$2:$F$114"</definedName>
    <definedName name="HTML2_10" hidden="1">""</definedName>
    <definedName name="HTML2_11" hidden="1">1</definedName>
    <definedName name="HTML2_12" hidden="1">"D:\data\xl\MyHTML.htm"</definedName>
    <definedName name="HTML2_13" hidden="1">#N/A</definedName>
    <definedName name="HTML2_14" hidden="1">#N/A</definedName>
    <definedName name="HTML2_15" hidden="1">#N/A</definedName>
    <definedName name="HTML2_2" hidden="1">1</definedName>
    <definedName name="HTML2_3" hidden="1">"internet 98q4.xls"</definedName>
    <definedName name="HTML2_4" hidden="1">"xcontact"</definedName>
    <definedName name="HTML2_5" hidden="1">""</definedName>
    <definedName name="HTML2_6" hidden="1">-4146</definedName>
    <definedName name="HTML2_7" hidden="1">-4146</definedName>
    <definedName name="HTML2_8" hidden="1">"15/10/1998"</definedName>
    <definedName name="HTML2_9" hidden="1">"GEORGIADES"</definedName>
    <definedName name="HTML3_1" hidden="1">"'[internet 98q4.xls]xlist3'!$A$3:$E$175"</definedName>
    <definedName name="HTML3_10" hidden="1">""</definedName>
    <definedName name="HTML3_11" hidden="1">-4146</definedName>
    <definedName name="HTML3_12" hidden="1">"D:\data\aaa html\national2.htm"</definedName>
    <definedName name="HTML3_13" hidden="1">#N/A</definedName>
    <definedName name="HTML3_14" hidden="1">#N/A</definedName>
    <definedName name="HTML3_15" hidden="1">#N/A</definedName>
    <definedName name="HTML3_2" hidden="1">1</definedName>
    <definedName name="HTML3_3" hidden="1">"internet 98q4.xls"</definedName>
    <definedName name="HTML3_4" hidden="1">"xlist3"</definedName>
    <definedName name="HTML3_5" hidden="1">""</definedName>
    <definedName name="HTML3_6" hidden="1">-4146</definedName>
    <definedName name="HTML3_7" hidden="1">-4146</definedName>
    <definedName name="HTML3_8" hidden="1">"15/10/1998"</definedName>
    <definedName name="HTML3_9" hidden="1">"GEORGIADES"</definedName>
    <definedName name="HTML4_1" hidden="1">"'[internet 98q4.xls]x1.2'!$B$5:$C$25"</definedName>
    <definedName name="HTML4_10" hidden="1">""</definedName>
    <definedName name="HTML4_11" hidden="1">1</definedName>
    <definedName name="HTML4_12" hidden="1">"D:\data\aaa html\test1.htm"</definedName>
    <definedName name="HTML4_13" hidden="1">#N/A</definedName>
    <definedName name="HTML4_14" hidden="1">#N/A</definedName>
    <definedName name="HTML4_15" hidden="1">#N/A</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Count" hidden="1">4</definedName>
    <definedName name="_xlnm.Print_Area" localSheetId="4">countries!$A$1:$G$58</definedName>
    <definedName name="_xlnm.Print_Area" localSheetId="5">general!#REF!</definedName>
    <definedName name="_xlnm.Print_Area" localSheetId="6">growth!#REF!</definedName>
    <definedName name="_xlnm.Print_Area" localSheetId="2">Part_1!$A$1:$I$23</definedName>
    <definedName name="_xlnm.Print_Area" localSheetId="11">population!$A$1:$BC$42</definedName>
    <definedName name="_xlnm.Print_Area" localSheetId="1">preface!$B$1:$I$28</definedName>
    <definedName name="_xlnm.Print_Area" localSheetId="9">share_gross_value_added!#REF!</definedName>
    <definedName name="_xlnm.Print_Area" localSheetId="3">symbols!$B$1:$F$20</definedName>
    <definedName name="_xlnm.Print_Area" localSheetId="0">Title!$A$1:$I$10</definedName>
    <definedName name="_xlnm.Print_Area" localSheetId="13">trade_export!#REF!</definedName>
    <definedName name="_xlnm.Print_Area" localSheetId="12">trade_import!$A$5:$A$29</definedName>
  </definedNames>
  <calcPr calcId="191029"/>
</workbook>
</file>

<file path=xl/calcChain.xml><?xml version="1.0" encoding="utf-8"?>
<calcChain xmlns="http://schemas.openxmlformats.org/spreadsheetml/2006/main">
  <c r="B5" i="22" l="1"/>
  <c r="D37" i="25"/>
  <c r="C34" i="25"/>
  <c r="B34" i="25"/>
  <c r="D34" i="25" s="1"/>
  <c r="B10" i="22" l="1"/>
  <c r="B9" i="22"/>
  <c r="BC4" i="20"/>
  <c r="BC5" i="20"/>
  <c r="BC6" i="20"/>
  <c r="BC7" i="20"/>
  <c r="BC8" i="20"/>
  <c r="BC9" i="20"/>
  <c r="BC10" i="20"/>
  <c r="BC11" i="20"/>
  <c r="BC12" i="20"/>
  <c r="BC13" i="20"/>
  <c r="BC14" i="20"/>
  <c r="BC15" i="20"/>
  <c r="BC16" i="20"/>
  <c r="BC17" i="20"/>
  <c r="BC18" i="20"/>
  <c r="BC19" i="20"/>
  <c r="BC20" i="20"/>
  <c r="BC21" i="20"/>
  <c r="BC22" i="20"/>
  <c r="BC23" i="20"/>
  <c r="BC24" i="20"/>
  <c r="BC25" i="20"/>
  <c r="BC26" i="20"/>
  <c r="BC27" i="20"/>
  <c r="BC28" i="20"/>
  <c r="BC29" i="20"/>
  <c r="BC30" i="20"/>
  <c r="BC31" i="20"/>
  <c r="BC32" i="20"/>
  <c r="BC33" i="20"/>
  <c r="BC35" i="20"/>
  <c r="BC36" i="20"/>
  <c r="BC37" i="20"/>
  <c r="BC38" i="20"/>
  <c r="BC41" i="20"/>
  <c r="AZ42" i="20" l="1"/>
  <c r="BB42" i="20"/>
  <c r="BC42" i="20" s="1"/>
  <c r="BB40" i="20"/>
  <c r="BC40" i="20" s="1"/>
  <c r="BB39" i="20"/>
  <c r="BC39" i="20" s="1"/>
  <c r="BB34" i="20"/>
  <c r="BC34" i="20" s="1"/>
  <c r="BC3" i="20"/>
  <c r="BC2" i="20"/>
  <c r="B6" i="22" l="1"/>
  <c r="AP2" i="20" l="1"/>
  <c r="C2" i="20"/>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AH2" i="20"/>
  <c r="AI2" i="20"/>
  <c r="AJ2" i="20"/>
  <c r="AK2" i="20"/>
  <c r="AL2" i="20"/>
  <c r="AM2" i="20"/>
  <c r="AN2" i="20"/>
  <c r="AO2" i="20"/>
  <c r="B2" i="20"/>
</calcChain>
</file>

<file path=xl/sharedStrings.xml><?xml version="1.0" encoding="utf-8"?>
<sst xmlns="http://schemas.openxmlformats.org/spreadsheetml/2006/main" count="573" uniqueCount="203">
  <si>
    <t>EUROPEAN UNION</t>
  </si>
  <si>
    <t>European Commission</t>
  </si>
  <si>
    <t>SYMBOLS AND ABBREVIATIONS</t>
  </si>
  <si>
    <t>Estimates are printed in italic</t>
  </si>
  <si>
    <t>%</t>
  </si>
  <si>
    <t>per cent</t>
  </si>
  <si>
    <t>-</t>
  </si>
  <si>
    <t>not applicable, does not exist</t>
  </si>
  <si>
    <t>blank</t>
  </si>
  <si>
    <t>data not available</t>
  </si>
  <si>
    <t>zero or figure less than half of unit used</t>
  </si>
  <si>
    <t>euro</t>
  </si>
  <si>
    <t>DG</t>
  </si>
  <si>
    <t>Directorate-General of the European Commission</t>
  </si>
  <si>
    <t>dwt</t>
  </si>
  <si>
    <t>GDP</t>
  </si>
  <si>
    <t>Gross Domestic Product</t>
  </si>
  <si>
    <t xml:space="preserve">mio </t>
  </si>
  <si>
    <t xml:space="preserve">1 million </t>
  </si>
  <si>
    <t>mtow</t>
  </si>
  <si>
    <t>maximum take-off weight (aircraft)</t>
  </si>
  <si>
    <t>pkm</t>
  </si>
  <si>
    <t>passenger-kilometre: a unit of  measure: 1 passenger transported a distance of 1 kilometre</t>
  </si>
  <si>
    <t>TEU</t>
  </si>
  <si>
    <t>Twenty foot Equivalent Unit</t>
  </si>
  <si>
    <t>tkm</t>
  </si>
  <si>
    <t xml:space="preserve">tonne-kilometre : a unit of measure: 1 tonne transported a distance of 1 kilometre  </t>
  </si>
  <si>
    <t>break in horizontal time series</t>
  </si>
  <si>
    <t>break in vertical time series</t>
  </si>
  <si>
    <t>COUNTRY ABBREVIATIONS</t>
  </si>
  <si>
    <t>AT</t>
  </si>
  <si>
    <t>Austria</t>
  </si>
  <si>
    <t>BE</t>
  </si>
  <si>
    <t>Belgium</t>
  </si>
  <si>
    <t>BG</t>
  </si>
  <si>
    <t>Bulgaria</t>
  </si>
  <si>
    <t>CZ</t>
  </si>
  <si>
    <t>Czech Republic</t>
  </si>
  <si>
    <t>CY</t>
  </si>
  <si>
    <t>Cyprus</t>
  </si>
  <si>
    <t>DK</t>
  </si>
  <si>
    <t>Denmark</t>
  </si>
  <si>
    <t>DE</t>
  </si>
  <si>
    <t>Germany</t>
  </si>
  <si>
    <t>EE</t>
  </si>
  <si>
    <t>Estonia</t>
  </si>
  <si>
    <t>IE</t>
  </si>
  <si>
    <t>Ireland</t>
  </si>
  <si>
    <t>EL</t>
  </si>
  <si>
    <t>Greece</t>
  </si>
  <si>
    <t>ES</t>
  </si>
  <si>
    <t>Spain</t>
  </si>
  <si>
    <t>FR</t>
  </si>
  <si>
    <t>France</t>
  </si>
  <si>
    <t>FI</t>
  </si>
  <si>
    <t>Finland</t>
  </si>
  <si>
    <t>IT</t>
  </si>
  <si>
    <t>Italy</t>
  </si>
  <si>
    <t>HU</t>
  </si>
  <si>
    <t>Hungary</t>
  </si>
  <si>
    <t>LV</t>
  </si>
  <si>
    <t>Latvia</t>
  </si>
  <si>
    <t>LT</t>
  </si>
  <si>
    <t>Lithuania</t>
  </si>
  <si>
    <t>LU</t>
  </si>
  <si>
    <t>Luxembourg</t>
  </si>
  <si>
    <t>MT</t>
  </si>
  <si>
    <t>Malta</t>
  </si>
  <si>
    <t>NL</t>
  </si>
  <si>
    <t>PL</t>
  </si>
  <si>
    <t>Poland</t>
  </si>
  <si>
    <t>PT</t>
  </si>
  <si>
    <t>Portugal</t>
  </si>
  <si>
    <t>RO</t>
  </si>
  <si>
    <t>Romania</t>
  </si>
  <si>
    <t>SI</t>
  </si>
  <si>
    <t>Slovenia</t>
  </si>
  <si>
    <t>SE</t>
  </si>
  <si>
    <t>Sweden</t>
  </si>
  <si>
    <t>SK</t>
  </si>
  <si>
    <t>Slovak Republic</t>
  </si>
  <si>
    <t>UK</t>
  </si>
  <si>
    <t>United Kingdom</t>
  </si>
  <si>
    <t>IS</t>
  </si>
  <si>
    <t>Iceland</t>
  </si>
  <si>
    <t xml:space="preserve">EEA : 1994 </t>
  </si>
  <si>
    <t>EFTA:1960</t>
  </si>
  <si>
    <t>LI</t>
  </si>
  <si>
    <t>Liechtenstein</t>
  </si>
  <si>
    <t>EFTA:1991</t>
  </si>
  <si>
    <t>NO</t>
  </si>
  <si>
    <t>Norway</t>
  </si>
  <si>
    <t>Other European Free Trade Association (EFTA)</t>
  </si>
  <si>
    <t>CH</t>
  </si>
  <si>
    <t>Switzerland</t>
  </si>
  <si>
    <t>European Union Candidate Countries</t>
  </si>
  <si>
    <t>HR</t>
  </si>
  <si>
    <t>Croatia</t>
  </si>
  <si>
    <t>MK</t>
  </si>
  <si>
    <t>TR</t>
  </si>
  <si>
    <t>Turkey</t>
  </si>
  <si>
    <t>Other Countries</t>
  </si>
  <si>
    <t>USA</t>
  </si>
  <si>
    <t>JP</t>
  </si>
  <si>
    <t>Japan</t>
  </si>
  <si>
    <t>CS</t>
  </si>
  <si>
    <t>Czechoslovakia (until 1992)</t>
  </si>
  <si>
    <t>Area</t>
  </si>
  <si>
    <t>Population</t>
  </si>
  <si>
    <t>1.2</t>
  </si>
  <si>
    <t>1.3</t>
  </si>
  <si>
    <t>1.4</t>
  </si>
  <si>
    <t>Industry</t>
  </si>
  <si>
    <t>1.5</t>
  </si>
  <si>
    <t>World</t>
  </si>
  <si>
    <t>EFTA</t>
  </si>
  <si>
    <t>China</t>
  </si>
  <si>
    <t>Russia</t>
  </si>
  <si>
    <r>
      <t xml:space="preserve">in co-operation with </t>
    </r>
    <r>
      <rPr>
        <b/>
        <sz val="10"/>
        <rFont val="Arial"/>
        <family val="2"/>
      </rPr>
      <t>Eurostat</t>
    </r>
  </si>
  <si>
    <t>Netherlands</t>
  </si>
  <si>
    <t>Services</t>
  </si>
  <si>
    <t>Part 1 : GENERAL DATA</t>
  </si>
  <si>
    <t>1.6a</t>
  </si>
  <si>
    <t>1.6b</t>
  </si>
  <si>
    <t>1.7</t>
  </si>
  <si>
    <r>
      <t>Notes</t>
    </r>
    <r>
      <rPr>
        <sz val="8"/>
        <rFont val="Arial"/>
        <family val="2"/>
      </rPr>
      <t>:</t>
    </r>
  </si>
  <si>
    <t>Agriculture</t>
  </si>
  <si>
    <t>EU Member State since:</t>
  </si>
  <si>
    <t>CN</t>
  </si>
  <si>
    <t>RU</t>
  </si>
  <si>
    <t>1.1</t>
  </si>
  <si>
    <t>PREFACE</t>
  </si>
  <si>
    <r>
      <t xml:space="preserve">The former GDR is always included in </t>
    </r>
    <r>
      <rPr>
        <b/>
        <sz val="8"/>
        <rFont val="Arial"/>
        <family val="2"/>
      </rPr>
      <t>DE</t>
    </r>
    <r>
      <rPr>
        <sz val="8"/>
        <rFont val="Arial"/>
        <family val="2"/>
      </rPr>
      <t>;</t>
    </r>
    <r>
      <rPr>
        <b/>
        <sz val="8"/>
        <rFont val="Arial"/>
        <family val="2"/>
      </rPr>
      <t xml:space="preserve"> </t>
    </r>
    <r>
      <rPr>
        <sz val="8"/>
        <rFont val="Arial"/>
        <family val="2"/>
      </rPr>
      <t>unification on 3.10.1990</t>
    </r>
  </si>
  <si>
    <t xml:space="preserve">    (1) a general part with general economic and other relevant data,</t>
  </si>
  <si>
    <t>TRANSPORT IN FIGURES</t>
  </si>
  <si>
    <t>Directorate-General for Mobility and Transport</t>
  </si>
  <si>
    <t>:</t>
  </si>
  <si>
    <t>General data</t>
  </si>
  <si>
    <t>Population growth</t>
  </si>
  <si>
    <t>Urban population</t>
  </si>
  <si>
    <t>Population density</t>
  </si>
  <si>
    <t>Real GDP growth</t>
  </si>
  <si>
    <t>Relative GDP per capita</t>
  </si>
  <si>
    <t>Exports of goods</t>
  </si>
  <si>
    <t>Imports of goods</t>
  </si>
  <si>
    <t>ME</t>
  </si>
  <si>
    <t>Montenegro</t>
  </si>
  <si>
    <r>
      <t xml:space="preserve">Comments on this publication and suggestions for improving it are appreciated. They should be sent to </t>
    </r>
    <r>
      <rPr>
        <sz val="10"/>
        <color indexed="8"/>
        <rFont val="Arial"/>
        <family val="2"/>
      </rPr>
      <t xml:space="preserve"> </t>
    </r>
    <r>
      <rPr>
        <u/>
        <sz val="10"/>
        <color indexed="8"/>
        <rFont val="Arial"/>
        <family val="2"/>
      </rPr>
      <t>move-transport-data@ec.europa.eu</t>
    </r>
    <r>
      <rPr>
        <sz val="10"/>
        <color indexed="8"/>
        <rFont val="Arial"/>
        <family val="2"/>
      </rPr>
      <t xml:space="preserve"> </t>
    </r>
  </si>
  <si>
    <t xml:space="preserve">    (2) a transport part covering both passenger and freight transport as well as other transport-related data, and, finally,</t>
  </si>
  <si>
    <t>The tables of this pocketbook may also be found on the Europa site at</t>
  </si>
  <si>
    <t>The publication consists of three parts:</t>
  </si>
  <si>
    <t>RS</t>
  </si>
  <si>
    <t>Serbia</t>
  </si>
  <si>
    <t>AL</t>
  </si>
  <si>
    <t>Albania</t>
  </si>
  <si>
    <t>The countries which were members of the EU in 1994 became members of the EEA in 1994, those which joined the EU in 1995 had already been EEA members since 1994 and those which joined the EU in 2004 and 2007 became members of the EEA upon accession to the EU. Croatia joined EEA in 2014.</t>
  </si>
  <si>
    <t>Purchasing Power Standards</t>
  </si>
  <si>
    <t>PPS</t>
  </si>
  <si>
    <t>US</t>
  </si>
  <si>
    <t>EUR</t>
  </si>
  <si>
    <t>North Macedonia</t>
  </si>
  <si>
    <t>EU-27</t>
  </si>
  <si>
    <t>Extra-EU-27</t>
  </si>
  <si>
    <t>European Union Countries (EU-27) (also EEA Members)</t>
  </si>
  <si>
    <t>Many tables on the internet contain more data than could be presented in this pocketbook. The sources refferencing is more detailed in the excel tables presented on the internet. Some tables may be updated on the web before the publication of the next paper version.</t>
  </si>
  <si>
    <t xml:space="preserve">    (3) an energy and environmental part with data on the impact which the transport sector has on energy use and the environment.</t>
  </si>
  <si>
    <t>EEA, the data provider for the environmental part may be accessed directly on the internet at: https://www.eea.europa.eu/</t>
  </si>
  <si>
    <t>gt</t>
  </si>
  <si>
    <t>gross  tonnage (shipping)</t>
  </si>
  <si>
    <t>deadweight tons (shipping)</t>
  </si>
  <si>
    <t>European Automobile Manufacturers’ Association (ACEA)</t>
  </si>
  <si>
    <t xml:space="preserve">International Road Federation (IRF) </t>
  </si>
  <si>
    <t>International Transport Forum (ITF)</t>
  </si>
  <si>
    <t>International Union of Railways (UIC)</t>
  </si>
  <si>
    <t>United Nation Economic Commission for Europe (UNECE)</t>
  </si>
  <si>
    <t>FlightGlobal</t>
  </si>
  <si>
    <t>Other European Economic Area (EEA) and in EFTA (European Free Trade Area)</t>
  </si>
  <si>
    <t>United States</t>
  </si>
  <si>
    <t>Growth in GDP and industrial production</t>
  </si>
  <si>
    <t>Symbols and abbreviations</t>
  </si>
  <si>
    <t>Country abbreviations</t>
  </si>
  <si>
    <t>Employment and unemployment</t>
  </si>
  <si>
    <t>Share of Gross Value Added and employment by sector</t>
  </si>
  <si>
    <t>Member States external trade: imports</t>
  </si>
  <si>
    <t>Member States external trade: exports</t>
  </si>
  <si>
    <t>Comparison EU- 27 - World: general data</t>
  </si>
  <si>
    <t>Eurostat, the main data provider, may be accessed directly on the internet at https://ec.europa.eu/eurostat/data/database</t>
  </si>
  <si>
    <t>In particular, the Commission services would like to thank the following organizations and associations for their valuable contributions and to acknowledge that they agreed to the use of their data:</t>
  </si>
  <si>
    <t>EU Member 01.01.1973-31.01.2020</t>
  </si>
  <si>
    <t>BA</t>
  </si>
  <si>
    <t>UA</t>
  </si>
  <si>
    <t>Ukraine</t>
  </si>
  <si>
    <t>Moldova</t>
  </si>
  <si>
    <t>MD</t>
  </si>
  <si>
    <t>2023</t>
  </si>
  <si>
    <t>Candidate8</t>
  </si>
  <si>
    <t>Candidate 8</t>
  </si>
  <si>
    <t xml:space="preserve">Bosnia and Herzegovina </t>
  </si>
  <si>
    <t>Change '21/ '22</t>
  </si>
  <si>
    <t xml:space="preserve">Transport represents a crucial sector of the economy. This publication provides an overview of the most recent and most pertinent annual transport-related statistics in Europe. It covers the European Union and its 27 Member States (EU-27) and, as far as possible, the current EU candidate countries, the EFTA countries and UK. </t>
  </si>
  <si>
    <t>The content of this pocketbook is based on a range of sources including Eurostat, international organisations and associations, national statistics and, where no data were available, own estimates. Own estimates have mainly been produced to get an idea of the EU total. At the level of individual countries, they are merely indicative and should by no means be interpreted as official data.</t>
  </si>
  <si>
    <t>Most of the tables have data up to 2021; where available, more recent data have been provided.</t>
  </si>
  <si>
    <t>https://transport.ec.europa.eu/facts-funding/studies-data/eu-transport-figures-statistical-pocketbook_en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</si>
</sst>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quot;€&quot;* #,##0.00_-;\-&quot;€&quot;* #,##0.00_-;_-&quot;€&quot;* &quot;-&quot;??_-;_-@_-"/>
    <numFmt numFmtId="165" formatCode="#,##0.0"/>
    <numFmt numFmtId="166" formatCode="#,##0.000"/>
    <numFmt numFmtId="167" formatCode="0.0"/>
    <numFmt numFmtId="169" formatCode="0.000"/>
    <numFmt numFmtId="171" formatCode="0.0\ "/>
    <numFmt numFmtId="172" formatCode="0.0\ \ "/>
    <numFmt numFmtId="173" formatCode="#\ ##0.0"/>
    <numFmt numFmtId="174" formatCode="_-* #,##0.00_L_e_k_-;\-* #,##0.00_L_e_k_-;_-* &quot;-&quot;??_L_e_k_-;_-@_-"/>
    <numFmt numFmtId="175" formatCode="_(* #,##0.00_);_(* \(#,##0.00\);_(* &quot;-&quot;??_);_(@_)"/>
    <numFmt numFmtId="176" formatCode="0.0%"/>
    <numFmt numFmtId="177" formatCode="#\ ##0"/>
    <numFmt numFmtId="178" formatCode="#,##0.0_)"/>
    <numFmt numFmtId="179" formatCode="0.0_)"/>
    <numFmt numFmtId="180" formatCode="#,##0.##########"/>
    <numFmt numFmtId="181" formatCode=".\ #;0000000000000000000000000000000000000000000000000000000000000000000000000000000000000000000000000000000000000000000000000000000"/>
    <numFmt numFmtId="182" formatCode=".\ #;"/>
  </numFmts>
  <fonts count="50" x14ac:knownFonts="1">
    <font>
      <sz val="10"/>
      <name val="Arial"/>
    </font>
    <font>
      <sz val="11"/>
      <color theme="1"/>
      <name val="Calibri"/>
      <family val="2"/>
      <scheme val="minor"/>
    </font>
    <font>
      <sz val="10"/>
      <name val="Arial"/>
      <family val="2"/>
    </font>
    <font>
      <u/>
      <sz val="10"/>
      <color indexed="12"/>
      <name val="Arial"/>
      <family val="2"/>
    </font>
    <font>
      <sz val="8"/>
      <name val="Arial"/>
      <family val="2"/>
    </font>
    <font>
      <b/>
      <sz val="10"/>
      <color indexed="18"/>
      <name val="Arial"/>
      <family val="2"/>
    </font>
    <font>
      <b/>
      <sz val="10"/>
      <color indexed="8"/>
      <name val="Arial"/>
      <family val="2"/>
    </font>
    <font>
      <sz val="8"/>
      <name val="Arial"/>
      <family val="2"/>
    </font>
    <font>
      <sz val="10"/>
      <name val="Times"/>
      <family val="1"/>
    </font>
    <font>
      <b/>
      <sz val="14"/>
      <name val="Arial"/>
      <family val="2"/>
    </font>
    <font>
      <sz val="10"/>
      <name val="Arial"/>
      <family val="2"/>
    </font>
    <font>
      <b/>
      <sz val="12"/>
      <name val="Arial"/>
      <family val="2"/>
    </font>
    <font>
      <b/>
      <sz val="8"/>
      <name val="Arial"/>
      <family val="2"/>
    </font>
    <font>
      <b/>
      <sz val="10"/>
      <name val="Arial"/>
      <family val="2"/>
    </font>
    <font>
      <sz val="8"/>
      <name val="Times"/>
      <family val="1"/>
    </font>
    <font>
      <b/>
      <sz val="8"/>
      <name val="Times"/>
      <family val="1"/>
    </font>
    <font>
      <b/>
      <sz val="8"/>
      <name val="Times"/>
      <family val="1"/>
    </font>
    <font>
      <b/>
      <sz val="9"/>
      <name val="Arial"/>
      <family val="2"/>
    </font>
    <font>
      <sz val="9"/>
      <name val="Arial"/>
      <family val="2"/>
    </font>
    <font>
      <b/>
      <sz val="9"/>
      <name val="Arial"/>
      <family val="2"/>
    </font>
    <font>
      <b/>
      <sz val="8"/>
      <name val="Arial"/>
      <family val="2"/>
    </font>
    <font>
      <b/>
      <sz val="9"/>
      <name val="Times"/>
      <family val="1"/>
    </font>
    <font>
      <b/>
      <sz val="9"/>
      <name val="Times"/>
      <family val="1"/>
    </font>
    <font>
      <b/>
      <sz val="10"/>
      <name val="Times"/>
      <family val="1"/>
    </font>
    <font>
      <b/>
      <i/>
      <sz val="9"/>
      <name val="Times"/>
      <family val="1"/>
    </font>
    <font>
      <b/>
      <i/>
      <sz val="10"/>
      <name val="Times"/>
      <family val="1"/>
    </font>
    <font>
      <i/>
      <sz val="8"/>
      <name val="Times"/>
      <family val="1"/>
    </font>
    <font>
      <i/>
      <sz val="8"/>
      <name val="Arial"/>
      <family val="2"/>
    </font>
    <font>
      <b/>
      <i/>
      <sz val="8"/>
      <name val="Arial"/>
      <family val="2"/>
    </font>
    <font>
      <u/>
      <sz val="10"/>
      <color indexed="8"/>
      <name val="Arial"/>
      <family val="2"/>
    </font>
    <font>
      <sz val="10"/>
      <color indexed="8"/>
      <name val="Arial"/>
      <family val="2"/>
    </font>
    <font>
      <sz val="11"/>
      <name val="Arial"/>
      <family val="2"/>
    </font>
    <font>
      <sz val="8"/>
      <color indexed="8"/>
      <name val="Arial"/>
      <family val="2"/>
    </font>
    <font>
      <sz val="11"/>
      <name val="Arial"/>
      <family val="2"/>
    </font>
    <font>
      <sz val="11"/>
      <name val="Arial"/>
      <family val="2"/>
    </font>
    <font>
      <sz val="10"/>
      <name val="Helvetica"/>
    </font>
    <font>
      <sz val="11"/>
      <name val="Arial"/>
      <family val="2"/>
    </font>
    <font>
      <sz val="7"/>
      <name val="Arial"/>
      <family val="2"/>
    </font>
    <font>
      <i/>
      <sz val="7"/>
      <name val="Arial"/>
      <family val="2"/>
    </font>
    <font>
      <sz val="11"/>
      <name val="Arial"/>
      <family val="2"/>
    </font>
    <font>
      <sz val="11"/>
      <color theme="1"/>
      <name val="Calibri"/>
      <family val="2"/>
      <scheme val="minor"/>
    </font>
    <font>
      <sz val="11"/>
      <color theme="1"/>
      <name val="Calibri"/>
      <family val="2"/>
      <charset val="238"/>
      <scheme val="minor"/>
    </font>
    <font>
      <sz val="11"/>
      <color rgb="FF000000"/>
      <name val="Calibri"/>
      <family val="2"/>
    </font>
    <font>
      <b/>
      <sz val="8"/>
      <color theme="1"/>
      <name val="Arial"/>
      <family val="2"/>
    </font>
    <font>
      <sz val="8"/>
      <color theme="1"/>
      <name val="Arial"/>
      <family val="2"/>
    </font>
    <font>
      <sz val="10"/>
      <color theme="1"/>
      <name val="Arial"/>
      <family val="2"/>
    </font>
    <font>
      <b/>
      <sz val="9"/>
      <color rgb="FFFF0000"/>
      <name val="Arial"/>
      <family val="2"/>
    </font>
    <font>
      <sz val="10"/>
      <color rgb="FFFF0000"/>
      <name val="Times"/>
      <family val="1"/>
    </font>
    <font>
      <b/>
      <sz val="11"/>
      <color theme="1"/>
      <name val="Calibri"/>
      <family val="2"/>
      <scheme val="minor"/>
    </font>
    <font>
      <b/>
      <sz val="8"/>
      <color rgb="FFFF0000"/>
      <name val="Arial"/>
      <family val="2"/>
    </font>
  </fonts>
  <fills count="9">
    <fill>
      <patternFill patternType="none"/>
    </fill>
    <fill>
      <patternFill patternType="gray125"/>
    </fill>
    <fill>
      <patternFill patternType="lightGray">
        <fgColor indexed="9"/>
      </patternFill>
    </fill>
    <fill>
      <patternFill patternType="gray0625">
        <fgColor indexed="9"/>
      </patternFill>
    </fill>
    <fill>
      <patternFill patternType="solid">
        <fgColor indexed="15"/>
        <bgColor indexed="64"/>
      </patternFill>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bgColor indexed="64"/>
      </patternFill>
    </fill>
  </fills>
  <borders count="5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bottom style="hair">
        <color indexed="64"/>
      </bottom>
      <diagonal/>
    </border>
    <border>
      <left style="hair">
        <color indexed="64"/>
      </left>
      <right style="hair">
        <color indexed="64"/>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top/>
      <bottom style="thin">
        <color indexed="64"/>
      </bottom>
      <diagonal/>
    </border>
    <border>
      <left style="thin">
        <color indexed="8"/>
      </left>
      <right style="thin">
        <color indexed="64"/>
      </right>
      <top/>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thin">
        <color indexed="64"/>
      </top>
      <bottom/>
      <diagonal/>
    </border>
    <border>
      <left/>
      <right style="hair">
        <color indexed="64"/>
      </right>
      <top/>
      <bottom/>
      <diagonal/>
    </border>
    <border>
      <left style="hair">
        <color indexed="64"/>
      </left>
      <right/>
      <top style="thin">
        <color indexed="64"/>
      </top>
      <bottom/>
      <diagonal/>
    </border>
    <border>
      <left/>
      <right style="thick">
        <color indexed="64"/>
      </right>
      <top/>
      <bottom/>
      <diagonal/>
    </border>
    <border>
      <left style="thick">
        <color indexed="64"/>
      </left>
      <right style="thick">
        <color indexed="64"/>
      </right>
      <top/>
      <bottom/>
      <diagonal/>
    </border>
    <border>
      <left/>
      <right style="medium">
        <color indexed="64"/>
      </right>
      <top/>
      <bottom/>
      <diagonal/>
    </border>
    <border>
      <left/>
      <right style="hair">
        <color indexed="64"/>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bottom/>
      <diagonal/>
    </border>
    <border>
      <left/>
      <right/>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bottom style="thin">
        <color indexed="64"/>
      </bottom>
      <diagonal/>
    </border>
    <border>
      <left style="medium">
        <color indexed="64"/>
      </left>
      <right style="thin">
        <color indexed="64"/>
      </right>
      <top style="thin">
        <color indexed="64"/>
      </top>
      <bottom/>
      <diagonal/>
    </border>
    <border>
      <left/>
      <right style="thick">
        <color indexed="64"/>
      </right>
      <top/>
      <bottom style="thin">
        <color indexed="64"/>
      </bottom>
      <diagonal/>
    </border>
    <border>
      <left style="thick">
        <color indexed="64"/>
      </left>
      <right style="thin">
        <color indexed="64"/>
      </right>
      <top/>
      <bottom/>
      <diagonal/>
    </border>
    <border>
      <left style="thick">
        <color indexed="64"/>
      </left>
      <right style="thin">
        <color indexed="64"/>
      </right>
      <top style="thin">
        <color indexed="64"/>
      </top>
      <bottom style="thin">
        <color indexed="64"/>
      </bottom>
      <diagonal/>
    </border>
  </borders>
  <cellStyleXfs count="25">
    <xf numFmtId="0" fontId="0" fillId="0" borderId="0"/>
    <xf numFmtId="178" fontId="37" fillId="0" borderId="0" applyBorder="0" applyProtection="0"/>
    <xf numFmtId="175" fontId="40" fillId="0" borderId="0" applyFont="0" applyFill="0" applyBorder="0" applyAlignment="0" applyProtection="0"/>
    <xf numFmtId="174" fontId="41" fillId="0" borderId="0" applyFont="0" applyFill="0" applyBorder="0" applyAlignment="0" applyProtection="0"/>
    <xf numFmtId="0" fontId="3" fillId="0" borderId="0" applyNumberFormat="0" applyFill="0" applyBorder="0" applyAlignment="0" applyProtection="0">
      <alignment vertical="top"/>
      <protection locked="0"/>
    </xf>
    <xf numFmtId="0" fontId="40" fillId="0" borderId="0"/>
    <xf numFmtId="0" fontId="39" fillId="0" borderId="0"/>
    <xf numFmtId="0" fontId="42" fillId="0" borderId="0" applyNumberFormat="0" applyBorder="0" applyAlignment="0"/>
    <xf numFmtId="0" fontId="33" fillId="0" borderId="0"/>
    <xf numFmtId="0" fontId="40" fillId="0" borderId="0"/>
    <xf numFmtId="0" fontId="31" fillId="0" borderId="0"/>
    <xf numFmtId="0" fontId="31" fillId="0" borderId="0"/>
    <xf numFmtId="0" fontId="10" fillId="0" borderId="0"/>
    <xf numFmtId="0" fontId="40" fillId="0" borderId="0"/>
    <xf numFmtId="0" fontId="34" fillId="0" borderId="0"/>
    <xf numFmtId="0" fontId="35" fillId="0" borderId="0"/>
    <xf numFmtId="0" fontId="40" fillId="0" borderId="0"/>
    <xf numFmtId="0" fontId="36" fillId="0" borderId="0"/>
    <xf numFmtId="0" fontId="41" fillId="0" borderId="0"/>
    <xf numFmtId="9" fontId="2" fillId="0" borderId="0" applyFont="0" applyFill="0" applyBorder="0" applyAlignment="0" applyProtection="0"/>
    <xf numFmtId="179" fontId="38" fillId="0" borderId="0" applyFill="0" applyAlignment="0" applyProtection="0"/>
    <xf numFmtId="0" fontId="4" fillId="0" borderId="0"/>
    <xf numFmtId="0" fontId="5" fillId="2" borderId="0" applyNumberFormat="0" applyBorder="0">
      <protection locked="0"/>
    </xf>
    <xf numFmtId="0" fontId="6" fillId="3" borderId="0" applyNumberFormat="0" applyBorder="0">
      <protection locked="0"/>
    </xf>
    <xf numFmtId="0" fontId="1" fillId="0" borderId="0"/>
  </cellStyleXfs>
  <cellXfs count="454">
    <xf numFmtId="0" fontId="0" fillId="0" borderId="0" xfId="0"/>
    <xf numFmtId="0" fontId="8" fillId="0" borderId="0" xfId="0" applyFont="1"/>
    <xf numFmtId="0" fontId="8" fillId="0" borderId="0" xfId="0" applyFont="1" applyAlignment="1">
      <alignment horizontal="center"/>
    </xf>
    <xf numFmtId="0" fontId="14" fillId="0" borderId="0" xfId="0" applyFont="1"/>
    <xf numFmtId="0" fontId="8" fillId="0" borderId="0" xfId="0" applyFont="1" applyAlignment="1">
      <alignment horizontal="left" vertical="top"/>
    </xf>
    <xf numFmtId="0" fontId="10" fillId="0" borderId="0" xfId="0" applyFont="1" applyAlignment="1">
      <alignment vertical="center"/>
    </xf>
    <xf numFmtId="0" fontId="10" fillId="0" borderId="0" xfId="0" applyFont="1" applyAlignment="1">
      <alignment horizontal="left" vertical="top"/>
    </xf>
    <xf numFmtId="0" fontId="10" fillId="0" borderId="0" xfId="0" applyFont="1" applyAlignment="1">
      <alignment horizontal="left" vertical="top" wrapText="1"/>
    </xf>
    <xf numFmtId="0" fontId="14" fillId="0" borderId="0" xfId="0" applyFont="1" applyAlignment="1">
      <alignment horizontal="left" vertical="top"/>
    </xf>
    <xf numFmtId="0" fontId="15" fillId="0" borderId="0" xfId="0" applyFont="1" applyAlignment="1">
      <alignment horizontal="center"/>
    </xf>
    <xf numFmtId="0" fontId="16" fillId="0" borderId="0" xfId="0" applyFont="1"/>
    <xf numFmtId="0" fontId="17" fillId="4" borderId="0" xfId="0" applyFont="1" applyFill="1" applyAlignment="1">
      <alignment horizontal="left"/>
    </xf>
    <xf numFmtId="0" fontId="18" fillId="4" borderId="0" xfId="0" applyFont="1" applyFill="1"/>
    <xf numFmtId="0" fontId="8" fillId="4" borderId="0" xfId="0" applyFont="1" applyFill="1"/>
    <xf numFmtId="0" fontId="4" fillId="0" borderId="0" xfId="0" applyFont="1" applyAlignment="1">
      <alignment vertical="center"/>
    </xf>
    <xf numFmtId="0" fontId="12"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xf>
    <xf numFmtId="0" fontId="12" fillId="0" borderId="0" xfId="0" applyFont="1" applyAlignment="1">
      <alignment horizontal="left" vertical="center"/>
    </xf>
    <xf numFmtId="0" fontId="4" fillId="0" borderId="0" xfId="0" applyFont="1" applyAlignment="1">
      <alignment horizontal="right" vertical="center"/>
    </xf>
    <xf numFmtId="0" fontId="8" fillId="0" borderId="0" xfId="0" applyFont="1" applyAlignment="1">
      <alignment vertical="center"/>
    </xf>
    <xf numFmtId="0" fontId="19" fillId="0" borderId="0" xfId="0" applyFont="1" applyAlignment="1">
      <alignment horizontal="left"/>
    </xf>
    <xf numFmtId="0" fontId="21" fillId="0" borderId="0" xfId="0" applyFont="1" applyAlignment="1">
      <alignment horizontal="left"/>
    </xf>
    <xf numFmtId="0" fontId="16" fillId="0" borderId="0" xfId="0" applyFont="1" applyAlignment="1">
      <alignment horizontal="center"/>
    </xf>
    <xf numFmtId="0" fontId="22" fillId="0" borderId="0" xfId="0" applyFont="1" applyAlignment="1">
      <alignment horizontal="left"/>
    </xf>
    <xf numFmtId="0" fontId="23" fillId="0" borderId="0" xfId="0" applyFont="1" applyAlignment="1">
      <alignment horizontal="center"/>
    </xf>
    <xf numFmtId="0" fontId="24" fillId="0" borderId="0" xfId="0" applyFont="1" applyAlignment="1">
      <alignment horizontal="left"/>
    </xf>
    <xf numFmtId="0" fontId="25" fillId="0" borderId="0" xfId="0" applyFont="1" applyAlignment="1">
      <alignment horizontal="left"/>
    </xf>
    <xf numFmtId="0" fontId="8" fillId="0" borderId="0" xfId="0" applyFont="1" applyAlignment="1">
      <alignment horizontal="left"/>
    </xf>
    <xf numFmtId="0" fontId="14" fillId="0" borderId="0" xfId="0" applyFont="1" applyAlignment="1">
      <alignment horizontal="left" vertical="center"/>
    </xf>
    <xf numFmtId="0" fontId="26" fillId="0" borderId="0" xfId="0" applyFont="1"/>
    <xf numFmtId="0" fontId="7" fillId="0" borderId="0" xfId="0" applyFont="1" applyAlignment="1">
      <alignment horizontal="center"/>
    </xf>
    <xf numFmtId="0" fontId="20" fillId="0" borderId="1" xfId="0" applyFont="1" applyBorder="1" applyAlignment="1">
      <alignment horizontal="center" vertical="center"/>
    </xf>
    <xf numFmtId="0" fontId="20" fillId="0" borderId="2" xfId="0" applyFont="1" applyBorder="1" applyAlignment="1">
      <alignment horizontal="center" vertical="center"/>
    </xf>
    <xf numFmtId="167" fontId="4" fillId="0" borderId="0" xfId="0" applyNumberFormat="1" applyFont="1" applyAlignment="1">
      <alignment horizontal="right" vertical="center"/>
    </xf>
    <xf numFmtId="0" fontId="20" fillId="0" borderId="3" xfId="0" applyFont="1" applyBorder="1" applyAlignment="1">
      <alignment horizontal="center" vertical="center"/>
    </xf>
    <xf numFmtId="0" fontId="0" fillId="0" borderId="0" xfId="0" applyAlignment="1">
      <alignment vertical="top"/>
    </xf>
    <xf numFmtId="2" fontId="20" fillId="0" borderId="2" xfId="0" applyNumberFormat="1" applyFont="1" applyBorder="1" applyAlignment="1">
      <alignment horizontal="center"/>
    </xf>
    <xf numFmtId="0" fontId="12" fillId="4" borderId="4" xfId="0" applyFont="1" applyFill="1" applyBorder="1" applyAlignment="1">
      <alignment horizontal="center" vertical="center" wrapText="1"/>
    </xf>
    <xf numFmtId="49" fontId="4" fillId="0" borderId="0" xfId="0" applyNumberFormat="1" applyFont="1" applyAlignment="1">
      <alignment horizontal="left" vertical="top"/>
    </xf>
    <xf numFmtId="0" fontId="11" fillId="0" borderId="0" xfId="0" applyFont="1" applyAlignment="1">
      <alignment horizontal="center"/>
    </xf>
    <xf numFmtId="0" fontId="0" fillId="0" borderId="0" xfId="0" applyAlignment="1">
      <alignment vertical="center"/>
    </xf>
    <xf numFmtId="0" fontId="10" fillId="0" borderId="0" xfId="0" applyFont="1" applyAlignment="1">
      <alignment horizontal="center" vertical="center"/>
    </xf>
    <xf numFmtId="0" fontId="20" fillId="5" borderId="2" xfId="0" applyFont="1" applyFill="1" applyBorder="1" applyAlignment="1">
      <alignment horizontal="center" vertical="center"/>
    </xf>
    <xf numFmtId="0" fontId="12" fillId="5" borderId="2" xfId="0" applyFont="1" applyFill="1" applyBorder="1" applyAlignment="1">
      <alignment horizontal="center" vertical="center"/>
    </xf>
    <xf numFmtId="2" fontId="20" fillId="5" borderId="2" xfId="0" applyNumberFormat="1" applyFont="1" applyFill="1" applyBorder="1" applyAlignment="1">
      <alignment horizontal="center"/>
    </xf>
    <xf numFmtId="2" fontId="12" fillId="5" borderId="2" xfId="0" applyNumberFormat="1" applyFont="1" applyFill="1" applyBorder="1" applyAlignment="1">
      <alignment horizontal="center"/>
    </xf>
    <xf numFmtId="0" fontId="0" fillId="4" borderId="5" xfId="0" applyFill="1" applyBorder="1"/>
    <xf numFmtId="0" fontId="12" fillId="0" borderId="0" xfId="0" applyFont="1" applyAlignment="1">
      <alignment vertical="center"/>
    </xf>
    <xf numFmtId="49" fontId="4" fillId="0" borderId="0" xfId="0" applyNumberFormat="1" applyFont="1" applyAlignment="1">
      <alignment vertical="top"/>
    </xf>
    <xf numFmtId="0" fontId="13" fillId="0" borderId="0" xfId="0" applyFont="1" applyAlignment="1">
      <alignment horizontal="center" vertical="top"/>
    </xf>
    <xf numFmtId="0" fontId="14" fillId="0" borderId="0" xfId="0" applyFont="1" applyAlignment="1">
      <alignment vertical="top"/>
    </xf>
    <xf numFmtId="0" fontId="10" fillId="0" borderId="0" xfId="0" applyFont="1"/>
    <xf numFmtId="0" fontId="13" fillId="0" borderId="0" xfId="0" applyFont="1" applyAlignment="1">
      <alignment horizontal="left" vertical="top"/>
    </xf>
    <xf numFmtId="49" fontId="10" fillId="0" borderId="0" xfId="0" applyNumberFormat="1" applyFont="1" applyAlignment="1">
      <alignment vertical="center"/>
    </xf>
    <xf numFmtId="49" fontId="10" fillId="0" borderId="0" xfId="0" applyNumberFormat="1" applyFont="1" applyAlignment="1">
      <alignment horizontal="left" vertical="center"/>
    </xf>
    <xf numFmtId="1" fontId="20" fillId="4" borderId="10" xfId="0" applyNumberFormat="1" applyFont="1" applyFill="1" applyBorder="1" applyAlignment="1">
      <alignment horizontal="center" vertical="center" wrapText="1"/>
    </xf>
    <xf numFmtId="1" fontId="20" fillId="4" borderId="11" xfId="0" applyNumberFormat="1" applyFont="1" applyFill="1" applyBorder="1" applyAlignment="1">
      <alignment horizontal="center" vertical="center" wrapText="1"/>
    </xf>
    <xf numFmtId="1" fontId="20" fillId="4" borderId="12" xfId="0" applyNumberFormat="1" applyFont="1" applyFill="1" applyBorder="1" applyAlignment="1">
      <alignment horizontal="center" vertical="center" wrapText="1"/>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12" fillId="4" borderId="0" xfId="0" applyFont="1" applyFill="1" applyAlignment="1">
      <alignment horizontal="left" vertical="center"/>
    </xf>
    <xf numFmtId="0" fontId="4" fillId="0" borderId="8" xfId="0" applyFont="1" applyBorder="1" applyAlignment="1">
      <alignment horizontal="left" vertical="center"/>
    </xf>
    <xf numFmtId="0" fontId="12" fillId="4" borderId="15" xfId="0" applyFont="1" applyFill="1" applyBorder="1" applyAlignment="1">
      <alignment horizontal="left" vertical="center"/>
    </xf>
    <xf numFmtId="0" fontId="16" fillId="0" borderId="6" xfId="0" applyFont="1" applyBorder="1" applyAlignment="1">
      <alignment horizontal="left" vertical="top"/>
    </xf>
    <xf numFmtId="0" fontId="14" fillId="0" borderId="6" xfId="0" applyFont="1" applyBorder="1" applyAlignment="1">
      <alignment horizontal="left" vertical="top"/>
    </xf>
    <xf numFmtId="0" fontId="14" fillId="0" borderId="4" xfId="0" applyFont="1" applyBorder="1" applyAlignment="1">
      <alignment horizontal="left" vertical="top"/>
    </xf>
    <xf numFmtId="0" fontId="28" fillId="4" borderId="16" xfId="0" applyFont="1" applyFill="1" applyBorder="1" applyAlignment="1">
      <alignment horizontal="left" vertical="center"/>
    </xf>
    <xf numFmtId="0" fontId="12" fillId="4" borderId="17" xfId="0" applyFont="1" applyFill="1" applyBorder="1" applyAlignment="1">
      <alignment horizontal="left" vertical="center"/>
    </xf>
    <xf numFmtId="0" fontId="27" fillId="0" borderId="17" xfId="0" applyFont="1" applyBorder="1" applyAlignment="1">
      <alignment horizontal="left" vertical="center"/>
    </xf>
    <xf numFmtId="0" fontId="4" fillId="0" borderId="17" xfId="0" applyFont="1" applyBorder="1" applyAlignment="1">
      <alignment horizontal="left" vertical="center"/>
    </xf>
    <xf numFmtId="0" fontId="4" fillId="0" borderId="18" xfId="0" applyFont="1" applyBorder="1" applyAlignment="1">
      <alignment horizontal="left" vertical="center"/>
    </xf>
    <xf numFmtId="0" fontId="12" fillId="4" borderId="19" xfId="0" applyFont="1" applyFill="1" applyBorder="1" applyAlignment="1">
      <alignment horizontal="left" vertical="center"/>
    </xf>
    <xf numFmtId="0" fontId="12" fillId="4" borderId="13" xfId="0" applyFont="1" applyFill="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12" fillId="4" borderId="19" xfId="0" quotePrefix="1" applyFont="1" applyFill="1" applyBorder="1" applyAlignment="1">
      <alignment horizontal="left" vertical="center"/>
    </xf>
    <xf numFmtId="0" fontId="4" fillId="4" borderId="13" xfId="0" applyFont="1" applyFill="1" applyBorder="1" applyAlignment="1">
      <alignment horizontal="left" vertical="center"/>
    </xf>
    <xf numFmtId="0" fontId="12" fillId="4" borderId="19" xfId="0" applyFont="1" applyFill="1" applyBorder="1" applyAlignment="1">
      <alignment horizontal="left" vertical="top"/>
    </xf>
    <xf numFmtId="0" fontId="12" fillId="4" borderId="13" xfId="0" applyFont="1" applyFill="1" applyBorder="1" applyAlignment="1">
      <alignment horizontal="left" vertical="top"/>
    </xf>
    <xf numFmtId="0" fontId="14" fillId="4" borderId="13" xfId="0" applyFont="1" applyFill="1" applyBorder="1" applyAlignment="1">
      <alignment vertical="top"/>
    </xf>
    <xf numFmtId="0" fontId="12" fillId="4" borderId="20" xfId="0" applyFont="1" applyFill="1" applyBorder="1" applyAlignment="1">
      <alignment horizontal="left" vertical="center"/>
    </xf>
    <xf numFmtId="0" fontId="12" fillId="4" borderId="21" xfId="0" applyFont="1" applyFill="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15" fillId="6" borderId="5" xfId="0" applyFont="1" applyFill="1" applyBorder="1" applyAlignment="1">
      <alignment horizontal="left" vertical="top"/>
    </xf>
    <xf numFmtId="0" fontId="15" fillId="6" borderId="6" xfId="0" applyFont="1" applyFill="1" applyBorder="1" applyAlignment="1">
      <alignment horizontal="left" vertical="top"/>
    </xf>
    <xf numFmtId="171" fontId="4" fillId="0" borderId="0" xfId="0" applyNumberFormat="1" applyFont="1" applyAlignment="1">
      <alignment horizontal="right" vertical="center"/>
    </xf>
    <xf numFmtId="0" fontId="12" fillId="4" borderId="6" xfId="0" applyFont="1" applyFill="1" applyBorder="1" applyAlignment="1">
      <alignment horizontal="center" vertical="center" wrapText="1"/>
    </xf>
    <xf numFmtId="1" fontId="20" fillId="4" borderId="6" xfId="0" applyNumberFormat="1" applyFont="1" applyFill="1" applyBorder="1" applyAlignment="1">
      <alignment horizontal="center" vertical="top"/>
    </xf>
    <xf numFmtId="0" fontId="0" fillId="0" borderId="4" xfId="0" applyBorder="1" applyAlignment="1">
      <alignment vertical="center"/>
    </xf>
    <xf numFmtId="167" fontId="12" fillId="5" borderId="9" xfId="0" applyNumberFormat="1" applyFont="1" applyFill="1" applyBorder="1" applyAlignment="1">
      <alignment horizontal="right"/>
    </xf>
    <xf numFmtId="167" fontId="4" fillId="0" borderId="9" xfId="0" applyNumberFormat="1" applyFont="1" applyBorder="1" applyAlignment="1">
      <alignment horizontal="right" vertical="center"/>
    </xf>
    <xf numFmtId="167" fontId="4" fillId="5" borderId="0" xfId="0" applyNumberFormat="1" applyFont="1" applyFill="1" applyAlignment="1">
      <alignment horizontal="right" vertical="center"/>
    </xf>
    <xf numFmtId="167" fontId="4" fillId="0" borderId="6" xfId="0" applyNumberFormat="1" applyFont="1" applyBorder="1" applyAlignment="1">
      <alignment horizontal="right" vertical="center"/>
    </xf>
    <xf numFmtId="167" fontId="4" fillId="5" borderId="6" xfId="0" applyNumberFormat="1" applyFont="1" applyFill="1" applyBorder="1" applyAlignment="1">
      <alignment horizontal="right" vertical="center"/>
    </xf>
    <xf numFmtId="0" fontId="12" fillId="4" borderId="25" xfId="0" applyFont="1" applyFill="1" applyBorder="1" applyAlignment="1">
      <alignment horizontal="center" vertical="center" wrapText="1"/>
    </xf>
    <xf numFmtId="167" fontId="4" fillId="0" borderId="24" xfId="0" applyNumberFormat="1" applyFont="1" applyBorder="1" applyAlignment="1">
      <alignment horizontal="right" vertical="center"/>
    </xf>
    <xf numFmtId="167" fontId="4" fillId="5" borderId="8" xfId="0" applyNumberFormat="1" applyFont="1" applyFill="1" applyBorder="1" applyAlignment="1">
      <alignment horizontal="right" vertical="center"/>
    </xf>
    <xf numFmtId="167" fontId="4" fillId="0" borderId="8" xfId="0" applyNumberFormat="1" applyFont="1" applyBorder="1" applyAlignment="1">
      <alignment horizontal="right" vertical="center"/>
    </xf>
    <xf numFmtId="167" fontId="4" fillId="0" borderId="4" xfId="0" applyNumberFormat="1" applyFont="1" applyBorder="1" applyAlignment="1">
      <alignment horizontal="right" vertical="center"/>
    </xf>
    <xf numFmtId="0" fontId="3" fillId="0" borderId="0" xfId="4" applyAlignment="1" applyProtection="1">
      <alignment vertical="center" wrapText="1"/>
    </xf>
    <xf numFmtId="0" fontId="0" fillId="0" borderId="0" xfId="0" applyAlignment="1">
      <alignment vertical="top" wrapText="1"/>
    </xf>
    <xf numFmtId="0" fontId="0" fillId="0" borderId="0" xfId="0" applyAlignment="1">
      <alignment vertical="center" wrapText="1"/>
    </xf>
    <xf numFmtId="167" fontId="12" fillId="5" borderId="24" xfId="0" applyNumberFormat="1" applyFont="1" applyFill="1" applyBorder="1" applyAlignment="1">
      <alignment horizontal="right" vertical="center"/>
    </xf>
    <xf numFmtId="172" fontId="12" fillId="5" borderId="9" xfId="0" applyNumberFormat="1" applyFont="1" applyFill="1" applyBorder="1" applyAlignment="1">
      <alignment horizontal="center"/>
    </xf>
    <xf numFmtId="172" fontId="12" fillId="5" borderId="24" xfId="0" applyNumberFormat="1" applyFont="1" applyFill="1" applyBorder="1" applyAlignment="1">
      <alignment horizontal="center"/>
    </xf>
    <xf numFmtId="172" fontId="4" fillId="0" borderId="9" xfId="0" applyNumberFormat="1" applyFont="1" applyBorder="1" applyAlignment="1">
      <alignment horizontal="center" vertical="center"/>
    </xf>
    <xf numFmtId="172" fontId="4" fillId="0" borderId="24" xfId="0" applyNumberFormat="1" applyFont="1" applyBorder="1" applyAlignment="1">
      <alignment horizontal="center" vertical="center"/>
    </xf>
    <xf numFmtId="172" fontId="4" fillId="5" borderId="0" xfId="0" applyNumberFormat="1" applyFont="1" applyFill="1" applyAlignment="1">
      <alignment horizontal="center" vertical="center"/>
    </xf>
    <xf numFmtId="172" fontId="4" fillId="5" borderId="8" xfId="0" applyNumberFormat="1" applyFont="1" applyFill="1" applyBorder="1" applyAlignment="1">
      <alignment horizontal="center" vertical="center"/>
    </xf>
    <xf numFmtId="172" fontId="4" fillId="0" borderId="0" xfId="0" applyNumberFormat="1" applyFont="1" applyAlignment="1">
      <alignment horizontal="center" vertical="center"/>
    </xf>
    <xf numFmtId="172" fontId="4" fillId="0" borderId="8" xfId="0" applyNumberFormat="1" applyFont="1" applyBorder="1" applyAlignment="1">
      <alignment horizontal="center" vertical="center"/>
    </xf>
    <xf numFmtId="172" fontId="4" fillId="0" borderId="6" xfId="0" applyNumberFormat="1" applyFont="1" applyBorder="1" applyAlignment="1">
      <alignment horizontal="center" vertical="center"/>
    </xf>
    <xf numFmtId="172" fontId="4" fillId="0" borderId="4" xfId="0" applyNumberFormat="1" applyFont="1" applyBorder="1" applyAlignment="1">
      <alignment horizontal="center" vertical="center"/>
    </xf>
    <xf numFmtId="0" fontId="20" fillId="0" borderId="0" xfId="0" applyFont="1" applyAlignment="1">
      <alignment horizontal="center" vertical="center"/>
    </xf>
    <xf numFmtId="166" fontId="0" fillId="0" borderId="0" xfId="0" applyNumberFormat="1"/>
    <xf numFmtId="0" fontId="13" fillId="6" borderId="6" xfId="0" applyFont="1" applyFill="1" applyBorder="1" applyAlignment="1">
      <alignment horizontal="center" vertical="center"/>
    </xf>
    <xf numFmtId="0" fontId="12" fillId="6" borderId="6" xfId="0" applyFont="1" applyFill="1" applyBorder="1" applyAlignment="1">
      <alignment horizontal="right" vertical="center"/>
    </xf>
    <xf numFmtId="0" fontId="0" fillId="0" borderId="7" xfId="0" applyBorder="1"/>
    <xf numFmtId="1" fontId="20" fillId="4" borderId="0" xfId="0" applyNumberFormat="1" applyFont="1" applyFill="1" applyAlignment="1">
      <alignment horizontal="center" vertical="center"/>
    </xf>
    <xf numFmtId="0" fontId="12" fillId="5" borderId="1" xfId="0" applyFont="1" applyFill="1" applyBorder="1" applyAlignment="1">
      <alignment horizontal="center" vertical="center"/>
    </xf>
    <xf numFmtId="164" fontId="12" fillId="0" borderId="24" xfId="0" applyNumberFormat="1" applyFont="1" applyBorder="1"/>
    <xf numFmtId="164" fontId="12" fillId="5" borderId="8" xfId="0" applyNumberFormat="1" applyFont="1" applyFill="1" applyBorder="1" applyAlignment="1">
      <alignment horizontal="left" wrapText="1"/>
    </xf>
    <xf numFmtId="164" fontId="12" fillId="0" borderId="8" xfId="0" applyNumberFormat="1" applyFont="1" applyBorder="1" applyAlignment="1">
      <alignment horizontal="left" wrapText="1"/>
    </xf>
    <xf numFmtId="164" fontId="12" fillId="5" borderId="8" xfId="0" applyNumberFormat="1" applyFont="1" applyFill="1" applyBorder="1"/>
    <xf numFmtId="0" fontId="3" fillId="0" borderId="0" xfId="4" applyAlignment="1" applyProtection="1"/>
    <xf numFmtId="167" fontId="27" fillId="0" borderId="0" xfId="0" applyNumberFormat="1" applyFont="1" applyAlignment="1">
      <alignment horizontal="right" vertical="center"/>
    </xf>
    <xf numFmtId="0" fontId="12" fillId="0" borderId="1" xfId="0" applyFont="1" applyBorder="1" applyAlignment="1">
      <alignment horizontal="center" vertical="center"/>
    </xf>
    <xf numFmtId="1" fontId="12" fillId="4" borderId="6" xfId="0" applyNumberFormat="1" applyFont="1" applyFill="1" applyBorder="1" applyAlignment="1">
      <alignment horizontal="center" vertical="center"/>
    </xf>
    <xf numFmtId="0" fontId="20" fillId="5" borderId="8" xfId="0" applyFont="1" applyFill="1" applyBorder="1" applyAlignment="1">
      <alignment horizontal="center" vertical="center"/>
    </xf>
    <xf numFmtId="0" fontId="20" fillId="7" borderId="2" xfId="0" applyFont="1" applyFill="1" applyBorder="1" applyAlignment="1">
      <alignment horizontal="center" vertical="center"/>
    </xf>
    <xf numFmtId="0" fontId="20" fillId="7" borderId="8" xfId="0" applyFont="1" applyFill="1" applyBorder="1" applyAlignment="1">
      <alignment horizontal="center" vertical="center"/>
    </xf>
    <xf numFmtId="0" fontId="20" fillId="7" borderId="3" xfId="0" applyFont="1" applyFill="1" applyBorder="1" applyAlignment="1">
      <alignment horizontal="center" vertical="center"/>
    </xf>
    <xf numFmtId="2" fontId="12" fillId="0" borderId="3" xfId="0" applyNumberFormat="1" applyFont="1" applyBorder="1" applyAlignment="1">
      <alignment horizontal="center"/>
    </xf>
    <xf numFmtId="2" fontId="12" fillId="7" borderId="2" xfId="0" applyNumberFormat="1" applyFont="1" applyFill="1" applyBorder="1" applyAlignment="1">
      <alignment horizontal="center"/>
    </xf>
    <xf numFmtId="1" fontId="20" fillId="4" borderId="0" xfId="0" applyNumberFormat="1" applyFont="1" applyFill="1" applyAlignment="1">
      <alignment horizontal="center" vertical="top"/>
    </xf>
    <xf numFmtId="167" fontId="27" fillId="5" borderId="0" xfId="0" applyNumberFormat="1" applyFont="1" applyFill="1" applyAlignment="1">
      <alignment horizontal="right" vertical="center"/>
    </xf>
    <xf numFmtId="167" fontId="4" fillId="0" borderId="7" xfId="0" applyNumberFormat="1" applyFont="1" applyBorder="1" applyAlignment="1">
      <alignment horizontal="right" vertical="center"/>
    </xf>
    <xf numFmtId="0" fontId="12" fillId="5" borderId="28" xfId="0" applyFont="1" applyFill="1" applyBorder="1" applyAlignment="1">
      <alignment horizontal="center" vertical="center"/>
    </xf>
    <xf numFmtId="167" fontId="12" fillId="5" borderId="6" xfId="0" applyNumberFormat="1" applyFont="1" applyFill="1" applyBorder="1" applyAlignment="1">
      <alignment horizontal="right"/>
    </xf>
    <xf numFmtId="169" fontId="12" fillId="5" borderId="1" xfId="0" applyNumberFormat="1" applyFont="1" applyFill="1" applyBorder="1" applyAlignment="1">
      <alignment horizontal="right" vertical="center"/>
    </xf>
    <xf numFmtId="169" fontId="12" fillId="5" borderId="32" xfId="0" applyNumberFormat="1" applyFont="1" applyFill="1" applyBorder="1" applyAlignment="1">
      <alignment horizontal="right" vertical="center"/>
    </xf>
    <xf numFmtId="169" fontId="4" fillId="0" borderId="1" xfId="0" applyNumberFormat="1" applyFont="1" applyBorder="1" applyAlignment="1">
      <alignment horizontal="right" vertical="center"/>
    </xf>
    <xf numFmtId="169" fontId="4" fillId="0" borderId="32" xfId="0" applyNumberFormat="1" applyFont="1" applyBorder="1" applyAlignment="1">
      <alignment horizontal="right" vertical="center"/>
    </xf>
    <xf numFmtId="169" fontId="4" fillId="0" borderId="9" xfId="0" applyNumberFormat="1" applyFont="1" applyBorder="1" applyAlignment="1">
      <alignment horizontal="right" vertical="center"/>
    </xf>
    <xf numFmtId="169" fontId="4" fillId="5" borderId="2" xfId="0" applyNumberFormat="1" applyFont="1" applyFill="1" applyBorder="1" applyAlignment="1">
      <alignment horizontal="right" vertical="center"/>
    </xf>
    <xf numFmtId="169" fontId="4" fillId="5" borderId="33" xfId="0" applyNumberFormat="1" applyFont="1" applyFill="1" applyBorder="1" applyAlignment="1">
      <alignment horizontal="right" vertical="center"/>
    </xf>
    <xf numFmtId="169" fontId="4" fillId="5" borderId="0" xfId="0" applyNumberFormat="1" applyFont="1" applyFill="1" applyAlignment="1">
      <alignment horizontal="right" vertical="center"/>
    </xf>
    <xf numFmtId="169" fontId="4" fillId="0" borderId="2" xfId="0" applyNumberFormat="1" applyFont="1" applyBorder="1" applyAlignment="1">
      <alignment horizontal="right" vertical="center"/>
    </xf>
    <xf numFmtId="169" fontId="4" fillId="0" borderId="33" xfId="0" applyNumberFormat="1" applyFont="1" applyBorder="1" applyAlignment="1">
      <alignment horizontal="right" vertical="center"/>
    </xf>
    <xf numFmtId="169" fontId="4" fillId="0" borderId="0" xfId="0" applyNumberFormat="1" applyFont="1" applyAlignment="1">
      <alignment horizontal="right" vertical="center"/>
    </xf>
    <xf numFmtId="0" fontId="12" fillId="0" borderId="2" xfId="0" applyFont="1" applyBorder="1" applyAlignment="1">
      <alignment horizontal="center" vertical="center"/>
    </xf>
    <xf numFmtId="0" fontId="12" fillId="5" borderId="3" xfId="0" applyFont="1" applyFill="1" applyBorder="1" applyAlignment="1">
      <alignment horizontal="center" vertical="center"/>
    </xf>
    <xf numFmtId="0" fontId="12" fillId="0" borderId="3" xfId="0" applyFont="1" applyBorder="1" applyAlignment="1">
      <alignment horizontal="center" vertical="center"/>
    </xf>
    <xf numFmtId="167" fontId="4" fillId="5" borderId="35" xfId="0" applyNumberFormat="1" applyFont="1" applyFill="1" applyBorder="1" applyAlignment="1">
      <alignment horizontal="right" vertical="center"/>
    </xf>
    <xf numFmtId="167" fontId="4" fillId="5" borderId="36" xfId="0" applyNumberFormat="1" applyFont="1" applyFill="1" applyBorder="1" applyAlignment="1">
      <alignment horizontal="right" vertical="center"/>
    </xf>
    <xf numFmtId="1" fontId="20" fillId="4" borderId="7" xfId="0" applyNumberFormat="1" applyFont="1" applyFill="1" applyBorder="1" applyAlignment="1">
      <alignment horizontal="center" vertical="top"/>
    </xf>
    <xf numFmtId="2" fontId="12" fillId="5" borderId="29" xfId="0" applyNumberFormat="1" applyFont="1" applyFill="1" applyBorder="1" applyAlignment="1">
      <alignment horizontal="center" vertical="center"/>
    </xf>
    <xf numFmtId="169" fontId="4" fillId="0" borderId="3" xfId="0" applyNumberFormat="1" applyFont="1" applyBorder="1" applyAlignment="1">
      <alignment horizontal="right" vertical="center"/>
    </xf>
    <xf numFmtId="169" fontId="4" fillId="0" borderId="38" xfId="0" applyNumberFormat="1" applyFont="1" applyBorder="1" applyAlignment="1">
      <alignment horizontal="right" vertical="center"/>
    </xf>
    <xf numFmtId="169" fontId="4" fillId="0" borderId="6" xfId="0" applyNumberFormat="1" applyFont="1" applyBorder="1" applyAlignment="1">
      <alignment horizontal="right" vertical="center"/>
    </xf>
    <xf numFmtId="0" fontId="10" fillId="0" borderId="0" xfId="0" applyFont="1" applyAlignment="1">
      <alignment vertical="center" wrapText="1"/>
    </xf>
    <xf numFmtId="167" fontId="0" fillId="0" borderId="0" xfId="0" applyNumberFormat="1"/>
    <xf numFmtId="167" fontId="12" fillId="4" borderId="3" xfId="0" applyNumberFormat="1" applyFont="1" applyFill="1" applyBorder="1" applyAlignment="1">
      <alignment vertical="center" wrapText="1"/>
    </xf>
    <xf numFmtId="0" fontId="3" fillId="0" borderId="0" xfId="4" applyAlignment="1" applyProtection="1">
      <alignment horizontal="left" vertical="top" wrapText="1"/>
    </xf>
    <xf numFmtId="167" fontId="4" fillId="0" borderId="0" xfId="0" applyNumberFormat="1" applyFont="1" applyAlignment="1">
      <alignment horizontal="center" vertical="center"/>
    </xf>
    <xf numFmtId="167" fontId="4" fillId="7" borderId="0" xfId="0" applyNumberFormat="1" applyFont="1" applyFill="1" applyAlignment="1">
      <alignment horizontal="center" vertical="center"/>
    </xf>
    <xf numFmtId="0" fontId="12" fillId="7" borderId="2" xfId="0" applyFont="1" applyFill="1" applyBorder="1" applyAlignment="1">
      <alignment horizontal="center" vertical="center"/>
    </xf>
    <xf numFmtId="167" fontId="4" fillId="7" borderId="0" xfId="0" applyNumberFormat="1" applyFont="1" applyFill="1" applyAlignment="1">
      <alignment horizontal="right" vertical="center"/>
    </xf>
    <xf numFmtId="0" fontId="2" fillId="0" borderId="0" xfId="0" applyFont="1"/>
    <xf numFmtId="2" fontId="0" fillId="0" borderId="0" xfId="0" applyNumberFormat="1"/>
    <xf numFmtId="0" fontId="12" fillId="0" borderId="0" xfId="0" applyFont="1" applyAlignment="1">
      <alignment vertical="top" wrapText="1"/>
    </xf>
    <xf numFmtId="0" fontId="2" fillId="0" borderId="0" xfId="0" applyFont="1" applyAlignment="1">
      <alignment vertical="center" wrapText="1"/>
    </xf>
    <xf numFmtId="0" fontId="45" fillId="0" borderId="0" xfId="0" applyFont="1" applyAlignment="1">
      <alignment horizontal="center" vertical="center"/>
    </xf>
    <xf numFmtId="1" fontId="43" fillId="4" borderId="5" xfId="0" applyNumberFormat="1" applyFont="1" applyFill="1" applyBorder="1" applyAlignment="1">
      <alignment horizontal="center" vertical="center"/>
    </xf>
    <xf numFmtId="1" fontId="43" fillId="4" borderId="6" xfId="0" applyNumberFormat="1" applyFont="1" applyFill="1" applyBorder="1" applyAlignment="1">
      <alignment horizontal="center" vertical="center"/>
    </xf>
    <xf numFmtId="0" fontId="47" fillId="0" borderId="0" xfId="0" applyFont="1"/>
    <xf numFmtId="0" fontId="20" fillId="5" borderId="4" xfId="0" applyFont="1" applyFill="1" applyBorder="1" applyAlignment="1">
      <alignment horizontal="center" vertical="center"/>
    </xf>
    <xf numFmtId="2" fontId="20" fillId="0" borderId="3" xfId="0" applyNumberFormat="1" applyFont="1" applyBorder="1" applyAlignment="1">
      <alignment horizontal="center"/>
    </xf>
    <xf numFmtId="0" fontId="44" fillId="0" borderId="0" xfId="0" applyFont="1" applyAlignment="1">
      <alignment vertical="center"/>
    </xf>
    <xf numFmtId="173" fontId="44" fillId="5" borderId="0" xfId="0" applyNumberFormat="1" applyFont="1" applyFill="1" applyAlignment="1">
      <alignment horizontal="right" vertical="center"/>
    </xf>
    <xf numFmtId="173" fontId="44" fillId="8" borderId="0" xfId="0" applyNumberFormat="1" applyFont="1" applyFill="1" applyAlignment="1">
      <alignment horizontal="right" vertical="center"/>
    </xf>
    <xf numFmtId="173" fontId="43" fillId="5" borderId="6" xfId="0" applyNumberFormat="1" applyFont="1" applyFill="1" applyBorder="1" applyAlignment="1">
      <alignment horizontal="right" vertical="center"/>
    </xf>
    <xf numFmtId="173" fontId="44" fillId="8" borderId="6" xfId="0" applyNumberFormat="1" applyFont="1" applyFill="1" applyBorder="1" applyAlignment="1">
      <alignment horizontal="right" vertical="center"/>
    </xf>
    <xf numFmtId="173" fontId="44" fillId="5" borderId="6" xfId="0" applyNumberFormat="1" applyFont="1" applyFill="1" applyBorder="1" applyAlignment="1">
      <alignment horizontal="right" vertical="center"/>
    </xf>
    <xf numFmtId="167" fontId="4" fillId="5" borderId="0" xfId="0" applyNumberFormat="1" applyFont="1" applyFill="1" applyAlignment="1">
      <alignment horizontal="right"/>
    </xf>
    <xf numFmtId="167" fontId="4" fillId="8" borderId="9" xfId="0" applyNumberFormat="1" applyFont="1" applyFill="1" applyBorder="1" applyAlignment="1">
      <alignment horizontal="right" vertical="center"/>
    </xf>
    <xf numFmtId="167" fontId="4" fillId="8" borderId="0" xfId="0" applyNumberFormat="1" applyFont="1" applyFill="1" applyAlignment="1">
      <alignment horizontal="right"/>
    </xf>
    <xf numFmtId="167" fontId="4" fillId="8" borderId="0" xfId="0" applyNumberFormat="1" applyFont="1" applyFill="1" applyAlignment="1">
      <alignment horizontal="right" vertical="center"/>
    </xf>
    <xf numFmtId="0" fontId="20" fillId="8" borderId="8" xfId="0" applyFont="1" applyFill="1" applyBorder="1" applyAlignment="1">
      <alignment horizontal="center" vertical="center"/>
    </xf>
    <xf numFmtId="167" fontId="27" fillId="8" borderId="0" xfId="0" applyNumberFormat="1" applyFont="1" applyFill="1" applyAlignment="1">
      <alignment horizontal="right" vertical="center"/>
    </xf>
    <xf numFmtId="0" fontId="20" fillId="8" borderId="4" xfId="0" applyFont="1" applyFill="1" applyBorder="1" applyAlignment="1">
      <alignment horizontal="center" vertical="center"/>
    </xf>
    <xf numFmtId="0" fontId="20" fillId="8" borderId="1" xfId="0" applyFont="1" applyFill="1" applyBorder="1" applyAlignment="1">
      <alignment horizontal="center" vertical="center"/>
    </xf>
    <xf numFmtId="0" fontId="20" fillId="8" borderId="2" xfId="0" applyFont="1" applyFill="1" applyBorder="1" applyAlignment="1">
      <alignment horizontal="center" vertical="center"/>
    </xf>
    <xf numFmtId="0" fontId="20" fillId="8" borderId="3" xfId="0" applyFont="1" applyFill="1" applyBorder="1" applyAlignment="1">
      <alignment horizontal="center" vertical="center"/>
    </xf>
    <xf numFmtId="0" fontId="12" fillId="8" borderId="2" xfId="0" applyFont="1" applyFill="1" applyBorder="1" applyAlignment="1">
      <alignment horizontal="center" vertical="center"/>
    </xf>
    <xf numFmtId="0" fontId="20" fillId="8" borderId="26" xfId="0" applyFont="1" applyFill="1" applyBorder="1" applyAlignment="1">
      <alignment horizontal="center" vertical="center"/>
    </xf>
    <xf numFmtId="0" fontId="0" fillId="0" borderId="6" xfId="0" applyBorder="1"/>
    <xf numFmtId="0" fontId="12" fillId="5" borderId="4" xfId="0" applyFont="1" applyFill="1" applyBorder="1" applyAlignment="1">
      <alignment horizontal="center" vertical="center"/>
    </xf>
    <xf numFmtId="165" fontId="4" fillId="5" borderId="0" xfId="0" applyNumberFormat="1" applyFont="1" applyFill="1" applyAlignment="1">
      <alignment horizontal="center" vertical="center"/>
    </xf>
    <xf numFmtId="167" fontId="4" fillId="7" borderId="6" xfId="0" applyNumberFormat="1" applyFont="1" applyFill="1" applyBorder="1" applyAlignment="1">
      <alignment horizontal="center" vertical="center"/>
    </xf>
    <xf numFmtId="180" fontId="4" fillId="7" borderId="0" xfId="0" applyNumberFormat="1" applyFont="1" applyFill="1" applyAlignment="1">
      <alignment horizontal="right" vertical="center" shrinkToFit="1"/>
    </xf>
    <xf numFmtId="180" fontId="4" fillId="8" borderId="0" xfId="0" applyNumberFormat="1" applyFont="1" applyFill="1" applyAlignment="1">
      <alignment horizontal="right" vertical="center" shrinkToFit="1"/>
    </xf>
    <xf numFmtId="180" fontId="12" fillId="7" borderId="31" xfId="0" applyNumberFormat="1" applyFont="1" applyFill="1" applyBorder="1" applyAlignment="1">
      <alignment horizontal="right" vertical="center" shrinkToFit="1"/>
    </xf>
    <xf numFmtId="180" fontId="4" fillId="7" borderId="39" xfId="0" applyNumberFormat="1" applyFont="1" applyFill="1" applyBorder="1" applyAlignment="1">
      <alignment horizontal="right" vertical="center" shrinkToFit="1"/>
    </xf>
    <xf numFmtId="180" fontId="4" fillId="8" borderId="39" xfId="0" applyNumberFormat="1" applyFont="1" applyFill="1" applyBorder="1" applyAlignment="1">
      <alignment horizontal="right" vertical="center" shrinkToFit="1"/>
    </xf>
    <xf numFmtId="180" fontId="4" fillId="7" borderId="37" xfId="0" applyNumberFormat="1" applyFont="1" applyFill="1" applyBorder="1" applyAlignment="1">
      <alignment horizontal="right" vertical="center" shrinkToFit="1"/>
    </xf>
    <xf numFmtId="165" fontId="4" fillId="0" borderId="0" xfId="0" applyNumberFormat="1" applyFont="1" applyAlignment="1">
      <alignment horizontal="center" vertical="center"/>
    </xf>
    <xf numFmtId="165" fontId="4" fillId="0" borderId="8" xfId="0" applyNumberFormat="1" applyFont="1" applyBorder="1" applyAlignment="1">
      <alignment horizontal="center" vertical="center"/>
    </xf>
    <xf numFmtId="165" fontId="27" fillId="5" borderId="0" xfId="0" applyNumberFormat="1" applyFont="1" applyFill="1" applyAlignment="1">
      <alignment horizontal="center" vertical="center"/>
    </xf>
    <xf numFmtId="165" fontId="27" fillId="5" borderId="8" xfId="0" applyNumberFormat="1" applyFont="1" applyFill="1" applyBorder="1" applyAlignment="1">
      <alignment horizontal="center" vertical="center"/>
    </xf>
    <xf numFmtId="165" fontId="4" fillId="0" borderId="6" xfId="0" applyNumberFormat="1" applyFont="1" applyBorder="1" applyAlignment="1">
      <alignment horizontal="center" vertical="center"/>
    </xf>
    <xf numFmtId="165" fontId="4" fillId="7" borderId="0" xfId="0" applyNumberFormat="1" applyFont="1" applyFill="1" applyAlignment="1">
      <alignment horizontal="center" vertical="center"/>
    </xf>
    <xf numFmtId="165" fontId="4" fillId="7" borderId="8" xfId="0" applyNumberFormat="1" applyFont="1" applyFill="1" applyBorder="1" applyAlignment="1">
      <alignment horizontal="center" vertical="center"/>
    </xf>
    <xf numFmtId="165" fontId="4" fillId="7" borderId="6" xfId="0" applyNumberFormat="1" applyFont="1" applyFill="1" applyBorder="1" applyAlignment="1">
      <alignment horizontal="center" vertical="center"/>
    </xf>
    <xf numFmtId="165" fontId="4" fillId="7" borderId="4" xfId="0" applyNumberFormat="1" applyFont="1" applyFill="1" applyBorder="1" applyAlignment="1">
      <alignment horizontal="center" vertical="center"/>
    </xf>
    <xf numFmtId="167" fontId="27" fillId="0" borderId="0" xfId="0" applyNumberFormat="1" applyFont="1" applyAlignment="1">
      <alignment horizontal="center" vertical="center"/>
    </xf>
    <xf numFmtId="167" fontId="4" fillId="0" borderId="8" xfId="0" applyNumberFormat="1" applyFont="1" applyBorder="1" applyAlignment="1">
      <alignment horizontal="center" vertical="center"/>
    </xf>
    <xf numFmtId="167" fontId="4" fillId="7" borderId="8" xfId="0" applyNumberFormat="1" applyFont="1" applyFill="1" applyBorder="1" applyAlignment="1">
      <alignment horizontal="center" vertical="center"/>
    </xf>
    <xf numFmtId="167" fontId="27" fillId="0" borderId="8" xfId="0" applyNumberFormat="1" applyFont="1" applyBorder="1" applyAlignment="1">
      <alignment horizontal="center" vertical="center"/>
    </xf>
    <xf numFmtId="167" fontId="27" fillId="7" borderId="0" xfId="0" applyNumberFormat="1" applyFont="1" applyFill="1" applyAlignment="1">
      <alignment horizontal="center" vertical="center"/>
    </xf>
    <xf numFmtId="167" fontId="27" fillId="7" borderId="8" xfId="0" applyNumberFormat="1" applyFont="1" applyFill="1" applyBorder="1" applyAlignment="1">
      <alignment horizontal="center" vertical="center"/>
    </xf>
    <xf numFmtId="167" fontId="4" fillId="7" borderId="4" xfId="0" applyNumberFormat="1" applyFont="1" applyFill="1" applyBorder="1" applyAlignment="1">
      <alignment horizontal="center" vertical="center"/>
    </xf>
    <xf numFmtId="0" fontId="48" fillId="0" borderId="0" xfId="0" applyFont="1"/>
    <xf numFmtId="167" fontId="27" fillId="5" borderId="0" xfId="0" applyNumberFormat="1" applyFont="1" applyFill="1" applyAlignment="1">
      <alignment horizontal="right"/>
    </xf>
    <xf numFmtId="167" fontId="27" fillId="8" borderId="0" xfId="0" applyNumberFormat="1" applyFont="1" applyFill="1" applyAlignment="1">
      <alignment horizontal="right"/>
    </xf>
    <xf numFmtId="167" fontId="12" fillId="5" borderId="0" xfId="0" applyNumberFormat="1" applyFont="1" applyFill="1" applyAlignment="1">
      <alignment horizontal="right"/>
    </xf>
    <xf numFmtId="167" fontId="4" fillId="8" borderId="9" xfId="0" applyNumberFormat="1" applyFont="1" applyFill="1" applyBorder="1" applyAlignment="1">
      <alignment horizontal="right"/>
    </xf>
    <xf numFmtId="167" fontId="4" fillId="5" borderId="9" xfId="0" applyNumberFormat="1" applyFont="1" applyFill="1" applyBorder="1" applyAlignment="1">
      <alignment horizontal="right" vertical="center"/>
    </xf>
    <xf numFmtId="167" fontId="4" fillId="5" borderId="9" xfId="0" applyNumberFormat="1" applyFont="1" applyFill="1" applyBorder="1" applyAlignment="1">
      <alignment horizontal="right"/>
    </xf>
    <xf numFmtId="180" fontId="12" fillId="7" borderId="45" xfId="0" applyNumberFormat="1" applyFont="1" applyFill="1" applyBorder="1" applyAlignment="1">
      <alignment horizontal="right" vertical="center" shrinkToFit="1"/>
    </xf>
    <xf numFmtId="165" fontId="43" fillId="5" borderId="28" xfId="0" applyNumberFormat="1" applyFont="1" applyFill="1" applyBorder="1" applyAlignment="1">
      <alignment horizontal="right" vertical="center"/>
    </xf>
    <xf numFmtId="165" fontId="44" fillId="0" borderId="2" xfId="0" applyNumberFormat="1" applyFont="1" applyBorder="1" applyAlignment="1">
      <alignment horizontal="right" vertical="center"/>
    </xf>
    <xf numFmtId="167" fontId="44" fillId="5" borderId="2" xfId="0" applyNumberFormat="1" applyFont="1" applyFill="1" applyBorder="1" applyAlignment="1">
      <alignment vertical="center"/>
    </xf>
    <xf numFmtId="165" fontId="44" fillId="7" borderId="2" xfId="0" applyNumberFormat="1" applyFont="1" applyFill="1" applyBorder="1" applyAlignment="1">
      <alignment horizontal="right" vertical="center"/>
    </xf>
    <xf numFmtId="165" fontId="44" fillId="0" borderId="3" xfId="0" applyNumberFormat="1" applyFont="1" applyBorder="1" applyAlignment="1">
      <alignment horizontal="right" vertical="center"/>
    </xf>
    <xf numFmtId="165" fontId="44" fillId="7" borderId="3" xfId="0" applyNumberFormat="1" applyFont="1" applyFill="1" applyBorder="1" applyAlignment="1">
      <alignment horizontal="right" vertical="center"/>
    </xf>
    <xf numFmtId="173" fontId="44" fillId="7" borderId="0" xfId="0" applyNumberFormat="1" applyFont="1" applyFill="1" applyAlignment="1">
      <alignment horizontal="right" vertical="center"/>
    </xf>
    <xf numFmtId="167" fontId="4" fillId="5" borderId="5" xfId="0" applyNumberFormat="1" applyFont="1" applyFill="1" applyBorder="1" applyAlignment="1">
      <alignment horizontal="right" vertical="center"/>
    </xf>
    <xf numFmtId="167" fontId="4" fillId="7" borderId="7" xfId="0" applyNumberFormat="1" applyFont="1" applyFill="1" applyBorder="1" applyAlignment="1">
      <alignment horizontal="right" vertical="center"/>
    </xf>
    <xf numFmtId="167" fontId="4" fillId="0" borderId="5" xfId="0" applyNumberFormat="1" applyFont="1" applyBorder="1" applyAlignment="1">
      <alignment horizontal="right" vertical="center"/>
    </xf>
    <xf numFmtId="0" fontId="20" fillId="0" borderId="8" xfId="0" applyFont="1" applyBorder="1" applyAlignment="1">
      <alignment horizontal="center" vertical="center"/>
    </xf>
    <xf numFmtId="167" fontId="4" fillId="0" borderId="9" xfId="0" applyNumberFormat="1" applyFont="1" applyBorder="1" applyAlignment="1">
      <alignment horizontal="center" vertical="center"/>
    </xf>
    <xf numFmtId="167" fontId="4" fillId="0" borderId="24" xfId="0" applyNumberFormat="1" applyFont="1" applyBorder="1" applyAlignment="1">
      <alignment horizontal="center" vertical="center"/>
    </xf>
    <xf numFmtId="167" fontId="12" fillId="5" borderId="1" xfId="0" applyNumberFormat="1" applyFont="1" applyFill="1" applyBorder="1" applyAlignment="1">
      <alignment horizontal="right" vertical="center"/>
    </xf>
    <xf numFmtId="167" fontId="12" fillId="5" borderId="32" xfId="0" applyNumberFormat="1" applyFont="1" applyFill="1" applyBorder="1" applyAlignment="1">
      <alignment horizontal="right" vertical="center"/>
    </xf>
    <xf numFmtId="167" fontId="12" fillId="5" borderId="9" xfId="0" applyNumberFormat="1" applyFont="1" applyFill="1" applyBorder="1" applyAlignment="1">
      <alignment horizontal="right" vertical="center"/>
    </xf>
    <xf numFmtId="167" fontId="4" fillId="0" borderId="1" xfId="0" applyNumberFormat="1" applyFont="1" applyBorder="1" applyAlignment="1">
      <alignment horizontal="right" vertical="center"/>
    </xf>
    <xf numFmtId="167" fontId="4" fillId="0" borderId="23" xfId="0" applyNumberFormat="1" applyFont="1" applyBorder="1" applyAlignment="1">
      <alignment horizontal="right" vertical="center"/>
    </xf>
    <xf numFmtId="167" fontId="4" fillId="0" borderId="34" xfId="0" applyNumberFormat="1" applyFont="1" applyBorder="1" applyAlignment="1">
      <alignment horizontal="right" vertical="center"/>
    </xf>
    <xf numFmtId="167" fontId="4" fillId="5" borderId="2" xfId="0" applyNumberFormat="1" applyFont="1" applyFill="1" applyBorder="1" applyAlignment="1">
      <alignment horizontal="right" vertical="center"/>
    </xf>
    <xf numFmtId="167" fontId="4" fillId="5" borderId="33" xfId="0" applyNumberFormat="1" applyFont="1" applyFill="1" applyBorder="1" applyAlignment="1">
      <alignment horizontal="right" vertical="center"/>
    </xf>
    <xf numFmtId="167" fontId="4" fillId="0" borderId="2" xfId="0" applyNumberFormat="1" applyFont="1" applyBorder="1" applyAlignment="1">
      <alignment horizontal="right" vertical="center"/>
    </xf>
    <xf numFmtId="167" fontId="4" fillId="0" borderId="33" xfId="0" applyNumberFormat="1" applyFont="1" applyBorder="1" applyAlignment="1">
      <alignment horizontal="right" vertical="center"/>
    </xf>
    <xf numFmtId="167" fontId="4" fillId="0" borderId="3" xfId="0" applyNumberFormat="1" applyFont="1" applyBorder="1" applyAlignment="1">
      <alignment horizontal="right" vertical="center"/>
    </xf>
    <xf numFmtId="167" fontId="4" fillId="0" borderId="38" xfId="0" applyNumberFormat="1" applyFont="1" applyBorder="1" applyAlignment="1">
      <alignment horizontal="right" vertical="center"/>
    </xf>
    <xf numFmtId="177" fontId="44" fillId="0" borderId="0" xfId="0" applyNumberFormat="1" applyFont="1" applyAlignment="1">
      <alignment horizontal="center" vertical="center"/>
    </xf>
    <xf numFmtId="176" fontId="44" fillId="5" borderId="0" xfId="19" applyNumberFormat="1" applyFont="1" applyFill="1" applyBorder="1" applyAlignment="1">
      <alignment horizontal="center" vertical="center"/>
    </xf>
    <xf numFmtId="177" fontId="44" fillId="5" borderId="0" xfId="0" applyNumberFormat="1" applyFont="1" applyFill="1" applyAlignment="1">
      <alignment horizontal="center" vertical="center"/>
    </xf>
    <xf numFmtId="181" fontId="44" fillId="0" borderId="0" xfId="0" applyNumberFormat="1" applyFont="1" applyAlignment="1">
      <alignment horizontal="center" vertical="center"/>
    </xf>
    <xf numFmtId="182" fontId="44" fillId="0" borderId="0" xfId="0" applyNumberFormat="1" applyFont="1" applyAlignment="1">
      <alignment horizontal="center" vertical="center"/>
    </xf>
    <xf numFmtId="165" fontId="4" fillId="5" borderId="4" xfId="0" applyNumberFormat="1" applyFont="1" applyFill="1" applyBorder="1" applyAlignment="1">
      <alignment horizontal="center" vertical="center"/>
    </xf>
    <xf numFmtId="0" fontId="12" fillId="7" borderId="8" xfId="0" applyFont="1" applyFill="1" applyBorder="1" applyAlignment="1">
      <alignment horizontal="center" vertical="center"/>
    </xf>
    <xf numFmtId="165" fontId="44" fillId="7" borderId="30" xfId="0" applyNumberFormat="1" applyFont="1" applyFill="1" applyBorder="1" applyAlignment="1">
      <alignment horizontal="right" vertical="center"/>
    </xf>
    <xf numFmtId="173" fontId="44" fillId="7" borderId="31" xfId="0" applyNumberFormat="1" applyFont="1" applyFill="1" applyBorder="1" applyAlignment="1">
      <alignment horizontal="right" vertical="center"/>
    </xf>
    <xf numFmtId="0" fontId="12" fillId="7" borderId="28" xfId="0" applyFont="1" applyFill="1" applyBorder="1" applyAlignment="1">
      <alignment horizontal="center" vertical="center"/>
    </xf>
    <xf numFmtId="173" fontId="44" fillId="0" borderId="0" xfId="0" applyNumberFormat="1" applyFont="1" applyAlignment="1">
      <alignment horizontal="right" vertical="center"/>
    </xf>
    <xf numFmtId="173" fontId="44" fillId="0" borderId="6" xfId="0" applyNumberFormat="1" applyFont="1" applyBorder="1" applyAlignment="1">
      <alignment horizontal="right" vertical="center"/>
    </xf>
    <xf numFmtId="0" fontId="0" fillId="0" borderId="0" xfId="0" applyAlignment="1">
      <alignment horizontal="right" vertical="center"/>
    </xf>
    <xf numFmtId="1" fontId="12" fillId="4" borderId="6" xfId="0" applyNumberFormat="1" applyFont="1" applyFill="1" applyBorder="1" applyAlignment="1">
      <alignment horizontal="right" vertical="center"/>
    </xf>
    <xf numFmtId="180" fontId="4" fillId="8" borderId="6" xfId="0" applyNumberFormat="1" applyFont="1" applyFill="1" applyBorder="1" applyAlignment="1">
      <alignment horizontal="right" vertical="center" shrinkToFit="1"/>
    </xf>
    <xf numFmtId="180" fontId="4" fillId="7" borderId="6" xfId="0" applyNumberFormat="1" applyFont="1" applyFill="1" applyBorder="1" applyAlignment="1">
      <alignment horizontal="right" vertical="center" shrinkToFit="1"/>
    </xf>
    <xf numFmtId="167" fontId="44" fillId="0" borderId="0" xfId="0" applyNumberFormat="1" applyFont="1" applyAlignment="1">
      <alignment horizontal="right" vertical="center"/>
    </xf>
    <xf numFmtId="167" fontId="44" fillId="7" borderId="0" xfId="0" applyNumberFormat="1" applyFont="1" applyFill="1" applyAlignment="1">
      <alignment horizontal="right" vertical="center"/>
    </xf>
    <xf numFmtId="167" fontId="44" fillId="0" borderId="6" xfId="0" applyNumberFormat="1" applyFont="1" applyBorder="1" applyAlignment="1">
      <alignment horizontal="right" vertical="center"/>
    </xf>
    <xf numFmtId="180" fontId="4" fillId="8" borderId="40" xfId="0" applyNumberFormat="1" applyFont="1" applyFill="1" applyBorder="1" applyAlignment="1">
      <alignment horizontal="right" vertical="center" shrinkToFit="1"/>
    </xf>
    <xf numFmtId="167" fontId="44" fillId="7" borderId="8" xfId="0" applyNumberFormat="1" applyFont="1" applyFill="1" applyBorder="1" applyAlignment="1">
      <alignment horizontal="right" vertical="center"/>
    </xf>
    <xf numFmtId="167" fontId="44" fillId="0" borderId="4" xfId="0" applyNumberFormat="1" applyFont="1" applyBorder="1" applyAlignment="1">
      <alignment horizontal="right" vertical="center"/>
    </xf>
    <xf numFmtId="0" fontId="13" fillId="0" borderId="0" xfId="0" applyFont="1" applyAlignment="1">
      <alignment horizontal="right" vertical="center"/>
    </xf>
    <xf numFmtId="1" fontId="20" fillId="4" borderId="6" xfId="0" applyNumberFormat="1" applyFont="1" applyFill="1" applyBorder="1" applyAlignment="1">
      <alignment horizontal="right" vertical="center"/>
    </xf>
    <xf numFmtId="1" fontId="12" fillId="4" borderId="4" xfId="0" applyNumberFormat="1" applyFont="1" applyFill="1" applyBorder="1" applyAlignment="1">
      <alignment horizontal="right" vertical="center"/>
    </xf>
    <xf numFmtId="171" fontId="4" fillId="7" borderId="0" xfId="0" applyNumberFormat="1" applyFont="1" applyFill="1" applyAlignment="1">
      <alignment horizontal="right" vertical="center"/>
    </xf>
    <xf numFmtId="171" fontId="4" fillId="8" borderId="39" xfId="0" applyNumberFormat="1" applyFont="1" applyFill="1" applyBorder="1" applyAlignment="1">
      <alignment horizontal="right" vertical="center"/>
    </xf>
    <xf numFmtId="171" fontId="4" fillId="7" borderId="39" xfId="0" applyNumberFormat="1" applyFont="1" applyFill="1" applyBorder="1" applyAlignment="1">
      <alignment horizontal="right" vertical="center"/>
    </xf>
    <xf numFmtId="171" fontId="4" fillId="0" borderId="6" xfId="0" applyNumberFormat="1" applyFont="1" applyBorder="1" applyAlignment="1">
      <alignment horizontal="right" vertical="center"/>
    </xf>
    <xf numFmtId="167" fontId="4" fillId="7" borderId="6" xfId="0" applyNumberFormat="1" applyFont="1" applyFill="1" applyBorder="1" applyAlignment="1">
      <alignment horizontal="right" vertical="center"/>
    </xf>
    <xf numFmtId="171" fontId="4" fillId="7" borderId="6" xfId="0" applyNumberFormat="1" applyFont="1" applyFill="1" applyBorder="1" applyAlignment="1">
      <alignment horizontal="right" vertical="center"/>
    </xf>
    <xf numFmtId="171" fontId="4" fillId="7" borderId="40" xfId="0" applyNumberFormat="1" applyFont="1" applyFill="1" applyBorder="1" applyAlignment="1">
      <alignment horizontal="right" vertical="center"/>
    </xf>
    <xf numFmtId="180" fontId="4" fillId="7" borderId="8" xfId="0" applyNumberFormat="1" applyFont="1" applyFill="1" applyBorder="1" applyAlignment="1">
      <alignment horizontal="right" vertical="center" shrinkToFit="1"/>
    </xf>
    <xf numFmtId="167" fontId="44" fillId="0" borderId="42" xfId="0" applyNumberFormat="1" applyFont="1" applyBorder="1" applyAlignment="1">
      <alignment horizontal="right" vertical="center"/>
    </xf>
    <xf numFmtId="167" fontId="44" fillId="0" borderId="40" xfId="0" applyNumberFormat="1" applyFont="1" applyBorder="1" applyAlignment="1">
      <alignment horizontal="right" vertical="center"/>
    </xf>
    <xf numFmtId="167" fontId="44" fillId="7" borderId="27" xfId="0" applyNumberFormat="1" applyFont="1" applyFill="1" applyBorder="1" applyAlignment="1">
      <alignment horizontal="right" vertical="center"/>
    </xf>
    <xf numFmtId="172" fontId="27" fillId="0" borderId="9" xfId="0" applyNumberFormat="1" applyFont="1" applyBorder="1" applyAlignment="1">
      <alignment horizontal="center" vertical="center"/>
    </xf>
    <xf numFmtId="172" fontId="27" fillId="0" borderId="24" xfId="0" applyNumberFormat="1" applyFont="1" applyBorder="1" applyAlignment="1">
      <alignment horizontal="center" vertical="center"/>
    </xf>
    <xf numFmtId="172" fontId="27" fillId="5" borderId="0" xfId="0" applyNumberFormat="1" applyFont="1" applyFill="1" applyAlignment="1">
      <alignment horizontal="center" vertical="center"/>
    </xf>
    <xf numFmtId="172" fontId="27" fillId="5" borderId="8" xfId="0" applyNumberFormat="1" applyFont="1" applyFill="1" applyBorder="1" applyAlignment="1">
      <alignment horizontal="center" vertical="center"/>
    </xf>
    <xf numFmtId="172" fontId="27" fillId="0" borderId="0" xfId="0" applyNumberFormat="1" applyFont="1" applyAlignment="1">
      <alignment horizontal="center" vertical="center"/>
    </xf>
    <xf numFmtId="172" fontId="27" fillId="0" borderId="8" xfId="0" applyNumberFormat="1" applyFont="1" applyBorder="1" applyAlignment="1">
      <alignment horizontal="center" vertical="center"/>
    </xf>
    <xf numFmtId="0" fontId="12" fillId="0" borderId="29" xfId="0" applyFont="1" applyBorder="1" applyAlignment="1">
      <alignment horizontal="center" vertical="center"/>
    </xf>
    <xf numFmtId="165" fontId="4" fillId="5" borderId="5" xfId="0" applyNumberFormat="1" applyFont="1" applyFill="1" applyBorder="1" applyAlignment="1">
      <alignment horizontal="center" vertical="center"/>
    </xf>
    <xf numFmtId="165" fontId="4" fillId="5" borderId="6" xfId="0" applyNumberFormat="1" applyFont="1" applyFill="1" applyBorder="1" applyAlignment="1">
      <alignment horizontal="center" vertical="center"/>
    </xf>
    <xf numFmtId="167" fontId="4" fillId="5" borderId="6" xfId="0" applyNumberFormat="1" applyFont="1" applyFill="1" applyBorder="1" applyAlignment="1">
      <alignment horizontal="right"/>
    </xf>
    <xf numFmtId="1" fontId="20" fillId="4" borderId="6" xfId="0" applyNumberFormat="1" applyFont="1" applyFill="1" applyBorder="1" applyAlignment="1">
      <alignment horizontal="center" vertical="center"/>
    </xf>
    <xf numFmtId="0" fontId="12" fillId="7" borderId="7" xfId="0" applyFont="1" applyFill="1" applyBorder="1" applyAlignment="1">
      <alignment horizontal="center" vertical="center"/>
    </xf>
    <xf numFmtId="167" fontId="4" fillId="7" borderId="9" xfId="0" applyNumberFormat="1" applyFont="1" applyFill="1" applyBorder="1" applyAlignment="1">
      <alignment horizontal="right" vertical="center"/>
    </xf>
    <xf numFmtId="167" fontId="4" fillId="7" borderId="0" xfId="0" applyNumberFormat="1" applyFont="1" applyFill="1" applyAlignment="1">
      <alignment horizontal="right"/>
    </xf>
    <xf numFmtId="0" fontId="12" fillId="7" borderId="5" xfId="0" applyFont="1" applyFill="1" applyBorder="1" applyAlignment="1">
      <alignment horizontal="center" vertical="center"/>
    </xf>
    <xf numFmtId="167" fontId="4" fillId="7" borderId="5" xfId="0" applyNumberFormat="1" applyFont="1" applyFill="1" applyBorder="1" applyAlignment="1">
      <alignment horizontal="right" vertical="center"/>
    </xf>
    <xf numFmtId="167" fontId="4" fillId="7" borderId="6" xfId="0" applyNumberFormat="1" applyFont="1" applyFill="1" applyBorder="1" applyAlignment="1">
      <alignment horizontal="right"/>
    </xf>
    <xf numFmtId="167" fontId="4" fillId="0" borderId="0" xfId="0" applyNumberFormat="1" applyFont="1" applyAlignment="1">
      <alignment horizontal="right"/>
    </xf>
    <xf numFmtId="0" fontId="12" fillId="0" borderId="5" xfId="0" applyFont="1" applyBorder="1" applyAlignment="1">
      <alignment horizontal="center" vertical="center"/>
    </xf>
    <xf numFmtId="171" fontId="4" fillId="8" borderId="0" xfId="0" applyNumberFormat="1" applyFont="1" applyFill="1" applyAlignment="1">
      <alignment horizontal="right" vertical="center"/>
    </xf>
    <xf numFmtId="171" fontId="4" fillId="8" borderId="37" xfId="0" applyNumberFormat="1" applyFont="1" applyFill="1" applyBorder="1" applyAlignment="1">
      <alignment horizontal="right" vertical="center"/>
    </xf>
    <xf numFmtId="171" fontId="4" fillId="8" borderId="6" xfId="0" applyNumberFormat="1" applyFont="1" applyFill="1" applyBorder="1" applyAlignment="1">
      <alignment horizontal="right" vertical="center"/>
    </xf>
    <xf numFmtId="171" fontId="4" fillId="0" borderId="39" xfId="0" applyNumberFormat="1" applyFont="1" applyBorder="1" applyAlignment="1">
      <alignment horizontal="right" vertical="center"/>
    </xf>
    <xf numFmtId="171" fontId="4" fillId="0" borderId="37" xfId="0" applyNumberFormat="1" applyFont="1" applyBorder="1" applyAlignment="1">
      <alignment horizontal="right" vertical="center"/>
    </xf>
    <xf numFmtId="171" fontId="4" fillId="7" borderId="37" xfId="0" applyNumberFormat="1" applyFont="1" applyFill="1" applyBorder="1" applyAlignment="1">
      <alignment horizontal="right" vertical="center"/>
    </xf>
    <xf numFmtId="171" fontId="4" fillId="0" borderId="43" xfId="0" applyNumberFormat="1" applyFont="1" applyBorder="1" applyAlignment="1">
      <alignment horizontal="right" vertical="center"/>
    </xf>
    <xf numFmtId="171" fontId="4" fillId="7" borderId="43" xfId="0" applyNumberFormat="1" applyFont="1" applyFill="1" applyBorder="1" applyAlignment="1">
      <alignment horizontal="right" vertical="center"/>
    </xf>
    <xf numFmtId="167" fontId="44" fillId="0" borderId="37" xfId="0" applyNumberFormat="1" applyFont="1" applyBorder="1" applyAlignment="1">
      <alignment horizontal="right" vertical="center"/>
    </xf>
    <xf numFmtId="167" fontId="44" fillId="7" borderId="37" xfId="0" applyNumberFormat="1" applyFont="1" applyFill="1" applyBorder="1" applyAlignment="1">
      <alignment horizontal="right" vertical="center"/>
    </xf>
    <xf numFmtId="171" fontId="4" fillId="0" borderId="46" xfId="0" applyNumberFormat="1" applyFont="1" applyBorder="1" applyAlignment="1">
      <alignment horizontal="right" vertical="center"/>
    </xf>
    <xf numFmtId="171" fontId="4" fillId="7" borderId="46" xfId="0" applyNumberFormat="1" applyFont="1" applyFill="1" applyBorder="1" applyAlignment="1">
      <alignment horizontal="right" vertical="center"/>
    </xf>
    <xf numFmtId="171" fontId="4" fillId="8" borderId="44" xfId="0" applyNumberFormat="1" applyFont="1" applyFill="1" applyBorder="1" applyAlignment="1">
      <alignment horizontal="right" vertical="center"/>
    </xf>
    <xf numFmtId="167" fontId="44" fillId="0" borderId="43" xfId="0" applyNumberFormat="1" applyFont="1" applyBorder="1" applyAlignment="1">
      <alignment horizontal="right" vertical="center"/>
    </xf>
    <xf numFmtId="180" fontId="4" fillId="8" borderId="41" xfId="0" applyNumberFormat="1" applyFont="1" applyFill="1" applyBorder="1" applyAlignment="1">
      <alignment horizontal="right" vertical="center" shrinkToFit="1"/>
    </xf>
    <xf numFmtId="167" fontId="44" fillId="0" borderId="7" xfId="0" applyNumberFormat="1" applyFont="1" applyBorder="1" applyAlignment="1">
      <alignment horizontal="right" vertical="center"/>
    </xf>
    <xf numFmtId="0" fontId="20" fillId="7" borderId="28" xfId="0" applyFont="1" applyFill="1" applyBorder="1" applyAlignment="1">
      <alignment horizontal="center" vertical="center"/>
    </xf>
    <xf numFmtId="167" fontId="4" fillId="7" borderId="31" xfId="0" applyNumberFormat="1" applyFont="1" applyFill="1" applyBorder="1" applyAlignment="1">
      <alignment horizontal="right" vertical="center"/>
    </xf>
    <xf numFmtId="171" fontId="4" fillId="7" borderId="31" xfId="0" applyNumberFormat="1" applyFont="1" applyFill="1" applyBorder="1" applyAlignment="1">
      <alignment horizontal="right" vertical="center"/>
    </xf>
    <xf numFmtId="171" fontId="4" fillId="7" borderId="30" xfId="0" applyNumberFormat="1" applyFont="1" applyFill="1" applyBorder="1" applyAlignment="1">
      <alignment horizontal="right" vertical="center"/>
    </xf>
    <xf numFmtId="171" fontId="4" fillId="7" borderId="5" xfId="0" applyNumberFormat="1" applyFont="1" applyFill="1" applyBorder="1" applyAlignment="1">
      <alignment horizontal="right" vertical="center"/>
    </xf>
    <xf numFmtId="171" fontId="4" fillId="7" borderId="47" xfId="0" applyNumberFormat="1" applyFont="1" applyFill="1" applyBorder="1" applyAlignment="1">
      <alignment horizontal="right" vertical="center"/>
    </xf>
    <xf numFmtId="180" fontId="4" fillId="7" borderId="51" xfId="0" applyNumberFormat="1" applyFont="1" applyFill="1" applyBorder="1" applyAlignment="1">
      <alignment horizontal="right" vertical="center" shrinkToFit="1"/>
    </xf>
    <xf numFmtId="180" fontId="12" fillId="7" borderId="30" xfId="0" applyNumberFormat="1" applyFont="1" applyFill="1" applyBorder="1" applyAlignment="1">
      <alignment horizontal="right" vertical="center" shrinkToFit="1"/>
    </xf>
    <xf numFmtId="0" fontId="0" fillId="7" borderId="0" xfId="0" applyFill="1" applyAlignment="1">
      <alignment horizontal="right" vertical="center"/>
    </xf>
    <xf numFmtId="167" fontId="4" fillId="7" borderId="37" xfId="0" applyNumberFormat="1" applyFont="1" applyFill="1" applyBorder="1" applyAlignment="1">
      <alignment horizontal="right" vertical="center"/>
    </xf>
    <xf numFmtId="0" fontId="20" fillId="7" borderId="4" xfId="0" applyFont="1" applyFill="1" applyBorder="1" applyAlignment="1">
      <alignment horizontal="center" vertical="center"/>
    </xf>
    <xf numFmtId="180" fontId="4" fillId="0" borderId="0" xfId="0" applyNumberFormat="1" applyFont="1" applyAlignment="1">
      <alignment horizontal="right" vertical="center" shrinkToFit="1"/>
    </xf>
    <xf numFmtId="180" fontId="4" fillId="0" borderId="37" xfId="0" applyNumberFormat="1" applyFont="1" applyBorder="1" applyAlignment="1">
      <alignment horizontal="right" vertical="center" shrinkToFit="1"/>
    </xf>
    <xf numFmtId="180" fontId="4" fillId="0" borderId="8" xfId="0" applyNumberFormat="1" applyFont="1" applyBorder="1" applyAlignment="1">
      <alignment horizontal="right" vertical="center" shrinkToFit="1"/>
    </xf>
    <xf numFmtId="0" fontId="20" fillId="0" borderId="4" xfId="0" applyFont="1" applyBorder="1" applyAlignment="1">
      <alignment horizontal="center" vertical="center"/>
    </xf>
    <xf numFmtId="0" fontId="49" fillId="0" borderId="0" xfId="0" applyFont="1" applyAlignment="1">
      <alignment vertical="top" wrapText="1"/>
    </xf>
    <xf numFmtId="2" fontId="12" fillId="5" borderId="29" xfId="0" applyNumberFormat="1" applyFont="1" applyFill="1" applyBorder="1" applyAlignment="1">
      <alignment vertical="center"/>
    </xf>
    <xf numFmtId="2" fontId="12" fillId="5" borderId="31" xfId="0" applyNumberFormat="1" applyFont="1" applyFill="1" applyBorder="1" applyAlignment="1">
      <alignment vertical="center"/>
    </xf>
    <xf numFmtId="2" fontId="12" fillId="5" borderId="43" xfId="0" applyNumberFormat="1" applyFont="1" applyFill="1" applyBorder="1" applyAlignment="1">
      <alignment vertical="center"/>
    </xf>
    <xf numFmtId="2" fontId="12" fillId="5" borderId="6" xfId="0" applyNumberFormat="1" applyFont="1" applyFill="1" applyBorder="1" applyAlignment="1">
      <alignment vertical="center"/>
    </xf>
    <xf numFmtId="2" fontId="12" fillId="7" borderId="6" xfId="0" applyNumberFormat="1" applyFont="1" applyFill="1" applyBorder="1" applyAlignment="1">
      <alignment vertical="center"/>
    </xf>
    <xf numFmtId="2" fontId="4" fillId="7" borderId="50" xfId="0" applyNumberFormat="1" applyFont="1" applyFill="1" applyBorder="1"/>
    <xf numFmtId="2" fontId="4" fillId="7" borderId="31" xfId="0" applyNumberFormat="1" applyFont="1" applyFill="1" applyBorder="1"/>
    <xf numFmtId="2" fontId="4" fillId="7" borderId="49" xfId="0" applyNumberFormat="1" applyFont="1" applyFill="1" applyBorder="1"/>
    <xf numFmtId="2" fontId="27" fillId="7" borderId="31" xfId="0" applyNumberFormat="1" applyFont="1" applyFill="1" applyBorder="1"/>
    <xf numFmtId="2" fontId="12" fillId="7" borderId="28" xfId="0" applyNumberFormat="1" applyFont="1" applyFill="1" applyBorder="1" applyAlignment="1">
      <alignment horizontal="center" vertical="center"/>
    </xf>
    <xf numFmtId="2" fontId="4" fillId="0" borderId="23" xfId="0" applyNumberFormat="1" applyFont="1" applyBorder="1" applyAlignment="1">
      <alignment vertical="center"/>
    </xf>
    <xf numFmtId="2" fontId="4" fillId="0" borderId="9" xfId="0" applyNumberFormat="1" applyFont="1" applyBorder="1" applyAlignment="1">
      <alignment vertical="center"/>
    </xf>
    <xf numFmtId="2" fontId="4" fillId="0" borderId="0" xfId="0" applyNumberFormat="1" applyFont="1"/>
    <xf numFmtId="2" fontId="4" fillId="5" borderId="7" xfId="0" applyNumberFormat="1" applyFont="1" applyFill="1" applyBorder="1" applyAlignment="1">
      <alignment vertical="center"/>
    </xf>
    <xf numFmtId="2" fontId="4" fillId="5" borderId="0" xfId="0" applyNumberFormat="1" applyFont="1" applyFill="1" applyAlignment="1">
      <alignment vertical="center"/>
    </xf>
    <xf numFmtId="2" fontId="4" fillId="7" borderId="0" xfId="0" applyNumberFormat="1" applyFont="1" applyFill="1" applyAlignment="1">
      <alignment vertical="center"/>
    </xf>
    <xf numFmtId="2" fontId="4" fillId="7" borderId="0" xfId="0" applyNumberFormat="1" applyFont="1" applyFill="1"/>
    <xf numFmtId="2" fontId="4" fillId="0" borderId="7" xfId="0" applyNumberFormat="1" applyFont="1" applyBorder="1" applyAlignment="1">
      <alignment vertical="center"/>
    </xf>
    <xf numFmtId="2" fontId="4" fillId="0" borderId="0" xfId="0" applyNumberFormat="1" applyFont="1" applyAlignment="1">
      <alignment vertical="center"/>
    </xf>
    <xf numFmtId="2" fontId="4" fillId="0" borderId="27" xfId="0" applyNumberFormat="1" applyFont="1" applyBorder="1" applyAlignment="1">
      <alignment vertical="center"/>
    </xf>
    <xf numFmtId="2" fontId="4" fillId="5" borderId="27" xfId="0" applyNumberFormat="1" applyFont="1" applyFill="1" applyBorder="1" applyAlignment="1">
      <alignment vertical="center"/>
    </xf>
    <xf numFmtId="2" fontId="27" fillId="7" borderId="0" xfId="0" applyNumberFormat="1" applyFont="1" applyFill="1"/>
    <xf numFmtId="2" fontId="27" fillId="5" borderId="0" xfId="0" applyNumberFormat="1" applyFont="1" applyFill="1" applyAlignment="1">
      <alignment vertical="center"/>
    </xf>
    <xf numFmtId="2" fontId="27" fillId="0" borderId="0" xfId="0" applyNumberFormat="1" applyFont="1"/>
    <xf numFmtId="2" fontId="4" fillId="0" borderId="5" xfId="0" applyNumberFormat="1" applyFont="1" applyBorder="1" applyAlignment="1">
      <alignment vertical="center"/>
    </xf>
    <xf numFmtId="2" fontId="4" fillId="0" borderId="6" xfId="0" applyNumberFormat="1" applyFont="1" applyBorder="1" applyAlignment="1">
      <alignment vertical="center"/>
    </xf>
    <xf numFmtId="2" fontId="4" fillId="0" borderId="6" xfId="0" applyNumberFormat="1" applyFont="1" applyBorder="1"/>
    <xf numFmtId="2" fontId="4" fillId="7" borderId="7" xfId="0" applyNumberFormat="1" applyFont="1" applyFill="1" applyBorder="1" applyAlignment="1">
      <alignment vertical="center"/>
    </xf>
    <xf numFmtId="2" fontId="4" fillId="7" borderId="8" xfId="0" applyNumberFormat="1" applyFont="1" applyFill="1" applyBorder="1"/>
    <xf numFmtId="2" fontId="4" fillId="7" borderId="6" xfId="0" applyNumberFormat="1" applyFont="1" applyFill="1" applyBorder="1"/>
    <xf numFmtId="2" fontId="20" fillId="7" borderId="2" xfId="0" applyNumberFormat="1" applyFont="1" applyFill="1" applyBorder="1" applyAlignment="1">
      <alignment horizontal="center"/>
    </xf>
    <xf numFmtId="2" fontId="4" fillId="7" borderId="27" xfId="0" applyNumberFormat="1" applyFont="1" applyFill="1" applyBorder="1" applyAlignment="1">
      <alignment vertical="center"/>
    </xf>
    <xf numFmtId="2" fontId="20" fillId="7" borderId="7" xfId="0" applyNumberFormat="1" applyFont="1" applyFill="1" applyBorder="1" applyAlignment="1">
      <alignment horizontal="center"/>
    </xf>
    <xf numFmtId="2" fontId="20" fillId="7" borderId="5" xfId="0" applyNumberFormat="1" applyFont="1" applyFill="1" applyBorder="1" applyAlignment="1">
      <alignment horizontal="center"/>
    </xf>
    <xf numFmtId="2" fontId="4" fillId="7" borderId="5" xfId="0" applyNumberFormat="1" applyFont="1" applyFill="1" applyBorder="1" applyAlignment="1">
      <alignment vertical="center"/>
    </xf>
    <xf numFmtId="2" fontId="4" fillId="7" borderId="6" xfId="0" applyNumberFormat="1" applyFont="1" applyFill="1" applyBorder="1" applyAlignment="1">
      <alignment vertical="center"/>
    </xf>
    <xf numFmtId="2" fontId="4" fillId="0" borderId="51" xfId="0" applyNumberFormat="1" applyFont="1" applyBorder="1"/>
    <xf numFmtId="2" fontId="4" fillId="0" borderId="35" xfId="0" applyNumberFormat="1" applyFont="1" applyBorder="1" applyAlignment="1">
      <alignment vertical="center"/>
    </xf>
    <xf numFmtId="2" fontId="4" fillId="0" borderId="51" xfId="0" applyNumberFormat="1" applyFont="1" applyBorder="1" applyAlignment="1">
      <alignment vertical="center"/>
    </xf>
    <xf numFmtId="2" fontId="4" fillId="5" borderId="35" xfId="0" applyNumberFormat="1" applyFont="1" applyFill="1" applyBorder="1" applyAlignment="1">
      <alignment vertical="center"/>
    </xf>
    <xf numFmtId="2" fontId="4" fillId="7" borderId="35" xfId="0" applyNumberFormat="1" applyFont="1" applyFill="1" applyBorder="1" applyAlignment="1">
      <alignment vertical="center"/>
    </xf>
    <xf numFmtId="2" fontId="4" fillId="0" borderId="53" xfId="0" applyNumberFormat="1" applyFont="1" applyBorder="1"/>
    <xf numFmtId="2" fontId="4" fillId="7" borderId="27" xfId="0" applyNumberFormat="1" applyFont="1" applyFill="1" applyBorder="1"/>
    <xf numFmtId="2" fontId="27" fillId="7" borderId="45" xfId="0" applyNumberFormat="1" applyFont="1" applyFill="1" applyBorder="1"/>
    <xf numFmtId="2" fontId="4" fillId="0" borderId="35" xfId="0" applyNumberFormat="1" applyFont="1" applyBorder="1"/>
    <xf numFmtId="2" fontId="4" fillId="7" borderId="54" xfId="0" applyNumberFormat="1" applyFont="1" applyFill="1" applyBorder="1"/>
    <xf numFmtId="2" fontId="4" fillId="0" borderId="54" xfId="0" applyNumberFormat="1" applyFont="1" applyBorder="1"/>
    <xf numFmtId="2" fontId="4" fillId="0" borderId="8" xfId="0" applyNumberFormat="1" applyFont="1" applyBorder="1"/>
    <xf numFmtId="2" fontId="27" fillId="7" borderId="8" xfId="0" applyNumberFormat="1" applyFont="1" applyFill="1" applyBorder="1"/>
    <xf numFmtId="2" fontId="27" fillId="0" borderId="8" xfId="0" applyNumberFormat="1" applyFont="1" applyBorder="1"/>
    <xf numFmtId="2" fontId="4" fillId="0" borderId="4" xfId="0" applyNumberFormat="1" applyFont="1" applyBorder="1"/>
    <xf numFmtId="2" fontId="4" fillId="7" borderId="8" xfId="0" applyNumberFormat="1" applyFont="1" applyFill="1" applyBorder="1" applyAlignment="1">
      <alignment vertical="center"/>
    </xf>
    <xf numFmtId="167" fontId="12" fillId="0" borderId="0" xfId="0" applyNumberFormat="1" applyFont="1" applyAlignment="1">
      <alignment horizontal="center"/>
    </xf>
    <xf numFmtId="167" fontId="12" fillId="7" borderId="0" xfId="0" applyNumberFormat="1" applyFont="1" applyFill="1" applyAlignment="1">
      <alignment horizontal="center"/>
    </xf>
    <xf numFmtId="167" fontId="12" fillId="7" borderId="8" xfId="0" applyNumberFormat="1" applyFont="1" applyFill="1" applyBorder="1" applyAlignment="1">
      <alignment horizontal="center"/>
    </xf>
    <xf numFmtId="167" fontId="12" fillId="0" borderId="8" xfId="0" applyNumberFormat="1" applyFont="1" applyBorder="1" applyAlignment="1">
      <alignment horizontal="center"/>
    </xf>
    <xf numFmtId="167" fontId="28" fillId="7" borderId="0" xfId="0" applyNumberFormat="1" applyFont="1" applyFill="1" applyAlignment="1">
      <alignment horizontal="center"/>
    </xf>
    <xf numFmtId="167" fontId="28" fillId="0" borderId="0" xfId="0" applyNumberFormat="1" applyFont="1" applyAlignment="1">
      <alignment horizontal="center"/>
    </xf>
    <xf numFmtId="167" fontId="12" fillId="0" borderId="6" xfId="0" applyNumberFormat="1" applyFont="1" applyBorder="1" applyAlignment="1">
      <alignment horizontal="center"/>
    </xf>
    <xf numFmtId="167" fontId="12" fillId="7" borderId="0" xfId="0" applyNumberFormat="1" applyFont="1" applyFill="1" applyAlignment="1">
      <alignment horizontal="center" vertical="center"/>
    </xf>
    <xf numFmtId="167" fontId="28" fillId="7" borderId="4" xfId="0" applyNumberFormat="1" applyFont="1" applyFill="1" applyBorder="1" applyAlignment="1">
      <alignment horizontal="center" vertical="center"/>
    </xf>
    <xf numFmtId="180" fontId="4" fillId="8" borderId="24" xfId="0" applyNumberFormat="1" applyFont="1" applyFill="1" applyBorder="1" applyAlignment="1">
      <alignment horizontal="right" vertical="center" shrinkToFit="1"/>
    </xf>
    <xf numFmtId="180" fontId="4" fillId="8" borderId="8" xfId="0" applyNumberFormat="1" applyFont="1" applyFill="1" applyBorder="1" applyAlignment="1">
      <alignment horizontal="right" vertical="center" shrinkToFit="1"/>
    </xf>
    <xf numFmtId="180" fontId="4" fillId="8" borderId="4" xfId="0" applyNumberFormat="1" applyFont="1" applyFill="1" applyBorder="1" applyAlignment="1">
      <alignment horizontal="right" vertical="center" shrinkToFit="1"/>
    </xf>
    <xf numFmtId="180" fontId="4" fillId="7" borderId="52" xfId="0" applyNumberFormat="1" applyFont="1" applyFill="1" applyBorder="1" applyAlignment="1">
      <alignment horizontal="right" vertical="center" shrinkToFit="1"/>
    </xf>
    <xf numFmtId="180" fontId="4" fillId="7" borderId="4" xfId="0" applyNumberFormat="1" applyFont="1" applyFill="1" applyBorder="1" applyAlignment="1">
      <alignment horizontal="right" vertical="center" shrinkToFit="1"/>
    </xf>
    <xf numFmtId="180" fontId="27" fillId="0" borderId="8" xfId="0" applyNumberFormat="1" applyFont="1" applyBorder="1" applyAlignment="1">
      <alignment horizontal="right" vertical="center" shrinkToFit="1"/>
    </xf>
    <xf numFmtId="180" fontId="12" fillId="7" borderId="4" xfId="0" applyNumberFormat="1" applyFont="1" applyFill="1" applyBorder="1" applyAlignment="1">
      <alignment horizontal="right" vertical="center" shrinkToFit="1"/>
    </xf>
    <xf numFmtId="2" fontId="27" fillId="7" borderId="30" xfId="0" applyNumberFormat="1" applyFont="1" applyFill="1" applyBorder="1" applyAlignment="1">
      <alignment horizontal="center" vertical="center"/>
    </xf>
    <xf numFmtId="2" fontId="27" fillId="7" borderId="55" xfId="0" applyNumberFormat="1" applyFont="1" applyFill="1" applyBorder="1"/>
    <xf numFmtId="0" fontId="12" fillId="4" borderId="48" xfId="0" applyFont="1" applyFill="1" applyBorder="1" applyAlignment="1">
      <alignment horizontal="center" vertical="center"/>
    </xf>
    <xf numFmtId="0" fontId="12" fillId="4" borderId="9" xfId="0" applyFont="1" applyFill="1" applyBorder="1" applyAlignment="1">
      <alignment horizontal="center" vertical="center"/>
    </xf>
    <xf numFmtId="0" fontId="9" fillId="0" borderId="0" xfId="0" applyFont="1" applyAlignment="1">
      <alignment horizontal="center" vertical="center"/>
    </xf>
    <xf numFmtId="0" fontId="9" fillId="0" borderId="0" xfId="0" quotePrefix="1"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10" fillId="0" borderId="0" xfId="0" applyFont="1" applyAlignment="1">
      <alignment horizontal="center" vertical="center"/>
    </xf>
    <xf numFmtId="0" fontId="2" fillId="0" borderId="0" xfId="0" applyFont="1" applyAlignment="1">
      <alignment vertical="top" wrapText="1"/>
    </xf>
    <xf numFmtId="0" fontId="10" fillId="0" borderId="0" xfId="0" applyFont="1" applyAlignment="1">
      <alignment vertical="top" wrapText="1"/>
    </xf>
    <xf numFmtId="0" fontId="3" fillId="0" borderId="0" xfId="4" applyFill="1" applyAlignment="1" applyProtection="1">
      <alignment horizontal="left" vertical="top" wrapText="1"/>
    </xf>
    <xf numFmtId="0" fontId="3" fillId="0" borderId="0" xfId="4" applyAlignment="1" applyProtection="1">
      <alignment horizontal="left" vertical="top" wrapText="1"/>
    </xf>
    <xf numFmtId="0" fontId="11" fillId="0" borderId="0" xfId="0" applyFont="1" applyAlignment="1">
      <alignment horizontal="center"/>
    </xf>
    <xf numFmtId="0" fontId="45" fillId="0" borderId="0" xfId="0" applyFont="1" applyAlignment="1">
      <alignment vertical="top" wrapText="1"/>
    </xf>
    <xf numFmtId="0" fontId="0" fillId="0" borderId="0" xfId="0" applyAlignment="1">
      <alignment vertical="top" wrapText="1"/>
    </xf>
    <xf numFmtId="0" fontId="30" fillId="0" borderId="0" xfId="0" applyFont="1" applyAlignment="1">
      <alignment vertical="center" wrapText="1"/>
    </xf>
    <xf numFmtId="0" fontId="0" fillId="0" borderId="0" xfId="0" applyAlignment="1">
      <alignment vertical="center" wrapText="1"/>
    </xf>
    <xf numFmtId="0" fontId="10"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left" wrapText="1"/>
    </xf>
    <xf numFmtId="0" fontId="0" fillId="0" borderId="0" xfId="0" applyAlignment="1">
      <alignment horizontal="left" wrapText="1"/>
    </xf>
    <xf numFmtId="0" fontId="3" fillId="0" borderId="0" xfId="4" applyAlignment="1" applyProtection="1">
      <alignment vertical="center" wrapText="1"/>
    </xf>
    <xf numFmtId="17" fontId="9" fillId="0" borderId="0" xfId="0" quotePrefix="1"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1" fillId="0" borderId="0" xfId="0" applyFont="1" applyAlignment="1">
      <alignment horizontal="center" vertical="top"/>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6" fillId="4" borderId="0" xfId="0" applyFont="1" applyFill="1" applyAlignment="1">
      <alignment horizontal="left" vertical="center" wrapText="1"/>
    </xf>
    <xf numFmtId="0" fontId="4" fillId="0" borderId="0" xfId="0" applyFont="1" applyAlignment="1">
      <alignment horizontal="center" vertical="center"/>
    </xf>
    <xf numFmtId="0" fontId="12" fillId="4" borderId="0" xfId="0" applyFont="1" applyFill="1" applyAlignment="1">
      <alignment horizontal="center" vertical="top" wrapText="1"/>
    </xf>
    <xf numFmtId="0" fontId="4" fillId="0" borderId="0" xfId="0" applyFont="1" applyAlignment="1">
      <alignment horizontal="left" vertical="top" wrapText="1"/>
    </xf>
    <xf numFmtId="0" fontId="17" fillId="4" borderId="0" xfId="0" applyFont="1" applyFill="1" applyAlignment="1">
      <alignment horizontal="left" vertical="center" wrapText="1"/>
    </xf>
    <xf numFmtId="0" fontId="13" fillId="4" borderId="0" xfId="0" applyFont="1" applyFill="1" applyAlignment="1">
      <alignment horizontal="left" vertical="center" wrapText="1"/>
    </xf>
    <xf numFmtId="0" fontId="20" fillId="0" borderId="0" xfId="0" applyFont="1" applyAlignment="1">
      <alignment horizontal="left" wrapText="1"/>
    </xf>
    <xf numFmtId="0" fontId="17" fillId="4" borderId="0" xfId="0" applyFont="1" applyFill="1" applyAlignment="1">
      <alignment horizontal="left" vertical="center"/>
    </xf>
    <xf numFmtId="171" fontId="12" fillId="0" borderId="0" xfId="0" applyNumberFormat="1" applyFont="1" applyAlignment="1">
      <alignment horizontal="left" wrapText="1"/>
    </xf>
    <xf numFmtId="0" fontId="12" fillId="0" borderId="0" xfId="0" applyFont="1" applyAlignment="1">
      <alignment horizontal="left" vertical="top" wrapText="1"/>
    </xf>
    <xf numFmtId="0" fontId="32" fillId="0" borderId="0" xfId="0" applyFont="1" applyAlignment="1">
      <alignment horizontal="left" wrapText="1"/>
    </xf>
  </cellXfs>
  <cellStyles count="25">
    <cellStyle name="AZ1" xfId="1" xr:uid="{00000000-0005-0000-0000-000000000000}"/>
    <cellStyle name="Comma 2" xfId="2" xr:uid="{00000000-0005-0000-0000-000001000000}"/>
    <cellStyle name="Comma 3" xfId="3" xr:uid="{00000000-0005-0000-0000-000002000000}"/>
    <cellStyle name="Normal 10" xfId="5" xr:uid="{00000000-0005-0000-0000-000005000000}"/>
    <cellStyle name="Normal 11" xfId="6" xr:uid="{00000000-0005-0000-0000-000006000000}"/>
    <cellStyle name="Normal 12" xfId="7" xr:uid="{00000000-0005-0000-0000-000007000000}"/>
    <cellStyle name="Normal 13" xfId="24" xr:uid="{B7764CEB-D904-48BF-A8F2-EA308FDEBB87}"/>
    <cellStyle name="Normal 2" xfId="8" xr:uid="{00000000-0005-0000-0000-000008000000}"/>
    <cellStyle name="Normal 2 2" xfId="9" xr:uid="{00000000-0005-0000-0000-000009000000}"/>
    <cellStyle name="Normal 2 3" xfId="10" xr:uid="{00000000-0005-0000-0000-00000A000000}"/>
    <cellStyle name="Normal 3" xfId="11" xr:uid="{00000000-0005-0000-0000-00000B000000}"/>
    <cellStyle name="Normal 3 2" xfId="12" xr:uid="{00000000-0005-0000-0000-00000C000000}"/>
    <cellStyle name="Normal 4" xfId="13" xr:uid="{00000000-0005-0000-0000-00000D000000}"/>
    <cellStyle name="Normal 5" xfId="14" xr:uid="{00000000-0005-0000-0000-00000E000000}"/>
    <cellStyle name="Normal 6" xfId="15" xr:uid="{00000000-0005-0000-0000-00000F000000}"/>
    <cellStyle name="Normal 7" xfId="16" xr:uid="{00000000-0005-0000-0000-000010000000}"/>
    <cellStyle name="Normal 8" xfId="17" xr:uid="{00000000-0005-0000-0000-000011000000}"/>
    <cellStyle name="Normal 9" xfId="18" xr:uid="{00000000-0005-0000-0000-000012000000}"/>
    <cellStyle name="PZ1" xfId="20" xr:uid="{00000000-0005-0000-0000-000014000000}"/>
    <cellStyle name="Standard_E00seit45" xfId="21" xr:uid="{00000000-0005-0000-0000-000015000000}"/>
    <cellStyle name="Titre ligne" xfId="22" xr:uid="{00000000-0005-0000-0000-000016000000}"/>
    <cellStyle name="Total intermediaire" xfId="23" xr:uid="{00000000-0005-0000-0000-000017000000}"/>
    <cellStyle name="Нормален" xfId="0" builtinId="0"/>
    <cellStyle name="Процент" xfId="19" builtinId="5"/>
    <cellStyle name="Хипервръзка" xfId="4"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A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A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irfnet.ch/" TargetMode="External"/><Relationship Id="rId7" Type="http://schemas.openxmlformats.org/officeDocument/2006/relationships/hyperlink" Target="https://www.flightglobal.com/" TargetMode="External"/><Relationship Id="rId2" Type="http://schemas.openxmlformats.org/officeDocument/2006/relationships/hyperlink" Target="https://www.acea.be/" TargetMode="External"/><Relationship Id="rId1" Type="http://schemas.openxmlformats.org/officeDocument/2006/relationships/hyperlink" Target="https://transport.ec.europa.eu/facts-funding/studies-data/eu-transport-figures-statistical-pocketbook_en" TargetMode="External"/><Relationship Id="rId6" Type="http://schemas.openxmlformats.org/officeDocument/2006/relationships/hyperlink" Target="https://www.unece.org/trans/welcome.html" TargetMode="External"/><Relationship Id="rId5" Type="http://schemas.openxmlformats.org/officeDocument/2006/relationships/hyperlink" Target="https://uic.org/?gclid=EAIaIQobChMInqjmnOCD6wIVGap3Ch0TmArgEAAYASAAEgK8IvD_BwE" TargetMode="External"/><Relationship Id="rId4" Type="http://schemas.openxmlformats.org/officeDocument/2006/relationships/hyperlink" Target="https://www.itf-oecd.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1:I10"/>
  <sheetViews>
    <sheetView zoomScaleNormal="100" workbookViewId="0">
      <selection activeCell="G25" sqref="G25"/>
    </sheetView>
  </sheetViews>
  <sheetFormatPr defaultRowHeight="12.75" x14ac:dyDescent="0.35"/>
  <cols>
    <col min="1" max="1" width="0.86328125" customWidth="1"/>
    <col min="2" max="2" width="4.59765625" customWidth="1"/>
    <col min="3" max="3" width="1.86328125" customWidth="1"/>
    <col min="5" max="5" width="13.1328125" customWidth="1"/>
    <col min="8" max="8" width="8" customWidth="1"/>
    <col min="9" max="9" width="9.86328125" customWidth="1"/>
  </cols>
  <sheetData>
    <row r="1" spans="2:9" ht="20.100000000000001" customHeight="1" x14ac:dyDescent="0.35">
      <c r="B1" s="416" t="s">
        <v>0</v>
      </c>
      <c r="C1" s="416"/>
      <c r="D1" s="416"/>
      <c r="E1" s="416"/>
      <c r="F1" s="416"/>
      <c r="G1" s="416"/>
      <c r="H1" s="416"/>
      <c r="I1" s="416"/>
    </row>
    <row r="2" spans="2:9" ht="20.100000000000001" customHeight="1" x14ac:dyDescent="0.35">
      <c r="B2" s="419" t="s">
        <v>1</v>
      </c>
      <c r="C2" s="419"/>
      <c r="D2" s="419"/>
      <c r="E2" s="419"/>
      <c r="F2" s="419"/>
      <c r="G2" s="419"/>
      <c r="H2" s="419"/>
      <c r="I2" s="419"/>
    </row>
    <row r="3" spans="2:9" ht="20.100000000000001" customHeight="1" x14ac:dyDescent="0.35">
      <c r="B3" s="418" t="s">
        <v>135</v>
      </c>
      <c r="C3" s="418"/>
      <c r="D3" s="418"/>
      <c r="E3" s="418"/>
      <c r="F3" s="418"/>
      <c r="G3" s="418"/>
      <c r="H3" s="418"/>
      <c r="I3" s="418"/>
    </row>
    <row r="4" spans="2:9" ht="20.100000000000001" customHeight="1" x14ac:dyDescent="0.35">
      <c r="B4" s="418"/>
      <c r="C4" s="418"/>
      <c r="D4" s="418"/>
      <c r="E4" s="418"/>
      <c r="F4" s="418"/>
      <c r="G4" s="418"/>
      <c r="H4" s="418"/>
      <c r="I4" s="418"/>
    </row>
    <row r="5" spans="2:9" ht="20.100000000000001" customHeight="1" x14ac:dyDescent="0.35">
      <c r="B5" s="420" t="s">
        <v>118</v>
      </c>
      <c r="C5" s="420"/>
      <c r="D5" s="420"/>
      <c r="E5" s="420"/>
      <c r="F5" s="420"/>
      <c r="G5" s="420"/>
      <c r="H5" s="420"/>
      <c r="I5" s="420"/>
    </row>
    <row r="6" spans="2:9" ht="20.100000000000001" customHeight="1" x14ac:dyDescent="0.4">
      <c r="B6" s="20"/>
      <c r="C6" s="20"/>
      <c r="D6" s="41"/>
      <c r="E6" s="42"/>
      <c r="F6" s="42"/>
      <c r="G6" s="42"/>
      <c r="H6" s="20"/>
      <c r="I6" s="1"/>
    </row>
    <row r="7" spans="2:9" ht="20.100000000000001" customHeight="1" x14ac:dyDescent="0.4">
      <c r="B7" s="20"/>
      <c r="C7" s="20"/>
      <c r="D7" s="41"/>
      <c r="E7" s="42"/>
      <c r="F7" s="42"/>
      <c r="G7" s="42"/>
      <c r="H7" s="20"/>
      <c r="I7" s="1"/>
    </row>
    <row r="8" spans="2:9" ht="20.100000000000001" customHeight="1" x14ac:dyDescent="0.35">
      <c r="B8" s="416" t="s">
        <v>134</v>
      </c>
      <c r="C8" s="416"/>
      <c r="D8" s="416"/>
      <c r="E8" s="416"/>
      <c r="F8" s="416"/>
      <c r="G8" s="416"/>
      <c r="H8" s="416"/>
      <c r="I8" s="416"/>
    </row>
    <row r="9" spans="2:9" ht="20.100000000000001" customHeight="1" x14ac:dyDescent="0.35">
      <c r="B9" s="417">
        <v>2023</v>
      </c>
      <c r="C9" s="417"/>
      <c r="D9" s="417"/>
      <c r="E9" s="417"/>
      <c r="F9" s="417"/>
      <c r="G9" s="417"/>
      <c r="H9" s="417"/>
      <c r="I9" s="417"/>
    </row>
    <row r="10" spans="2:9" ht="20.100000000000001" customHeight="1" x14ac:dyDescent="0.4">
      <c r="B10" s="20"/>
      <c r="C10" s="20"/>
      <c r="D10" s="41"/>
      <c r="E10" s="42"/>
      <c r="F10" s="42"/>
      <c r="G10" s="42"/>
      <c r="H10" s="20"/>
      <c r="I10" s="1"/>
    </row>
  </sheetData>
  <mergeCells count="7">
    <mergeCell ref="B8:I8"/>
    <mergeCell ref="B9:I9"/>
    <mergeCell ref="B4:I4"/>
    <mergeCell ref="B1:I1"/>
    <mergeCell ref="B2:I2"/>
    <mergeCell ref="B3:I3"/>
    <mergeCell ref="B5:I5"/>
  </mergeCells>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dimension ref="A1:I45"/>
  <sheetViews>
    <sheetView topLeftCell="A23" zoomScaleNormal="100" workbookViewId="0">
      <selection activeCell="H41" sqref="E1:H41"/>
    </sheetView>
  </sheetViews>
  <sheetFormatPr defaultRowHeight="12.75" x14ac:dyDescent="0.35"/>
  <cols>
    <col min="1" max="1" width="6.265625" customWidth="1"/>
    <col min="2" max="7" width="9.73046875" customWidth="1"/>
    <col min="8" max="8" width="5.1328125" customWidth="1"/>
  </cols>
  <sheetData>
    <row r="1" spans="1:4" ht="12" customHeight="1" x14ac:dyDescent="0.35">
      <c r="B1" s="56" t="s">
        <v>126</v>
      </c>
      <c r="C1" s="57" t="s">
        <v>112</v>
      </c>
      <c r="D1" s="58" t="s">
        <v>120</v>
      </c>
    </row>
    <row r="2" spans="1:4" ht="10.5" customHeight="1" x14ac:dyDescent="0.35">
      <c r="A2" s="121" t="s">
        <v>161</v>
      </c>
      <c r="B2" s="105">
        <v>1.8163801355710032</v>
      </c>
      <c r="C2" s="105">
        <v>25.459050815234974</v>
      </c>
      <c r="D2" s="106">
        <v>72.724569049194017</v>
      </c>
    </row>
    <row r="3" spans="1:4" ht="12" customHeight="1" x14ac:dyDescent="0.35">
      <c r="A3" s="32" t="s">
        <v>32</v>
      </c>
      <c r="B3" s="293">
        <v>0.74421746913782971</v>
      </c>
      <c r="C3" s="107">
        <v>22.020209060945987</v>
      </c>
      <c r="D3" s="108">
        <v>77.23557346991619</v>
      </c>
    </row>
    <row r="4" spans="1:4" ht="12" customHeight="1" x14ac:dyDescent="0.35">
      <c r="A4" s="43" t="s">
        <v>34</v>
      </c>
      <c r="B4" s="295">
        <v>4.9919746276002037</v>
      </c>
      <c r="C4" s="295">
        <v>23.829727008675121</v>
      </c>
      <c r="D4" s="296">
        <v>71.178298363724679</v>
      </c>
    </row>
    <row r="5" spans="1:4" ht="12" customHeight="1" x14ac:dyDescent="0.35">
      <c r="A5" s="33" t="s">
        <v>36</v>
      </c>
      <c r="B5" s="111">
        <v>2.0308399813942062</v>
      </c>
      <c r="C5" s="111">
        <v>33.30742009970821</v>
      </c>
      <c r="D5" s="112">
        <v>64.661739918897581</v>
      </c>
    </row>
    <row r="6" spans="1:4" ht="12" customHeight="1" x14ac:dyDescent="0.35">
      <c r="A6" s="43" t="s">
        <v>40</v>
      </c>
      <c r="B6" s="109">
        <v>0.99808995661726818</v>
      </c>
      <c r="C6" s="109">
        <v>22.23635043622</v>
      </c>
      <c r="D6" s="110">
        <v>76.765559607162743</v>
      </c>
    </row>
    <row r="7" spans="1:4" ht="12" customHeight="1" x14ac:dyDescent="0.35">
      <c r="A7" s="33" t="s">
        <v>42</v>
      </c>
      <c r="B7" s="297">
        <v>0.94032131301888222</v>
      </c>
      <c r="C7" s="297">
        <v>29.552315481007447</v>
      </c>
      <c r="D7" s="298">
        <v>69.507363205973661</v>
      </c>
    </row>
    <row r="8" spans="1:4" ht="12" customHeight="1" x14ac:dyDescent="0.35">
      <c r="A8" s="43" t="s">
        <v>44</v>
      </c>
      <c r="B8" s="109">
        <v>2.3049883372088384</v>
      </c>
      <c r="C8" s="109">
        <v>26.357545263600844</v>
      </c>
      <c r="D8" s="110">
        <v>71.337466399190319</v>
      </c>
    </row>
    <row r="9" spans="1:4" ht="12" customHeight="1" x14ac:dyDescent="0.35">
      <c r="A9" s="33" t="s">
        <v>46</v>
      </c>
      <c r="B9" s="111">
        <v>1.0807390754706407</v>
      </c>
      <c r="C9" s="111">
        <v>40.129830177046813</v>
      </c>
      <c r="D9" s="112">
        <v>58.789430747482541</v>
      </c>
    </row>
    <row r="10" spans="1:4" ht="12" customHeight="1" x14ac:dyDescent="0.35">
      <c r="A10" s="43" t="s">
        <v>48</v>
      </c>
      <c r="B10" s="295">
        <v>4.4320873976399762</v>
      </c>
      <c r="C10" s="295">
        <v>17.532594809662193</v>
      </c>
      <c r="D10" s="296">
        <v>78.035317792697839</v>
      </c>
    </row>
    <row r="11" spans="1:4" ht="12" customHeight="1" x14ac:dyDescent="0.35">
      <c r="A11" s="33" t="s">
        <v>50</v>
      </c>
      <c r="B11" s="297">
        <v>2.8889298328112982</v>
      </c>
      <c r="C11" s="297">
        <v>22.5205628628235</v>
      </c>
      <c r="D11" s="298">
        <v>74.590507304365204</v>
      </c>
    </row>
    <row r="12" spans="1:4" ht="12" customHeight="1" x14ac:dyDescent="0.35">
      <c r="A12" s="43" t="s">
        <v>52</v>
      </c>
      <c r="B12" s="295">
        <v>1.824551752746522</v>
      </c>
      <c r="C12" s="295">
        <v>18.49747836261529</v>
      </c>
      <c r="D12" s="296">
        <v>79.677969884638202</v>
      </c>
    </row>
    <row r="13" spans="1:4" ht="12" customHeight="1" x14ac:dyDescent="0.35">
      <c r="A13" s="33" t="s">
        <v>96</v>
      </c>
      <c r="B13" s="297">
        <v>3.4982688382623932</v>
      </c>
      <c r="C13" s="297">
        <v>23.812770106679228</v>
      </c>
      <c r="D13" s="298">
        <v>72.688961055058385</v>
      </c>
    </row>
    <row r="14" spans="1:4" ht="12" customHeight="1" x14ac:dyDescent="0.35">
      <c r="A14" s="43" t="s">
        <v>56</v>
      </c>
      <c r="B14" s="109">
        <v>2.159608461433129</v>
      </c>
      <c r="C14" s="109">
        <v>25.328165944288212</v>
      </c>
      <c r="D14" s="110">
        <v>72.512225594278661</v>
      </c>
    </row>
    <row r="15" spans="1:4" ht="12" customHeight="1" x14ac:dyDescent="0.35">
      <c r="A15" s="33" t="s">
        <v>38</v>
      </c>
      <c r="B15" s="297">
        <v>1.9312340699197528</v>
      </c>
      <c r="C15" s="297">
        <v>14.899442476746222</v>
      </c>
      <c r="D15" s="298">
        <v>83.16932345333403</v>
      </c>
    </row>
    <row r="16" spans="1:4" ht="12" customHeight="1" x14ac:dyDescent="0.35">
      <c r="A16" s="43" t="s">
        <v>60</v>
      </c>
      <c r="B16" s="109">
        <v>4.8302122643912808</v>
      </c>
      <c r="C16" s="109">
        <v>22.75940311891765</v>
      </c>
      <c r="D16" s="110">
        <v>72.410384616691076</v>
      </c>
    </row>
    <row r="17" spans="1:4" ht="12" customHeight="1" x14ac:dyDescent="0.35">
      <c r="A17" s="33" t="s">
        <v>62</v>
      </c>
      <c r="B17" s="111">
        <v>3.7084549266456186</v>
      </c>
      <c r="C17" s="111">
        <v>28.31688296166449</v>
      </c>
      <c r="D17" s="112">
        <v>67.974662111689895</v>
      </c>
    </row>
    <row r="18" spans="1:4" ht="12" customHeight="1" x14ac:dyDescent="0.35">
      <c r="A18" s="43" t="s">
        <v>64</v>
      </c>
      <c r="B18" s="295">
        <v>0.2149691725059002</v>
      </c>
      <c r="C18" s="295">
        <v>12.352647017569536</v>
      </c>
      <c r="D18" s="296">
        <v>87.432383809924559</v>
      </c>
    </row>
    <row r="19" spans="1:4" ht="12" customHeight="1" x14ac:dyDescent="0.35">
      <c r="A19" s="33" t="s">
        <v>58</v>
      </c>
      <c r="B19" s="297">
        <v>4.0815606995340685</v>
      </c>
      <c r="C19" s="297">
        <v>28.708811317876876</v>
      </c>
      <c r="D19" s="298">
        <v>67.209627982589055</v>
      </c>
    </row>
    <row r="20" spans="1:4" ht="12" customHeight="1" x14ac:dyDescent="0.35">
      <c r="A20" s="44" t="s">
        <v>66</v>
      </c>
      <c r="B20" s="109">
        <v>0.97012142966802395</v>
      </c>
      <c r="C20" s="109">
        <v>13.766659112342547</v>
      </c>
      <c r="D20" s="110">
        <v>85.263219457989422</v>
      </c>
    </row>
    <row r="21" spans="1:4" ht="12" customHeight="1" x14ac:dyDescent="0.35">
      <c r="A21" s="33" t="s">
        <v>68</v>
      </c>
      <c r="B21" s="297">
        <v>1.7430744796895703</v>
      </c>
      <c r="C21" s="297">
        <v>20.127924587389913</v>
      </c>
      <c r="D21" s="298">
        <v>78.129000932920519</v>
      </c>
    </row>
    <row r="22" spans="1:4" ht="12" customHeight="1" x14ac:dyDescent="0.35">
      <c r="A22" s="43" t="s">
        <v>30</v>
      </c>
      <c r="B22" s="109">
        <v>1.3550084782638012</v>
      </c>
      <c r="C22" s="109">
        <v>28.877646309567677</v>
      </c>
      <c r="D22" s="110">
        <v>69.767345212168522</v>
      </c>
    </row>
    <row r="23" spans="1:4" ht="12" customHeight="1" x14ac:dyDescent="0.35">
      <c r="A23" s="33" t="s">
        <v>69</v>
      </c>
      <c r="B23" s="111">
        <v>2.5763476543068098</v>
      </c>
      <c r="C23" s="111">
        <v>32.297945314046764</v>
      </c>
      <c r="D23" s="112">
        <v>65.125707031646414</v>
      </c>
    </row>
    <row r="24" spans="1:4" ht="12" customHeight="1" x14ac:dyDescent="0.35">
      <c r="A24" s="43" t="s">
        <v>71</v>
      </c>
      <c r="B24" s="109">
        <v>2.5293733154291882</v>
      </c>
      <c r="C24" s="109">
        <v>22.701688151282131</v>
      </c>
      <c r="D24" s="110">
        <v>74.76893853328869</v>
      </c>
    </row>
    <row r="25" spans="1:4" ht="12" customHeight="1" x14ac:dyDescent="0.35">
      <c r="A25" s="33" t="s">
        <v>73</v>
      </c>
      <c r="B25" s="111">
        <v>4.9968055631358776</v>
      </c>
      <c r="C25" s="111">
        <v>29.576036540872053</v>
      </c>
      <c r="D25" s="112">
        <v>65.427157895992067</v>
      </c>
    </row>
    <row r="26" spans="1:4" ht="12" customHeight="1" x14ac:dyDescent="0.35">
      <c r="A26" s="43" t="s">
        <v>75</v>
      </c>
      <c r="B26" s="109">
        <v>1.9224062772449868</v>
      </c>
      <c r="C26" s="109">
        <v>32.410200523103747</v>
      </c>
      <c r="D26" s="110">
        <v>65.667393199651258</v>
      </c>
    </row>
    <row r="27" spans="1:4" ht="12" customHeight="1" x14ac:dyDescent="0.35">
      <c r="A27" s="33" t="s">
        <v>79</v>
      </c>
      <c r="B27" s="111">
        <v>1.9929848720935168</v>
      </c>
      <c r="C27" s="111">
        <v>33.380540509122127</v>
      </c>
      <c r="D27" s="112">
        <v>64.626474618784357</v>
      </c>
    </row>
    <row r="28" spans="1:4" ht="12" customHeight="1" x14ac:dyDescent="0.35">
      <c r="A28" s="43" t="s">
        <v>54</v>
      </c>
      <c r="B28" s="109">
        <v>2.6628349843647099</v>
      </c>
      <c r="C28" s="109">
        <v>27.767722681993394</v>
      </c>
      <c r="D28" s="110">
        <v>69.569442333641902</v>
      </c>
    </row>
    <row r="29" spans="1:4" ht="12" customHeight="1" x14ac:dyDescent="0.35">
      <c r="A29" s="35" t="s">
        <v>77</v>
      </c>
      <c r="B29" s="113">
        <v>1.450316780484981</v>
      </c>
      <c r="C29" s="113">
        <v>25.550349742229994</v>
      </c>
      <c r="D29" s="114">
        <v>72.99933347728502</v>
      </c>
    </row>
    <row r="30" spans="1:4" ht="12" customHeight="1" x14ac:dyDescent="0.35">
      <c r="A30" s="131" t="s">
        <v>83</v>
      </c>
      <c r="B30" s="167">
        <v>4.8335651032108311</v>
      </c>
      <c r="C30" s="213">
        <v>22.748773515164984</v>
      </c>
      <c r="D30" s="214">
        <v>72.417661381624185</v>
      </c>
    </row>
    <row r="31" spans="1:4" ht="12" customHeight="1" x14ac:dyDescent="0.35">
      <c r="A31" s="33" t="s">
        <v>90</v>
      </c>
      <c r="B31" s="166">
        <v>1.8382341086221183</v>
      </c>
      <c r="C31" s="208">
        <v>40.469633895586988</v>
      </c>
      <c r="D31" s="209">
        <v>57.692131995790895</v>
      </c>
    </row>
    <row r="32" spans="1:4" ht="12" customHeight="1" x14ac:dyDescent="0.35">
      <c r="A32" s="133" t="s">
        <v>93</v>
      </c>
      <c r="B32" s="201">
        <v>0.64765826737306842</v>
      </c>
      <c r="C32" s="215">
        <v>25.319585734757453</v>
      </c>
      <c r="D32" s="216">
        <v>74.032755997869472</v>
      </c>
    </row>
    <row r="33" spans="1:9" ht="12" customHeight="1" x14ac:dyDescent="0.35">
      <c r="A33" s="152" t="s">
        <v>189</v>
      </c>
      <c r="B33" s="166">
        <v>6.0040170245325433</v>
      </c>
      <c r="C33" s="166">
        <v>29.611209411314622</v>
      </c>
      <c r="D33" s="244">
        <v>64.384773564152837</v>
      </c>
    </row>
    <row r="34" spans="1:9" ht="12" customHeight="1" x14ac:dyDescent="0.35">
      <c r="A34" s="168" t="s">
        <v>145</v>
      </c>
      <c r="B34" s="221">
        <v>7.9622031580256118</v>
      </c>
      <c r="C34" s="221">
        <v>18.279249036429192</v>
      </c>
      <c r="D34" s="222">
        <v>73.758547805545192</v>
      </c>
    </row>
    <row r="35" spans="1:9" ht="12" customHeight="1" x14ac:dyDescent="0.35">
      <c r="A35" s="152" t="s">
        <v>193</v>
      </c>
      <c r="B35" s="166">
        <v>12.330130662690328</v>
      </c>
      <c r="C35" s="166">
        <v>24.029097529610091</v>
      </c>
      <c r="D35" s="218">
        <v>63.640771807699586</v>
      </c>
    </row>
    <row r="36" spans="1:9" ht="12" customHeight="1" x14ac:dyDescent="0.35">
      <c r="A36" s="168" t="s">
        <v>98</v>
      </c>
      <c r="B36" s="221">
        <v>8.3846260415223544</v>
      </c>
      <c r="C36" s="221">
        <v>25.856472776931145</v>
      </c>
      <c r="D36" s="222">
        <v>65.758901181546506</v>
      </c>
    </row>
    <row r="37" spans="1:9" ht="12" customHeight="1" x14ac:dyDescent="0.35">
      <c r="A37" s="152" t="s">
        <v>153</v>
      </c>
      <c r="B37" s="217">
        <v>21.108928016021725</v>
      </c>
      <c r="C37" s="217">
        <v>23.855834806290346</v>
      </c>
      <c r="D37" s="220">
        <v>55.035237177687932</v>
      </c>
    </row>
    <row r="38" spans="1:9" ht="12" customHeight="1" x14ac:dyDescent="0.35">
      <c r="A38" s="168" t="s">
        <v>151</v>
      </c>
      <c r="B38" s="210">
        <v>7.6113062825028406</v>
      </c>
      <c r="C38" s="210">
        <v>30.23521113663837</v>
      </c>
      <c r="D38" s="211">
        <v>62.153482580858793</v>
      </c>
    </row>
    <row r="39" spans="1:9" ht="12" customHeight="1" x14ac:dyDescent="0.35">
      <c r="A39" s="196" t="s">
        <v>99</v>
      </c>
      <c r="B39" s="217">
        <v>6.1995694277132118</v>
      </c>
      <c r="C39" s="217">
        <v>34.798662121430596</v>
      </c>
      <c r="D39" s="220">
        <v>59.00176845085619</v>
      </c>
    </row>
    <row r="40" spans="1:9" ht="12" customHeight="1" x14ac:dyDescent="0.35">
      <c r="A40" s="133" t="s">
        <v>190</v>
      </c>
      <c r="B40" s="300">
        <v>12.373532462887546</v>
      </c>
      <c r="C40" s="301">
        <v>27.302131737466325</v>
      </c>
      <c r="D40" s="262">
        <v>60.324335799646136</v>
      </c>
    </row>
    <row r="41" spans="1:9" ht="12" customHeight="1" x14ac:dyDescent="0.35">
      <c r="A41" s="299" t="s">
        <v>81</v>
      </c>
      <c r="B41" s="212">
        <v>0.75</v>
      </c>
      <c r="C41" s="212">
        <v>19.3</v>
      </c>
      <c r="D41" s="212">
        <v>79.930000000000007</v>
      </c>
      <c r="I41" s="119"/>
    </row>
    <row r="42" spans="1:9" ht="15.75" customHeight="1" x14ac:dyDescent="0.35">
      <c r="A42" s="452"/>
      <c r="B42" s="452"/>
      <c r="C42" s="452"/>
      <c r="D42" s="452"/>
      <c r="E42" s="452"/>
      <c r="F42" s="452"/>
      <c r="G42" s="452"/>
      <c r="H42" s="452"/>
    </row>
    <row r="43" spans="1:9" ht="12.75" customHeight="1" x14ac:dyDescent="0.35">
      <c r="A43" s="453"/>
      <c r="B43" s="453"/>
      <c r="C43" s="453"/>
      <c r="D43" s="453"/>
      <c r="E43" s="453"/>
      <c r="F43" s="453"/>
      <c r="G43" s="453"/>
      <c r="H43" s="453"/>
    </row>
    <row r="44" spans="1:9" x14ac:dyDescent="0.35">
      <c r="A44" s="452"/>
      <c r="B44" s="452"/>
      <c r="C44" s="452"/>
      <c r="D44" s="452"/>
      <c r="E44" s="172"/>
      <c r="F44" s="172"/>
      <c r="G44" s="172"/>
      <c r="H44" s="343"/>
    </row>
    <row r="45" spans="1:9" ht="13.5" customHeight="1" x14ac:dyDescent="0.35">
      <c r="A45" s="453"/>
      <c r="B45" s="453"/>
      <c r="C45" s="453"/>
      <c r="D45" s="453"/>
      <c r="E45" s="453"/>
      <c r="F45" s="453"/>
      <c r="G45" s="453"/>
    </row>
  </sheetData>
  <mergeCells count="4">
    <mergeCell ref="A42:H42"/>
    <mergeCell ref="A43:H43"/>
    <mergeCell ref="A44:D44"/>
    <mergeCell ref="A45:G45"/>
  </mergeCells>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0D976-E3B7-4F9A-984D-9B7BED1A8EB8}">
  <dimension ref="A1:D41"/>
  <sheetViews>
    <sheetView workbookViewId="0">
      <selection sqref="A1:A1048576"/>
    </sheetView>
  </sheetViews>
  <sheetFormatPr defaultRowHeight="12.75" x14ac:dyDescent="0.35"/>
  <sheetData>
    <row r="1" spans="1:4" x14ac:dyDescent="0.35">
      <c r="B1" s="56" t="s">
        <v>126</v>
      </c>
      <c r="C1" s="57" t="s">
        <v>112</v>
      </c>
      <c r="D1" s="58" t="s">
        <v>120</v>
      </c>
    </row>
    <row r="2" spans="1:4" x14ac:dyDescent="0.35">
      <c r="A2" s="121" t="s">
        <v>161</v>
      </c>
      <c r="B2" s="105">
        <v>4.4512835377314302</v>
      </c>
      <c r="C2" s="105">
        <v>20.163650375444291</v>
      </c>
      <c r="D2" s="106">
        <v>75.385066086824281</v>
      </c>
    </row>
    <row r="3" spans="1:4" x14ac:dyDescent="0.35">
      <c r="A3" s="32" t="s">
        <v>32</v>
      </c>
      <c r="B3" s="293">
        <v>1.2166523020184001</v>
      </c>
      <c r="C3" s="293">
        <v>12.50526147000461</v>
      </c>
      <c r="D3" s="294">
        <v>86.278086227976985</v>
      </c>
    </row>
    <row r="4" spans="1:4" x14ac:dyDescent="0.35">
      <c r="A4" s="43" t="s">
        <v>34</v>
      </c>
      <c r="B4" s="109">
        <v>16.172460755086874</v>
      </c>
      <c r="C4" s="109">
        <v>35.841904227665317</v>
      </c>
      <c r="D4" s="110">
        <v>47.985635017247809</v>
      </c>
    </row>
    <row r="5" spans="1:4" x14ac:dyDescent="0.35">
      <c r="A5" s="33" t="s">
        <v>36</v>
      </c>
      <c r="B5" s="111">
        <v>2.9947608017634466</v>
      </c>
      <c r="C5" s="111">
        <v>31.283631565096158</v>
      </c>
      <c r="D5" s="112">
        <v>65.721607633140394</v>
      </c>
    </row>
    <row r="6" spans="1:4" x14ac:dyDescent="0.35">
      <c r="A6" s="43" t="s">
        <v>40</v>
      </c>
      <c r="B6" s="109">
        <v>2.1892513929062742</v>
      </c>
      <c r="C6" s="109">
        <v>12.756624718053445</v>
      </c>
      <c r="D6" s="110">
        <v>85.054123889040284</v>
      </c>
    </row>
    <row r="7" spans="1:4" x14ac:dyDescent="0.35">
      <c r="A7" s="33" t="s">
        <v>42</v>
      </c>
      <c r="B7" s="297">
        <v>1.2472209871053801</v>
      </c>
      <c r="C7" s="297">
        <v>19.212983548243663</v>
      </c>
      <c r="D7" s="298">
        <v>79.53979546465095</v>
      </c>
    </row>
    <row r="8" spans="1:4" x14ac:dyDescent="0.35">
      <c r="A8" s="43" t="s">
        <v>44</v>
      </c>
      <c r="B8" s="109">
        <v>2.6299311208515972</v>
      </c>
      <c r="C8" s="109">
        <v>23.043206011271138</v>
      </c>
      <c r="D8" s="110">
        <v>74.326862867877267</v>
      </c>
    </row>
    <row r="9" spans="1:4" x14ac:dyDescent="0.35">
      <c r="A9" s="33" t="s">
        <v>46</v>
      </c>
      <c r="B9" s="111">
        <v>4.4890150373421758</v>
      </c>
      <c r="C9" s="111">
        <v>17.464583542650459</v>
      </c>
      <c r="D9" s="112">
        <v>78.046401420007371</v>
      </c>
    </row>
    <row r="10" spans="1:4" x14ac:dyDescent="0.35">
      <c r="A10" s="43" t="s">
        <v>48</v>
      </c>
      <c r="B10" s="295">
        <v>10.518783094172086</v>
      </c>
      <c r="C10" s="295">
        <v>19.555447994425361</v>
      </c>
      <c r="D10" s="296">
        <v>69.925768911402557</v>
      </c>
    </row>
    <row r="11" spans="1:4" x14ac:dyDescent="0.35">
      <c r="A11" s="33" t="s">
        <v>50</v>
      </c>
      <c r="B11" s="297">
        <v>3.7017183507840286</v>
      </c>
      <c r="C11" s="297">
        <v>14.592956264716198</v>
      </c>
      <c r="D11" s="298">
        <v>81.705325384499773</v>
      </c>
    </row>
    <row r="12" spans="1:4" x14ac:dyDescent="0.35">
      <c r="A12" s="43" t="s">
        <v>52</v>
      </c>
      <c r="B12" s="295">
        <v>2.5159594442358246</v>
      </c>
      <c r="C12" s="295">
        <v>12.682210767077459</v>
      </c>
      <c r="D12" s="296">
        <v>84.801829788686717</v>
      </c>
    </row>
    <row r="13" spans="1:4" x14ac:dyDescent="0.35">
      <c r="A13" s="33" t="s">
        <v>96</v>
      </c>
      <c r="B13" s="111">
        <v>6.6269927867460137</v>
      </c>
      <c r="C13" s="111">
        <v>27.36377094527246</v>
      </c>
      <c r="D13" s="112">
        <v>66.009236267981521</v>
      </c>
    </row>
    <row r="14" spans="1:4" x14ac:dyDescent="0.35">
      <c r="A14" s="43" t="s">
        <v>56</v>
      </c>
      <c r="B14" s="109">
        <v>3.6359653489993029</v>
      </c>
      <c r="C14" s="109">
        <v>20.350094593249025</v>
      </c>
      <c r="D14" s="110">
        <v>76.013940057751668</v>
      </c>
    </row>
    <row r="15" spans="1:4" x14ac:dyDescent="0.35">
      <c r="A15" s="33" t="s">
        <v>38</v>
      </c>
      <c r="B15" s="297">
        <v>3.424196155918807</v>
      </c>
      <c r="C15" s="297">
        <v>12.755972696245735</v>
      </c>
      <c r="D15" s="298">
        <v>83.819831147835458</v>
      </c>
    </row>
    <row r="16" spans="1:4" x14ac:dyDescent="0.35">
      <c r="A16" s="43" t="s">
        <v>60</v>
      </c>
      <c r="B16" s="109">
        <v>7.5245161139326413</v>
      </c>
      <c r="C16" s="109">
        <v>24.128771034708731</v>
      </c>
      <c r="D16" s="110">
        <v>68.346712851358632</v>
      </c>
    </row>
    <row r="17" spans="1:4" x14ac:dyDescent="0.35">
      <c r="A17" s="33" t="s">
        <v>62</v>
      </c>
      <c r="B17" s="111">
        <v>5.3765384782262844</v>
      </c>
      <c r="C17" s="111">
        <v>24.158627771430229</v>
      </c>
      <c r="D17" s="112">
        <v>70.464833750343487</v>
      </c>
    </row>
    <row r="18" spans="1:4" x14ac:dyDescent="0.35">
      <c r="A18" s="43" t="s">
        <v>64</v>
      </c>
      <c r="B18" s="109">
        <v>0.75581275614226584</v>
      </c>
      <c r="C18" s="109">
        <v>8.6043206952653595</v>
      </c>
      <c r="D18" s="110">
        <v>90.63986654859238</v>
      </c>
    </row>
    <row r="19" spans="1:4" x14ac:dyDescent="0.35">
      <c r="A19" s="33" t="s">
        <v>58</v>
      </c>
      <c r="B19" s="297">
        <v>3.7851283834793747</v>
      </c>
      <c r="C19" s="297">
        <v>24.082399545335015</v>
      </c>
      <c r="D19" s="298">
        <v>72.132472071185617</v>
      </c>
    </row>
    <row r="20" spans="1:4" x14ac:dyDescent="0.35">
      <c r="A20" s="44" t="s">
        <v>66</v>
      </c>
      <c r="B20" s="109">
        <v>0.99351404041540126</v>
      </c>
      <c r="C20" s="109">
        <v>10.711206088553968</v>
      </c>
      <c r="D20" s="110">
        <v>88.29527987103063</v>
      </c>
    </row>
    <row r="21" spans="1:4" x14ac:dyDescent="0.35">
      <c r="A21" s="33" t="s">
        <v>68</v>
      </c>
      <c r="B21" s="297">
        <v>2.1108720155753664</v>
      </c>
      <c r="C21" s="297">
        <v>11.076954606004714</v>
      </c>
      <c r="D21" s="298">
        <v>86.812173378419914</v>
      </c>
    </row>
    <row r="22" spans="1:4" x14ac:dyDescent="0.35">
      <c r="A22" s="43" t="s">
        <v>30</v>
      </c>
      <c r="B22" s="109">
        <v>3.4438584926389799</v>
      </c>
      <c r="C22" s="109">
        <v>19.22896066798506</v>
      </c>
      <c r="D22" s="110">
        <v>77.327180839375956</v>
      </c>
    </row>
    <row r="23" spans="1:4" x14ac:dyDescent="0.35">
      <c r="A23" s="33" t="s">
        <v>69</v>
      </c>
      <c r="B23" s="111">
        <v>8.9663990484686291</v>
      </c>
      <c r="C23" s="111">
        <v>31.476063038953317</v>
      </c>
      <c r="D23" s="112">
        <v>59.557537912578056</v>
      </c>
    </row>
    <row r="24" spans="1:4" x14ac:dyDescent="0.35">
      <c r="A24" s="43" t="s">
        <v>71</v>
      </c>
      <c r="B24" s="295">
        <v>7.4029184950955074</v>
      </c>
      <c r="C24" s="295">
        <v>24.130622418688692</v>
      </c>
      <c r="D24" s="296">
        <v>68.466459086215806</v>
      </c>
    </row>
    <row r="25" spans="1:4" x14ac:dyDescent="0.35">
      <c r="A25" s="33" t="s">
        <v>73</v>
      </c>
      <c r="B25" s="297">
        <v>22.025624673894136</v>
      </c>
      <c r="C25" s="297">
        <v>42.346802713200766</v>
      </c>
      <c r="D25" s="298">
        <v>35.627572612905105</v>
      </c>
    </row>
    <row r="26" spans="1:4" x14ac:dyDescent="0.35">
      <c r="A26" s="43" t="s">
        <v>75</v>
      </c>
      <c r="B26" s="109">
        <v>6.6213970273992118</v>
      </c>
      <c r="C26" s="109">
        <v>29.566456147015526</v>
      </c>
      <c r="D26" s="110">
        <v>63.812146825585259</v>
      </c>
    </row>
    <row r="27" spans="1:4" x14ac:dyDescent="0.35">
      <c r="A27" s="33" t="s">
        <v>79</v>
      </c>
      <c r="B27" s="111">
        <v>2.85771785067418</v>
      </c>
      <c r="C27" s="111">
        <v>26.289662574629368</v>
      </c>
      <c r="D27" s="112">
        <v>70.852619574696462</v>
      </c>
    </row>
    <row r="28" spans="1:4" x14ac:dyDescent="0.35">
      <c r="A28" s="43" t="s">
        <v>54</v>
      </c>
      <c r="B28" s="109">
        <v>3.2502226179875331</v>
      </c>
      <c r="C28" s="109">
        <v>17.100771742356784</v>
      </c>
      <c r="D28" s="110">
        <v>79.649005639655684</v>
      </c>
    </row>
    <row r="29" spans="1:4" x14ac:dyDescent="0.35">
      <c r="A29" s="35" t="s">
        <v>77</v>
      </c>
      <c r="B29" s="113">
        <v>1.9416707859614433</v>
      </c>
      <c r="C29" s="113">
        <v>14.307464162135442</v>
      </c>
      <c r="D29" s="114">
        <v>83.750865051903105</v>
      </c>
    </row>
    <row r="30" spans="1:4" x14ac:dyDescent="0.35">
      <c r="A30" s="131" t="s">
        <v>83</v>
      </c>
      <c r="B30" s="221">
        <v>3.5294117647058822</v>
      </c>
      <c r="C30" s="221">
        <v>15.65217391304348</v>
      </c>
      <c r="D30" s="222">
        <v>80.818414322250632</v>
      </c>
    </row>
    <row r="31" spans="1:4" x14ac:dyDescent="0.35">
      <c r="A31" s="33" t="s">
        <v>90</v>
      </c>
      <c r="B31" s="166">
        <v>2.3700035373187123</v>
      </c>
      <c r="C31" s="166">
        <v>13.406437920056597</v>
      </c>
      <c r="D31" s="218">
        <v>84.223558542624687</v>
      </c>
    </row>
    <row r="32" spans="1:4" x14ac:dyDescent="0.35">
      <c r="A32" s="133" t="s">
        <v>93</v>
      </c>
      <c r="B32" s="201">
        <v>2.4282941219102767</v>
      </c>
      <c r="C32" s="201">
        <v>15.988897659850782</v>
      </c>
      <c r="D32" s="223">
        <v>81.582808218238938</v>
      </c>
    </row>
    <row r="33" spans="1:4" x14ac:dyDescent="0.35">
      <c r="A33" s="152" t="s">
        <v>189</v>
      </c>
      <c r="B33" s="243">
        <v>11.3</v>
      </c>
      <c r="C33" s="166">
        <v>34.299999999999997</v>
      </c>
      <c r="D33" s="244">
        <v>54.4</v>
      </c>
    </row>
    <row r="34" spans="1:4" x14ac:dyDescent="0.35">
      <c r="A34" s="168" t="s">
        <v>145</v>
      </c>
      <c r="B34" s="167">
        <f>1553/176693*100</f>
        <v>0.87892559410955728</v>
      </c>
      <c r="C34" s="167">
        <f>(1318+11263+2662+4784+11130)/176693*100</f>
        <v>17.633409359736945</v>
      </c>
      <c r="D34" s="219">
        <f>100-B34-C34</f>
        <v>81.487665046153495</v>
      </c>
    </row>
    <row r="35" spans="1:4" x14ac:dyDescent="0.35">
      <c r="A35" s="152" t="s">
        <v>193</v>
      </c>
      <c r="B35" s="166">
        <v>21.48446763101731</v>
      </c>
      <c r="C35" s="166">
        <v>22.136589992885938</v>
      </c>
      <c r="D35" s="218">
        <v>56.378942376096752</v>
      </c>
    </row>
    <row r="36" spans="1:4" x14ac:dyDescent="0.35">
      <c r="A36" s="168" t="s">
        <v>98</v>
      </c>
      <c r="B36" s="221">
        <v>12</v>
      </c>
      <c r="C36" s="221">
        <v>30.9</v>
      </c>
      <c r="D36" s="222">
        <v>57.1</v>
      </c>
    </row>
    <row r="37" spans="1:4" x14ac:dyDescent="0.35">
      <c r="A37" s="152" t="s">
        <v>153</v>
      </c>
      <c r="B37" s="217">
        <v>36.1</v>
      </c>
      <c r="C37" s="217">
        <v>20.239999999999998</v>
      </c>
      <c r="D37" s="220">
        <f>100-B37-C37</f>
        <v>43.66</v>
      </c>
    </row>
    <row r="38" spans="1:4" x14ac:dyDescent="0.35">
      <c r="A38" s="168" t="s">
        <v>151</v>
      </c>
      <c r="B38" s="200">
        <v>15</v>
      </c>
      <c r="C38" s="200">
        <v>29.7</v>
      </c>
      <c r="D38" s="200">
        <v>55.3</v>
      </c>
    </row>
    <row r="39" spans="1:4" x14ac:dyDescent="0.35">
      <c r="A39" s="196" t="s">
        <v>99</v>
      </c>
      <c r="B39" s="217">
        <v>17.600000000000001</v>
      </c>
      <c r="C39" s="217">
        <v>26.2</v>
      </c>
      <c r="D39" s="217">
        <v>56.2</v>
      </c>
    </row>
    <row r="40" spans="1:4" x14ac:dyDescent="0.35">
      <c r="A40" s="133" t="s">
        <v>190</v>
      </c>
      <c r="B40" s="301">
        <v>14.7</v>
      </c>
      <c r="C40" s="301">
        <v>24.5</v>
      </c>
      <c r="D40" s="262">
        <v>60.9</v>
      </c>
    </row>
    <row r="41" spans="1:4" x14ac:dyDescent="0.35">
      <c r="A41" s="299" t="s">
        <v>81</v>
      </c>
      <c r="B41" s="212">
        <v>0.85832711017288255</v>
      </c>
      <c r="C41" s="212">
        <v>16.871631358581883</v>
      </c>
      <c r="D41" s="212">
        <v>82.270041531245241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BC42"/>
  <sheetViews>
    <sheetView topLeftCell="AK1" zoomScaleNormal="100" workbookViewId="0">
      <selection activeCell="BD1" sqref="BD1:BD1048576"/>
    </sheetView>
  </sheetViews>
  <sheetFormatPr defaultRowHeight="12.75" x14ac:dyDescent="0.35"/>
  <cols>
    <col min="1" max="1" width="4.73046875" customWidth="1"/>
    <col min="2" max="2" width="6.73046875" customWidth="1"/>
    <col min="3" max="21" width="6.73046875" hidden="1" customWidth="1"/>
    <col min="22" max="22" width="6.73046875" customWidth="1"/>
    <col min="23" max="26" width="6.73046875" hidden="1" customWidth="1"/>
    <col min="27" max="27" width="6.73046875" customWidth="1"/>
    <col min="28" max="31" width="6.73046875" hidden="1" customWidth="1"/>
    <col min="32" max="54" width="6.73046875" customWidth="1"/>
    <col min="55" max="55" width="6.73046875" style="163" customWidth="1"/>
  </cols>
  <sheetData>
    <row r="1" spans="1:55" s="41" customFormat="1" ht="24.75" customHeight="1" x14ac:dyDescent="0.35">
      <c r="A1" s="90"/>
      <c r="B1" s="157">
        <v>1970</v>
      </c>
      <c r="C1" s="136">
        <v>1971</v>
      </c>
      <c r="D1" s="136">
        <v>1972</v>
      </c>
      <c r="E1" s="136">
        <v>1973</v>
      </c>
      <c r="F1" s="136">
        <v>1974</v>
      </c>
      <c r="G1" s="136">
        <v>1975</v>
      </c>
      <c r="H1" s="136">
        <v>1976</v>
      </c>
      <c r="I1" s="136">
        <v>1977</v>
      </c>
      <c r="J1" s="136">
        <v>1978</v>
      </c>
      <c r="K1" s="136">
        <v>1979</v>
      </c>
      <c r="L1" s="136">
        <v>1980</v>
      </c>
      <c r="M1" s="136">
        <v>1981</v>
      </c>
      <c r="N1" s="136">
        <v>1982</v>
      </c>
      <c r="O1" s="136">
        <v>1983</v>
      </c>
      <c r="P1" s="136">
        <v>1984</v>
      </c>
      <c r="Q1" s="136">
        <v>1985</v>
      </c>
      <c r="R1" s="136">
        <v>1986</v>
      </c>
      <c r="S1" s="136">
        <v>1987</v>
      </c>
      <c r="T1" s="136">
        <v>1988</v>
      </c>
      <c r="U1" s="136">
        <v>1989</v>
      </c>
      <c r="V1" s="136">
        <v>1990</v>
      </c>
      <c r="W1" s="136">
        <v>1991</v>
      </c>
      <c r="X1" s="136">
        <v>1992</v>
      </c>
      <c r="Y1" s="136">
        <v>1993</v>
      </c>
      <c r="Z1" s="136">
        <v>1994</v>
      </c>
      <c r="AA1" s="136">
        <v>1995</v>
      </c>
      <c r="AB1" s="136">
        <v>1996</v>
      </c>
      <c r="AC1" s="136">
        <v>1997</v>
      </c>
      <c r="AD1" s="136">
        <v>1998</v>
      </c>
      <c r="AE1" s="136">
        <v>1999</v>
      </c>
      <c r="AF1" s="136">
        <v>2000</v>
      </c>
      <c r="AG1" s="136">
        <v>2001</v>
      </c>
      <c r="AH1" s="136">
        <v>2002</v>
      </c>
      <c r="AI1" s="136">
        <v>2003</v>
      </c>
      <c r="AJ1" s="136">
        <v>2004</v>
      </c>
      <c r="AK1" s="136">
        <v>2005</v>
      </c>
      <c r="AL1" s="136">
        <v>2006</v>
      </c>
      <c r="AM1" s="136">
        <v>2007</v>
      </c>
      <c r="AN1" s="136">
        <v>2008</v>
      </c>
      <c r="AO1" s="136">
        <v>2009</v>
      </c>
      <c r="AP1" s="89">
        <v>2010</v>
      </c>
      <c r="AQ1" s="89">
        <v>2011</v>
      </c>
      <c r="AR1" s="89">
        <v>2012</v>
      </c>
      <c r="AS1" s="89">
        <v>2013</v>
      </c>
      <c r="AT1" s="89">
        <v>2014</v>
      </c>
      <c r="AU1" s="89">
        <v>2015</v>
      </c>
      <c r="AV1" s="89">
        <v>2016</v>
      </c>
      <c r="AW1" s="89">
        <v>2017</v>
      </c>
      <c r="AX1" s="89">
        <v>2018</v>
      </c>
      <c r="AY1" s="89">
        <v>2019</v>
      </c>
      <c r="AZ1" s="89">
        <v>2020</v>
      </c>
      <c r="BA1" s="89">
        <v>2021</v>
      </c>
      <c r="BB1" s="89">
        <v>2022</v>
      </c>
      <c r="BC1" s="164" t="s">
        <v>198</v>
      </c>
    </row>
    <row r="2" spans="1:55" s="41" customFormat="1" ht="15" customHeight="1" x14ac:dyDescent="0.3">
      <c r="A2" s="158" t="s">
        <v>161</v>
      </c>
      <c r="B2" s="344">
        <f>SUM(B3:B29)</f>
        <v>384.32655500000004</v>
      </c>
      <c r="C2" s="345">
        <f t="shared" ref="C2:AP2" si="0">SUM(C3:C29)</f>
        <v>385.94989000000004</v>
      </c>
      <c r="D2" s="345">
        <f t="shared" si="0"/>
        <v>388.52659599999998</v>
      </c>
      <c r="E2" s="345">
        <f t="shared" si="0"/>
        <v>391.074366</v>
      </c>
      <c r="F2" s="345">
        <f t="shared" si="0"/>
        <v>393.45143899999999</v>
      </c>
      <c r="G2" s="345">
        <f t="shared" si="0"/>
        <v>395.60433299999983</v>
      </c>
      <c r="H2" s="345">
        <f t="shared" si="0"/>
        <v>397.81409400000007</v>
      </c>
      <c r="I2" s="345">
        <f t="shared" si="0"/>
        <v>399.79384700000003</v>
      </c>
      <c r="J2" s="345">
        <f t="shared" si="0"/>
        <v>401.7936620000001</v>
      </c>
      <c r="K2" s="345">
        <f t="shared" si="0"/>
        <v>403.78682300000008</v>
      </c>
      <c r="L2" s="345">
        <f t="shared" si="0"/>
        <v>405.36183500000004</v>
      </c>
      <c r="M2" s="345">
        <f t="shared" si="0"/>
        <v>407.36985400000009</v>
      </c>
      <c r="N2" s="345">
        <f t="shared" si="0"/>
        <v>408.85768799999994</v>
      </c>
      <c r="O2" s="345">
        <f t="shared" si="0"/>
        <v>410.05824000000013</v>
      </c>
      <c r="P2" s="345">
        <f t="shared" si="0"/>
        <v>410.95768699999996</v>
      </c>
      <c r="Q2" s="345">
        <f t="shared" si="0"/>
        <v>411.852664</v>
      </c>
      <c r="R2" s="345">
        <f t="shared" si="0"/>
        <v>412.82968599999987</v>
      </c>
      <c r="S2" s="345">
        <f t="shared" si="0"/>
        <v>414.0366150000001</v>
      </c>
      <c r="T2" s="345">
        <f t="shared" si="0"/>
        <v>415.16241299999996</v>
      </c>
      <c r="U2" s="345">
        <f t="shared" si="0"/>
        <v>416.66955300000012</v>
      </c>
      <c r="V2" s="345">
        <f t="shared" si="0"/>
        <v>418.00380900000005</v>
      </c>
      <c r="W2" s="345">
        <f t="shared" si="0"/>
        <v>420.96397300000007</v>
      </c>
      <c r="X2" s="345">
        <f t="shared" si="0"/>
        <v>421.85380499999991</v>
      </c>
      <c r="Y2" s="345">
        <f t="shared" si="0"/>
        <v>423.29079999999999</v>
      </c>
      <c r="Z2" s="345">
        <f t="shared" si="0"/>
        <v>424.42591199999998</v>
      </c>
      <c r="AA2" s="345">
        <f t="shared" si="0"/>
        <v>425.21953000000008</v>
      </c>
      <c r="AB2" s="345">
        <f t="shared" si="0"/>
        <v>425.84370600000011</v>
      </c>
      <c r="AC2" s="345">
        <f t="shared" si="0"/>
        <v>426.43052100000006</v>
      </c>
      <c r="AD2" s="345">
        <f t="shared" si="0"/>
        <v>426.97123800000003</v>
      </c>
      <c r="AE2" s="345">
        <f t="shared" si="0"/>
        <v>427.48964800000005</v>
      </c>
      <c r="AF2" s="345">
        <f t="shared" si="0"/>
        <v>428.47383400000007</v>
      </c>
      <c r="AG2" s="345">
        <f t="shared" si="0"/>
        <v>429.240746</v>
      </c>
      <c r="AH2" s="345">
        <f t="shared" si="0"/>
        <v>429.723142</v>
      </c>
      <c r="AI2" s="345">
        <f t="shared" si="0"/>
        <v>431.19018399999993</v>
      </c>
      <c r="AJ2" s="345">
        <f t="shared" si="0"/>
        <v>432.76203900000002</v>
      </c>
      <c r="AK2" s="345">
        <f t="shared" si="0"/>
        <v>434.41627199999999</v>
      </c>
      <c r="AL2" s="345">
        <f t="shared" si="0"/>
        <v>435.81623599999995</v>
      </c>
      <c r="AM2" s="345">
        <f t="shared" si="0"/>
        <v>437.22749599999992</v>
      </c>
      <c r="AN2" s="345">
        <f t="shared" si="0"/>
        <v>438.72538599999996</v>
      </c>
      <c r="AO2" s="345">
        <f t="shared" si="0"/>
        <v>440.04789200000005</v>
      </c>
      <c r="AP2" s="346">
        <f t="shared" si="0"/>
        <v>440.66042099999999</v>
      </c>
      <c r="AQ2" s="347">
        <v>439.94230499999998</v>
      </c>
      <c r="AR2" s="347">
        <v>440.552661</v>
      </c>
      <c r="AS2" s="348">
        <v>441.25771099999997</v>
      </c>
      <c r="AT2" s="348">
        <v>442.88388800000001</v>
      </c>
      <c r="AU2" s="349">
        <v>443.66681199999999</v>
      </c>
      <c r="AV2" s="350">
        <v>444.80282999999997</v>
      </c>
      <c r="AW2" s="351">
        <v>445.53442999999999</v>
      </c>
      <c r="AX2" s="352">
        <v>446.20855699999998</v>
      </c>
      <c r="AY2" s="351">
        <v>446.44644399999999</v>
      </c>
      <c r="AZ2" s="352">
        <v>447.31991599999998</v>
      </c>
      <c r="BA2" s="352">
        <v>447.20748900000001</v>
      </c>
      <c r="BB2" s="413">
        <v>446.73529100000002</v>
      </c>
      <c r="BC2" s="353">
        <f>BB2/BA2*100-100</f>
        <v>-0.10558812444216414</v>
      </c>
    </row>
    <row r="3" spans="1:55" ht="15" customHeight="1" x14ac:dyDescent="0.35">
      <c r="A3" s="37" t="s">
        <v>32</v>
      </c>
      <c r="B3" s="354">
        <v>9.6601540000000004</v>
      </c>
      <c r="C3" s="355">
        <v>9.6509440000000009</v>
      </c>
      <c r="D3" s="355">
        <v>9.6953790000000009</v>
      </c>
      <c r="E3" s="355">
        <v>9.7268500000000007</v>
      </c>
      <c r="F3" s="355">
        <v>9.7565899999999992</v>
      </c>
      <c r="G3" s="355">
        <v>9.7882479999999994</v>
      </c>
      <c r="H3" s="355">
        <v>9.8131520000000005</v>
      </c>
      <c r="I3" s="355">
        <v>9.823302</v>
      </c>
      <c r="J3" s="355">
        <v>9.8374129999999997</v>
      </c>
      <c r="K3" s="355">
        <v>9.8416540000000001</v>
      </c>
      <c r="L3" s="355">
        <v>9.8551099999999998</v>
      </c>
      <c r="M3" s="355">
        <v>9.8633740000000003</v>
      </c>
      <c r="N3" s="355">
        <v>9.8545890000000007</v>
      </c>
      <c r="O3" s="355">
        <v>9.8580170000000003</v>
      </c>
      <c r="P3" s="355">
        <v>9.8530230000000003</v>
      </c>
      <c r="Q3" s="355">
        <v>9.8577209999999997</v>
      </c>
      <c r="R3" s="355">
        <v>9.8588950000000004</v>
      </c>
      <c r="S3" s="355">
        <v>9.864751</v>
      </c>
      <c r="T3" s="355">
        <v>9.8757160000000006</v>
      </c>
      <c r="U3" s="355">
        <v>9.9276119999999999</v>
      </c>
      <c r="V3" s="355">
        <v>9.9477820000000001</v>
      </c>
      <c r="W3" s="355">
        <v>9.9869749999999993</v>
      </c>
      <c r="X3" s="355">
        <v>10.021997000000001</v>
      </c>
      <c r="Y3" s="355">
        <v>10.068319000000001</v>
      </c>
      <c r="Z3" s="355">
        <v>10.100631</v>
      </c>
      <c r="AA3" s="355">
        <v>10.130573999999999</v>
      </c>
      <c r="AB3" s="355">
        <v>10.143046999999999</v>
      </c>
      <c r="AC3" s="355">
        <v>10.170226</v>
      </c>
      <c r="AD3" s="355">
        <v>10.192264</v>
      </c>
      <c r="AE3" s="355">
        <v>10.213751999999999</v>
      </c>
      <c r="AF3" s="355">
        <v>10.239084999999999</v>
      </c>
      <c r="AG3" s="355">
        <v>10.263413999999999</v>
      </c>
      <c r="AH3" s="355">
        <v>10.309725</v>
      </c>
      <c r="AI3" s="355">
        <v>10.355843999999999</v>
      </c>
      <c r="AJ3" s="355">
        <v>10.396421</v>
      </c>
      <c r="AK3" s="355">
        <v>10.445852</v>
      </c>
      <c r="AL3" s="355">
        <v>10.511381999999999</v>
      </c>
      <c r="AM3" s="355">
        <v>10.584534</v>
      </c>
      <c r="AN3" s="355">
        <v>10.666866000000001</v>
      </c>
      <c r="AO3" s="355">
        <v>10.753080000000001</v>
      </c>
      <c r="AP3" s="355">
        <v>10.839905</v>
      </c>
      <c r="AQ3" s="355">
        <v>11.000638</v>
      </c>
      <c r="AR3" s="355">
        <v>11.075889</v>
      </c>
      <c r="AS3" s="355">
        <v>11.137974</v>
      </c>
      <c r="AT3" s="355">
        <v>11.18084</v>
      </c>
      <c r="AU3" s="356">
        <v>11.237273999999999</v>
      </c>
      <c r="AV3" s="356">
        <v>11.311116999999999</v>
      </c>
      <c r="AW3" s="356">
        <v>11.351727</v>
      </c>
      <c r="AX3" s="356">
        <v>11.398588999999999</v>
      </c>
      <c r="AY3" s="356">
        <v>11.455519000000001</v>
      </c>
      <c r="AZ3" s="356">
        <v>11.52244</v>
      </c>
      <c r="BA3" s="356">
        <v>11.554767</v>
      </c>
      <c r="BB3" s="391">
        <v>11.617623</v>
      </c>
      <c r="BC3" s="396">
        <f t="shared" ref="BC3:BC42" si="1">BB3/BA3*100-100</f>
        <v>0.54398327547409053</v>
      </c>
    </row>
    <row r="4" spans="1:55" ht="15" customHeight="1" x14ac:dyDescent="0.35">
      <c r="A4" s="45" t="s">
        <v>34</v>
      </c>
      <c r="B4" s="357">
        <v>8.464264</v>
      </c>
      <c r="C4" s="358">
        <v>8.5148829999999993</v>
      </c>
      <c r="D4" s="358">
        <v>8.5579059999999991</v>
      </c>
      <c r="E4" s="358">
        <v>8.5944929999999999</v>
      </c>
      <c r="F4" s="358">
        <v>8.6474399999999996</v>
      </c>
      <c r="G4" s="358">
        <v>8.7100489999999997</v>
      </c>
      <c r="H4" s="358">
        <v>8.7314340000000001</v>
      </c>
      <c r="I4" s="358">
        <v>8.7857629999999993</v>
      </c>
      <c r="J4" s="358">
        <v>8.8226019999999998</v>
      </c>
      <c r="K4" s="358">
        <v>8.8054620000000003</v>
      </c>
      <c r="L4" s="358">
        <v>8.8464170000000006</v>
      </c>
      <c r="M4" s="358">
        <v>8.876652</v>
      </c>
      <c r="N4" s="358">
        <v>8.9055809999999997</v>
      </c>
      <c r="O4" s="358">
        <v>8.9293320000000005</v>
      </c>
      <c r="P4" s="358">
        <v>8.9501439999999999</v>
      </c>
      <c r="Q4" s="358">
        <v>8.9712139999999998</v>
      </c>
      <c r="R4" s="358">
        <v>8.9498800000000003</v>
      </c>
      <c r="S4" s="358">
        <v>8.9664619999999999</v>
      </c>
      <c r="T4" s="358">
        <v>8.9762550000000001</v>
      </c>
      <c r="U4" s="358">
        <v>8.9866360000000007</v>
      </c>
      <c r="V4" s="358">
        <v>8.7673079999999999</v>
      </c>
      <c r="W4" s="358">
        <v>8.6692689999999999</v>
      </c>
      <c r="X4" s="358">
        <v>8.5954650000000008</v>
      </c>
      <c r="Y4" s="358">
        <v>8.4848630000000007</v>
      </c>
      <c r="Z4" s="358">
        <v>8.4597630000000006</v>
      </c>
      <c r="AA4" s="358">
        <v>8.4274179999999994</v>
      </c>
      <c r="AB4" s="358">
        <v>8.3847149999999999</v>
      </c>
      <c r="AC4" s="358">
        <v>8.3409359999999992</v>
      </c>
      <c r="AD4" s="358">
        <v>8.2832000000000008</v>
      </c>
      <c r="AE4" s="358">
        <v>8.2303709999999999</v>
      </c>
      <c r="AF4" s="358">
        <v>8.1908759999999994</v>
      </c>
      <c r="AG4" s="358">
        <v>8.1494680000000006</v>
      </c>
      <c r="AH4" s="358">
        <v>7.8688149999999997</v>
      </c>
      <c r="AI4" s="358">
        <v>7.8055060000000003</v>
      </c>
      <c r="AJ4" s="358">
        <v>7.7451470000000002</v>
      </c>
      <c r="AK4" s="358">
        <v>7.6885729999999999</v>
      </c>
      <c r="AL4" s="358">
        <v>7.6293709999999999</v>
      </c>
      <c r="AM4" s="358">
        <v>7.572673</v>
      </c>
      <c r="AN4" s="358">
        <v>7.5180020000000001</v>
      </c>
      <c r="AO4" s="358">
        <v>7.4671190000000003</v>
      </c>
      <c r="AP4" s="358">
        <v>7.4217659999999999</v>
      </c>
      <c r="AQ4" s="358">
        <v>7.3694309999999996</v>
      </c>
      <c r="AR4" s="358">
        <v>7.3272240000000002</v>
      </c>
      <c r="AS4" s="358">
        <v>7.2845519999999997</v>
      </c>
      <c r="AT4" s="359">
        <v>7.2456769999999997</v>
      </c>
      <c r="AU4" s="360">
        <v>7.2021980000000001</v>
      </c>
      <c r="AV4" s="360">
        <v>7.1537839999999999</v>
      </c>
      <c r="AW4" s="360">
        <v>7.1018590000000001</v>
      </c>
      <c r="AX4" s="360">
        <v>7.0500340000000001</v>
      </c>
      <c r="AY4" s="360">
        <v>7.0000390000000001</v>
      </c>
      <c r="AZ4" s="360">
        <v>6.9514820000000004</v>
      </c>
      <c r="BA4" s="360">
        <v>6.9165479999999997</v>
      </c>
      <c r="BB4" s="372">
        <v>6.8389369999999996</v>
      </c>
      <c r="BC4" s="397">
        <f t="shared" si="1"/>
        <v>-1.1221059985414712</v>
      </c>
    </row>
    <row r="5" spans="1:55" ht="12" customHeight="1" x14ac:dyDescent="0.35">
      <c r="A5" s="37" t="s">
        <v>36</v>
      </c>
      <c r="B5" s="361">
        <v>9.9064739999999993</v>
      </c>
      <c r="C5" s="362">
        <v>9.8096669999999992</v>
      </c>
      <c r="D5" s="362">
        <v>9.8439619999999994</v>
      </c>
      <c r="E5" s="362">
        <v>9.8913019999999996</v>
      </c>
      <c r="F5" s="362">
        <v>9.9532299999999996</v>
      </c>
      <c r="G5" s="362">
        <v>10.023688</v>
      </c>
      <c r="H5" s="362">
        <v>10.093551</v>
      </c>
      <c r="I5" s="362">
        <v>10.158327</v>
      </c>
      <c r="J5" s="362">
        <v>10.215183</v>
      </c>
      <c r="K5" s="362">
        <v>10.269012</v>
      </c>
      <c r="L5" s="362">
        <v>10.315669</v>
      </c>
      <c r="M5" s="362">
        <v>10.292717</v>
      </c>
      <c r="N5" s="362">
        <v>10.308465</v>
      </c>
      <c r="O5" s="362">
        <v>10.321186000000001</v>
      </c>
      <c r="P5" s="362">
        <v>10.326525999999999</v>
      </c>
      <c r="Q5" s="362">
        <v>10.3339</v>
      </c>
      <c r="R5" s="362">
        <v>10.340335</v>
      </c>
      <c r="S5" s="362">
        <v>10.344118999999999</v>
      </c>
      <c r="T5" s="362">
        <v>10.350517</v>
      </c>
      <c r="U5" s="362">
        <v>10.360034000000001</v>
      </c>
      <c r="V5" s="362">
        <v>10.362102</v>
      </c>
      <c r="W5" s="362">
        <v>10.304607000000001</v>
      </c>
      <c r="X5" s="362">
        <v>10.312548</v>
      </c>
      <c r="Y5" s="362">
        <v>10.325697</v>
      </c>
      <c r="Z5" s="362">
        <v>10.334013000000001</v>
      </c>
      <c r="AA5" s="362">
        <v>10.333161</v>
      </c>
      <c r="AB5" s="362">
        <v>10.321344</v>
      </c>
      <c r="AC5" s="362">
        <v>10.309137</v>
      </c>
      <c r="AD5" s="362">
        <v>10.299125</v>
      </c>
      <c r="AE5" s="362">
        <v>10.289621</v>
      </c>
      <c r="AF5" s="362">
        <v>10.278098</v>
      </c>
      <c r="AG5" s="362">
        <v>10.232027</v>
      </c>
      <c r="AH5" s="362">
        <v>10.201181999999999</v>
      </c>
      <c r="AI5" s="362">
        <v>10.192648999999999</v>
      </c>
      <c r="AJ5" s="362">
        <v>10.195347</v>
      </c>
      <c r="AK5" s="362">
        <v>10.198855</v>
      </c>
      <c r="AL5" s="362">
        <v>10.223577000000001</v>
      </c>
      <c r="AM5" s="362">
        <v>10.254232999999999</v>
      </c>
      <c r="AN5" s="362">
        <v>10.343422</v>
      </c>
      <c r="AO5" s="362">
        <v>10.425782999999999</v>
      </c>
      <c r="AP5" s="362">
        <v>10.462088</v>
      </c>
      <c r="AQ5" s="362">
        <v>10.486731000000001</v>
      </c>
      <c r="AR5" s="362">
        <v>10.505445</v>
      </c>
      <c r="AS5" s="362">
        <v>10.516125000000001</v>
      </c>
      <c r="AT5" s="362">
        <v>10.512419</v>
      </c>
      <c r="AU5" s="356">
        <v>10.538275000000001</v>
      </c>
      <c r="AV5" s="356">
        <v>10.553843000000001</v>
      </c>
      <c r="AW5" s="356">
        <v>10.57882</v>
      </c>
      <c r="AX5" s="356">
        <v>10.610054999999999</v>
      </c>
      <c r="AY5" s="356">
        <v>10.649800000000001</v>
      </c>
      <c r="AZ5" s="356">
        <v>10.693939</v>
      </c>
      <c r="BA5" s="388">
        <v>10.701777</v>
      </c>
      <c r="BB5" s="391">
        <v>10.516707</v>
      </c>
      <c r="BC5" s="396">
        <f t="shared" si="1"/>
        <v>-1.7293389686591212</v>
      </c>
    </row>
    <row r="6" spans="1:55" ht="12" customHeight="1" x14ac:dyDescent="0.35">
      <c r="A6" s="45" t="s">
        <v>40</v>
      </c>
      <c r="B6" s="357">
        <v>4.9069159999999998</v>
      </c>
      <c r="C6" s="358">
        <v>4.9505980000000003</v>
      </c>
      <c r="D6" s="358">
        <v>4.9756530000000003</v>
      </c>
      <c r="E6" s="358">
        <v>5.0075380000000003</v>
      </c>
      <c r="F6" s="358">
        <v>5.0361840000000004</v>
      </c>
      <c r="G6" s="358">
        <v>5.0544099999999998</v>
      </c>
      <c r="H6" s="358">
        <v>5.0653129999999997</v>
      </c>
      <c r="I6" s="358">
        <v>5.079879</v>
      </c>
      <c r="J6" s="358">
        <v>5.096959</v>
      </c>
      <c r="K6" s="358">
        <v>5.1115370000000002</v>
      </c>
      <c r="L6" s="358">
        <v>5.1220650000000001</v>
      </c>
      <c r="M6" s="358">
        <v>5.1239889999999999</v>
      </c>
      <c r="N6" s="358">
        <v>5.1191550000000001</v>
      </c>
      <c r="O6" s="358">
        <v>5.1164639999999997</v>
      </c>
      <c r="P6" s="358">
        <v>5.1121299999999996</v>
      </c>
      <c r="Q6" s="358">
        <v>5.1111079999999998</v>
      </c>
      <c r="R6" s="358">
        <v>5.1162729999999996</v>
      </c>
      <c r="S6" s="358">
        <v>5.1247939999999996</v>
      </c>
      <c r="T6" s="358">
        <v>5.1292540000000004</v>
      </c>
      <c r="U6" s="358">
        <v>5.1297779999999999</v>
      </c>
      <c r="V6" s="358">
        <v>5.1354090000000001</v>
      </c>
      <c r="W6" s="358">
        <v>5.1464689999999997</v>
      </c>
      <c r="X6" s="358">
        <v>5.1621259999999998</v>
      </c>
      <c r="Y6" s="358">
        <v>5.1806140000000003</v>
      </c>
      <c r="Z6" s="358">
        <v>5.1966419999999998</v>
      </c>
      <c r="AA6" s="358">
        <v>5.2157179999999999</v>
      </c>
      <c r="AB6" s="358">
        <v>5.2510269999999997</v>
      </c>
      <c r="AC6" s="358">
        <v>5.2751210000000004</v>
      </c>
      <c r="AD6" s="358">
        <v>5.2948599999999999</v>
      </c>
      <c r="AE6" s="358">
        <v>5.3135770000000004</v>
      </c>
      <c r="AF6" s="358">
        <v>5.3300200000000002</v>
      </c>
      <c r="AG6" s="358">
        <v>5.3492119999999996</v>
      </c>
      <c r="AH6" s="358">
        <v>5.3683540000000001</v>
      </c>
      <c r="AI6" s="358">
        <v>5.3835069999999998</v>
      </c>
      <c r="AJ6" s="358">
        <v>5.39764</v>
      </c>
      <c r="AK6" s="358">
        <v>5.4114050000000002</v>
      </c>
      <c r="AL6" s="358">
        <v>5.4274589999999998</v>
      </c>
      <c r="AM6" s="358">
        <v>5.4470840000000003</v>
      </c>
      <c r="AN6" s="358">
        <v>5.4757910000000001</v>
      </c>
      <c r="AO6" s="358">
        <v>5.5114510000000001</v>
      </c>
      <c r="AP6" s="358">
        <v>5.5347379999999999</v>
      </c>
      <c r="AQ6" s="358">
        <v>5.5606280000000003</v>
      </c>
      <c r="AR6" s="358">
        <v>5.5805160000000003</v>
      </c>
      <c r="AS6" s="358">
        <v>5.6026280000000002</v>
      </c>
      <c r="AT6" s="359">
        <v>5.6272349999999998</v>
      </c>
      <c r="AU6" s="360">
        <v>5.6597150000000003</v>
      </c>
      <c r="AV6" s="360">
        <v>5.7072510000000003</v>
      </c>
      <c r="AW6" s="360">
        <v>5.7487690000000002</v>
      </c>
      <c r="AX6" s="360">
        <v>5.7811899999999996</v>
      </c>
      <c r="AY6" s="360">
        <v>5.8060809999999998</v>
      </c>
      <c r="AZ6" s="360">
        <v>5.8227630000000001</v>
      </c>
      <c r="BA6" s="360">
        <v>5.8400449999999999</v>
      </c>
      <c r="BB6" s="372">
        <v>5.8734200000000003</v>
      </c>
      <c r="BC6" s="397">
        <f t="shared" si="1"/>
        <v>0.57148532245898309</v>
      </c>
    </row>
    <row r="7" spans="1:55" ht="12" customHeight="1" x14ac:dyDescent="0.35">
      <c r="A7" s="37" t="s">
        <v>42</v>
      </c>
      <c r="B7" s="361">
        <v>78.269094999999993</v>
      </c>
      <c r="C7" s="362">
        <v>78.069481999999994</v>
      </c>
      <c r="D7" s="362">
        <v>78.556201999999999</v>
      </c>
      <c r="E7" s="362">
        <v>78.820701</v>
      </c>
      <c r="F7" s="362">
        <v>79.052629999999994</v>
      </c>
      <c r="G7" s="362">
        <v>78.882234999999994</v>
      </c>
      <c r="H7" s="362">
        <v>78.464872999999997</v>
      </c>
      <c r="I7" s="362">
        <v>78.209025999999994</v>
      </c>
      <c r="J7" s="362">
        <v>78.110602</v>
      </c>
      <c r="K7" s="362">
        <v>78.073037999999997</v>
      </c>
      <c r="L7" s="362">
        <v>78.179661999999993</v>
      </c>
      <c r="M7" s="362">
        <v>78.397490000000005</v>
      </c>
      <c r="N7" s="362">
        <v>78.418323999999998</v>
      </c>
      <c r="O7" s="362">
        <v>78.248407</v>
      </c>
      <c r="P7" s="362">
        <v>78.008156</v>
      </c>
      <c r="Q7" s="362">
        <v>77.709213000000005</v>
      </c>
      <c r="R7" s="362">
        <v>77.660533000000001</v>
      </c>
      <c r="S7" s="362">
        <v>77.780338</v>
      </c>
      <c r="T7" s="362">
        <v>77.899501999999998</v>
      </c>
      <c r="U7" s="362">
        <v>78.389735000000002</v>
      </c>
      <c r="V7" s="362">
        <v>79.112831</v>
      </c>
      <c r="W7" s="362">
        <v>79.753226999999995</v>
      </c>
      <c r="X7" s="362">
        <v>80.274563999999998</v>
      </c>
      <c r="Y7" s="362">
        <v>80.974632</v>
      </c>
      <c r="Z7" s="362">
        <v>81.338093000000001</v>
      </c>
      <c r="AA7" s="362">
        <v>81.538602999999995</v>
      </c>
      <c r="AB7" s="362">
        <v>81.817498999999998</v>
      </c>
      <c r="AC7" s="362">
        <v>82.012162000000004</v>
      </c>
      <c r="AD7" s="362">
        <v>82.057378999999997</v>
      </c>
      <c r="AE7" s="362">
        <v>82.037011000000007</v>
      </c>
      <c r="AF7" s="362">
        <v>82.163475000000005</v>
      </c>
      <c r="AG7" s="362">
        <v>82.259540000000001</v>
      </c>
      <c r="AH7" s="362">
        <v>82.440308999999999</v>
      </c>
      <c r="AI7" s="362">
        <v>82.536680000000004</v>
      </c>
      <c r="AJ7" s="362">
        <v>82.531671000000003</v>
      </c>
      <c r="AK7" s="362">
        <v>82.500849000000002</v>
      </c>
      <c r="AL7" s="362">
        <v>82.437995000000001</v>
      </c>
      <c r="AM7" s="362">
        <v>82.314905999999993</v>
      </c>
      <c r="AN7" s="362">
        <v>82.217837000000003</v>
      </c>
      <c r="AO7" s="362">
        <v>82.002356000000006</v>
      </c>
      <c r="AP7" s="362">
        <v>81.802256999999997</v>
      </c>
      <c r="AQ7" s="363">
        <v>80.222065000000001</v>
      </c>
      <c r="AR7" s="362">
        <v>80.3279</v>
      </c>
      <c r="AS7" s="362">
        <v>80.523746000000003</v>
      </c>
      <c r="AT7" s="362">
        <v>80.767463000000006</v>
      </c>
      <c r="AU7" s="356">
        <v>81.197536999999997</v>
      </c>
      <c r="AV7" s="356">
        <v>82.175684000000004</v>
      </c>
      <c r="AW7" s="356">
        <v>82.521653000000001</v>
      </c>
      <c r="AX7" s="356">
        <v>82.792350999999996</v>
      </c>
      <c r="AY7" s="356">
        <v>83.019212999999993</v>
      </c>
      <c r="AZ7" s="356">
        <v>83.166711000000006</v>
      </c>
      <c r="BA7" s="356">
        <v>83.155030999999994</v>
      </c>
      <c r="BB7" s="391">
        <v>83.237123999999994</v>
      </c>
      <c r="BC7" s="396">
        <f t="shared" si="1"/>
        <v>9.8722830131592332E-2</v>
      </c>
    </row>
    <row r="8" spans="1:55" ht="12" customHeight="1" x14ac:dyDescent="0.35">
      <c r="A8" s="45" t="s">
        <v>44</v>
      </c>
      <c r="B8" s="357">
        <v>1.35164</v>
      </c>
      <c r="C8" s="358">
        <v>1.368511</v>
      </c>
      <c r="D8" s="358">
        <v>1.385399</v>
      </c>
      <c r="E8" s="358">
        <v>1.399637</v>
      </c>
      <c r="F8" s="358">
        <v>1.4122650000000001</v>
      </c>
      <c r="G8" s="358">
        <v>1.4240729999999999</v>
      </c>
      <c r="H8" s="358">
        <v>1.4346300000000001</v>
      </c>
      <c r="I8" s="358">
        <v>1.4445220000000001</v>
      </c>
      <c r="J8" s="358">
        <v>1.4559</v>
      </c>
      <c r="K8" s="358">
        <v>1.4644759999999999</v>
      </c>
      <c r="L8" s="358">
        <v>1.4721900000000001</v>
      </c>
      <c r="M8" s="358">
        <v>1.4822470000000001</v>
      </c>
      <c r="N8" s="358">
        <v>1.493085</v>
      </c>
      <c r="O8" s="358">
        <v>1.5037430000000001</v>
      </c>
      <c r="P8" s="358">
        <v>1.513747</v>
      </c>
      <c r="Q8" s="358">
        <v>1.5234859999999999</v>
      </c>
      <c r="R8" s="358">
        <v>1.534076</v>
      </c>
      <c r="S8" s="358">
        <v>1.5463039999999999</v>
      </c>
      <c r="T8" s="358">
        <v>1.5581370000000001</v>
      </c>
      <c r="U8" s="358">
        <v>1.5656620000000001</v>
      </c>
      <c r="V8" s="358">
        <v>1.5705990000000001</v>
      </c>
      <c r="W8" s="358">
        <v>1.5677490000000001</v>
      </c>
      <c r="X8" s="358">
        <v>1.554878</v>
      </c>
      <c r="Y8" s="358">
        <v>1.5113030000000001</v>
      </c>
      <c r="Z8" s="358">
        <v>1.476952</v>
      </c>
      <c r="AA8" s="358">
        <v>1.448075</v>
      </c>
      <c r="AB8" s="358">
        <v>1.425192</v>
      </c>
      <c r="AC8" s="358">
        <v>1.405996</v>
      </c>
      <c r="AD8" s="358">
        <v>1.3930739999999999</v>
      </c>
      <c r="AE8" s="358">
        <v>1.379237</v>
      </c>
      <c r="AF8" s="358">
        <v>1.4012500000000001</v>
      </c>
      <c r="AG8" s="358">
        <v>1.39272</v>
      </c>
      <c r="AH8" s="358">
        <v>1.38351</v>
      </c>
      <c r="AI8" s="358">
        <v>1.3751899999999999</v>
      </c>
      <c r="AJ8" s="358">
        <v>1.36625</v>
      </c>
      <c r="AK8" s="358">
        <v>1.3588499999999999</v>
      </c>
      <c r="AL8" s="358">
        <v>1.3507</v>
      </c>
      <c r="AM8" s="358">
        <v>1.3429199999999999</v>
      </c>
      <c r="AN8" s="358">
        <v>1.3384400000000001</v>
      </c>
      <c r="AO8" s="358">
        <v>1.3357399999999999</v>
      </c>
      <c r="AP8" s="358">
        <v>1.3332900000000001</v>
      </c>
      <c r="AQ8" s="358">
        <v>1.3296600000000001</v>
      </c>
      <c r="AR8" s="358">
        <v>1.3252170000000001</v>
      </c>
      <c r="AS8" s="358">
        <v>1.320174</v>
      </c>
      <c r="AT8" s="359">
        <v>1.3158190000000001</v>
      </c>
      <c r="AU8" s="360">
        <v>1.31487</v>
      </c>
      <c r="AV8" s="386">
        <v>1.315944</v>
      </c>
      <c r="AW8" s="360">
        <v>1.3156350000000001</v>
      </c>
      <c r="AX8" s="360">
        <v>1.3191329999999999</v>
      </c>
      <c r="AY8" s="360">
        <v>1.3248200000000001</v>
      </c>
      <c r="AZ8" s="360">
        <v>1.3289759999999999</v>
      </c>
      <c r="BA8" s="360">
        <v>1.330068</v>
      </c>
      <c r="BB8" s="372">
        <v>1.331796</v>
      </c>
      <c r="BC8" s="397">
        <f t="shared" si="1"/>
        <v>0.12991816959733171</v>
      </c>
    </row>
    <row r="9" spans="1:55" ht="12" customHeight="1" x14ac:dyDescent="0.35">
      <c r="A9" s="37" t="s">
        <v>46</v>
      </c>
      <c r="B9" s="361">
        <v>2.9432999999999998</v>
      </c>
      <c r="C9" s="362">
        <v>2.9712000000000001</v>
      </c>
      <c r="D9" s="362">
        <v>3.0129000000000001</v>
      </c>
      <c r="E9" s="362">
        <v>3.0608</v>
      </c>
      <c r="F9" s="362">
        <v>3.1111</v>
      </c>
      <c r="G9" s="362">
        <v>3.1638999999999999</v>
      </c>
      <c r="H9" s="362">
        <v>3.2151999999999998</v>
      </c>
      <c r="I9" s="362">
        <v>3.2608999999999999</v>
      </c>
      <c r="J9" s="362">
        <v>3.3035000000000001</v>
      </c>
      <c r="K9" s="362">
        <v>3.3546999999999998</v>
      </c>
      <c r="L9" s="362">
        <v>3.3927999999999998</v>
      </c>
      <c r="M9" s="362">
        <v>3.4327999999999999</v>
      </c>
      <c r="N9" s="362">
        <v>3.4731999999999998</v>
      </c>
      <c r="O9" s="362">
        <v>3.4984000000000002</v>
      </c>
      <c r="P9" s="362">
        <v>3.5228000000000002</v>
      </c>
      <c r="Q9" s="362">
        <v>3.542046</v>
      </c>
      <c r="R9" s="362">
        <v>3.5341170000000002</v>
      </c>
      <c r="S9" s="362">
        <v>3.5452629999999998</v>
      </c>
      <c r="T9" s="362">
        <v>3.53485</v>
      </c>
      <c r="U9" s="362">
        <v>3.5150480000000002</v>
      </c>
      <c r="V9" s="362">
        <v>3.5069699999999999</v>
      </c>
      <c r="W9" s="362">
        <v>3.5209769999999998</v>
      </c>
      <c r="X9" s="362">
        <v>3.5474920000000001</v>
      </c>
      <c r="Y9" s="362">
        <v>3.5693670000000002</v>
      </c>
      <c r="Z9" s="362">
        <v>3.583154</v>
      </c>
      <c r="AA9" s="362">
        <v>3.5976170000000001</v>
      </c>
      <c r="AB9" s="362">
        <v>3.6200649999999999</v>
      </c>
      <c r="AC9" s="362">
        <v>3.6549550000000002</v>
      </c>
      <c r="AD9" s="362">
        <v>3.6933859999999998</v>
      </c>
      <c r="AE9" s="362">
        <v>3.7320060000000002</v>
      </c>
      <c r="AF9" s="362">
        <v>3.7775650000000001</v>
      </c>
      <c r="AG9" s="362">
        <v>3.8327830000000001</v>
      </c>
      <c r="AH9" s="362">
        <v>3.899702</v>
      </c>
      <c r="AI9" s="362">
        <v>3.964191</v>
      </c>
      <c r="AJ9" s="362">
        <v>4.0288510000000004</v>
      </c>
      <c r="AK9" s="362">
        <v>4.1116720000000004</v>
      </c>
      <c r="AL9" s="362">
        <v>4.2081559999999998</v>
      </c>
      <c r="AM9" s="362">
        <v>4.3401180000000004</v>
      </c>
      <c r="AN9" s="362">
        <v>4.4577650000000002</v>
      </c>
      <c r="AO9" s="362">
        <v>4.5213219999999996</v>
      </c>
      <c r="AP9" s="362">
        <v>4.5494279999999998</v>
      </c>
      <c r="AQ9" s="362">
        <v>4.570881</v>
      </c>
      <c r="AR9" s="362">
        <v>4.5892869999999997</v>
      </c>
      <c r="AS9" s="362">
        <v>4.6097789999999996</v>
      </c>
      <c r="AT9" s="362">
        <v>4.6378519999999996</v>
      </c>
      <c r="AU9" s="356">
        <v>4.6776270000000002</v>
      </c>
      <c r="AV9" s="356">
        <v>4.726286</v>
      </c>
      <c r="AW9" s="356">
        <v>4.7843830000000001</v>
      </c>
      <c r="AX9" s="356">
        <v>4.8303919999999998</v>
      </c>
      <c r="AY9" s="356">
        <v>4.9042399999999997</v>
      </c>
      <c r="AZ9" s="356">
        <v>4.9644399999999997</v>
      </c>
      <c r="BA9" s="356">
        <v>5.0063240000000002</v>
      </c>
      <c r="BB9" s="391">
        <v>5.0600040000000002</v>
      </c>
      <c r="BC9" s="396">
        <f t="shared" si="1"/>
        <v>1.072243826008858</v>
      </c>
    </row>
    <row r="10" spans="1:55" ht="12" customHeight="1" x14ac:dyDescent="0.35">
      <c r="A10" s="45" t="s">
        <v>48</v>
      </c>
      <c r="B10" s="357">
        <v>8.7805140000000002</v>
      </c>
      <c r="C10" s="358">
        <v>8.8050979999999992</v>
      </c>
      <c r="D10" s="358">
        <v>8.8569739999999992</v>
      </c>
      <c r="E10" s="358">
        <v>8.9202820000000003</v>
      </c>
      <c r="F10" s="358">
        <v>8.9378899999999994</v>
      </c>
      <c r="G10" s="358">
        <v>8.9861529999999998</v>
      </c>
      <c r="H10" s="358">
        <v>9.1069279999999999</v>
      </c>
      <c r="I10" s="358">
        <v>9.2693720000000006</v>
      </c>
      <c r="J10" s="358">
        <v>9.3475859999999997</v>
      </c>
      <c r="K10" s="358">
        <v>9.5123320000000007</v>
      </c>
      <c r="L10" s="358">
        <v>9.5841840000000005</v>
      </c>
      <c r="M10" s="358">
        <v>9.7008259999999993</v>
      </c>
      <c r="N10" s="358">
        <v>9.7578739999999993</v>
      </c>
      <c r="O10" s="358">
        <v>9.8211519999999997</v>
      </c>
      <c r="P10" s="358">
        <v>9.8721019999999999</v>
      </c>
      <c r="Q10" s="358">
        <v>9.9194999999999993</v>
      </c>
      <c r="R10" s="358">
        <v>9.9490999999999996</v>
      </c>
      <c r="S10" s="358">
        <v>9.9853260000000006</v>
      </c>
      <c r="T10" s="358">
        <v>10.015863</v>
      </c>
      <c r="U10" s="358">
        <v>10.058102999999999</v>
      </c>
      <c r="V10" s="358">
        <v>10.120892</v>
      </c>
      <c r="W10" s="358">
        <v>10.272691</v>
      </c>
      <c r="X10" s="358">
        <v>10.367163</v>
      </c>
      <c r="Y10" s="358">
        <v>10.430958</v>
      </c>
      <c r="Z10" s="358">
        <v>10.489871000000001</v>
      </c>
      <c r="AA10" s="358">
        <v>10.535973</v>
      </c>
      <c r="AB10" s="358">
        <v>10.588331999999999</v>
      </c>
      <c r="AC10" s="358">
        <v>10.629267</v>
      </c>
      <c r="AD10" s="358">
        <v>10.693250000000001</v>
      </c>
      <c r="AE10" s="358">
        <v>10.747768000000001</v>
      </c>
      <c r="AF10" s="358">
        <v>10.775627</v>
      </c>
      <c r="AG10" s="358">
        <v>10.835989</v>
      </c>
      <c r="AH10" s="358">
        <v>10.888273999999999</v>
      </c>
      <c r="AI10" s="358">
        <v>10.91577</v>
      </c>
      <c r="AJ10" s="358">
        <v>10.940369</v>
      </c>
      <c r="AK10" s="358">
        <v>10.969912000000001</v>
      </c>
      <c r="AL10" s="358">
        <v>11.004716</v>
      </c>
      <c r="AM10" s="358">
        <v>11.036008000000001</v>
      </c>
      <c r="AN10" s="358">
        <v>11.060936999999999</v>
      </c>
      <c r="AO10" s="358">
        <v>11.094745</v>
      </c>
      <c r="AP10" s="358">
        <v>11.119289</v>
      </c>
      <c r="AQ10" s="358">
        <v>11.123392000000001</v>
      </c>
      <c r="AR10" s="358">
        <v>11.086406</v>
      </c>
      <c r="AS10" s="358">
        <v>11.003615</v>
      </c>
      <c r="AT10" s="359">
        <v>10.926807</v>
      </c>
      <c r="AU10" s="360">
        <v>10.858018</v>
      </c>
      <c r="AV10" s="360">
        <v>10.783747999999999</v>
      </c>
      <c r="AW10" s="360">
        <v>10.768193</v>
      </c>
      <c r="AX10" s="360">
        <v>10.741165000000001</v>
      </c>
      <c r="AY10" s="360">
        <v>10.724599</v>
      </c>
      <c r="AZ10" s="360">
        <v>10.718565</v>
      </c>
      <c r="BA10" s="360">
        <v>10.678632</v>
      </c>
      <c r="BB10" s="389">
        <v>10.459782000000001</v>
      </c>
      <c r="BC10" s="398">
        <f t="shared" si="1"/>
        <v>-2.0494198133244055</v>
      </c>
    </row>
    <row r="11" spans="1:55" ht="12" customHeight="1" x14ac:dyDescent="0.35">
      <c r="A11" s="37" t="s">
        <v>50</v>
      </c>
      <c r="B11" s="361">
        <v>33.587609999999998</v>
      </c>
      <c r="C11" s="362">
        <v>34.041452</v>
      </c>
      <c r="D11" s="362">
        <v>34.341903000000002</v>
      </c>
      <c r="E11" s="362">
        <v>34.663507000000003</v>
      </c>
      <c r="F11" s="362">
        <v>34.970633999999997</v>
      </c>
      <c r="G11" s="362">
        <v>35.338040999999997</v>
      </c>
      <c r="H11" s="362">
        <v>35.723407999999999</v>
      </c>
      <c r="I11" s="362">
        <v>36.155465</v>
      </c>
      <c r="J11" s="362">
        <v>36.584634999999999</v>
      </c>
      <c r="K11" s="362">
        <v>37.160376999999997</v>
      </c>
      <c r="L11" s="362">
        <v>37.241867999999997</v>
      </c>
      <c r="M11" s="362">
        <v>37.636201</v>
      </c>
      <c r="N11" s="362">
        <v>37.844909999999999</v>
      </c>
      <c r="O11" s="362">
        <v>38.040698999999996</v>
      </c>
      <c r="P11" s="362">
        <v>38.204158999999997</v>
      </c>
      <c r="Q11" s="362">
        <v>38.352991000000003</v>
      </c>
      <c r="R11" s="362">
        <v>38.484642000000001</v>
      </c>
      <c r="S11" s="362">
        <v>38.586590999999999</v>
      </c>
      <c r="T11" s="362">
        <v>38.675049000000001</v>
      </c>
      <c r="U11" s="362">
        <v>38.756647999999998</v>
      </c>
      <c r="V11" s="362">
        <v>38.826296999999997</v>
      </c>
      <c r="W11" s="362">
        <v>38.874572999999998</v>
      </c>
      <c r="X11" s="362">
        <v>39.003523999999999</v>
      </c>
      <c r="Y11" s="362">
        <v>39.131965999999998</v>
      </c>
      <c r="Z11" s="362">
        <v>39.246833000000002</v>
      </c>
      <c r="AA11" s="362">
        <v>39.3431</v>
      </c>
      <c r="AB11" s="362">
        <v>39.430933000000003</v>
      </c>
      <c r="AC11" s="362">
        <v>39.525438000000001</v>
      </c>
      <c r="AD11" s="362">
        <v>39.639387999999997</v>
      </c>
      <c r="AE11" s="362">
        <v>39.802827000000001</v>
      </c>
      <c r="AF11" s="362">
        <v>40.470182000000001</v>
      </c>
      <c r="AG11" s="362">
        <v>40.665545000000002</v>
      </c>
      <c r="AH11" s="362">
        <v>41.035277999999998</v>
      </c>
      <c r="AI11" s="362">
        <v>41.827838</v>
      </c>
      <c r="AJ11" s="362">
        <v>42.547451000000002</v>
      </c>
      <c r="AK11" s="362">
        <v>43.296337999999999</v>
      </c>
      <c r="AL11" s="362">
        <v>44.009971</v>
      </c>
      <c r="AM11" s="362">
        <v>44.784666000000001</v>
      </c>
      <c r="AN11" s="362">
        <v>45.668939000000002</v>
      </c>
      <c r="AO11" s="362">
        <v>46.239272999999997</v>
      </c>
      <c r="AP11" s="362">
        <v>46.486618999999997</v>
      </c>
      <c r="AQ11" s="362">
        <v>46.667174000000003</v>
      </c>
      <c r="AR11" s="362">
        <v>46.818218999999999</v>
      </c>
      <c r="AS11" s="362">
        <v>46.727890000000002</v>
      </c>
      <c r="AT11" s="362">
        <v>46.512199000000003</v>
      </c>
      <c r="AU11" s="356">
        <v>46.449565</v>
      </c>
      <c r="AV11" s="356">
        <v>46.440098999999996</v>
      </c>
      <c r="AW11" s="356">
        <v>46.528024000000002</v>
      </c>
      <c r="AX11" s="356">
        <v>46.658447000000002</v>
      </c>
      <c r="AY11" s="356">
        <v>46.937060000000002</v>
      </c>
      <c r="AZ11" s="356">
        <v>47.332614</v>
      </c>
      <c r="BA11" s="356">
        <v>47.398694999999996</v>
      </c>
      <c r="BB11" s="391">
        <v>47.432893</v>
      </c>
      <c r="BC11" s="396">
        <f t="shared" si="1"/>
        <v>7.2149665723927114E-2</v>
      </c>
    </row>
    <row r="12" spans="1:55" ht="12" customHeight="1" x14ac:dyDescent="0.35">
      <c r="A12" s="46" t="s">
        <v>52</v>
      </c>
      <c r="B12" s="357">
        <v>50.528219</v>
      </c>
      <c r="C12" s="358">
        <v>51.016233999999997</v>
      </c>
      <c r="D12" s="358">
        <v>51.485953000000002</v>
      </c>
      <c r="E12" s="358">
        <v>51.915872999999998</v>
      </c>
      <c r="F12" s="358">
        <v>52.320725000000003</v>
      </c>
      <c r="G12" s="358">
        <v>52.6</v>
      </c>
      <c r="H12" s="358">
        <v>52.798338000000001</v>
      </c>
      <c r="I12" s="358">
        <v>53.019005</v>
      </c>
      <c r="J12" s="358">
        <v>53.271566</v>
      </c>
      <c r="K12" s="358">
        <v>53.481073000000002</v>
      </c>
      <c r="L12" s="358">
        <v>53.731386999999998</v>
      </c>
      <c r="M12" s="358">
        <v>54.02863</v>
      </c>
      <c r="N12" s="358">
        <v>54.335000000000001</v>
      </c>
      <c r="O12" s="358">
        <v>54.649984000000003</v>
      </c>
      <c r="P12" s="358">
        <v>54.894854000000002</v>
      </c>
      <c r="Q12" s="358">
        <v>55.157302999999999</v>
      </c>
      <c r="R12" s="358">
        <v>55.411237999999997</v>
      </c>
      <c r="S12" s="358">
        <v>55.681780000000003</v>
      </c>
      <c r="T12" s="358">
        <v>55.966141999999998</v>
      </c>
      <c r="U12" s="358">
        <v>56.26981</v>
      </c>
      <c r="V12" s="358">
        <v>56.576999999999998</v>
      </c>
      <c r="W12" s="364">
        <v>58.313439000000002</v>
      </c>
      <c r="X12" s="358">
        <v>58.604850999999996</v>
      </c>
      <c r="Y12" s="358">
        <v>58.885928999999997</v>
      </c>
      <c r="Z12" s="358">
        <v>59.104320000000001</v>
      </c>
      <c r="AA12" s="358">
        <v>59.315139000000002</v>
      </c>
      <c r="AB12" s="358">
        <v>59.522297000000002</v>
      </c>
      <c r="AC12" s="358">
        <v>59.726385999999998</v>
      </c>
      <c r="AD12" s="358">
        <v>59.934883999999997</v>
      </c>
      <c r="AE12" s="358">
        <v>60.158532999999998</v>
      </c>
      <c r="AF12" s="358">
        <v>60.545022000000003</v>
      </c>
      <c r="AG12" s="358">
        <v>60.979315</v>
      </c>
      <c r="AH12" s="358">
        <v>61.424036000000001</v>
      </c>
      <c r="AI12" s="358">
        <v>61.864088000000002</v>
      </c>
      <c r="AJ12" s="358">
        <v>62.292240999999997</v>
      </c>
      <c r="AK12" s="358">
        <v>62.772869999999998</v>
      </c>
      <c r="AL12" s="358">
        <v>63.229635000000002</v>
      </c>
      <c r="AM12" s="358">
        <v>63.645065000000002</v>
      </c>
      <c r="AN12" s="358">
        <v>64.007193000000001</v>
      </c>
      <c r="AO12" s="358">
        <v>64.350226000000006</v>
      </c>
      <c r="AP12" s="358">
        <v>64.658856</v>
      </c>
      <c r="AQ12" s="358">
        <v>64.978720999999993</v>
      </c>
      <c r="AR12" s="358">
        <v>65.276983000000001</v>
      </c>
      <c r="AS12" s="364">
        <v>65.600350000000006</v>
      </c>
      <c r="AT12" s="384">
        <v>66.165980000000005</v>
      </c>
      <c r="AU12" s="360">
        <v>66.458152999999996</v>
      </c>
      <c r="AV12" s="360">
        <v>66.638390999999999</v>
      </c>
      <c r="AW12" s="360">
        <v>66.809815999999998</v>
      </c>
      <c r="AX12" s="365">
        <v>67.026223999999999</v>
      </c>
      <c r="AY12" s="365">
        <v>67.177636000000007</v>
      </c>
      <c r="AZ12" s="365">
        <v>67.320216000000002</v>
      </c>
      <c r="BA12" s="365">
        <v>67.656682000000004</v>
      </c>
      <c r="BB12" s="392">
        <v>67.871925000000005</v>
      </c>
      <c r="BC12" s="400">
        <f t="shared" si="1"/>
        <v>0.31814004712794031</v>
      </c>
    </row>
    <row r="13" spans="1:55" ht="12" customHeight="1" x14ac:dyDescent="0.35">
      <c r="A13" s="37" t="s">
        <v>96</v>
      </c>
      <c r="B13" s="361">
        <v>4.4033519999999999</v>
      </c>
      <c r="C13" s="362">
        <v>4.4211510000000001</v>
      </c>
      <c r="D13" s="362">
        <v>4.4413989999999997</v>
      </c>
      <c r="E13" s="362">
        <v>4.4597290000000003</v>
      </c>
      <c r="F13" s="362">
        <v>4.4805919999999997</v>
      </c>
      <c r="G13" s="362">
        <v>4.5007270000000004</v>
      </c>
      <c r="H13" s="362">
        <v>4.5234360000000002</v>
      </c>
      <c r="I13" s="362">
        <v>4.548432</v>
      </c>
      <c r="J13" s="362">
        <v>4.5707089999999999</v>
      </c>
      <c r="K13" s="362">
        <v>4.5914599999999997</v>
      </c>
      <c r="L13" s="362">
        <v>4.5980949999999998</v>
      </c>
      <c r="M13" s="362">
        <v>4.6014689999999998</v>
      </c>
      <c r="N13" s="362">
        <v>4.6215479999999998</v>
      </c>
      <c r="O13" s="362">
        <v>4.6469209999999999</v>
      </c>
      <c r="P13" s="362">
        <v>4.6695869999999999</v>
      </c>
      <c r="Q13" s="362">
        <v>4.6909830000000001</v>
      </c>
      <c r="R13" s="362">
        <v>4.7118520000000004</v>
      </c>
      <c r="S13" s="362">
        <v>4.7310410000000003</v>
      </c>
      <c r="T13" s="362">
        <v>4.7484500000000001</v>
      </c>
      <c r="U13" s="362">
        <v>4.761965</v>
      </c>
      <c r="V13" s="362">
        <v>4.7725559999999998</v>
      </c>
      <c r="W13" s="362">
        <v>4.7821790000000002</v>
      </c>
      <c r="X13" s="362">
        <v>4.595866</v>
      </c>
      <c r="Y13" s="362">
        <v>4.555771</v>
      </c>
      <c r="Z13" s="362">
        <v>4.6451549999999999</v>
      </c>
      <c r="AA13" s="362">
        <v>4.658893</v>
      </c>
      <c r="AB13" s="362">
        <v>4.5811669999999998</v>
      </c>
      <c r="AC13" s="362">
        <v>4.5330279999999998</v>
      </c>
      <c r="AD13" s="362">
        <v>4.5368120000000003</v>
      </c>
      <c r="AE13" s="362">
        <v>4.5274590000000003</v>
      </c>
      <c r="AF13" s="362">
        <v>4.4977349999999996</v>
      </c>
      <c r="AG13" s="362">
        <v>4.2954059999999998</v>
      </c>
      <c r="AH13" s="362">
        <v>4.3054940000000004</v>
      </c>
      <c r="AI13" s="362">
        <v>4.3053840000000001</v>
      </c>
      <c r="AJ13" s="362">
        <v>4.3057249999999998</v>
      </c>
      <c r="AK13" s="362">
        <v>4.3108610000000001</v>
      </c>
      <c r="AL13" s="362">
        <v>4.312487</v>
      </c>
      <c r="AM13" s="362">
        <v>4.3135300000000001</v>
      </c>
      <c r="AN13" s="362">
        <v>4.3119670000000001</v>
      </c>
      <c r="AO13" s="362">
        <v>4.3097960000000004</v>
      </c>
      <c r="AP13" s="362">
        <v>4.3028469999999999</v>
      </c>
      <c r="AQ13" s="362">
        <v>4.2898569999999996</v>
      </c>
      <c r="AR13" s="362">
        <v>4.2759840000000002</v>
      </c>
      <c r="AS13" s="362">
        <v>4.2621399999999996</v>
      </c>
      <c r="AT13" s="362">
        <v>4.2468089999999998</v>
      </c>
      <c r="AU13" s="356">
        <v>4.2253160000000003</v>
      </c>
      <c r="AV13" s="356">
        <v>4.1906689999999998</v>
      </c>
      <c r="AW13" s="356">
        <v>4.1542130000000004</v>
      </c>
      <c r="AX13" s="356">
        <v>4.1054930000000001</v>
      </c>
      <c r="AY13" s="356">
        <v>4.0762460000000003</v>
      </c>
      <c r="AZ13" s="356">
        <v>4.0581649999999998</v>
      </c>
      <c r="BA13" s="356">
        <v>4.0363550000000004</v>
      </c>
      <c r="BB13" s="390">
        <v>3.8623050000000001</v>
      </c>
      <c r="BC13" s="399">
        <f t="shared" si="1"/>
        <v>-4.3120587758014466</v>
      </c>
    </row>
    <row r="14" spans="1:55" ht="12" customHeight="1" x14ac:dyDescent="0.35">
      <c r="A14" s="45" t="s">
        <v>56</v>
      </c>
      <c r="B14" s="357">
        <v>53.685299999999998</v>
      </c>
      <c r="C14" s="358">
        <v>53.958399999999997</v>
      </c>
      <c r="D14" s="358">
        <v>54.188578999999997</v>
      </c>
      <c r="E14" s="358">
        <v>54.574111000000002</v>
      </c>
      <c r="F14" s="358">
        <v>54.928699999999999</v>
      </c>
      <c r="G14" s="358">
        <v>55.293036000000001</v>
      </c>
      <c r="H14" s="358">
        <v>55.588965999999999</v>
      </c>
      <c r="I14" s="358">
        <v>55.847552999999998</v>
      </c>
      <c r="J14" s="358">
        <v>56.063268999999998</v>
      </c>
      <c r="K14" s="358">
        <v>56.247017</v>
      </c>
      <c r="L14" s="358">
        <v>56.388480000000001</v>
      </c>
      <c r="M14" s="358">
        <v>56.479284999999997</v>
      </c>
      <c r="N14" s="358">
        <v>56.524064000000003</v>
      </c>
      <c r="O14" s="358">
        <v>56.563031000000002</v>
      </c>
      <c r="P14" s="358">
        <v>56.565117000000001</v>
      </c>
      <c r="Q14" s="358">
        <v>56.588318999999998</v>
      </c>
      <c r="R14" s="358">
        <v>56.597822999999998</v>
      </c>
      <c r="S14" s="358">
        <v>56.594487000000001</v>
      </c>
      <c r="T14" s="358">
        <v>56.609375</v>
      </c>
      <c r="U14" s="358">
        <v>56.649200999999998</v>
      </c>
      <c r="V14" s="358">
        <v>56.694360000000003</v>
      </c>
      <c r="W14" s="358">
        <v>56.744118999999998</v>
      </c>
      <c r="X14" s="358">
        <v>56.772922999999999</v>
      </c>
      <c r="Y14" s="358">
        <v>56.821249999999999</v>
      </c>
      <c r="Z14" s="358">
        <v>56.842391999999997</v>
      </c>
      <c r="AA14" s="358">
        <v>56.844408000000001</v>
      </c>
      <c r="AB14" s="358">
        <v>56.844197000000001</v>
      </c>
      <c r="AC14" s="358">
        <v>56.876364000000002</v>
      </c>
      <c r="AD14" s="358">
        <v>56.904378999999999</v>
      </c>
      <c r="AE14" s="358">
        <v>56.909109000000001</v>
      </c>
      <c r="AF14" s="358">
        <v>56.923524</v>
      </c>
      <c r="AG14" s="358">
        <v>56.960692000000002</v>
      </c>
      <c r="AH14" s="358">
        <v>56.987507000000001</v>
      </c>
      <c r="AI14" s="358">
        <v>57.130505999999997</v>
      </c>
      <c r="AJ14" s="358">
        <v>57.495899999999999</v>
      </c>
      <c r="AK14" s="358">
        <v>57.874752999999998</v>
      </c>
      <c r="AL14" s="358">
        <v>58.064214</v>
      </c>
      <c r="AM14" s="358">
        <v>58.223744000000003</v>
      </c>
      <c r="AN14" s="358">
        <v>58.652875000000002</v>
      </c>
      <c r="AO14" s="358">
        <v>59.000585999999998</v>
      </c>
      <c r="AP14" s="358">
        <v>59.190142999999999</v>
      </c>
      <c r="AQ14" s="358">
        <v>59.364690000000003</v>
      </c>
      <c r="AR14" s="358">
        <v>59.394207000000002</v>
      </c>
      <c r="AS14" s="359">
        <v>59.685226999999998</v>
      </c>
      <c r="AT14" s="359">
        <v>60.782668000000001</v>
      </c>
      <c r="AU14" s="360">
        <v>60.795611999999998</v>
      </c>
      <c r="AV14" s="360">
        <v>60.665551000000001</v>
      </c>
      <c r="AW14" s="360">
        <v>60.589444999999998</v>
      </c>
      <c r="AX14" s="360">
        <v>60.483972999999999</v>
      </c>
      <c r="AY14" s="360">
        <v>59.816673000000002</v>
      </c>
      <c r="AZ14" s="386">
        <v>59.641488000000003</v>
      </c>
      <c r="BA14" s="360">
        <v>59.236212999999999</v>
      </c>
      <c r="BB14" s="372">
        <v>59.030132999999999</v>
      </c>
      <c r="BC14" s="397">
        <f t="shared" si="1"/>
        <v>-0.34789529843847333</v>
      </c>
    </row>
    <row r="15" spans="1:55" ht="12" customHeight="1" x14ac:dyDescent="0.35">
      <c r="A15" s="37" t="s">
        <v>38</v>
      </c>
      <c r="B15" s="361">
        <v>0.61199999999999999</v>
      </c>
      <c r="C15" s="362">
        <v>0.6169</v>
      </c>
      <c r="D15" s="362">
        <v>0.62309999999999999</v>
      </c>
      <c r="E15" s="362">
        <v>0.63177799999999995</v>
      </c>
      <c r="F15" s="362">
        <v>0.63780000000000003</v>
      </c>
      <c r="G15" s="362">
        <v>0.50570000000000004</v>
      </c>
      <c r="H15" s="362">
        <v>0.49787900000000002</v>
      </c>
      <c r="I15" s="362">
        <v>0.49759999999999999</v>
      </c>
      <c r="J15" s="362">
        <v>0.498</v>
      </c>
      <c r="K15" s="362">
        <v>0.50129999999999997</v>
      </c>
      <c r="L15" s="362">
        <v>0.50580000000000003</v>
      </c>
      <c r="M15" s="362">
        <v>0.51229999999999998</v>
      </c>
      <c r="N15" s="362">
        <v>0.522845</v>
      </c>
      <c r="O15" s="362">
        <v>0.52462299999999995</v>
      </c>
      <c r="P15" s="362">
        <v>0.53151800000000005</v>
      </c>
      <c r="Q15" s="362">
        <v>0.53839700000000001</v>
      </c>
      <c r="R15" s="362">
        <v>0.54460500000000001</v>
      </c>
      <c r="S15" s="362">
        <v>0.55088800000000004</v>
      </c>
      <c r="T15" s="362">
        <v>0.55658399999999997</v>
      </c>
      <c r="U15" s="362">
        <v>0.562693</v>
      </c>
      <c r="V15" s="362">
        <v>0.57265500000000003</v>
      </c>
      <c r="W15" s="362">
        <v>0.58714100000000002</v>
      </c>
      <c r="X15" s="362">
        <v>0.60306899999999997</v>
      </c>
      <c r="Y15" s="362">
        <v>0.61923099999999998</v>
      </c>
      <c r="Z15" s="362">
        <v>0.63294399999999995</v>
      </c>
      <c r="AA15" s="362">
        <v>0.64539899999999994</v>
      </c>
      <c r="AB15" s="362">
        <v>0.65633300000000006</v>
      </c>
      <c r="AC15" s="362">
        <v>0.66631300000000004</v>
      </c>
      <c r="AD15" s="362">
        <v>0.67521500000000001</v>
      </c>
      <c r="AE15" s="362">
        <v>0.68286199999999997</v>
      </c>
      <c r="AF15" s="362">
        <v>0.69049700000000003</v>
      </c>
      <c r="AG15" s="362">
        <v>0.69754899999999997</v>
      </c>
      <c r="AH15" s="362">
        <v>0.70553900000000003</v>
      </c>
      <c r="AI15" s="362">
        <v>0.71372000000000002</v>
      </c>
      <c r="AJ15" s="362">
        <v>0.72289300000000001</v>
      </c>
      <c r="AK15" s="362">
        <v>0.73306700000000002</v>
      </c>
      <c r="AL15" s="362">
        <v>0.74401300000000004</v>
      </c>
      <c r="AM15" s="362">
        <v>0.75791600000000003</v>
      </c>
      <c r="AN15" s="362">
        <v>0.77633300000000005</v>
      </c>
      <c r="AO15" s="362">
        <v>0.79693000000000003</v>
      </c>
      <c r="AP15" s="362">
        <v>0.81913999999999998</v>
      </c>
      <c r="AQ15" s="362">
        <v>0.83975100000000003</v>
      </c>
      <c r="AR15" s="362">
        <v>0.86201099999999997</v>
      </c>
      <c r="AS15" s="362">
        <v>0.86587800000000004</v>
      </c>
      <c r="AT15" s="362">
        <v>0.85799999999999998</v>
      </c>
      <c r="AU15" s="356">
        <v>0.84700799999999998</v>
      </c>
      <c r="AV15" s="356">
        <v>0.84831900000000005</v>
      </c>
      <c r="AW15" s="356">
        <v>0.85480199999999995</v>
      </c>
      <c r="AX15" s="356">
        <v>0.864236</v>
      </c>
      <c r="AY15" s="356">
        <v>0.87589899999999998</v>
      </c>
      <c r="AZ15" s="356">
        <v>0.88800500000000004</v>
      </c>
      <c r="BA15" s="356">
        <v>0.896007</v>
      </c>
      <c r="BB15" s="391">
        <v>0.90470499999999998</v>
      </c>
      <c r="BC15" s="396">
        <f t="shared" si="1"/>
        <v>0.97075134457654144</v>
      </c>
    </row>
    <row r="16" spans="1:55" ht="12" customHeight="1" x14ac:dyDescent="0.35">
      <c r="A16" s="45" t="s">
        <v>60</v>
      </c>
      <c r="B16" s="357">
        <v>2.3519030000000001</v>
      </c>
      <c r="C16" s="358">
        <v>2.3664239999999999</v>
      </c>
      <c r="D16" s="358">
        <v>2.3863530000000002</v>
      </c>
      <c r="E16" s="358">
        <v>2.404995</v>
      </c>
      <c r="F16" s="358">
        <v>2.4266420000000002</v>
      </c>
      <c r="G16" s="358">
        <v>2.44773</v>
      </c>
      <c r="H16" s="358">
        <v>2.4645290000000002</v>
      </c>
      <c r="I16" s="358">
        <v>2.477449</v>
      </c>
      <c r="J16" s="358">
        <v>2.4926970000000002</v>
      </c>
      <c r="K16" s="358">
        <v>2.503145</v>
      </c>
      <c r="L16" s="358">
        <v>2.5087609999999998</v>
      </c>
      <c r="M16" s="358">
        <v>2.51464</v>
      </c>
      <c r="N16" s="358">
        <v>2.5242019999999998</v>
      </c>
      <c r="O16" s="358">
        <v>2.5379580000000002</v>
      </c>
      <c r="P16" s="358">
        <v>2.5540630000000002</v>
      </c>
      <c r="Q16" s="358">
        <v>2.57003</v>
      </c>
      <c r="R16" s="358">
        <v>2.5877159999999999</v>
      </c>
      <c r="S16" s="358">
        <v>2.6120679999999998</v>
      </c>
      <c r="T16" s="358">
        <v>2.6410969999999998</v>
      </c>
      <c r="U16" s="358">
        <v>2.6657700000000002</v>
      </c>
      <c r="V16" s="358">
        <v>2.6681400000000002</v>
      </c>
      <c r="W16" s="358">
        <v>2.6581610000000002</v>
      </c>
      <c r="X16" s="358">
        <v>2.6429999999999998</v>
      </c>
      <c r="Y16" s="358">
        <v>2.5856750000000002</v>
      </c>
      <c r="Z16" s="358">
        <v>2.5409039999999998</v>
      </c>
      <c r="AA16" s="358">
        <v>2.5005799999999998</v>
      </c>
      <c r="AB16" s="358">
        <v>2.4695309999999999</v>
      </c>
      <c r="AC16" s="358">
        <v>2.444912</v>
      </c>
      <c r="AD16" s="358">
        <v>2.4207890000000001</v>
      </c>
      <c r="AE16" s="358">
        <v>2.399248</v>
      </c>
      <c r="AF16" s="358">
        <v>2.3817149999999998</v>
      </c>
      <c r="AG16" s="358">
        <v>2.3533840000000001</v>
      </c>
      <c r="AH16" s="358">
        <v>2.3209559999999998</v>
      </c>
      <c r="AI16" s="358">
        <v>2.2993899999999998</v>
      </c>
      <c r="AJ16" s="358">
        <v>2.2765200000000001</v>
      </c>
      <c r="AK16" s="358">
        <v>2.2497240000000001</v>
      </c>
      <c r="AL16" s="358">
        <v>2.2278739999999999</v>
      </c>
      <c r="AM16" s="358">
        <v>2.2088399999999999</v>
      </c>
      <c r="AN16" s="358">
        <v>2.1918099999999998</v>
      </c>
      <c r="AO16" s="358">
        <v>2.1628340000000001</v>
      </c>
      <c r="AP16" s="358">
        <v>2.1205039999999999</v>
      </c>
      <c r="AQ16" s="358">
        <v>2.074605</v>
      </c>
      <c r="AR16" s="358">
        <v>2.044813</v>
      </c>
      <c r="AS16" s="358">
        <v>2.023825</v>
      </c>
      <c r="AT16" s="359">
        <v>2.001468</v>
      </c>
      <c r="AU16" s="360">
        <v>1.9860960000000001</v>
      </c>
      <c r="AV16" s="360">
        <v>1.9689570000000001</v>
      </c>
      <c r="AW16" s="360">
        <v>1.950116</v>
      </c>
      <c r="AX16" s="360">
        <v>1.9343790000000001</v>
      </c>
      <c r="AY16" s="360">
        <v>1.9199679999999999</v>
      </c>
      <c r="AZ16" s="360">
        <v>1.907675</v>
      </c>
      <c r="BA16" s="360">
        <v>1.8932230000000001</v>
      </c>
      <c r="BB16" s="372">
        <v>1.8757569999999999</v>
      </c>
      <c r="BC16" s="397">
        <f t="shared" si="1"/>
        <v>-0.92255376149562096</v>
      </c>
    </row>
    <row r="17" spans="1:55" ht="12" customHeight="1" x14ac:dyDescent="0.35">
      <c r="A17" s="37" t="s">
        <v>62</v>
      </c>
      <c r="B17" s="361">
        <v>3.118941</v>
      </c>
      <c r="C17" s="362">
        <v>3.1604369999999999</v>
      </c>
      <c r="D17" s="362">
        <v>3.1976450000000001</v>
      </c>
      <c r="E17" s="362">
        <v>3.2295980000000002</v>
      </c>
      <c r="F17" s="362">
        <v>3.259277</v>
      </c>
      <c r="G17" s="362">
        <v>3.28851</v>
      </c>
      <c r="H17" s="362">
        <v>3.314794</v>
      </c>
      <c r="I17" s="362">
        <v>3.342533</v>
      </c>
      <c r="J17" s="362">
        <v>3.3675380000000001</v>
      </c>
      <c r="K17" s="362">
        <v>3.3914900000000001</v>
      </c>
      <c r="L17" s="362">
        <v>3.4041939999999999</v>
      </c>
      <c r="M17" s="362">
        <v>3.4222100000000002</v>
      </c>
      <c r="N17" s="362">
        <v>3.4436840000000002</v>
      </c>
      <c r="O17" s="362">
        <v>3.4706730000000001</v>
      </c>
      <c r="P17" s="362">
        <v>3.499711</v>
      </c>
      <c r="Q17" s="362">
        <v>3.5286979999999999</v>
      </c>
      <c r="R17" s="362">
        <v>3.5603880000000001</v>
      </c>
      <c r="S17" s="362">
        <v>3.5974390000000001</v>
      </c>
      <c r="T17" s="362">
        <v>3.6352950000000002</v>
      </c>
      <c r="U17" s="362">
        <v>3.6748020000000001</v>
      </c>
      <c r="V17" s="362">
        <v>3.693708</v>
      </c>
      <c r="W17" s="362">
        <v>3.7019679999999999</v>
      </c>
      <c r="X17" s="362">
        <v>3.706299</v>
      </c>
      <c r="Y17" s="362">
        <v>3.6939289999999998</v>
      </c>
      <c r="Z17" s="362">
        <v>3.6712959999999999</v>
      </c>
      <c r="AA17" s="362">
        <v>3.6429909999999999</v>
      </c>
      <c r="AB17" s="362">
        <v>3.6152120000000001</v>
      </c>
      <c r="AC17" s="362">
        <v>3.5880130000000001</v>
      </c>
      <c r="AD17" s="362">
        <v>3.5622609999999999</v>
      </c>
      <c r="AE17" s="362">
        <v>3.5364010000000001</v>
      </c>
      <c r="AF17" s="362">
        <v>3.5120740000000001</v>
      </c>
      <c r="AG17" s="362">
        <v>3.4869979999999998</v>
      </c>
      <c r="AH17" s="362">
        <v>3.454637</v>
      </c>
      <c r="AI17" s="362">
        <v>3.4314969999999998</v>
      </c>
      <c r="AJ17" s="362">
        <v>3.3989289999999999</v>
      </c>
      <c r="AK17" s="362">
        <v>3.3552200000000001</v>
      </c>
      <c r="AL17" s="362">
        <v>3.2898350000000001</v>
      </c>
      <c r="AM17" s="362">
        <v>3.2499829999999998</v>
      </c>
      <c r="AN17" s="362">
        <v>3.2126049999999999</v>
      </c>
      <c r="AO17" s="362">
        <v>3.183856</v>
      </c>
      <c r="AP17" s="362">
        <v>3.1419760000000001</v>
      </c>
      <c r="AQ17" s="362">
        <v>3.0525880000000001</v>
      </c>
      <c r="AR17" s="362">
        <v>3.003641</v>
      </c>
      <c r="AS17" s="362">
        <v>2.971905</v>
      </c>
      <c r="AT17" s="362">
        <v>2.9434719999999999</v>
      </c>
      <c r="AU17" s="356">
        <v>2.921262</v>
      </c>
      <c r="AV17" s="356">
        <v>2.8885580000000002</v>
      </c>
      <c r="AW17" s="356">
        <v>2.8479040000000002</v>
      </c>
      <c r="AX17" s="356">
        <v>2.8089010000000001</v>
      </c>
      <c r="AY17" s="356">
        <v>2.794184</v>
      </c>
      <c r="AZ17" s="356">
        <v>2.7940900000000002</v>
      </c>
      <c r="BA17" s="356">
        <v>2.7956799999999999</v>
      </c>
      <c r="BB17" s="391">
        <v>2.8059980000000002</v>
      </c>
      <c r="BC17" s="396">
        <f t="shared" si="1"/>
        <v>0.36906942139300725</v>
      </c>
    </row>
    <row r="18" spans="1:55" ht="12" customHeight="1" x14ac:dyDescent="0.35">
      <c r="A18" s="45" t="s">
        <v>64</v>
      </c>
      <c r="B18" s="357">
        <v>0.33850000000000002</v>
      </c>
      <c r="C18" s="358">
        <v>0.339841</v>
      </c>
      <c r="D18" s="358">
        <v>0.34499999999999997</v>
      </c>
      <c r="E18" s="358">
        <v>0.34820000000000001</v>
      </c>
      <c r="F18" s="358">
        <v>0.35270000000000001</v>
      </c>
      <c r="G18" s="358">
        <v>0.3574</v>
      </c>
      <c r="H18" s="358">
        <v>0.36049999999999999</v>
      </c>
      <c r="I18" s="358">
        <v>0.36096200000000001</v>
      </c>
      <c r="J18" s="358">
        <v>0.36175299999999999</v>
      </c>
      <c r="K18" s="358">
        <v>0.362261</v>
      </c>
      <c r="L18" s="358">
        <v>0.36345</v>
      </c>
      <c r="M18" s="358">
        <v>0.36485000000000001</v>
      </c>
      <c r="N18" s="358">
        <v>0.36559999999999998</v>
      </c>
      <c r="O18" s="358">
        <v>0.36545</v>
      </c>
      <c r="P18" s="358">
        <v>0.36579400000000001</v>
      </c>
      <c r="Q18" s="358">
        <v>0.36620200000000003</v>
      </c>
      <c r="R18" s="358">
        <v>0.36720999999999998</v>
      </c>
      <c r="S18" s="358">
        <v>0.3695</v>
      </c>
      <c r="T18" s="358">
        <v>0.372</v>
      </c>
      <c r="U18" s="358">
        <v>0.37490000000000001</v>
      </c>
      <c r="V18" s="358">
        <v>0.37930000000000003</v>
      </c>
      <c r="W18" s="358">
        <v>0.38440000000000002</v>
      </c>
      <c r="X18" s="358">
        <v>0.3896</v>
      </c>
      <c r="Y18" s="358">
        <v>0.39474999999999999</v>
      </c>
      <c r="Z18" s="358">
        <v>0.4002</v>
      </c>
      <c r="AA18" s="358">
        <v>0.40565000000000001</v>
      </c>
      <c r="AB18" s="358">
        <v>0.41160000000000002</v>
      </c>
      <c r="AC18" s="358">
        <v>0.41685</v>
      </c>
      <c r="AD18" s="358">
        <v>0.42204999999999998</v>
      </c>
      <c r="AE18" s="358">
        <v>0.42735000000000001</v>
      </c>
      <c r="AF18" s="358">
        <v>0.43359999999999999</v>
      </c>
      <c r="AG18" s="358">
        <v>0.439</v>
      </c>
      <c r="AH18" s="358">
        <v>0.44405</v>
      </c>
      <c r="AI18" s="358">
        <v>0.44829999999999998</v>
      </c>
      <c r="AJ18" s="358">
        <v>0.45495999999999998</v>
      </c>
      <c r="AK18" s="358">
        <v>0.46122999999999997</v>
      </c>
      <c r="AL18" s="358">
        <v>0.469086</v>
      </c>
      <c r="AM18" s="358">
        <v>0.47618700000000003</v>
      </c>
      <c r="AN18" s="358">
        <v>0.48379899999999998</v>
      </c>
      <c r="AO18" s="358">
        <v>0.49349999999999999</v>
      </c>
      <c r="AP18" s="358">
        <v>0.50206600000000001</v>
      </c>
      <c r="AQ18" s="358">
        <v>0.51183999999999996</v>
      </c>
      <c r="AR18" s="383">
        <v>0.52485300000000001</v>
      </c>
      <c r="AS18" s="358">
        <v>0.53703900000000004</v>
      </c>
      <c r="AT18" s="359">
        <v>0.54967999999999995</v>
      </c>
      <c r="AU18" s="360">
        <v>0.56295799999999996</v>
      </c>
      <c r="AV18" s="360">
        <v>0.57624900000000001</v>
      </c>
      <c r="AW18" s="360">
        <v>0.59066700000000005</v>
      </c>
      <c r="AX18" s="386">
        <v>0.60200500000000001</v>
      </c>
      <c r="AY18" s="360">
        <v>0.61389400000000005</v>
      </c>
      <c r="AZ18" s="360">
        <v>0.626108</v>
      </c>
      <c r="BA18" s="360">
        <v>0.63473000000000002</v>
      </c>
      <c r="BB18" s="372">
        <v>0.645397</v>
      </c>
      <c r="BC18" s="397">
        <f t="shared" si="1"/>
        <v>1.6805570872654414</v>
      </c>
    </row>
    <row r="19" spans="1:55" ht="12" customHeight="1" x14ac:dyDescent="0.35">
      <c r="A19" s="37" t="s">
        <v>58</v>
      </c>
      <c r="B19" s="361">
        <v>10.322099</v>
      </c>
      <c r="C19" s="362">
        <v>10.353721</v>
      </c>
      <c r="D19" s="362">
        <v>10.381352</v>
      </c>
      <c r="E19" s="362">
        <v>10.415626</v>
      </c>
      <c r="F19" s="362">
        <v>10.448484000000001</v>
      </c>
      <c r="G19" s="362">
        <v>10.508956</v>
      </c>
      <c r="H19" s="362">
        <v>10.572094</v>
      </c>
      <c r="I19" s="362">
        <v>10.625259</v>
      </c>
      <c r="J19" s="362">
        <v>10.670802</v>
      </c>
      <c r="K19" s="362">
        <v>10.698841</v>
      </c>
      <c r="L19" s="362">
        <v>10.709463</v>
      </c>
      <c r="M19" s="362">
        <v>10.712781</v>
      </c>
      <c r="N19" s="362">
        <v>10.710914000000001</v>
      </c>
      <c r="O19" s="362">
        <v>10.700155000000001</v>
      </c>
      <c r="P19" s="362">
        <v>10.67877</v>
      </c>
      <c r="Q19" s="362">
        <v>10.65742</v>
      </c>
      <c r="R19" s="362">
        <v>10.640006</v>
      </c>
      <c r="S19" s="362">
        <v>10.621121</v>
      </c>
      <c r="T19" s="362">
        <v>10.60436</v>
      </c>
      <c r="U19" s="362">
        <v>10.588614</v>
      </c>
      <c r="V19" s="362">
        <v>10.374822999999999</v>
      </c>
      <c r="W19" s="362">
        <v>10.373153</v>
      </c>
      <c r="X19" s="362">
        <v>10.373647</v>
      </c>
      <c r="Y19" s="362">
        <v>10.365035000000001</v>
      </c>
      <c r="Z19" s="362">
        <v>10.350009999999999</v>
      </c>
      <c r="AA19" s="362">
        <v>10.3367</v>
      </c>
      <c r="AB19" s="362">
        <v>10.321229000000001</v>
      </c>
      <c r="AC19" s="362">
        <v>10.301247</v>
      </c>
      <c r="AD19" s="362">
        <v>10.279724</v>
      </c>
      <c r="AE19" s="362">
        <v>10.253416</v>
      </c>
      <c r="AF19" s="362">
        <v>10.221644</v>
      </c>
      <c r="AG19" s="362">
        <v>10.200298</v>
      </c>
      <c r="AH19" s="362">
        <v>10.174853000000001</v>
      </c>
      <c r="AI19" s="362">
        <v>10.142362</v>
      </c>
      <c r="AJ19" s="362">
        <v>10.116742</v>
      </c>
      <c r="AK19" s="362">
        <v>10.097549000000001</v>
      </c>
      <c r="AL19" s="362">
        <v>10.076580999999999</v>
      </c>
      <c r="AM19" s="362">
        <v>10.066158</v>
      </c>
      <c r="AN19" s="362">
        <v>10.045401</v>
      </c>
      <c r="AO19" s="362">
        <v>10.030975</v>
      </c>
      <c r="AP19" s="362">
        <v>10.014324</v>
      </c>
      <c r="AQ19" s="362">
        <v>9.9857220000000009</v>
      </c>
      <c r="AR19" s="381">
        <v>9.9319249999999997</v>
      </c>
      <c r="AS19" s="362">
        <v>9.9087980000000009</v>
      </c>
      <c r="AT19" s="362">
        <v>9.8773649999999993</v>
      </c>
      <c r="AU19" s="356">
        <v>9.8555709999999994</v>
      </c>
      <c r="AV19" s="356">
        <v>9.8304849999999995</v>
      </c>
      <c r="AW19" s="356">
        <v>9.797561</v>
      </c>
      <c r="AX19" s="356">
        <v>9.7783709999999999</v>
      </c>
      <c r="AY19" s="356">
        <v>9.7727559999999993</v>
      </c>
      <c r="AZ19" s="356">
        <v>9.7695260000000008</v>
      </c>
      <c r="BA19" s="356">
        <v>9.730772</v>
      </c>
      <c r="BB19" s="391">
        <v>9.6890099999999997</v>
      </c>
      <c r="BC19" s="396">
        <f t="shared" si="1"/>
        <v>-0.42917458142068199</v>
      </c>
    </row>
    <row r="20" spans="1:55" ht="12" customHeight="1" x14ac:dyDescent="0.35">
      <c r="A20" s="46" t="s">
        <v>66</v>
      </c>
      <c r="B20" s="357">
        <v>0.30249999999999999</v>
      </c>
      <c r="C20" s="358">
        <v>0.30280000000000001</v>
      </c>
      <c r="D20" s="366">
        <v>0.30299999999999999</v>
      </c>
      <c r="E20" s="366">
        <v>0.30199999999999999</v>
      </c>
      <c r="F20" s="366">
        <v>0.30199999999999999</v>
      </c>
      <c r="G20" s="358">
        <v>0.30189199999999999</v>
      </c>
      <c r="H20" s="358">
        <v>0.30655100000000002</v>
      </c>
      <c r="I20" s="358">
        <v>0.30499700000000002</v>
      </c>
      <c r="J20" s="358">
        <v>0.30894199999999999</v>
      </c>
      <c r="K20" s="358">
        <v>0.311421</v>
      </c>
      <c r="L20" s="358">
        <v>0.31526199999999999</v>
      </c>
      <c r="M20" s="358">
        <v>0.31802799999999998</v>
      </c>
      <c r="N20" s="358">
        <v>0.319936</v>
      </c>
      <c r="O20" s="358">
        <v>0.33185900000000002</v>
      </c>
      <c r="P20" s="358">
        <v>0.32918900000000001</v>
      </c>
      <c r="Q20" s="358">
        <v>0.33199699999999999</v>
      </c>
      <c r="R20" s="358">
        <v>0.34090700000000002</v>
      </c>
      <c r="S20" s="358">
        <v>0.34333399999999997</v>
      </c>
      <c r="T20" s="358">
        <v>0.345636</v>
      </c>
      <c r="U20" s="358">
        <v>0.34901399999999999</v>
      </c>
      <c r="V20" s="358">
        <v>0.35243000000000002</v>
      </c>
      <c r="W20" s="358">
        <v>0.35591</v>
      </c>
      <c r="X20" s="358">
        <v>0.359543</v>
      </c>
      <c r="Y20" s="358">
        <v>0.36297699999999999</v>
      </c>
      <c r="Z20" s="358">
        <v>0.36643100000000001</v>
      </c>
      <c r="AA20" s="358">
        <v>0.36945099999999997</v>
      </c>
      <c r="AB20" s="358">
        <v>0.371415</v>
      </c>
      <c r="AC20" s="358">
        <v>0.37395800000000001</v>
      </c>
      <c r="AD20" s="358">
        <v>0.37651299999999999</v>
      </c>
      <c r="AE20" s="358">
        <v>0.37851800000000002</v>
      </c>
      <c r="AF20" s="358">
        <v>0.38875900000000002</v>
      </c>
      <c r="AG20" s="358">
        <v>0.39141500000000001</v>
      </c>
      <c r="AH20" s="358">
        <v>0.39464100000000002</v>
      </c>
      <c r="AI20" s="358">
        <v>0.39729599999999998</v>
      </c>
      <c r="AJ20" s="358">
        <v>0.39986699999999997</v>
      </c>
      <c r="AK20" s="358">
        <v>0.40266800000000003</v>
      </c>
      <c r="AL20" s="358">
        <v>0.404999</v>
      </c>
      <c r="AM20" s="358">
        <v>0.40561599999999998</v>
      </c>
      <c r="AN20" s="358">
        <v>0.40783199999999997</v>
      </c>
      <c r="AO20" s="358">
        <v>0.41092600000000001</v>
      </c>
      <c r="AP20" s="358">
        <v>0.41402699999999998</v>
      </c>
      <c r="AQ20" s="358">
        <v>0.414989</v>
      </c>
      <c r="AR20" s="358">
        <v>0.41754599999999997</v>
      </c>
      <c r="AS20" s="358">
        <v>0.42250900000000002</v>
      </c>
      <c r="AT20" s="359">
        <v>0.42942399999999997</v>
      </c>
      <c r="AU20" s="360">
        <v>0.439691</v>
      </c>
      <c r="AV20" s="360">
        <v>0.45041500000000001</v>
      </c>
      <c r="AW20" s="360">
        <v>0.46029700000000001</v>
      </c>
      <c r="AX20" s="360">
        <v>0.47570099999999998</v>
      </c>
      <c r="AY20" s="360">
        <v>0.49355900000000003</v>
      </c>
      <c r="AZ20" s="360">
        <v>0.51456400000000002</v>
      </c>
      <c r="BA20" s="360">
        <v>0.5161</v>
      </c>
      <c r="BB20" s="392">
        <v>0.52097099999999996</v>
      </c>
      <c r="BC20" s="400">
        <f t="shared" si="1"/>
        <v>0.94380933927533306</v>
      </c>
    </row>
    <row r="21" spans="1:55" ht="12" customHeight="1" x14ac:dyDescent="0.35">
      <c r="A21" s="37" t="s">
        <v>68</v>
      </c>
      <c r="B21" s="361">
        <v>12.957621</v>
      </c>
      <c r="C21" s="362">
        <v>13.119429999999999</v>
      </c>
      <c r="D21" s="362">
        <v>13.269563</v>
      </c>
      <c r="E21" s="362">
        <v>13.387623</v>
      </c>
      <c r="F21" s="362">
        <v>13.491020000000001</v>
      </c>
      <c r="G21" s="362">
        <v>13.599092000000001</v>
      </c>
      <c r="H21" s="362">
        <v>13.733578</v>
      </c>
      <c r="I21" s="362">
        <v>13.814495000000001</v>
      </c>
      <c r="J21" s="362">
        <v>13.897874</v>
      </c>
      <c r="K21" s="362">
        <v>13.985526</v>
      </c>
      <c r="L21" s="362">
        <v>14.091013999999999</v>
      </c>
      <c r="M21" s="362">
        <v>14.208586</v>
      </c>
      <c r="N21" s="362">
        <v>14.285829</v>
      </c>
      <c r="O21" s="362">
        <v>14.339551</v>
      </c>
      <c r="P21" s="362">
        <v>14.394589</v>
      </c>
      <c r="Q21" s="362">
        <v>14.453832999999999</v>
      </c>
      <c r="R21" s="362">
        <v>14.52943</v>
      </c>
      <c r="S21" s="362">
        <v>14.615125000000001</v>
      </c>
      <c r="T21" s="362">
        <v>14.714948</v>
      </c>
      <c r="U21" s="362">
        <v>14.80524</v>
      </c>
      <c r="V21" s="362">
        <v>14.892574</v>
      </c>
      <c r="W21" s="362">
        <v>15.010445000000001</v>
      </c>
      <c r="X21" s="362">
        <v>15.129149999999999</v>
      </c>
      <c r="Y21" s="362">
        <v>15.239182</v>
      </c>
      <c r="Z21" s="362">
        <v>15.341552999999999</v>
      </c>
      <c r="AA21" s="362">
        <v>15.424122000000001</v>
      </c>
      <c r="AB21" s="362">
        <v>15.493888999999999</v>
      </c>
      <c r="AC21" s="362">
        <v>15.567107</v>
      </c>
      <c r="AD21" s="362">
        <v>15.654192</v>
      </c>
      <c r="AE21" s="362">
        <v>15.760225</v>
      </c>
      <c r="AF21" s="362">
        <v>15.863950000000001</v>
      </c>
      <c r="AG21" s="362">
        <v>15.987075000000001</v>
      </c>
      <c r="AH21" s="362">
        <v>16.105284999999999</v>
      </c>
      <c r="AI21" s="362">
        <v>16.192571999999998</v>
      </c>
      <c r="AJ21" s="362">
        <v>16.258032</v>
      </c>
      <c r="AK21" s="362">
        <v>16.305526</v>
      </c>
      <c r="AL21" s="362">
        <v>16.334209999999999</v>
      </c>
      <c r="AM21" s="362">
        <v>16.357991999999999</v>
      </c>
      <c r="AN21" s="362">
        <v>16.405398999999999</v>
      </c>
      <c r="AO21" s="362">
        <v>16.485786999999998</v>
      </c>
      <c r="AP21" s="362">
        <v>16.574988999999999</v>
      </c>
      <c r="AQ21" s="362">
        <v>16.655798999999998</v>
      </c>
      <c r="AR21" s="362">
        <v>16.730347999999999</v>
      </c>
      <c r="AS21" s="362">
        <v>16.779575000000001</v>
      </c>
      <c r="AT21" s="362">
        <v>16.829288999999999</v>
      </c>
      <c r="AU21" s="356">
        <v>16.900725999999999</v>
      </c>
      <c r="AV21" s="356">
        <v>16.979120000000002</v>
      </c>
      <c r="AW21" s="356">
        <v>17.081506999999998</v>
      </c>
      <c r="AX21" s="356">
        <v>17.181083999999998</v>
      </c>
      <c r="AY21" s="356">
        <v>17.282163000000001</v>
      </c>
      <c r="AZ21" s="356">
        <v>17.407585000000001</v>
      </c>
      <c r="BA21" s="356">
        <v>17.475415000000002</v>
      </c>
      <c r="BB21" s="391">
        <v>17.590672000000001</v>
      </c>
      <c r="BC21" s="396">
        <f t="shared" si="1"/>
        <v>0.65953798522096463</v>
      </c>
    </row>
    <row r="22" spans="1:55" ht="12" customHeight="1" x14ac:dyDescent="0.35">
      <c r="A22" s="45" t="s">
        <v>30</v>
      </c>
      <c r="B22" s="357">
        <v>7.4551420000000004</v>
      </c>
      <c r="C22" s="358">
        <v>7.4790299999999998</v>
      </c>
      <c r="D22" s="358">
        <v>7.5219329999999998</v>
      </c>
      <c r="E22" s="358">
        <v>7.5664689999999997</v>
      </c>
      <c r="F22" s="358">
        <v>7.6057600000000001</v>
      </c>
      <c r="G22" s="358">
        <v>7.5923160000000003</v>
      </c>
      <c r="H22" s="358">
        <v>7.5654890000000004</v>
      </c>
      <c r="I22" s="358">
        <v>7.5655609999999998</v>
      </c>
      <c r="J22" s="358">
        <v>7.5712989999999998</v>
      </c>
      <c r="K22" s="358">
        <v>7.5533099999999997</v>
      </c>
      <c r="L22" s="358">
        <v>7.5455389999999998</v>
      </c>
      <c r="M22" s="358">
        <v>7.5533260000000002</v>
      </c>
      <c r="N22" s="358">
        <v>7.5840940000000003</v>
      </c>
      <c r="O22" s="358">
        <v>7.5641850000000002</v>
      </c>
      <c r="P22" s="358">
        <v>7.5596350000000001</v>
      </c>
      <c r="Q22" s="358">
        <v>7.5632330000000003</v>
      </c>
      <c r="R22" s="358">
        <v>7.5667359999999997</v>
      </c>
      <c r="S22" s="358">
        <v>7.5728520000000001</v>
      </c>
      <c r="T22" s="358">
        <v>7.5763189999999998</v>
      </c>
      <c r="U22" s="358">
        <v>7.5943149999999999</v>
      </c>
      <c r="V22" s="358">
        <v>7.6448179999999999</v>
      </c>
      <c r="W22" s="358">
        <v>7.7108819999999998</v>
      </c>
      <c r="X22" s="358">
        <v>7.7988989999999996</v>
      </c>
      <c r="Y22" s="358">
        <v>7.8825190000000003</v>
      </c>
      <c r="Z22" s="358">
        <v>7.9287460000000003</v>
      </c>
      <c r="AA22" s="358">
        <v>7.9434889999999996</v>
      </c>
      <c r="AB22" s="358">
        <v>7.9530669999999999</v>
      </c>
      <c r="AC22" s="358">
        <v>7.9649660000000004</v>
      </c>
      <c r="AD22" s="358">
        <v>7.9711160000000003</v>
      </c>
      <c r="AE22" s="358">
        <v>7.9824609999999998</v>
      </c>
      <c r="AF22" s="358">
        <v>8.002186</v>
      </c>
      <c r="AG22" s="358">
        <v>8.0209460000000004</v>
      </c>
      <c r="AH22" s="358">
        <v>8.0636399999999995</v>
      </c>
      <c r="AI22" s="358">
        <v>8.1002729999999996</v>
      </c>
      <c r="AJ22" s="358">
        <v>8.1425730000000005</v>
      </c>
      <c r="AK22" s="358">
        <v>8.2013590000000001</v>
      </c>
      <c r="AL22" s="358">
        <v>8.2542980000000004</v>
      </c>
      <c r="AM22" s="358">
        <v>8.2829840000000008</v>
      </c>
      <c r="AN22" s="358">
        <v>8.3079889999999992</v>
      </c>
      <c r="AO22" s="358">
        <v>8.3350030000000004</v>
      </c>
      <c r="AP22" s="358">
        <v>8.3516429999999993</v>
      </c>
      <c r="AQ22" s="358">
        <v>8.3751639999999998</v>
      </c>
      <c r="AR22" s="358">
        <v>8.4081209999999995</v>
      </c>
      <c r="AS22" s="358">
        <v>8.4518599999999999</v>
      </c>
      <c r="AT22" s="359">
        <v>8.5077859999999994</v>
      </c>
      <c r="AU22" s="360">
        <v>8.5849259999999994</v>
      </c>
      <c r="AV22" s="360">
        <v>8.7004710000000003</v>
      </c>
      <c r="AW22" s="360">
        <v>8.7728649999999995</v>
      </c>
      <c r="AX22" s="360">
        <v>8.8222670000000001</v>
      </c>
      <c r="AY22" s="360">
        <v>8.8587749999999996</v>
      </c>
      <c r="AZ22" s="360">
        <v>8.9010639999999999</v>
      </c>
      <c r="BA22" s="360">
        <v>8.9326640000000008</v>
      </c>
      <c r="BB22" s="372">
        <v>8.9789290000000008</v>
      </c>
      <c r="BC22" s="397">
        <f t="shared" si="1"/>
        <v>0.51793059718802681</v>
      </c>
    </row>
    <row r="23" spans="1:55" ht="12" customHeight="1" x14ac:dyDescent="0.35">
      <c r="A23" s="37" t="s">
        <v>69</v>
      </c>
      <c r="B23" s="361">
        <v>32.6706</v>
      </c>
      <c r="C23" s="362">
        <v>32.658000000000001</v>
      </c>
      <c r="D23" s="362">
        <v>32.908999999999999</v>
      </c>
      <c r="E23" s="362">
        <v>33.202300000000001</v>
      </c>
      <c r="F23" s="362">
        <v>33.512099999999997</v>
      </c>
      <c r="G23" s="362">
        <v>33.845697999999999</v>
      </c>
      <c r="H23" s="362">
        <v>34.184699999999999</v>
      </c>
      <c r="I23" s="362">
        <v>34.527900000000002</v>
      </c>
      <c r="J23" s="362">
        <v>34.850200000000001</v>
      </c>
      <c r="K23" s="362">
        <v>35.081000000000003</v>
      </c>
      <c r="L23" s="362">
        <v>35.413434000000002</v>
      </c>
      <c r="M23" s="362">
        <v>35.734864999999999</v>
      </c>
      <c r="N23" s="362">
        <v>36.062308999999999</v>
      </c>
      <c r="O23" s="362">
        <v>36.398651999999998</v>
      </c>
      <c r="P23" s="362">
        <v>36.744964000000003</v>
      </c>
      <c r="Q23" s="362">
        <v>37.063302999999998</v>
      </c>
      <c r="R23" s="362">
        <v>37.340466999999997</v>
      </c>
      <c r="S23" s="362">
        <v>37.571770999999998</v>
      </c>
      <c r="T23" s="362">
        <v>37.764318000000003</v>
      </c>
      <c r="U23" s="362">
        <v>37.884655000000002</v>
      </c>
      <c r="V23" s="362">
        <v>38.038403000000002</v>
      </c>
      <c r="W23" s="362">
        <v>38.183160000000001</v>
      </c>
      <c r="X23" s="362">
        <v>38.309226000000002</v>
      </c>
      <c r="Y23" s="362">
        <v>38.418107999999997</v>
      </c>
      <c r="Z23" s="362">
        <v>38.504707000000003</v>
      </c>
      <c r="AA23" s="362">
        <v>38.580596999999997</v>
      </c>
      <c r="AB23" s="362">
        <v>38.609399000000003</v>
      </c>
      <c r="AC23" s="362">
        <v>38.639341000000002</v>
      </c>
      <c r="AD23" s="362">
        <v>38.659979</v>
      </c>
      <c r="AE23" s="362">
        <v>38.666983000000002</v>
      </c>
      <c r="AF23" s="362">
        <v>38.263303000000001</v>
      </c>
      <c r="AG23" s="362">
        <v>38.253954999999998</v>
      </c>
      <c r="AH23" s="362">
        <v>38.242196999999997</v>
      </c>
      <c r="AI23" s="362">
        <v>38.218530999999999</v>
      </c>
      <c r="AJ23" s="362">
        <v>38.190607999999997</v>
      </c>
      <c r="AK23" s="362">
        <v>38.173834999999997</v>
      </c>
      <c r="AL23" s="362">
        <v>38.157055</v>
      </c>
      <c r="AM23" s="362">
        <v>38.125478999999999</v>
      </c>
      <c r="AN23" s="362">
        <v>38.115640999999997</v>
      </c>
      <c r="AO23" s="362">
        <v>38.135876000000003</v>
      </c>
      <c r="AP23" s="362">
        <v>38.022869</v>
      </c>
      <c r="AQ23" s="362">
        <v>38.062717999999997</v>
      </c>
      <c r="AR23" s="362">
        <v>38.063791999999999</v>
      </c>
      <c r="AS23" s="362">
        <v>38.062534999999997</v>
      </c>
      <c r="AT23" s="362">
        <v>38.017856000000002</v>
      </c>
      <c r="AU23" s="356">
        <v>38.005614000000001</v>
      </c>
      <c r="AV23" s="356">
        <v>37.967208999999997</v>
      </c>
      <c r="AW23" s="356">
        <v>37.972963999999997</v>
      </c>
      <c r="AX23" s="356">
        <v>37.976686999999998</v>
      </c>
      <c r="AY23" s="356">
        <v>37.972811999999998</v>
      </c>
      <c r="AZ23" s="356">
        <v>37.958137999999998</v>
      </c>
      <c r="BA23" s="367">
        <v>37.840001000000001</v>
      </c>
      <c r="BB23" s="393">
        <v>37.654246999999998</v>
      </c>
      <c r="BC23" s="401">
        <f t="shared" si="1"/>
        <v>-0.49089322169945149</v>
      </c>
    </row>
    <row r="24" spans="1:55" ht="12" customHeight="1" x14ac:dyDescent="0.35">
      <c r="A24" s="45" t="s">
        <v>71</v>
      </c>
      <c r="B24" s="357">
        <v>8.6976099999999992</v>
      </c>
      <c r="C24" s="358">
        <v>8.663252</v>
      </c>
      <c r="D24" s="358">
        <v>8.6242599999999996</v>
      </c>
      <c r="E24" s="358">
        <v>8.6365999999999996</v>
      </c>
      <c r="F24" s="358">
        <v>8.6295999999999999</v>
      </c>
      <c r="G24" s="358">
        <v>8.87913</v>
      </c>
      <c r="H24" s="358">
        <v>9.3078099999999999</v>
      </c>
      <c r="I24" s="358">
        <v>9.40381</v>
      </c>
      <c r="J24" s="358">
        <v>9.5075400000000005</v>
      </c>
      <c r="K24" s="358">
        <v>9.6089599999999997</v>
      </c>
      <c r="L24" s="358">
        <v>9.7135700000000007</v>
      </c>
      <c r="M24" s="358">
        <v>9.8190539999999995</v>
      </c>
      <c r="N24" s="358">
        <v>9.8836700000000004</v>
      </c>
      <c r="O24" s="358">
        <v>9.9398710000000001</v>
      </c>
      <c r="P24" s="358">
        <v>9.9758589999999998</v>
      </c>
      <c r="Q24" s="358">
        <v>10.016605</v>
      </c>
      <c r="R24" s="358">
        <v>10.030621</v>
      </c>
      <c r="S24" s="358">
        <v>10.034846</v>
      </c>
      <c r="T24" s="358">
        <v>10.025214999999999</v>
      </c>
      <c r="U24" s="358">
        <v>10.014004999999999</v>
      </c>
      <c r="V24" s="358">
        <v>9.9959950000000006</v>
      </c>
      <c r="W24" s="358">
        <v>9.9704409999999992</v>
      </c>
      <c r="X24" s="358">
        <v>9.9500290000000007</v>
      </c>
      <c r="Y24" s="358">
        <v>9.9549579999999995</v>
      </c>
      <c r="Z24" s="358">
        <v>9.9743910000000007</v>
      </c>
      <c r="AA24" s="358">
        <v>10.008659</v>
      </c>
      <c r="AB24" s="358">
        <v>10.043692999999999</v>
      </c>
      <c r="AC24" s="358">
        <v>10.084196</v>
      </c>
      <c r="AD24" s="358">
        <v>10.133758</v>
      </c>
      <c r="AE24" s="358">
        <v>10.186634</v>
      </c>
      <c r="AF24" s="358">
        <v>10.249022</v>
      </c>
      <c r="AG24" s="358">
        <v>10.330774</v>
      </c>
      <c r="AH24" s="358">
        <v>10.394669</v>
      </c>
      <c r="AI24" s="358">
        <v>10.444592</v>
      </c>
      <c r="AJ24" s="358">
        <v>10.473050000000001</v>
      </c>
      <c r="AK24" s="358">
        <v>10.494672</v>
      </c>
      <c r="AL24" s="358">
        <v>10.511988000000001</v>
      </c>
      <c r="AM24" s="358">
        <v>10.532588000000001</v>
      </c>
      <c r="AN24" s="358">
        <v>10.553338999999999</v>
      </c>
      <c r="AO24" s="358">
        <v>10.563014000000001</v>
      </c>
      <c r="AP24" s="358">
        <v>10.573479000000001</v>
      </c>
      <c r="AQ24" s="358">
        <v>10.572721</v>
      </c>
      <c r="AR24" s="358">
        <v>10.542398</v>
      </c>
      <c r="AS24" s="358">
        <v>10.487289000000001</v>
      </c>
      <c r="AT24" s="359">
        <v>10.427301</v>
      </c>
      <c r="AU24" s="360">
        <v>10.374822</v>
      </c>
      <c r="AV24" s="360">
        <v>10.341329999999999</v>
      </c>
      <c r="AW24" s="360">
        <v>10.309573</v>
      </c>
      <c r="AX24" s="360">
        <v>10.291027</v>
      </c>
      <c r="AY24" s="360">
        <v>10.276617</v>
      </c>
      <c r="AZ24" s="360">
        <v>10.295909</v>
      </c>
      <c r="BA24" s="360">
        <v>10.298252</v>
      </c>
      <c r="BB24" s="392">
        <v>10.352042000000001</v>
      </c>
      <c r="BC24" s="400">
        <f t="shared" si="1"/>
        <v>0.52232165225711924</v>
      </c>
    </row>
    <row r="25" spans="1:55" ht="12" customHeight="1" x14ac:dyDescent="0.35">
      <c r="A25" s="37" t="s">
        <v>73</v>
      </c>
      <c r="B25" s="361">
        <v>20.139603000000001</v>
      </c>
      <c r="C25" s="362">
        <v>20.361191999999999</v>
      </c>
      <c r="D25" s="362">
        <v>20.561941999999998</v>
      </c>
      <c r="E25" s="362">
        <v>20.753972000000001</v>
      </c>
      <c r="F25" s="362">
        <v>20.917390000000001</v>
      </c>
      <c r="G25" s="362">
        <v>21.141468</v>
      </c>
      <c r="H25" s="362">
        <v>21.445698</v>
      </c>
      <c r="I25" s="362">
        <v>21.657568999999999</v>
      </c>
      <c r="J25" s="362">
        <v>21.854621999999999</v>
      </c>
      <c r="K25" s="362">
        <v>22.048304999999999</v>
      </c>
      <c r="L25" s="362">
        <v>22.132670000000001</v>
      </c>
      <c r="M25" s="362">
        <v>22.281894000000001</v>
      </c>
      <c r="N25" s="362">
        <v>22.424246</v>
      </c>
      <c r="O25" s="362">
        <v>22.527235000000001</v>
      </c>
      <c r="P25" s="362">
        <v>22.593720000000001</v>
      </c>
      <c r="Q25" s="362">
        <v>22.687373999999998</v>
      </c>
      <c r="R25" s="362">
        <v>22.778624000000001</v>
      </c>
      <c r="S25" s="362">
        <v>22.895057999999999</v>
      </c>
      <c r="T25" s="362">
        <v>23.003802</v>
      </c>
      <c r="U25" s="362">
        <v>23.111521</v>
      </c>
      <c r="V25" s="362">
        <v>23.211395</v>
      </c>
      <c r="W25" s="362">
        <v>23.192274000000001</v>
      </c>
      <c r="X25" s="362">
        <v>22.810034999999999</v>
      </c>
      <c r="Y25" s="362">
        <v>22.778532999999999</v>
      </c>
      <c r="Z25" s="362">
        <v>22.748027</v>
      </c>
      <c r="AA25" s="362">
        <v>22.712394</v>
      </c>
      <c r="AB25" s="362">
        <v>22.656144999999999</v>
      </c>
      <c r="AC25" s="362">
        <v>22.581862000000001</v>
      </c>
      <c r="AD25" s="362">
        <v>22.526092999999999</v>
      </c>
      <c r="AE25" s="362">
        <v>22.488595</v>
      </c>
      <c r="AF25" s="362">
        <v>22.455484999999999</v>
      </c>
      <c r="AG25" s="362">
        <v>22.430457000000001</v>
      </c>
      <c r="AH25" s="362">
        <v>21.833483000000001</v>
      </c>
      <c r="AI25" s="362">
        <v>21.627509</v>
      </c>
      <c r="AJ25" s="362">
        <v>21.521142000000001</v>
      </c>
      <c r="AK25" s="362">
        <v>21.382353999999999</v>
      </c>
      <c r="AL25" s="362">
        <v>21.257016</v>
      </c>
      <c r="AM25" s="362">
        <v>21.130503000000001</v>
      </c>
      <c r="AN25" s="362">
        <v>20.635459999999998</v>
      </c>
      <c r="AO25" s="362">
        <v>20.440290000000001</v>
      </c>
      <c r="AP25" s="362">
        <v>20.294682999999999</v>
      </c>
      <c r="AQ25" s="362">
        <v>20.199058999999998</v>
      </c>
      <c r="AR25" s="362">
        <v>20.095996</v>
      </c>
      <c r="AS25" s="362">
        <v>20.020074000000001</v>
      </c>
      <c r="AT25" s="362">
        <v>19.947310999999999</v>
      </c>
      <c r="AU25" s="356">
        <v>19.870647000000002</v>
      </c>
      <c r="AV25" s="356">
        <v>19.760584999999999</v>
      </c>
      <c r="AW25" s="356">
        <v>19.643948999999999</v>
      </c>
      <c r="AX25" s="356">
        <v>19.533480999999998</v>
      </c>
      <c r="AY25" s="356">
        <v>19.414458</v>
      </c>
      <c r="AZ25" s="367">
        <v>19.328838000000001</v>
      </c>
      <c r="BA25" s="356">
        <v>19.201661999999999</v>
      </c>
      <c r="BB25" s="393">
        <v>19.042455</v>
      </c>
      <c r="BC25" s="401">
        <f t="shared" si="1"/>
        <v>-0.82913135331722287</v>
      </c>
    </row>
    <row r="26" spans="1:55" ht="12" customHeight="1" x14ac:dyDescent="0.35">
      <c r="A26" s="45" t="s">
        <v>75</v>
      </c>
      <c r="B26" s="357">
        <v>1.7179949999999999</v>
      </c>
      <c r="C26" s="358">
        <v>1.731787</v>
      </c>
      <c r="D26" s="358">
        <v>1.744882</v>
      </c>
      <c r="E26" s="358">
        <v>1.759584</v>
      </c>
      <c r="F26" s="358">
        <v>1.773809</v>
      </c>
      <c r="G26" s="358">
        <v>1.778454</v>
      </c>
      <c r="H26" s="358">
        <v>1.8087070000000001</v>
      </c>
      <c r="I26" s="358">
        <v>1.83179</v>
      </c>
      <c r="J26" s="358">
        <v>1.8529629999999999</v>
      </c>
      <c r="K26" s="358">
        <v>1.872133</v>
      </c>
      <c r="L26" s="358">
        <v>1.8930640000000001</v>
      </c>
      <c r="M26" s="358">
        <v>1.9095660000000001</v>
      </c>
      <c r="N26" s="358">
        <v>1.9034949999999999</v>
      </c>
      <c r="O26" s="358">
        <v>1.917173</v>
      </c>
      <c r="P26" s="358">
        <v>1.9274690000000001</v>
      </c>
      <c r="Q26" s="358">
        <v>1.936839</v>
      </c>
      <c r="R26" s="358">
        <v>1.946442</v>
      </c>
      <c r="S26" s="358">
        <v>1.9854860000000001</v>
      </c>
      <c r="T26" s="358">
        <v>1.9940659999999999</v>
      </c>
      <c r="U26" s="358">
        <v>1.9963249999999999</v>
      </c>
      <c r="V26" s="358">
        <v>1.9963770000000001</v>
      </c>
      <c r="W26" s="358">
        <v>1.9999450000000001</v>
      </c>
      <c r="X26" s="358">
        <v>1.998912</v>
      </c>
      <c r="Y26" s="358">
        <v>1.994084</v>
      </c>
      <c r="Z26" s="358">
        <v>1.9894080000000001</v>
      </c>
      <c r="AA26" s="358">
        <v>1.9894769999999999</v>
      </c>
      <c r="AB26" s="358">
        <v>1.9902660000000001</v>
      </c>
      <c r="AC26" s="358">
        <v>1.9869889999999999</v>
      </c>
      <c r="AD26" s="358">
        <v>1.984923</v>
      </c>
      <c r="AE26" s="358">
        <v>1.978334</v>
      </c>
      <c r="AF26" s="358">
        <v>1.9877549999999999</v>
      </c>
      <c r="AG26" s="358">
        <v>1.990094</v>
      </c>
      <c r="AH26" s="358">
        <v>1.9940260000000001</v>
      </c>
      <c r="AI26" s="358">
        <v>1.9950330000000001</v>
      </c>
      <c r="AJ26" s="358">
        <v>1.9964329999999999</v>
      </c>
      <c r="AK26" s="358">
        <v>1.99759</v>
      </c>
      <c r="AL26" s="358">
        <v>2.003358</v>
      </c>
      <c r="AM26" s="358">
        <v>2.0103770000000001</v>
      </c>
      <c r="AN26" s="358">
        <v>2.0102690000000001</v>
      </c>
      <c r="AO26" s="358">
        <v>2.032362</v>
      </c>
      <c r="AP26" s="358">
        <v>2.0469759999999999</v>
      </c>
      <c r="AQ26" s="358">
        <v>2.050189</v>
      </c>
      <c r="AR26" s="359">
        <v>2.0554960000000002</v>
      </c>
      <c r="AS26" s="359">
        <v>2.058821</v>
      </c>
      <c r="AT26" s="359">
        <v>2.0610849999999998</v>
      </c>
      <c r="AU26" s="360">
        <v>2.0628739999999999</v>
      </c>
      <c r="AV26" s="360">
        <v>2.0641880000000001</v>
      </c>
      <c r="AW26" s="360">
        <v>2.0658949999999998</v>
      </c>
      <c r="AX26" s="360">
        <v>2.0668799999999998</v>
      </c>
      <c r="AY26" s="360">
        <v>2.080908</v>
      </c>
      <c r="AZ26" s="360">
        <v>2.0958610000000002</v>
      </c>
      <c r="BA26" s="360">
        <v>2.1089769999999999</v>
      </c>
      <c r="BB26" s="372">
        <v>2.1071800000000001</v>
      </c>
      <c r="BC26" s="397">
        <f t="shared" si="1"/>
        <v>-8.5207188129587053E-2</v>
      </c>
    </row>
    <row r="27" spans="1:55" ht="12" customHeight="1" x14ac:dyDescent="0.35">
      <c r="A27" s="37" t="s">
        <v>79</v>
      </c>
      <c r="B27" s="361">
        <v>4.5365549999999999</v>
      </c>
      <c r="C27" s="362">
        <v>4.5398899999999998</v>
      </c>
      <c r="D27" s="362">
        <v>4.5750070000000003</v>
      </c>
      <c r="E27" s="362">
        <v>4.6182359999999996</v>
      </c>
      <c r="F27" s="362">
        <v>4.6646530000000004</v>
      </c>
      <c r="G27" s="362">
        <v>4.7145929999999998</v>
      </c>
      <c r="H27" s="362">
        <v>4.763617</v>
      </c>
      <c r="I27" s="362">
        <v>4.8153959999999998</v>
      </c>
      <c r="J27" s="362">
        <v>4.8656050000000004</v>
      </c>
      <c r="K27" s="362">
        <v>4.914644</v>
      </c>
      <c r="L27" s="362">
        <v>4.9633010000000004</v>
      </c>
      <c r="M27" s="362">
        <v>4.9963290000000002</v>
      </c>
      <c r="N27" s="362">
        <v>5.0358809999999998</v>
      </c>
      <c r="O27" s="362">
        <v>5.0743159999999996</v>
      </c>
      <c r="P27" s="362">
        <v>5.1096259999999996</v>
      </c>
      <c r="Q27" s="362">
        <v>5.1445679999999996</v>
      </c>
      <c r="R27" s="362">
        <v>5.1789670000000001</v>
      </c>
      <c r="S27" s="362">
        <v>5.2087079999999997</v>
      </c>
      <c r="T27" s="362">
        <v>5.2369719999999997</v>
      </c>
      <c r="U27" s="362">
        <v>5.2642199999999999</v>
      </c>
      <c r="V27" s="362">
        <v>5.2876630000000002</v>
      </c>
      <c r="W27" s="362">
        <v>5.3107110000000004</v>
      </c>
      <c r="X27" s="362">
        <v>5.2958769999999999</v>
      </c>
      <c r="Y27" s="362">
        <v>5.3141550000000004</v>
      </c>
      <c r="Z27" s="362">
        <v>5.3364549999999999</v>
      </c>
      <c r="AA27" s="362">
        <v>5.3562070000000004</v>
      </c>
      <c r="AB27" s="362">
        <v>5.3677900000000003</v>
      </c>
      <c r="AC27" s="362">
        <v>5.3789319999999998</v>
      </c>
      <c r="AD27" s="362">
        <v>5.3876499999999998</v>
      </c>
      <c r="AE27" s="362">
        <v>5.3933819999999999</v>
      </c>
      <c r="AF27" s="362">
        <v>5.398657</v>
      </c>
      <c r="AG27" s="362">
        <v>5.3787830000000003</v>
      </c>
      <c r="AH27" s="362">
        <v>5.3789509999999998</v>
      </c>
      <c r="AI27" s="362">
        <v>5.374873</v>
      </c>
      <c r="AJ27" s="362">
        <v>5.3718750000000002</v>
      </c>
      <c r="AK27" s="362">
        <v>5.3726849999999997</v>
      </c>
      <c r="AL27" s="362">
        <v>5.3729279999999999</v>
      </c>
      <c r="AM27" s="362">
        <v>5.3731799999999996</v>
      </c>
      <c r="AN27" s="362">
        <v>5.3760640000000004</v>
      </c>
      <c r="AO27" s="362">
        <v>5.3824009999999998</v>
      </c>
      <c r="AP27" s="362">
        <v>5.3904100000000001</v>
      </c>
      <c r="AQ27" s="362">
        <v>5.3924459999999996</v>
      </c>
      <c r="AR27" s="362">
        <v>5.4043219999999996</v>
      </c>
      <c r="AS27" s="362">
        <v>5.4108359999999998</v>
      </c>
      <c r="AT27" s="362">
        <v>5.4159490000000003</v>
      </c>
      <c r="AU27" s="356">
        <v>5.4213490000000002</v>
      </c>
      <c r="AV27" s="356">
        <v>5.4262519999999999</v>
      </c>
      <c r="AW27" s="356">
        <v>5.4353429999999996</v>
      </c>
      <c r="AX27" s="356">
        <v>5.4431200000000004</v>
      </c>
      <c r="AY27" s="356">
        <v>5.4504210000000004</v>
      </c>
      <c r="AZ27" s="356">
        <v>5.4578730000000002</v>
      </c>
      <c r="BA27" s="356">
        <v>5.4597810000000004</v>
      </c>
      <c r="BB27" s="391">
        <v>5.4347120000000002</v>
      </c>
      <c r="BC27" s="396">
        <f t="shared" si="1"/>
        <v>-0.45915761090051888</v>
      </c>
    </row>
    <row r="28" spans="1:55" ht="12" customHeight="1" x14ac:dyDescent="0.35">
      <c r="A28" s="45" t="s">
        <v>54</v>
      </c>
      <c r="B28" s="357">
        <v>4.6142770000000004</v>
      </c>
      <c r="C28" s="358">
        <v>4.5983359999999998</v>
      </c>
      <c r="D28" s="358">
        <v>4.6259119999999996</v>
      </c>
      <c r="E28" s="358">
        <v>4.6534009999999997</v>
      </c>
      <c r="F28" s="358">
        <v>4.6787609999999997</v>
      </c>
      <c r="G28" s="358">
        <v>4.7023869999999999</v>
      </c>
      <c r="H28" s="358">
        <v>4.7204920000000001</v>
      </c>
      <c r="I28" s="358">
        <v>4.730836</v>
      </c>
      <c r="J28" s="358">
        <v>4.7469669999999997</v>
      </c>
      <c r="K28" s="358">
        <v>4.7580879999999999</v>
      </c>
      <c r="L28" s="358">
        <v>4.7712919999999999</v>
      </c>
      <c r="M28" s="358">
        <v>4.7877780000000003</v>
      </c>
      <c r="N28" s="358">
        <v>4.8121499999999999</v>
      </c>
      <c r="O28" s="358">
        <v>4.8417149999999998</v>
      </c>
      <c r="P28" s="358">
        <v>4.8698579999999998</v>
      </c>
      <c r="Q28" s="358">
        <v>4.8937480000000004</v>
      </c>
      <c r="R28" s="358">
        <v>4.9106639999999997</v>
      </c>
      <c r="S28" s="358">
        <v>4.9256440000000001</v>
      </c>
      <c r="T28" s="358">
        <v>4.9386020000000004</v>
      </c>
      <c r="U28" s="358">
        <v>4.9543590000000002</v>
      </c>
      <c r="V28" s="358">
        <v>4.9743830000000004</v>
      </c>
      <c r="W28" s="358">
        <v>4.9984780000000004</v>
      </c>
      <c r="X28" s="358">
        <v>5.0290020000000002</v>
      </c>
      <c r="Y28" s="358">
        <v>5.0549819999999999</v>
      </c>
      <c r="Z28" s="358">
        <v>5.0779120000000004</v>
      </c>
      <c r="AA28" s="358">
        <v>5.0987539999999996</v>
      </c>
      <c r="AB28" s="358">
        <v>5.1168259999999997</v>
      </c>
      <c r="AC28" s="358">
        <v>5.13232</v>
      </c>
      <c r="AD28" s="358">
        <v>5.1473490000000002</v>
      </c>
      <c r="AE28" s="358">
        <v>5.1596460000000004</v>
      </c>
      <c r="AF28" s="358">
        <v>5.1713019999999998</v>
      </c>
      <c r="AG28" s="358">
        <v>5.1811150000000001</v>
      </c>
      <c r="AH28" s="358">
        <v>5.1949009999999998</v>
      </c>
      <c r="AI28" s="358">
        <v>5.2062949999999999</v>
      </c>
      <c r="AJ28" s="358">
        <v>5.2197319999999996</v>
      </c>
      <c r="AK28" s="358">
        <v>5.2366109999999999</v>
      </c>
      <c r="AL28" s="358">
        <v>5.2555800000000001</v>
      </c>
      <c r="AM28" s="358">
        <v>5.2769550000000001</v>
      </c>
      <c r="AN28" s="358">
        <v>5.300484</v>
      </c>
      <c r="AO28" s="358">
        <v>5.326314</v>
      </c>
      <c r="AP28" s="358">
        <v>5.3514270000000002</v>
      </c>
      <c r="AQ28" s="358">
        <v>5.3752760000000004</v>
      </c>
      <c r="AR28" s="358">
        <v>5.4012669999999998</v>
      </c>
      <c r="AS28" s="358">
        <v>5.4266740000000002</v>
      </c>
      <c r="AT28" s="359">
        <v>5.4512700000000001</v>
      </c>
      <c r="AU28" s="360">
        <v>5.4717529999999996</v>
      </c>
      <c r="AV28" s="360">
        <v>5.4873079999999996</v>
      </c>
      <c r="AW28" s="360">
        <v>5.5032969999999999</v>
      </c>
      <c r="AX28" s="360">
        <v>5.5131300000000003</v>
      </c>
      <c r="AY28" s="360">
        <v>5.517919</v>
      </c>
      <c r="AZ28" s="360">
        <v>5.5252920000000003</v>
      </c>
      <c r="BA28" s="360">
        <v>5.5337930000000002</v>
      </c>
      <c r="BB28" s="372">
        <v>5.548241</v>
      </c>
      <c r="BC28" s="397">
        <f t="shared" si="1"/>
        <v>0.26108674466138382</v>
      </c>
    </row>
    <row r="29" spans="1:55" ht="12" customHeight="1" x14ac:dyDescent="0.35">
      <c r="A29" s="179" t="s">
        <v>77</v>
      </c>
      <c r="B29" s="368">
        <v>8.0043710000000008</v>
      </c>
      <c r="C29" s="369">
        <v>8.0812299999999997</v>
      </c>
      <c r="D29" s="369">
        <v>8.1154379999999993</v>
      </c>
      <c r="E29" s="369">
        <v>8.1291609999999999</v>
      </c>
      <c r="F29" s="369">
        <v>8.1434630000000006</v>
      </c>
      <c r="G29" s="369">
        <v>8.1764469999999996</v>
      </c>
      <c r="H29" s="369">
        <v>8.2084270000000004</v>
      </c>
      <c r="I29" s="369">
        <v>8.2361439999999995</v>
      </c>
      <c r="J29" s="369">
        <v>8.2669359999999994</v>
      </c>
      <c r="K29" s="369">
        <v>8.2842610000000008</v>
      </c>
      <c r="L29" s="369">
        <v>8.3030939999999998</v>
      </c>
      <c r="M29" s="369">
        <v>8.3179669999999994</v>
      </c>
      <c r="N29" s="369">
        <v>8.3230380000000004</v>
      </c>
      <c r="O29" s="369">
        <v>8.3274880000000007</v>
      </c>
      <c r="P29" s="369">
        <v>8.3305769999999999</v>
      </c>
      <c r="Q29" s="369">
        <v>8.3426329999999993</v>
      </c>
      <c r="R29" s="369">
        <v>8.3581389999999995</v>
      </c>
      <c r="S29" s="369">
        <v>8.3815190000000008</v>
      </c>
      <c r="T29" s="369">
        <v>8.4140890000000006</v>
      </c>
      <c r="U29" s="369">
        <v>8.458888</v>
      </c>
      <c r="V29" s="369">
        <v>8.5270390000000003</v>
      </c>
      <c r="W29" s="369">
        <v>8.5906300000000009</v>
      </c>
      <c r="X29" s="369">
        <v>8.6441199999999991</v>
      </c>
      <c r="Y29" s="369">
        <v>8.6920129999999993</v>
      </c>
      <c r="Z29" s="369">
        <v>8.7451089999999994</v>
      </c>
      <c r="AA29" s="369">
        <v>8.8163809999999998</v>
      </c>
      <c r="AB29" s="369">
        <v>8.8374959999999998</v>
      </c>
      <c r="AC29" s="369">
        <v>8.8444990000000008</v>
      </c>
      <c r="AD29" s="369">
        <v>8.8476250000000007</v>
      </c>
      <c r="AE29" s="369">
        <v>8.8543219999999998</v>
      </c>
      <c r="AF29" s="369">
        <v>8.8614259999999998</v>
      </c>
      <c r="AG29" s="369">
        <v>8.8827920000000002</v>
      </c>
      <c r="AH29" s="369">
        <v>8.9091280000000008</v>
      </c>
      <c r="AI29" s="369">
        <v>8.9407879999999995</v>
      </c>
      <c r="AJ29" s="369">
        <v>8.9756699999999991</v>
      </c>
      <c r="AK29" s="369">
        <v>9.0113920000000007</v>
      </c>
      <c r="AL29" s="369">
        <v>9.0477519999999991</v>
      </c>
      <c r="AM29" s="369">
        <v>9.1132570000000008</v>
      </c>
      <c r="AN29" s="369">
        <v>9.1829269999999994</v>
      </c>
      <c r="AO29" s="369">
        <v>9.2563469999999999</v>
      </c>
      <c r="AP29" s="369">
        <v>9.3406819999999993</v>
      </c>
      <c r="AQ29" s="369">
        <v>9.4155700000000007</v>
      </c>
      <c r="AR29" s="369">
        <v>9.4828550000000007</v>
      </c>
      <c r="AS29" s="369">
        <v>9.5558929999999993</v>
      </c>
      <c r="AT29" s="369">
        <v>9.6448640000000001</v>
      </c>
      <c r="AU29" s="370">
        <v>9.7473550000000007</v>
      </c>
      <c r="AV29" s="370">
        <v>9.8510170000000006</v>
      </c>
      <c r="AW29" s="370">
        <v>9.9951530000000002</v>
      </c>
      <c r="AX29" s="370">
        <v>10.120241999999999</v>
      </c>
      <c r="AY29" s="370">
        <v>10.230185000000001</v>
      </c>
      <c r="AZ29" s="370">
        <v>10.327589</v>
      </c>
      <c r="BA29" s="370">
        <v>10.379295000000001</v>
      </c>
      <c r="BB29" s="394">
        <v>10.452325999999999</v>
      </c>
      <c r="BC29" s="402">
        <f t="shared" si="1"/>
        <v>0.70362197047100494</v>
      </c>
    </row>
    <row r="30" spans="1:55" ht="12" customHeight="1" x14ac:dyDescent="0.35">
      <c r="A30" s="135" t="s">
        <v>83</v>
      </c>
      <c r="B30" s="371">
        <v>0.204042</v>
      </c>
      <c r="C30" s="359">
        <v>0.20483399999999999</v>
      </c>
      <c r="D30" s="359">
        <v>0.20736099999999999</v>
      </c>
      <c r="E30" s="359">
        <v>0.21091199999999999</v>
      </c>
      <c r="F30" s="359">
        <v>0.213722</v>
      </c>
      <c r="G30" s="359">
        <v>0.216695</v>
      </c>
      <c r="H30" s="359">
        <v>0.21926200000000001</v>
      </c>
      <c r="I30" s="359">
        <v>0.22104599999999999</v>
      </c>
      <c r="J30" s="359">
        <v>0.222552</v>
      </c>
      <c r="K30" s="359">
        <v>0.224522</v>
      </c>
      <c r="L30" s="359">
        <v>0.22694800000000001</v>
      </c>
      <c r="M30" s="359">
        <v>0.229327</v>
      </c>
      <c r="N30" s="359">
        <v>0.232182</v>
      </c>
      <c r="O30" s="359">
        <v>0.235537</v>
      </c>
      <c r="P30" s="359">
        <v>0.23841599999999999</v>
      </c>
      <c r="Q30" s="359">
        <v>0.24060599999999999</v>
      </c>
      <c r="R30" s="359">
        <v>0.242203</v>
      </c>
      <c r="S30" s="359">
        <v>0.24415700000000001</v>
      </c>
      <c r="T30" s="359">
        <v>0.247561</v>
      </c>
      <c r="U30" s="359">
        <v>0.251919</v>
      </c>
      <c r="V30" s="359">
        <v>0.25378499999999998</v>
      </c>
      <c r="W30" s="359">
        <v>0.25586599999999998</v>
      </c>
      <c r="X30" s="359">
        <v>0.25972699999999999</v>
      </c>
      <c r="Y30" s="359">
        <v>0.26238600000000001</v>
      </c>
      <c r="Z30" s="359">
        <v>0.26506400000000002</v>
      </c>
      <c r="AA30" s="359">
        <v>0.26697799999999999</v>
      </c>
      <c r="AB30" s="359">
        <v>0.26795799999999997</v>
      </c>
      <c r="AC30" s="359">
        <v>0.269874</v>
      </c>
      <c r="AD30" s="359">
        <v>0.27238099999999998</v>
      </c>
      <c r="AE30" s="359">
        <v>0.27571200000000001</v>
      </c>
      <c r="AF30" s="359">
        <v>0.27904899999999999</v>
      </c>
      <c r="AG30" s="359">
        <v>0.28336099999999997</v>
      </c>
      <c r="AH30" s="359">
        <v>0.28657500000000002</v>
      </c>
      <c r="AI30" s="359">
        <v>0.28847099999999998</v>
      </c>
      <c r="AJ30" s="359">
        <v>0.29056999999999999</v>
      </c>
      <c r="AK30" s="359">
        <v>0.29357699999999998</v>
      </c>
      <c r="AL30" s="359">
        <v>0.29989100000000002</v>
      </c>
      <c r="AM30" s="359">
        <v>0.307672</v>
      </c>
      <c r="AN30" s="359">
        <v>0.31545899999999999</v>
      </c>
      <c r="AO30" s="359">
        <v>0.31936799999999999</v>
      </c>
      <c r="AP30" s="359">
        <v>0.31763000000000002</v>
      </c>
      <c r="AQ30" s="359">
        <v>0.31845200000000001</v>
      </c>
      <c r="AR30" s="359">
        <v>0.319575</v>
      </c>
      <c r="AS30" s="359">
        <v>0.321857</v>
      </c>
      <c r="AT30" s="359">
        <v>0.32567099999999999</v>
      </c>
      <c r="AU30" s="360">
        <v>0.3291</v>
      </c>
      <c r="AV30" s="360">
        <v>0.33252900000000002</v>
      </c>
      <c r="AW30" s="360">
        <v>0.33834900000000001</v>
      </c>
      <c r="AX30" s="360">
        <v>0.34844999999999998</v>
      </c>
      <c r="AY30" s="360">
        <v>0.356991</v>
      </c>
      <c r="AZ30" s="360">
        <v>0.36413400000000001</v>
      </c>
      <c r="BA30" s="360">
        <v>0.36879200000000001</v>
      </c>
      <c r="BB30" s="372">
        <v>0.37624800000000003</v>
      </c>
      <c r="BC30" s="397">
        <f t="shared" si="1"/>
        <v>2.0217358294106305</v>
      </c>
    </row>
    <row r="31" spans="1:55" ht="12" customHeight="1" x14ac:dyDescent="0.35">
      <c r="A31" s="37" t="s">
        <v>87</v>
      </c>
      <c r="B31" s="361">
        <v>2.0930000000000001E-2</v>
      </c>
      <c r="C31" s="362">
        <v>2.1350000000000001E-2</v>
      </c>
      <c r="D31" s="362">
        <v>2.1850000000000001E-2</v>
      </c>
      <c r="E31" s="362">
        <v>2.2414E-2</v>
      </c>
      <c r="F31" s="362">
        <v>2.3156E-2</v>
      </c>
      <c r="G31" s="362">
        <v>2.3744999999999999E-2</v>
      </c>
      <c r="H31" s="362">
        <v>2.3947E-2</v>
      </c>
      <c r="I31" s="362">
        <v>2.4169E-2</v>
      </c>
      <c r="J31" s="362">
        <v>2.4715000000000001E-2</v>
      </c>
      <c r="K31" s="362">
        <v>2.5340000000000001E-2</v>
      </c>
      <c r="L31" s="362">
        <v>2.5808999999999999E-2</v>
      </c>
      <c r="M31" s="362">
        <v>2.5215000000000001E-2</v>
      </c>
      <c r="N31" s="362">
        <v>2.613E-2</v>
      </c>
      <c r="O31" s="362">
        <v>2.6380000000000001E-2</v>
      </c>
      <c r="P31" s="362">
        <v>2.6512000000000001E-2</v>
      </c>
      <c r="Q31" s="362">
        <v>2.6679999999999999E-2</v>
      </c>
      <c r="R31" s="362">
        <v>2.7075999999999999E-2</v>
      </c>
      <c r="S31" s="362">
        <v>2.7399E-2</v>
      </c>
      <c r="T31" s="362">
        <v>2.7713999999999999E-2</v>
      </c>
      <c r="U31" s="362">
        <v>2.8181000000000001E-2</v>
      </c>
      <c r="V31" s="362">
        <v>2.8452000000000002E-2</v>
      </c>
      <c r="W31" s="362">
        <v>2.9031999999999999E-2</v>
      </c>
      <c r="X31" s="362">
        <v>2.9385999999999999E-2</v>
      </c>
      <c r="Y31" s="362">
        <v>2.9867999999999999E-2</v>
      </c>
      <c r="Z31" s="362">
        <v>3.031E-2</v>
      </c>
      <c r="AA31" s="362">
        <v>3.0629E-2</v>
      </c>
      <c r="AB31" s="362">
        <v>3.0922999999999999E-2</v>
      </c>
      <c r="AC31" s="362">
        <v>3.1143000000000001E-2</v>
      </c>
      <c r="AD31" s="362">
        <v>3.1320000000000001E-2</v>
      </c>
      <c r="AE31" s="362">
        <v>3.2015000000000002E-2</v>
      </c>
      <c r="AF31" s="362">
        <v>3.2426000000000003E-2</v>
      </c>
      <c r="AG31" s="362">
        <v>3.2863000000000003E-2</v>
      </c>
      <c r="AH31" s="362">
        <v>3.3524999999999999E-2</v>
      </c>
      <c r="AI31" s="362">
        <v>3.3862999999999997E-2</v>
      </c>
      <c r="AJ31" s="362">
        <v>3.4293999999999998E-2</v>
      </c>
      <c r="AK31" s="362">
        <v>3.4599999999999999E-2</v>
      </c>
      <c r="AL31" s="362">
        <v>3.4904999999999999E-2</v>
      </c>
      <c r="AM31" s="362">
        <v>3.5167999999999998E-2</v>
      </c>
      <c r="AN31" s="362">
        <v>3.5355999999999999E-2</v>
      </c>
      <c r="AO31" s="362">
        <v>3.5589000000000003E-2</v>
      </c>
      <c r="AP31" s="362">
        <v>3.5894000000000002E-2</v>
      </c>
      <c r="AQ31" s="362">
        <v>3.6149000000000001E-2</v>
      </c>
      <c r="AR31" s="362">
        <v>3.6475E-2</v>
      </c>
      <c r="AS31" s="362">
        <v>3.6838000000000003E-2</v>
      </c>
      <c r="AT31" s="362">
        <v>3.7129000000000002E-2</v>
      </c>
      <c r="AU31" s="356">
        <v>3.7366000000000003E-2</v>
      </c>
      <c r="AV31" s="356">
        <v>3.7622000000000003E-2</v>
      </c>
      <c r="AW31" s="356">
        <v>3.7810000000000003E-2</v>
      </c>
      <c r="AX31" s="356">
        <v>3.8114000000000002E-2</v>
      </c>
      <c r="AY31" s="356">
        <v>3.8378000000000002E-2</v>
      </c>
      <c r="AZ31" s="356">
        <v>3.8746999999999997E-2</v>
      </c>
      <c r="BA31" s="356">
        <v>3.9054999999999999E-2</v>
      </c>
      <c r="BB31" s="391">
        <v>3.9308000000000003E-2</v>
      </c>
      <c r="BC31" s="396">
        <f t="shared" si="1"/>
        <v>0.64780437844066796</v>
      </c>
    </row>
    <row r="32" spans="1:55" ht="12" customHeight="1" x14ac:dyDescent="0.35">
      <c r="A32" s="135" t="s">
        <v>90</v>
      </c>
      <c r="B32" s="371">
        <v>3.8632209999999998</v>
      </c>
      <c r="C32" s="359">
        <v>3.8883049999999999</v>
      </c>
      <c r="D32" s="359">
        <v>3.9177729999999999</v>
      </c>
      <c r="E32" s="359">
        <v>3.9482339999999998</v>
      </c>
      <c r="F32" s="359">
        <v>3.9729899999999998</v>
      </c>
      <c r="G32" s="359">
        <v>3.997525</v>
      </c>
      <c r="H32" s="359">
        <v>4.0171010000000003</v>
      </c>
      <c r="I32" s="359">
        <v>4.035202</v>
      </c>
      <c r="J32" s="359">
        <v>4.0512079999999999</v>
      </c>
      <c r="K32" s="359">
        <v>4.0661339999999999</v>
      </c>
      <c r="L32" s="359">
        <v>4.0789</v>
      </c>
      <c r="M32" s="359">
        <v>4.0923400000000001</v>
      </c>
      <c r="N32" s="359">
        <v>4.1070630000000001</v>
      </c>
      <c r="O32" s="359">
        <v>4.1225110000000003</v>
      </c>
      <c r="P32" s="359">
        <v>4.1343529999999999</v>
      </c>
      <c r="Q32" s="359">
        <v>4.1458449999999996</v>
      </c>
      <c r="R32" s="359">
        <v>4.1591870000000002</v>
      </c>
      <c r="S32" s="359">
        <v>4.1755209999999998</v>
      </c>
      <c r="T32" s="359">
        <v>4.1982889999999999</v>
      </c>
      <c r="U32" s="359">
        <v>4.2206859999999997</v>
      </c>
      <c r="V32" s="359">
        <v>4.2331159999999999</v>
      </c>
      <c r="W32" s="359">
        <v>4.2498300000000002</v>
      </c>
      <c r="X32" s="359">
        <v>4.2736340000000004</v>
      </c>
      <c r="Y32" s="359">
        <v>4.2991669999999997</v>
      </c>
      <c r="Z32" s="359">
        <v>4.3248150000000001</v>
      </c>
      <c r="AA32" s="359">
        <v>4.3484100000000003</v>
      </c>
      <c r="AB32" s="359">
        <v>4.3699570000000003</v>
      </c>
      <c r="AC32" s="359">
        <v>4.3927139999999998</v>
      </c>
      <c r="AD32" s="359">
        <v>4.4175990000000001</v>
      </c>
      <c r="AE32" s="359">
        <v>4.4453290000000001</v>
      </c>
      <c r="AF32" s="359">
        <v>4.478497</v>
      </c>
      <c r="AG32" s="359">
        <v>4.5034359999999998</v>
      </c>
      <c r="AH32" s="359">
        <v>4.5240660000000004</v>
      </c>
      <c r="AI32" s="359">
        <v>4.5522520000000002</v>
      </c>
      <c r="AJ32" s="359">
        <v>4.5774569999999999</v>
      </c>
      <c r="AK32" s="359">
        <v>4.606363</v>
      </c>
      <c r="AL32" s="359">
        <v>4.6402190000000001</v>
      </c>
      <c r="AM32" s="359">
        <v>4.6811340000000001</v>
      </c>
      <c r="AN32" s="359">
        <v>4.737171</v>
      </c>
      <c r="AO32" s="359">
        <v>4.7992520000000001</v>
      </c>
      <c r="AP32" s="359">
        <v>4.8581989999999999</v>
      </c>
      <c r="AQ32" s="359">
        <v>4.9203049999999999</v>
      </c>
      <c r="AR32" s="359">
        <v>4.9858700000000002</v>
      </c>
      <c r="AS32" s="359">
        <v>5.0512750000000004</v>
      </c>
      <c r="AT32" s="359">
        <v>5.1079699999999999</v>
      </c>
      <c r="AU32" s="360">
        <v>5.166493</v>
      </c>
      <c r="AV32" s="360">
        <v>5.2107210000000004</v>
      </c>
      <c r="AW32" s="360">
        <v>5.2583169999999999</v>
      </c>
      <c r="AX32" s="360">
        <v>5.2956190000000003</v>
      </c>
      <c r="AY32" s="360">
        <v>5.3282119999999997</v>
      </c>
      <c r="AZ32" s="360">
        <v>5.3675800000000002</v>
      </c>
      <c r="BA32" s="360">
        <v>5.3913690000000001</v>
      </c>
      <c r="BB32" s="372">
        <v>5.4252700000000003</v>
      </c>
      <c r="BC32" s="397">
        <f t="shared" si="1"/>
        <v>0.62880133042276043</v>
      </c>
    </row>
    <row r="33" spans="1:55" ht="12" customHeight="1" x14ac:dyDescent="0.35">
      <c r="A33" s="134" t="s">
        <v>93</v>
      </c>
      <c r="B33" s="368">
        <v>6.1687000000000003</v>
      </c>
      <c r="C33" s="369">
        <v>6.1930540000000001</v>
      </c>
      <c r="D33" s="369">
        <v>6.2337439999999997</v>
      </c>
      <c r="E33" s="369">
        <v>6.2881679999999998</v>
      </c>
      <c r="F33" s="369">
        <v>6.3265250000000002</v>
      </c>
      <c r="G33" s="369">
        <v>6.3562849999999997</v>
      </c>
      <c r="H33" s="369">
        <v>6.3209780000000002</v>
      </c>
      <c r="I33" s="369">
        <v>6.2840290000000003</v>
      </c>
      <c r="J33" s="369">
        <v>6.2783189999999998</v>
      </c>
      <c r="K33" s="369">
        <v>6.2851559999999997</v>
      </c>
      <c r="L33" s="369">
        <v>6.3035730000000001</v>
      </c>
      <c r="M33" s="369">
        <v>6.3352430000000002</v>
      </c>
      <c r="N33" s="369">
        <v>6.3729040000000001</v>
      </c>
      <c r="O33" s="369">
        <v>6.409713</v>
      </c>
      <c r="P33" s="369">
        <v>6.4278329999999997</v>
      </c>
      <c r="Q33" s="369">
        <v>6.4558960000000001</v>
      </c>
      <c r="R33" s="369">
        <v>6.4848340000000002</v>
      </c>
      <c r="S33" s="369">
        <v>6.5234129999999997</v>
      </c>
      <c r="T33" s="369">
        <v>6.5667989999999996</v>
      </c>
      <c r="U33" s="369">
        <v>6.6199729999999999</v>
      </c>
      <c r="V33" s="369">
        <v>6.6738499999999998</v>
      </c>
      <c r="W33" s="369">
        <v>6.7571880000000002</v>
      </c>
      <c r="X33" s="369">
        <v>6.8427680000000004</v>
      </c>
      <c r="Y33" s="369">
        <v>6.907959</v>
      </c>
      <c r="Z33" s="369">
        <v>6.9685699999999997</v>
      </c>
      <c r="AA33" s="369">
        <v>7.0190190000000001</v>
      </c>
      <c r="AB33" s="369">
        <v>7.062354</v>
      </c>
      <c r="AC33" s="369">
        <v>7.0813459999999999</v>
      </c>
      <c r="AD33" s="369">
        <v>7.0964650000000002</v>
      </c>
      <c r="AE33" s="369">
        <v>7.1235369999999998</v>
      </c>
      <c r="AF33" s="369">
        <v>7.1644439999999996</v>
      </c>
      <c r="AG33" s="369">
        <v>7.2040550000000003</v>
      </c>
      <c r="AH33" s="369">
        <v>7.2556529999999997</v>
      </c>
      <c r="AI33" s="369">
        <v>7.3138529999999999</v>
      </c>
      <c r="AJ33" s="369">
        <v>7.3641480000000001</v>
      </c>
      <c r="AK33" s="369">
        <v>7.4151020000000001</v>
      </c>
      <c r="AL33" s="369">
        <v>7.4591279999999998</v>
      </c>
      <c r="AM33" s="369">
        <v>7.5087390000000003</v>
      </c>
      <c r="AN33" s="369">
        <v>7.5934939999999997</v>
      </c>
      <c r="AO33" s="369">
        <v>7.7018560000000003</v>
      </c>
      <c r="AP33" s="369">
        <v>7.785806</v>
      </c>
      <c r="AQ33" s="382">
        <v>7.8701340000000002</v>
      </c>
      <c r="AR33" s="369">
        <v>7.9546619999999999</v>
      </c>
      <c r="AS33" s="369">
        <v>8.0390599999999992</v>
      </c>
      <c r="AT33" s="369">
        <v>8.1396309999999996</v>
      </c>
      <c r="AU33" s="370">
        <v>8.2376660000000008</v>
      </c>
      <c r="AV33" s="370">
        <v>8.3271259999999998</v>
      </c>
      <c r="AW33" s="370">
        <v>8.4195499999999992</v>
      </c>
      <c r="AX33" s="370">
        <v>8.4841300000000004</v>
      </c>
      <c r="AY33" s="370">
        <v>8.5445270000000004</v>
      </c>
      <c r="AZ33" s="370">
        <v>8.606033</v>
      </c>
      <c r="BA33" s="370">
        <v>8.6702999999999992</v>
      </c>
      <c r="BB33" s="394">
        <v>8.7387910000000009</v>
      </c>
      <c r="BC33" s="402">
        <f t="shared" si="1"/>
        <v>0.78994959805314124</v>
      </c>
    </row>
    <row r="34" spans="1:55" ht="12" customHeight="1" x14ac:dyDescent="0.35">
      <c r="A34" s="131" t="s">
        <v>189</v>
      </c>
      <c r="B34" s="360">
        <v>3.8155610000000002</v>
      </c>
      <c r="C34" s="360">
        <v>3.8592420000000001</v>
      </c>
      <c r="D34" s="360">
        <v>3.9018950000000001</v>
      </c>
      <c r="E34" s="360">
        <v>3.943152</v>
      </c>
      <c r="F34" s="360">
        <v>3.983063</v>
      </c>
      <c r="G34" s="360">
        <v>4.0220900000000004</v>
      </c>
      <c r="H34" s="360">
        <v>4.0600389999999997</v>
      </c>
      <c r="I34" s="360">
        <v>4.0965160000000003</v>
      </c>
      <c r="J34" s="360">
        <v>4.1315210000000002</v>
      </c>
      <c r="K34" s="360">
        <v>4.1655110000000004</v>
      </c>
      <c r="L34" s="360">
        <v>4.1998199999999999</v>
      </c>
      <c r="M34" s="360">
        <v>4.23597</v>
      </c>
      <c r="N34" s="360">
        <v>4.2740130000000001</v>
      </c>
      <c r="O34" s="360">
        <v>4.3125210000000003</v>
      </c>
      <c r="P34" s="360">
        <v>4.3495970000000002</v>
      </c>
      <c r="Q34" s="360">
        <v>4.3833060000000001</v>
      </c>
      <c r="R34" s="360">
        <v>4.4133740000000001</v>
      </c>
      <c r="S34" s="360">
        <v>4.4402999999999997</v>
      </c>
      <c r="T34" s="360">
        <v>4.4633200000000004</v>
      </c>
      <c r="U34" s="360">
        <v>4.48123</v>
      </c>
      <c r="V34" s="360">
        <v>4.4943099999999996</v>
      </c>
      <c r="W34" s="360">
        <v>4.5023860000000004</v>
      </c>
      <c r="X34" s="360">
        <v>4.2757300000000003</v>
      </c>
      <c r="Y34" s="360">
        <v>3.9429810000000001</v>
      </c>
      <c r="Z34" s="360">
        <v>3.76233</v>
      </c>
      <c r="AA34" s="360">
        <v>3.7505269999999999</v>
      </c>
      <c r="AB34" s="360">
        <v>3.9077510000000002</v>
      </c>
      <c r="AC34" s="360">
        <v>4.0477480000000003</v>
      </c>
      <c r="AD34" s="360">
        <v>4.1150589999999996</v>
      </c>
      <c r="AE34" s="360">
        <v>4.1530139999999998</v>
      </c>
      <c r="AF34" s="360">
        <v>4.1793500000000003</v>
      </c>
      <c r="AG34" s="360">
        <v>4.1949319999999997</v>
      </c>
      <c r="AH34" s="360">
        <v>4.19841</v>
      </c>
      <c r="AI34" s="360">
        <v>4.1837569999999999</v>
      </c>
      <c r="AJ34" s="360">
        <v>4.1428599999999998</v>
      </c>
      <c r="AK34" s="360">
        <v>4.0942970000000001</v>
      </c>
      <c r="AL34" s="360">
        <v>4.0580860000000003</v>
      </c>
      <c r="AM34" s="360">
        <v>4.0078760000000004</v>
      </c>
      <c r="AN34" s="360">
        <v>3.9433919999999998</v>
      </c>
      <c r="AO34" s="360">
        <v>3.8777499999999998</v>
      </c>
      <c r="AP34" s="360">
        <v>3.8110879999999998</v>
      </c>
      <c r="AQ34" s="360">
        <v>3.7431420000000002</v>
      </c>
      <c r="AR34" s="360">
        <v>3.6743739999999998</v>
      </c>
      <c r="AS34" s="360">
        <v>3.617559</v>
      </c>
      <c r="AT34" s="360">
        <v>3.5710679999999999</v>
      </c>
      <c r="AU34" s="360">
        <v>3.524324</v>
      </c>
      <c r="AV34" s="360">
        <v>3.4809860000000001</v>
      </c>
      <c r="AW34" s="360">
        <v>3.4400270000000002</v>
      </c>
      <c r="AX34" s="360">
        <v>3.4001290000000002</v>
      </c>
      <c r="AY34" s="360">
        <v>3.3607109999999998</v>
      </c>
      <c r="AZ34" s="360">
        <v>3.3184070000000001</v>
      </c>
      <c r="BA34" s="360">
        <v>3.2709429999999999</v>
      </c>
      <c r="BB34" s="372">
        <f>3453/1000</f>
        <v>3.4529999999999998</v>
      </c>
      <c r="BC34" s="397">
        <f t="shared" si="1"/>
        <v>5.56588726859502</v>
      </c>
    </row>
    <row r="35" spans="1:55" ht="12" customHeight="1" x14ac:dyDescent="0.35">
      <c r="A35" s="37" t="s">
        <v>145</v>
      </c>
      <c r="B35" s="361"/>
      <c r="C35" s="362"/>
      <c r="D35" s="362"/>
      <c r="E35" s="362"/>
      <c r="F35" s="362"/>
      <c r="G35" s="362"/>
      <c r="H35" s="362"/>
      <c r="I35" s="362"/>
      <c r="J35" s="362"/>
      <c r="K35" s="362"/>
      <c r="L35" s="362"/>
      <c r="M35" s="362"/>
      <c r="N35" s="362"/>
      <c r="O35" s="362"/>
      <c r="P35" s="362"/>
      <c r="Q35" s="362"/>
      <c r="R35" s="362"/>
      <c r="S35" s="362"/>
      <c r="T35" s="362"/>
      <c r="U35" s="362"/>
      <c r="V35" s="362"/>
      <c r="W35" s="362"/>
      <c r="X35" s="362"/>
      <c r="Y35" s="362"/>
      <c r="Z35" s="362"/>
      <c r="AA35" s="362">
        <v>0.63301499999999999</v>
      </c>
      <c r="AB35" s="362">
        <v>0.60331699999999999</v>
      </c>
      <c r="AC35" s="362">
        <v>0.60561100000000001</v>
      </c>
      <c r="AD35" s="362">
        <v>0.60790599999999995</v>
      </c>
      <c r="AE35" s="362">
        <v>0.61020099999999999</v>
      </c>
      <c r="AF35" s="362">
        <v>0.60315200000000002</v>
      </c>
      <c r="AG35" s="362">
        <v>0.60598799999999997</v>
      </c>
      <c r="AH35" s="362">
        <v>0.60846</v>
      </c>
      <c r="AI35" s="362">
        <v>0.61051</v>
      </c>
      <c r="AJ35" s="362">
        <v>0.61221400000000004</v>
      </c>
      <c r="AK35" s="362">
        <v>0.61341999999999997</v>
      </c>
      <c r="AL35" s="362">
        <v>0.61310900000000002</v>
      </c>
      <c r="AM35" s="362">
        <v>0.61462399999999995</v>
      </c>
      <c r="AN35" s="362">
        <v>0.61554299999999995</v>
      </c>
      <c r="AO35" s="362">
        <v>0.61715699999999996</v>
      </c>
      <c r="AP35" s="362">
        <v>0.61900100000000002</v>
      </c>
      <c r="AQ35" s="362">
        <v>0.61985000000000001</v>
      </c>
      <c r="AR35" s="362">
        <v>0.62030799999999997</v>
      </c>
      <c r="AS35" s="362">
        <v>0.62089300000000003</v>
      </c>
      <c r="AT35" s="362">
        <v>0.62152099999999999</v>
      </c>
      <c r="AU35" s="356">
        <v>0.62209899999999996</v>
      </c>
      <c r="AV35" s="356">
        <v>0.62221800000000005</v>
      </c>
      <c r="AW35" s="356">
        <v>0.62238700000000002</v>
      </c>
      <c r="AX35" s="356">
        <v>0.622359</v>
      </c>
      <c r="AY35" s="356">
        <v>0.62218200000000001</v>
      </c>
      <c r="AZ35" s="356">
        <v>0.62187300000000001</v>
      </c>
      <c r="BA35" s="356">
        <v>0.62073900000000004</v>
      </c>
      <c r="BB35" s="391">
        <v>0.61768299999999998</v>
      </c>
      <c r="BC35" s="396">
        <f t="shared" si="1"/>
        <v>-0.49231641640045609</v>
      </c>
    </row>
    <row r="36" spans="1:55" ht="12" customHeight="1" x14ac:dyDescent="0.35">
      <c r="A36" s="168" t="s">
        <v>193</v>
      </c>
      <c r="B36" s="371">
        <v>3.5698460000000001</v>
      </c>
      <c r="C36" s="359">
        <v>3.622843</v>
      </c>
      <c r="D36" s="359">
        <v>3.6753019999999998</v>
      </c>
      <c r="E36" s="359">
        <v>3.7286869999999999</v>
      </c>
      <c r="F36" s="359">
        <v>3.7725970000000002</v>
      </c>
      <c r="G36" s="359">
        <v>3.8217479999999999</v>
      </c>
      <c r="H36" s="359">
        <v>3.8614099999999998</v>
      </c>
      <c r="I36" s="359">
        <v>3.897627</v>
      </c>
      <c r="J36" s="359">
        <v>3.927781</v>
      </c>
      <c r="K36" s="359">
        <v>3.9497559999999998</v>
      </c>
      <c r="L36" s="359">
        <v>3.9891049999999999</v>
      </c>
      <c r="M36" s="359">
        <v>4.033379</v>
      </c>
      <c r="N36" s="359">
        <v>4.0777789999999996</v>
      </c>
      <c r="O36" s="359">
        <v>4.1181349999999997</v>
      </c>
      <c r="P36" s="359">
        <v>4.155748</v>
      </c>
      <c r="Q36" s="359">
        <v>4.1941689999999996</v>
      </c>
      <c r="R36" s="359">
        <v>4.2343190000000002</v>
      </c>
      <c r="S36" s="359">
        <v>4.273612</v>
      </c>
      <c r="T36" s="359">
        <v>4.3033989999999998</v>
      </c>
      <c r="U36" s="359">
        <v>4.3353599999999997</v>
      </c>
      <c r="V36" s="359">
        <v>4.3593770000000003</v>
      </c>
      <c r="W36" s="359">
        <v>4.364077</v>
      </c>
      <c r="X36" s="359">
        <v>4.3568769999999999</v>
      </c>
      <c r="Y36" s="359">
        <v>4.3455769999999996</v>
      </c>
      <c r="Z36" s="359">
        <v>4.3504849999999999</v>
      </c>
      <c r="AA36" s="359">
        <v>4.3456849999999996</v>
      </c>
      <c r="AB36" s="359">
        <v>4.3318700000000003</v>
      </c>
      <c r="AC36" s="359">
        <v>4.3175129999999999</v>
      </c>
      <c r="AD36" s="359">
        <v>3.6556139999999999</v>
      </c>
      <c r="AE36" s="359">
        <v>3.6499299999999999</v>
      </c>
      <c r="AF36" s="359">
        <v>3.6440700000000001</v>
      </c>
      <c r="AG36" s="359">
        <v>3.6351119999999999</v>
      </c>
      <c r="AH36" s="359">
        <v>3.627812</v>
      </c>
      <c r="AI36" s="359">
        <v>3.618312</v>
      </c>
      <c r="AJ36" s="359">
        <v>3.6074350000000002</v>
      </c>
      <c r="AK36" s="359">
        <v>3.6004360000000002</v>
      </c>
      <c r="AL36" s="359">
        <v>3.5899359999999998</v>
      </c>
      <c r="AM36" s="359">
        <v>3.5811099999999998</v>
      </c>
      <c r="AN36" s="359">
        <v>3.5727030000000002</v>
      </c>
      <c r="AO36" s="359">
        <v>3.5675119999999998</v>
      </c>
      <c r="AP36" s="359">
        <v>3.5636950000000001</v>
      </c>
      <c r="AQ36" s="359">
        <v>3.5604300000000002</v>
      </c>
      <c r="AR36" s="359">
        <v>3.5595409999999998</v>
      </c>
      <c r="AS36" s="359">
        <v>3.5594969999999999</v>
      </c>
      <c r="AT36" s="375">
        <v>2.8690000000000002</v>
      </c>
      <c r="AU36" s="359">
        <v>2.8460000000000001</v>
      </c>
      <c r="AV36" s="359">
        <v>2.8250000000000002</v>
      </c>
      <c r="AW36" s="359">
        <v>2.78</v>
      </c>
      <c r="AX36" s="359">
        <v>2.7290000000000001</v>
      </c>
      <c r="AY36" s="359">
        <v>2.6840000000000002</v>
      </c>
      <c r="AZ36" s="359">
        <v>2.6429999999999998</v>
      </c>
      <c r="BA36" s="359">
        <v>2.6259999999999999</v>
      </c>
      <c r="BB36" s="395">
        <v>2.6030000000000002</v>
      </c>
      <c r="BC36" s="403">
        <f t="shared" si="1"/>
        <v>-0.87585681645086311</v>
      </c>
    </row>
    <row r="37" spans="1:55" ht="12" customHeight="1" x14ac:dyDescent="0.35">
      <c r="A37" s="37" t="s">
        <v>98</v>
      </c>
      <c r="B37" s="361">
        <v>1.6167689999999999</v>
      </c>
      <c r="C37" s="362">
        <v>1.6413530000000001</v>
      </c>
      <c r="D37" s="362">
        <v>1.666798</v>
      </c>
      <c r="E37" s="362">
        <v>1.692113</v>
      </c>
      <c r="F37" s="362">
        <v>1.71709</v>
      </c>
      <c r="G37" s="362">
        <v>1.74278</v>
      </c>
      <c r="H37" s="362">
        <v>1.76989</v>
      </c>
      <c r="I37" s="362">
        <v>1.797145</v>
      </c>
      <c r="J37" s="362">
        <v>1.823151</v>
      </c>
      <c r="K37" s="362">
        <v>1.849388</v>
      </c>
      <c r="L37" s="362">
        <v>1.8780669999999999</v>
      </c>
      <c r="M37" s="362">
        <v>1.9045700000000001</v>
      </c>
      <c r="N37" s="362">
        <v>1.9288559999999999</v>
      </c>
      <c r="O37" s="362">
        <v>1.9549719999999999</v>
      </c>
      <c r="P37" s="362">
        <v>1.9801390000000001</v>
      </c>
      <c r="Q37" s="362">
        <v>2.0047090000000001</v>
      </c>
      <c r="R37" s="362">
        <v>2.029175</v>
      </c>
      <c r="S37" s="362">
        <v>2.052953</v>
      </c>
      <c r="T37" s="362">
        <v>2.0770559999999998</v>
      </c>
      <c r="U37" s="362">
        <v>2.1002459999999998</v>
      </c>
      <c r="V37" s="362">
        <v>1.8731089999999999</v>
      </c>
      <c r="W37" s="362">
        <v>1.8908720000000001</v>
      </c>
      <c r="X37" s="362">
        <v>1.908941</v>
      </c>
      <c r="Y37" s="362">
        <v>2.0609999999999999</v>
      </c>
      <c r="Z37" s="362">
        <v>1.936741</v>
      </c>
      <c r="AA37" s="362">
        <v>1.957265</v>
      </c>
      <c r="AB37" s="362">
        <v>1.971687</v>
      </c>
      <c r="AC37" s="362">
        <v>1.991398</v>
      </c>
      <c r="AD37" s="362">
        <v>2.0023399999999998</v>
      </c>
      <c r="AE37" s="362">
        <v>2.012705</v>
      </c>
      <c r="AF37" s="362">
        <v>2.0215779999999999</v>
      </c>
      <c r="AG37" s="362">
        <v>2.0311119999999998</v>
      </c>
      <c r="AH37" s="362">
        <v>2.0386510000000002</v>
      </c>
      <c r="AI37" s="362">
        <v>2.0236540000000001</v>
      </c>
      <c r="AJ37" s="362">
        <v>2.0298919999999998</v>
      </c>
      <c r="AK37" s="362">
        <v>2.035196</v>
      </c>
      <c r="AL37" s="362">
        <v>2.0385140000000002</v>
      </c>
      <c r="AM37" s="362">
        <v>2.041941</v>
      </c>
      <c r="AN37" s="362">
        <v>2.0451769999999998</v>
      </c>
      <c r="AO37" s="362">
        <v>2.048619</v>
      </c>
      <c r="AP37" s="362">
        <v>2.0527220000000002</v>
      </c>
      <c r="AQ37" s="362">
        <v>2.0572840000000001</v>
      </c>
      <c r="AR37" s="362">
        <v>2.0597940000000001</v>
      </c>
      <c r="AS37" s="362">
        <v>2.0622940000000001</v>
      </c>
      <c r="AT37" s="362">
        <v>2.065769</v>
      </c>
      <c r="AU37" s="356">
        <v>2.069172</v>
      </c>
      <c r="AV37" s="356">
        <v>2.071278</v>
      </c>
      <c r="AW37" s="356">
        <v>2.0737019999999999</v>
      </c>
      <c r="AX37" s="356">
        <v>2.0753010000000001</v>
      </c>
      <c r="AY37" s="356">
        <v>2.0771320000000002</v>
      </c>
      <c r="AZ37" s="356">
        <v>2.0762550000000002</v>
      </c>
      <c r="BA37" s="356">
        <v>2.0688080000000002</v>
      </c>
      <c r="BB37" s="390">
        <v>1.8371139999999999</v>
      </c>
      <c r="BC37" s="399">
        <f t="shared" si="1"/>
        <v>-11.199395980680677</v>
      </c>
    </row>
    <row r="38" spans="1:55" ht="12" customHeight="1" x14ac:dyDescent="0.35">
      <c r="A38" s="374" t="s">
        <v>153</v>
      </c>
      <c r="B38" s="371">
        <v>2.1106120000000002</v>
      </c>
      <c r="C38" s="359">
        <v>2.160345</v>
      </c>
      <c r="D38" s="359">
        <v>2.2153610000000001</v>
      </c>
      <c r="E38" s="359">
        <v>2.2708910000000002</v>
      </c>
      <c r="F38" s="359">
        <v>2.322613</v>
      </c>
      <c r="G38" s="359">
        <v>2.3776350000000002</v>
      </c>
      <c r="H38" s="359">
        <v>2.4320270000000002</v>
      </c>
      <c r="I38" s="359">
        <v>2.4850249999999998</v>
      </c>
      <c r="J38" s="359">
        <v>2.5420660000000002</v>
      </c>
      <c r="K38" s="359">
        <v>2.5904660000000002</v>
      </c>
      <c r="L38" s="359">
        <v>2.6451980000000002</v>
      </c>
      <c r="M38" s="359">
        <v>2.6987950000000001</v>
      </c>
      <c r="N38" s="359">
        <v>2.7533159999999999</v>
      </c>
      <c r="O38" s="359">
        <v>2.815239</v>
      </c>
      <c r="P38" s="359">
        <v>2.872681</v>
      </c>
      <c r="Q38" s="359">
        <v>2.9361769999999998</v>
      </c>
      <c r="R38" s="359">
        <v>2.993347</v>
      </c>
      <c r="S38" s="359">
        <v>3.0519229999999999</v>
      </c>
      <c r="T38" s="359">
        <v>3.1152860000000002</v>
      </c>
      <c r="U38" s="359">
        <v>3.1693859999999998</v>
      </c>
      <c r="V38" s="359">
        <v>3.2865000000000002</v>
      </c>
      <c r="W38" s="359">
        <v>3.259814</v>
      </c>
      <c r="X38" s="359">
        <v>3.1901030000000001</v>
      </c>
      <c r="Y38" s="359">
        <v>3.167478</v>
      </c>
      <c r="Z38" s="359">
        <v>3.22031</v>
      </c>
      <c r="AA38" s="359">
        <v>3.2488359999999998</v>
      </c>
      <c r="AB38" s="359">
        <v>3.2829999999999999</v>
      </c>
      <c r="AC38" s="359">
        <v>3.3243170000000002</v>
      </c>
      <c r="AD38" s="359">
        <v>3.3543409999999998</v>
      </c>
      <c r="AE38" s="359">
        <v>3.3734449999999998</v>
      </c>
      <c r="AF38" s="359">
        <v>3.058497</v>
      </c>
      <c r="AG38" s="359">
        <v>3.0633180000000002</v>
      </c>
      <c r="AH38" s="359">
        <v>3.0841479999999999</v>
      </c>
      <c r="AI38" s="359">
        <v>3.1027809999999998</v>
      </c>
      <c r="AJ38" s="359">
        <v>3.119548</v>
      </c>
      <c r="AK38" s="359">
        <v>3.1349749999999998</v>
      </c>
      <c r="AL38" s="359">
        <v>3.149143</v>
      </c>
      <c r="AM38" s="359">
        <v>3.152625</v>
      </c>
      <c r="AN38" s="359">
        <v>3.1700499999999998</v>
      </c>
      <c r="AO38" s="359">
        <v>3.184701</v>
      </c>
      <c r="AP38" s="359"/>
      <c r="AQ38" s="359">
        <v>2.9073609999999999</v>
      </c>
      <c r="AR38" s="359">
        <v>2.9030079999999998</v>
      </c>
      <c r="AS38" s="359">
        <v>2.89777</v>
      </c>
      <c r="AT38" s="359">
        <v>2.8923939999999999</v>
      </c>
      <c r="AU38" s="360">
        <v>2.885796</v>
      </c>
      <c r="AV38" s="360">
        <v>2.8755920000000001</v>
      </c>
      <c r="AW38" s="360">
        <v>2.8765909999999999</v>
      </c>
      <c r="AX38" s="360">
        <v>2.8703240000000001</v>
      </c>
      <c r="AY38" s="360">
        <v>2.8624269999999998</v>
      </c>
      <c r="AZ38" s="360">
        <v>2.845955</v>
      </c>
      <c r="BA38" s="360">
        <v>2.8297409999999998</v>
      </c>
      <c r="BB38" s="372">
        <v>2.7935919999999999</v>
      </c>
      <c r="BC38" s="397">
        <f t="shared" si="1"/>
        <v>-1.2774667363550236</v>
      </c>
    </row>
    <row r="39" spans="1:55" ht="12" customHeight="1" x14ac:dyDescent="0.35">
      <c r="A39" s="37" t="s">
        <v>151</v>
      </c>
      <c r="B39" s="361"/>
      <c r="C39" s="362"/>
      <c r="D39" s="362"/>
      <c r="E39" s="362"/>
      <c r="F39" s="362"/>
      <c r="G39" s="362"/>
      <c r="H39" s="362"/>
      <c r="I39" s="362"/>
      <c r="J39" s="362"/>
      <c r="K39" s="362"/>
      <c r="L39" s="362"/>
      <c r="M39" s="362"/>
      <c r="N39" s="362"/>
      <c r="O39" s="362"/>
      <c r="P39" s="362"/>
      <c r="Q39" s="362"/>
      <c r="R39" s="362"/>
      <c r="S39" s="362"/>
      <c r="T39" s="362"/>
      <c r="U39" s="362"/>
      <c r="V39" s="362"/>
      <c r="W39" s="362"/>
      <c r="X39" s="362"/>
      <c r="Y39" s="362"/>
      <c r="Z39" s="362"/>
      <c r="AA39" s="362">
        <v>7.6254879999999998</v>
      </c>
      <c r="AB39" s="362">
        <v>7.6252250000000004</v>
      </c>
      <c r="AC39" s="362">
        <v>7.6103620000000003</v>
      </c>
      <c r="AD39" s="362">
        <v>7.5826399999999996</v>
      </c>
      <c r="AE39" s="362">
        <v>7.5528500000000003</v>
      </c>
      <c r="AF39" s="362">
        <v>7.527952</v>
      </c>
      <c r="AG39" s="362">
        <v>7.5047389999999998</v>
      </c>
      <c r="AH39" s="362">
        <v>7.5021259999999996</v>
      </c>
      <c r="AI39" s="362">
        <v>7.4909179999999997</v>
      </c>
      <c r="AJ39" s="362">
        <v>7.4702630000000001</v>
      </c>
      <c r="AK39" s="362">
        <v>7.4560500000000003</v>
      </c>
      <c r="AL39" s="362">
        <v>7.4254870000000004</v>
      </c>
      <c r="AM39" s="362">
        <v>7.3976509999999998</v>
      </c>
      <c r="AN39" s="362">
        <v>7.365507</v>
      </c>
      <c r="AO39" s="362">
        <v>7.334937</v>
      </c>
      <c r="AP39" s="381">
        <v>7.3066769999999996</v>
      </c>
      <c r="AQ39" s="362">
        <v>7.2515489999999998</v>
      </c>
      <c r="AR39" s="362">
        <v>7.2166490000000003</v>
      </c>
      <c r="AS39" s="362">
        <v>7.1815049999999996</v>
      </c>
      <c r="AT39" s="362">
        <v>7.1467590000000003</v>
      </c>
      <c r="AU39" s="356">
        <v>7.1143929999999997</v>
      </c>
      <c r="AV39" s="356">
        <v>7.0763720000000001</v>
      </c>
      <c r="AW39" s="356">
        <v>7.0402719999999999</v>
      </c>
      <c r="AX39" s="356">
        <v>7.0014440000000002</v>
      </c>
      <c r="AY39" s="356">
        <v>6.9637640000000003</v>
      </c>
      <c r="AZ39" s="356">
        <v>6.9267050000000001</v>
      </c>
      <c r="BA39" s="356">
        <v>6.8715469999999996</v>
      </c>
      <c r="BB39" s="391">
        <f>6797105/1000000</f>
        <v>6.7971050000000002</v>
      </c>
      <c r="BC39" s="396">
        <f t="shared" si="1"/>
        <v>-1.0833368381239268</v>
      </c>
    </row>
    <row r="40" spans="1:55" ht="12" customHeight="1" x14ac:dyDescent="0.35">
      <c r="A40" s="376" t="s">
        <v>99</v>
      </c>
      <c r="B40" s="371">
        <v>34.880611000000002</v>
      </c>
      <c r="C40" s="359">
        <v>35.707058000000004</v>
      </c>
      <c r="D40" s="359">
        <v>36.582214999999998</v>
      </c>
      <c r="E40" s="359">
        <v>37.508879999999998</v>
      </c>
      <c r="F40" s="359">
        <v>38.490105999999997</v>
      </c>
      <c r="G40" s="359">
        <v>39.529218</v>
      </c>
      <c r="H40" s="359">
        <v>40.281506999999998</v>
      </c>
      <c r="I40" s="359">
        <v>41.102443000000001</v>
      </c>
      <c r="J40" s="359">
        <v>41.996129000000003</v>
      </c>
      <c r="K40" s="359">
        <v>42.967252999999999</v>
      </c>
      <c r="L40" s="359">
        <v>44.021146000000002</v>
      </c>
      <c r="M40" s="359">
        <v>45.023449999999997</v>
      </c>
      <c r="N40" s="359">
        <v>46.085507999999997</v>
      </c>
      <c r="O40" s="359">
        <v>47.210448</v>
      </c>
      <c r="P40" s="359">
        <v>48.401688999999998</v>
      </c>
      <c r="Q40" s="359">
        <v>49.662958000000003</v>
      </c>
      <c r="R40" s="359">
        <v>50.695548000000002</v>
      </c>
      <c r="S40" s="359">
        <v>51.791212000000002</v>
      </c>
      <c r="T40" s="359">
        <v>52.953586000000001</v>
      </c>
      <c r="U40" s="359">
        <v>54.186641999999999</v>
      </c>
      <c r="V40" s="359">
        <v>55.494711000000002</v>
      </c>
      <c r="W40" s="359">
        <v>56.714050999999998</v>
      </c>
      <c r="X40" s="359">
        <v>57.835076000000001</v>
      </c>
      <c r="Y40" s="359">
        <v>58.958565</v>
      </c>
      <c r="Z40" s="359">
        <v>60.079059999999998</v>
      </c>
      <c r="AA40" s="359">
        <v>61.203583999999999</v>
      </c>
      <c r="AB40" s="359">
        <v>62.337617000000002</v>
      </c>
      <c r="AC40" s="359">
        <v>63.484661000000003</v>
      </c>
      <c r="AD40" s="359">
        <v>64.641675000000006</v>
      </c>
      <c r="AE40" s="359">
        <v>65.786563000000001</v>
      </c>
      <c r="AF40" s="359">
        <v>66.889425000000003</v>
      </c>
      <c r="AG40" s="359">
        <v>64.729500999999999</v>
      </c>
      <c r="AH40" s="359">
        <v>65.603160000000003</v>
      </c>
      <c r="AI40" s="359">
        <v>66.401850999999994</v>
      </c>
      <c r="AJ40" s="359">
        <v>67.187251000000003</v>
      </c>
      <c r="AK40" s="359">
        <v>68.010221000000001</v>
      </c>
      <c r="AL40" s="359">
        <v>68.860539000000003</v>
      </c>
      <c r="AM40" s="359">
        <v>69.729967000000002</v>
      </c>
      <c r="AN40" s="359">
        <v>70.586256000000006</v>
      </c>
      <c r="AO40" s="359">
        <v>71.517099999999999</v>
      </c>
      <c r="AP40" s="359">
        <v>72.561312000000001</v>
      </c>
      <c r="AQ40" s="359">
        <v>73.722988000000001</v>
      </c>
      <c r="AR40" s="359">
        <v>74.724269000000007</v>
      </c>
      <c r="AS40" s="359">
        <v>75.627384000000006</v>
      </c>
      <c r="AT40" s="359">
        <v>76.667863999999994</v>
      </c>
      <c r="AU40" s="360">
        <v>77.695903999999999</v>
      </c>
      <c r="AV40" s="360">
        <v>78.741052999999994</v>
      </c>
      <c r="AW40" s="360">
        <v>79.814870999999997</v>
      </c>
      <c r="AX40" s="360">
        <v>80.810524999999998</v>
      </c>
      <c r="AY40" s="360">
        <v>82.003882000000004</v>
      </c>
      <c r="AZ40" s="360">
        <v>83.154996999999995</v>
      </c>
      <c r="BA40" s="360">
        <v>83.614362</v>
      </c>
      <c r="BB40" s="372">
        <f>84680273/1000000</f>
        <v>84.680273</v>
      </c>
      <c r="BC40" s="398">
        <f t="shared" si="1"/>
        <v>1.2747941555782063</v>
      </c>
    </row>
    <row r="41" spans="1:55" ht="12" customHeight="1" x14ac:dyDescent="0.35">
      <c r="A41" s="35" t="s">
        <v>190</v>
      </c>
      <c r="B41" s="370">
        <v>47.279086</v>
      </c>
      <c r="C41" s="370">
        <v>47.597755999999997</v>
      </c>
      <c r="D41" s="370">
        <v>47.974187000000001</v>
      </c>
      <c r="E41" s="370">
        <v>48.301547999999997</v>
      </c>
      <c r="F41" s="370">
        <v>48.602694</v>
      </c>
      <c r="G41" s="370">
        <v>48.892187</v>
      </c>
      <c r="H41" s="370">
        <v>49.144534999999998</v>
      </c>
      <c r="I41" s="370">
        <v>49.357430000000001</v>
      </c>
      <c r="J41" s="370">
        <v>49.536614999999998</v>
      </c>
      <c r="K41" s="370">
        <v>49.739733999999999</v>
      </c>
      <c r="L41" s="370">
        <v>49.97392</v>
      </c>
      <c r="M41" s="370">
        <v>50.220999999999997</v>
      </c>
      <c r="N41" s="370">
        <v>50.384</v>
      </c>
      <c r="O41" s="370">
        <v>50.564</v>
      </c>
      <c r="P41" s="370">
        <v>50.753999999999998</v>
      </c>
      <c r="Q41" s="370">
        <v>50.917000000000002</v>
      </c>
      <c r="R41" s="370">
        <v>51.097000000000001</v>
      </c>
      <c r="S41" s="370">
        <v>51.292999999999999</v>
      </c>
      <c r="T41" s="370">
        <v>51.521000000000001</v>
      </c>
      <c r="U41" s="370">
        <v>51.773000000000003</v>
      </c>
      <c r="V41" s="370">
        <v>51.891399999999997</v>
      </c>
      <c r="W41" s="370">
        <v>52.000500000000002</v>
      </c>
      <c r="X41" s="370">
        <v>52.150399999999998</v>
      </c>
      <c r="Y41" s="370">
        <v>52.179200000000002</v>
      </c>
      <c r="Z41" s="370">
        <v>51.921399999999998</v>
      </c>
      <c r="AA41" s="370">
        <v>51.512799999999999</v>
      </c>
      <c r="AB41" s="370">
        <v>51.0578</v>
      </c>
      <c r="AC41" s="370">
        <v>50.5946</v>
      </c>
      <c r="AD41" s="370">
        <v>50.144500000000001</v>
      </c>
      <c r="AE41" s="370">
        <v>49.673999999999999</v>
      </c>
      <c r="AF41" s="380">
        <v>49.11495</v>
      </c>
      <c r="AG41" s="370">
        <v>48.663609000000001</v>
      </c>
      <c r="AH41" s="370">
        <v>48.240901999999998</v>
      </c>
      <c r="AI41" s="370">
        <v>47.823107999999998</v>
      </c>
      <c r="AJ41" s="370">
        <v>47.442079</v>
      </c>
      <c r="AK41" s="370">
        <v>47.100462</v>
      </c>
      <c r="AL41" s="370">
        <v>46.749169999999999</v>
      </c>
      <c r="AM41" s="370">
        <v>46.465691</v>
      </c>
      <c r="AN41" s="370">
        <v>46.192309000000002</v>
      </c>
      <c r="AO41" s="370">
        <v>45.963358999999997</v>
      </c>
      <c r="AP41" s="370">
        <v>45.782592000000001</v>
      </c>
      <c r="AQ41" s="370">
        <v>45.598179000000002</v>
      </c>
      <c r="AR41" s="370">
        <v>45.453282000000002</v>
      </c>
      <c r="AS41" s="370">
        <v>45.372692000000001</v>
      </c>
      <c r="AT41" s="370">
        <v>45.245894</v>
      </c>
      <c r="AU41" s="370">
        <v>42.759661000000001</v>
      </c>
      <c r="AV41" s="385">
        <v>42.590879000000001</v>
      </c>
      <c r="AW41" s="370">
        <v>42.414904999999997</v>
      </c>
      <c r="AX41" s="370">
        <v>42.216766</v>
      </c>
      <c r="AY41" s="370">
        <v>41.983564000000001</v>
      </c>
      <c r="AZ41" s="370">
        <v>41.732779000000001</v>
      </c>
      <c r="BA41" s="370">
        <v>41.418717000000001</v>
      </c>
      <c r="BB41" s="394">
        <v>40.997698</v>
      </c>
      <c r="BC41" s="402">
        <f t="shared" si="1"/>
        <v>-1.0164945476220311</v>
      </c>
    </row>
    <row r="42" spans="1:55" ht="11.25" customHeight="1" x14ac:dyDescent="0.35">
      <c r="A42" s="377" t="s">
        <v>81</v>
      </c>
      <c r="B42" s="378">
        <v>55.546399999999998</v>
      </c>
      <c r="C42" s="379">
        <v>55.780099999999997</v>
      </c>
      <c r="D42" s="379">
        <v>56.012345000000003</v>
      </c>
      <c r="E42" s="379">
        <v>56.159784999999999</v>
      </c>
      <c r="F42" s="379">
        <v>56.229267999999998</v>
      </c>
      <c r="G42" s="379">
        <v>56.23068</v>
      </c>
      <c r="H42" s="379">
        <v>56.22092</v>
      </c>
      <c r="I42" s="379">
        <v>56.203015999999998</v>
      </c>
      <c r="J42" s="379">
        <v>56.183968</v>
      </c>
      <c r="K42" s="379">
        <v>56.209038999999997</v>
      </c>
      <c r="L42" s="379">
        <v>56.284863000000001</v>
      </c>
      <c r="M42" s="379">
        <v>56.343569000000002</v>
      </c>
      <c r="N42" s="379">
        <v>56.324088000000003</v>
      </c>
      <c r="O42" s="379">
        <v>56.303193999999998</v>
      </c>
      <c r="P42" s="379">
        <v>56.362501999999999</v>
      </c>
      <c r="Q42" s="379">
        <v>56.481641000000003</v>
      </c>
      <c r="R42" s="379">
        <v>56.618895000000002</v>
      </c>
      <c r="S42" s="379">
        <v>56.743896999999997</v>
      </c>
      <c r="T42" s="379">
        <v>56.860202999999998</v>
      </c>
      <c r="U42" s="379">
        <v>56.996450000000003</v>
      </c>
      <c r="V42" s="379">
        <v>57.156972000000003</v>
      </c>
      <c r="W42" s="379">
        <v>57.338199000000003</v>
      </c>
      <c r="X42" s="379">
        <v>57.511594000000002</v>
      </c>
      <c r="Y42" s="379">
        <v>57.649209999999997</v>
      </c>
      <c r="Z42" s="379">
        <v>57.788017000000004</v>
      </c>
      <c r="AA42" s="379">
        <v>57.943472</v>
      </c>
      <c r="AB42" s="379">
        <v>58.094586999999997</v>
      </c>
      <c r="AC42" s="379">
        <v>58.239311999999998</v>
      </c>
      <c r="AD42" s="379">
        <v>58.394596</v>
      </c>
      <c r="AE42" s="379">
        <v>58.579684999999998</v>
      </c>
      <c r="AF42" s="379">
        <v>58.785246000000001</v>
      </c>
      <c r="AG42" s="379">
        <v>58.999780999999999</v>
      </c>
      <c r="AH42" s="379">
        <v>59.239564000000001</v>
      </c>
      <c r="AI42" s="379">
        <v>59.501393999999998</v>
      </c>
      <c r="AJ42" s="379">
        <v>59.793759000000001</v>
      </c>
      <c r="AK42" s="379">
        <v>60.182049999999997</v>
      </c>
      <c r="AL42" s="379">
        <v>60.620361000000003</v>
      </c>
      <c r="AM42" s="379">
        <v>61.073278999999999</v>
      </c>
      <c r="AN42" s="379">
        <v>61.571646999999999</v>
      </c>
      <c r="AO42" s="379">
        <v>62.042343000000002</v>
      </c>
      <c r="AP42" s="379">
        <v>62.510196999999998</v>
      </c>
      <c r="AQ42" s="379">
        <v>63.022531999999998</v>
      </c>
      <c r="AR42" s="379">
        <v>63.495088000000003</v>
      </c>
      <c r="AS42" s="379">
        <v>63.905341999999997</v>
      </c>
      <c r="AT42" s="379">
        <v>64.351202999999998</v>
      </c>
      <c r="AU42" s="373">
        <v>64.853392999999997</v>
      </c>
      <c r="AV42" s="373">
        <v>65.379043999999993</v>
      </c>
      <c r="AW42" s="373">
        <v>65.844142000000005</v>
      </c>
      <c r="AX42" s="373">
        <v>66.273576000000006</v>
      </c>
      <c r="AY42" s="387">
        <v>66.647112000000007</v>
      </c>
      <c r="AZ42" s="373">
        <f>67.08</f>
        <v>67.08</v>
      </c>
      <c r="BA42" s="373">
        <v>67.02</v>
      </c>
      <c r="BB42" s="412">
        <f>67351/1000</f>
        <v>67.350999999999999</v>
      </c>
      <c r="BC42" s="404">
        <f t="shared" si="1"/>
        <v>0.49388242315725961</v>
      </c>
    </row>
  </sheetData>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L31"/>
  <sheetViews>
    <sheetView zoomScaleNormal="100" workbookViewId="0">
      <selection activeCell="B1" sqref="B1:D1"/>
    </sheetView>
  </sheetViews>
  <sheetFormatPr defaultRowHeight="12.75" x14ac:dyDescent="0.35"/>
  <cols>
    <col min="1" max="1" width="4" customWidth="1"/>
    <col min="2" max="2" width="11.1328125" customWidth="1"/>
    <col min="3" max="3" width="8.73046875" customWidth="1"/>
    <col min="4" max="4" width="9.265625" customWidth="1"/>
    <col min="5" max="11" width="8.73046875" customWidth="1"/>
    <col min="12" max="12" width="1.73046875" customWidth="1"/>
  </cols>
  <sheetData>
    <row r="1" spans="1:12" x14ac:dyDescent="0.35">
      <c r="A1" s="47"/>
      <c r="B1" t="s">
        <v>114</v>
      </c>
      <c r="C1" t="s">
        <v>161</v>
      </c>
      <c r="D1" t="s">
        <v>162</v>
      </c>
      <c r="E1" s="96" t="s">
        <v>195</v>
      </c>
      <c r="F1" s="88" t="s">
        <v>115</v>
      </c>
      <c r="G1" s="88" t="s">
        <v>128</v>
      </c>
      <c r="H1" s="88" t="s">
        <v>158</v>
      </c>
      <c r="I1" s="88" t="s">
        <v>129</v>
      </c>
      <c r="J1" s="88" t="s">
        <v>81</v>
      </c>
      <c r="K1" s="88" t="s">
        <v>103</v>
      </c>
      <c r="L1" s="38"/>
    </row>
    <row r="2" spans="1:12" ht="15" customHeight="1" x14ac:dyDescent="0.35">
      <c r="A2" s="139" t="s">
        <v>161</v>
      </c>
      <c r="B2" s="141">
        <v>5509.8928539620001</v>
      </c>
      <c r="C2" s="141">
        <v>3383.928836946</v>
      </c>
      <c r="D2" s="142">
        <v>2125.9640170160001</v>
      </c>
      <c r="E2" s="142">
        <v>131.859667535</v>
      </c>
      <c r="F2" s="142">
        <v>203.474033244</v>
      </c>
      <c r="G2" s="142">
        <v>473.81143078399998</v>
      </c>
      <c r="H2" s="142">
        <v>233.52655243999999</v>
      </c>
      <c r="I2" s="142">
        <v>163.64660439100001</v>
      </c>
      <c r="J2" s="142">
        <v>147.54691240400001</v>
      </c>
      <c r="K2" s="142">
        <v>62.285410542999998</v>
      </c>
      <c r="L2" s="104"/>
    </row>
    <row r="3" spans="1:12" ht="15" customHeight="1" x14ac:dyDescent="0.35">
      <c r="A3" s="32" t="s">
        <v>32</v>
      </c>
      <c r="B3" s="143">
        <v>446.51428681099998</v>
      </c>
      <c r="C3" s="143">
        <v>279.60188740299998</v>
      </c>
      <c r="D3" s="144">
        <v>166.912399408</v>
      </c>
      <c r="E3" s="145">
        <v>6.4878915819999996</v>
      </c>
      <c r="F3" s="145">
        <v>15.863725045999999</v>
      </c>
      <c r="G3" s="145">
        <v>24.805875820000001</v>
      </c>
      <c r="H3" s="145">
        <v>27.833719305999999</v>
      </c>
      <c r="I3" s="145">
        <v>7.7962674659999998</v>
      </c>
      <c r="J3" s="145">
        <v>15.522844109999999</v>
      </c>
      <c r="K3" s="145">
        <v>9.2890128539999992</v>
      </c>
      <c r="L3" s="97"/>
    </row>
    <row r="4" spans="1:12" ht="15" customHeight="1" x14ac:dyDescent="0.35">
      <c r="A4" s="43" t="s">
        <v>34</v>
      </c>
      <c r="B4" s="146">
        <v>39.12807643</v>
      </c>
      <c r="C4" s="146">
        <v>23.690000230999999</v>
      </c>
      <c r="D4" s="147">
        <v>15.438076198999999</v>
      </c>
      <c r="E4" s="148">
        <v>5.0691012539999996</v>
      </c>
      <c r="F4" s="148">
        <v>0.31859257800000007</v>
      </c>
      <c r="G4" s="148">
        <v>2.1209768929999999</v>
      </c>
      <c r="H4" s="148">
        <v>0.28550103199999999</v>
      </c>
      <c r="I4" s="148">
        <v>2.9797618799999999</v>
      </c>
      <c r="J4" s="148">
        <v>0.31276398100000002</v>
      </c>
      <c r="K4" s="148">
        <v>0.204927579</v>
      </c>
      <c r="L4" s="98"/>
    </row>
    <row r="5" spans="1:12" ht="15" customHeight="1" x14ac:dyDescent="0.35">
      <c r="A5" s="33" t="s">
        <v>36</v>
      </c>
      <c r="B5" s="149">
        <v>179.33006717699999</v>
      </c>
      <c r="C5" s="149">
        <v>132.246959694</v>
      </c>
      <c r="D5" s="150">
        <v>47.083107482999999</v>
      </c>
      <c r="E5" s="151">
        <v>3.8230642790000005</v>
      </c>
      <c r="F5" s="151">
        <v>1.4616969149999999</v>
      </c>
      <c r="G5" s="151">
        <v>18.56416917</v>
      </c>
      <c r="H5" s="151">
        <v>3.832538564</v>
      </c>
      <c r="I5" s="151">
        <v>2.9796926290000001</v>
      </c>
      <c r="J5" s="151">
        <v>2.1130370260000002</v>
      </c>
      <c r="K5" s="151">
        <v>2.0103100519999999</v>
      </c>
      <c r="L5" s="99"/>
    </row>
    <row r="6" spans="1:12" ht="15" customHeight="1" x14ac:dyDescent="0.35">
      <c r="A6" s="43" t="s">
        <v>40</v>
      </c>
      <c r="B6" s="146">
        <v>101.81123012800001</v>
      </c>
      <c r="C6" s="146">
        <v>69.256748950000002</v>
      </c>
      <c r="D6" s="147">
        <v>32.554481178000003</v>
      </c>
      <c r="E6" s="148">
        <v>1.3728625640000001</v>
      </c>
      <c r="F6" s="148">
        <v>5.6061835220000003</v>
      </c>
      <c r="G6" s="148">
        <v>8.5913871569999998</v>
      </c>
      <c r="H6" s="148">
        <v>3.686155114</v>
      </c>
      <c r="I6" s="148">
        <v>1.85331548</v>
      </c>
      <c r="J6" s="148">
        <v>2.2614664499999999</v>
      </c>
      <c r="K6" s="148">
        <v>0.39061378600000002</v>
      </c>
      <c r="L6" s="98"/>
    </row>
    <row r="7" spans="1:12" ht="15" customHeight="1" x14ac:dyDescent="0.35">
      <c r="A7" s="33" t="s">
        <v>42</v>
      </c>
      <c r="B7" s="149">
        <v>1202.9264912020001</v>
      </c>
      <c r="C7" s="149">
        <v>765.689795097</v>
      </c>
      <c r="D7" s="150">
        <v>437.23669610500002</v>
      </c>
      <c r="E7" s="151">
        <v>24.120142353000002</v>
      </c>
      <c r="F7" s="151">
        <v>62.254344154999998</v>
      </c>
      <c r="G7" s="151">
        <v>98.232586912000002</v>
      </c>
      <c r="H7" s="151">
        <v>53.823943808999999</v>
      </c>
      <c r="I7" s="151">
        <v>28.960912656000001</v>
      </c>
      <c r="J7" s="151">
        <v>28.510975510000002</v>
      </c>
      <c r="K7" s="151">
        <v>17.349204561000001</v>
      </c>
      <c r="L7" s="99"/>
    </row>
    <row r="8" spans="1:12" ht="15" customHeight="1" x14ac:dyDescent="0.35">
      <c r="A8" s="43" t="s">
        <v>44</v>
      </c>
      <c r="B8" s="146">
        <v>20.021620029000001</v>
      </c>
      <c r="C8" s="146">
        <v>14.436318558</v>
      </c>
      <c r="D8" s="147">
        <v>5.5853014710000002</v>
      </c>
      <c r="E8" s="148">
        <v>0.22949850500000002</v>
      </c>
      <c r="F8" s="148">
        <v>0.36222473999999999</v>
      </c>
      <c r="G8" s="148">
        <v>0.92142510200000005</v>
      </c>
      <c r="H8" s="148">
        <v>0.301662139</v>
      </c>
      <c r="I8" s="148">
        <v>2.1098307369999998</v>
      </c>
      <c r="J8" s="148">
        <v>0.17548821000000001</v>
      </c>
      <c r="K8" s="148">
        <v>7.5945374999999996E-2</v>
      </c>
      <c r="L8" s="98"/>
    </row>
    <row r="9" spans="1:12" ht="15" customHeight="1" x14ac:dyDescent="0.35">
      <c r="A9" s="33" t="s">
        <v>46</v>
      </c>
      <c r="B9" s="149">
        <v>101.938198641</v>
      </c>
      <c r="C9" s="149">
        <v>38.753688910999998</v>
      </c>
      <c r="D9" s="150">
        <v>63.184509730000002</v>
      </c>
      <c r="E9" s="151">
        <v>0.98110820899999995</v>
      </c>
      <c r="F9" s="151">
        <v>5.6114651630000001</v>
      </c>
      <c r="G9" s="151">
        <v>7.0476477419999997</v>
      </c>
      <c r="H9" s="151">
        <v>17.138928165999999</v>
      </c>
      <c r="I9" s="151">
        <v>0.58042169799999999</v>
      </c>
      <c r="J9" s="151">
        <v>19.196992253000001</v>
      </c>
      <c r="K9" s="151">
        <v>1.0291221159999999</v>
      </c>
      <c r="L9" s="99"/>
    </row>
    <row r="10" spans="1:12" ht="15" customHeight="1" x14ac:dyDescent="0.35">
      <c r="A10" s="43" t="s">
        <v>48</v>
      </c>
      <c r="B10" s="146">
        <v>65.366902653000011</v>
      </c>
      <c r="C10" s="146">
        <v>33.734737393000003</v>
      </c>
      <c r="D10" s="147">
        <v>31.632165260000001</v>
      </c>
      <c r="E10" s="148">
        <v>3.49145577</v>
      </c>
      <c r="F10" s="148">
        <v>0.95629407899999996</v>
      </c>
      <c r="G10" s="148">
        <v>5.0092652900000001</v>
      </c>
      <c r="H10" s="148">
        <v>1.432082377</v>
      </c>
      <c r="I10" s="148">
        <v>4.3024166089999998</v>
      </c>
      <c r="J10" s="148">
        <v>0.67177896699999995</v>
      </c>
      <c r="K10" s="148">
        <v>0.16819861899999999</v>
      </c>
      <c r="L10" s="98"/>
    </row>
    <row r="11" spans="1:12" ht="15" customHeight="1" x14ac:dyDescent="0.35">
      <c r="A11" s="33" t="s">
        <v>50</v>
      </c>
      <c r="B11" s="149">
        <v>355.441962053</v>
      </c>
      <c r="C11" s="149">
        <v>194.123529725</v>
      </c>
      <c r="D11" s="150">
        <v>161.318432328</v>
      </c>
      <c r="E11" s="151">
        <v>10.389147505999999</v>
      </c>
      <c r="F11" s="151">
        <v>10.517068475999999</v>
      </c>
      <c r="G11" s="151">
        <v>30.578740063000001</v>
      </c>
      <c r="H11" s="151">
        <v>14.931476822</v>
      </c>
      <c r="I11" s="151">
        <v>5.9748457679999998</v>
      </c>
      <c r="J11" s="151">
        <v>8.636395212</v>
      </c>
      <c r="K11" s="151">
        <v>2.3031753510000001</v>
      </c>
      <c r="L11" s="99"/>
    </row>
    <row r="12" spans="1:12" ht="15" customHeight="1" x14ac:dyDescent="0.35">
      <c r="A12" s="43" t="s">
        <v>52</v>
      </c>
      <c r="B12" s="146">
        <v>605.25453321500004</v>
      </c>
      <c r="C12" s="146">
        <v>399.48837204699998</v>
      </c>
      <c r="D12" s="147">
        <v>205.766161168</v>
      </c>
      <c r="E12" s="148">
        <v>9.3609595310000007</v>
      </c>
      <c r="F12" s="148">
        <v>17.705592637000002</v>
      </c>
      <c r="G12" s="148">
        <v>40.747002729000002</v>
      </c>
      <c r="H12" s="148">
        <v>26.783922047000001</v>
      </c>
      <c r="I12" s="148">
        <v>9.7433917359999995</v>
      </c>
      <c r="J12" s="148">
        <v>20.188908699999999</v>
      </c>
      <c r="K12" s="148">
        <v>5.8471395050000003</v>
      </c>
      <c r="L12" s="98"/>
    </row>
    <row r="13" spans="1:12" ht="15" customHeight="1" x14ac:dyDescent="0.35">
      <c r="A13" s="33" t="s">
        <v>96</v>
      </c>
      <c r="B13" s="149">
        <v>29.230301591</v>
      </c>
      <c r="C13" s="149">
        <v>21.719079675</v>
      </c>
      <c r="D13" s="150">
        <v>7.5112219160000002</v>
      </c>
      <c r="E13" s="151">
        <v>2.652990043</v>
      </c>
      <c r="F13" s="151">
        <v>0.20725216999999999</v>
      </c>
      <c r="G13" s="151">
        <v>1.0361510330000001</v>
      </c>
      <c r="H13" s="151">
        <v>0.57820849900000004</v>
      </c>
      <c r="I13" s="151">
        <v>0.48883674799999999</v>
      </c>
      <c r="J13" s="151">
        <v>0.140339557</v>
      </c>
      <c r="K13" s="151">
        <v>3.3935698E-2</v>
      </c>
      <c r="L13" s="99"/>
    </row>
    <row r="14" spans="1:12" ht="15" customHeight="1" x14ac:dyDescent="0.35">
      <c r="A14" s="43" t="s">
        <v>56</v>
      </c>
      <c r="B14" s="146">
        <v>480.43738828599999</v>
      </c>
      <c r="C14" s="146">
        <v>272.21654723</v>
      </c>
      <c r="D14" s="147">
        <v>208.22084105600001</v>
      </c>
      <c r="E14" s="148">
        <v>17.362658082999999</v>
      </c>
      <c r="F14" s="148">
        <v>12.717468802000001</v>
      </c>
      <c r="G14" s="148">
        <v>38.577121562000002</v>
      </c>
      <c r="H14" s="148">
        <v>15.805157170999999</v>
      </c>
      <c r="I14" s="148">
        <v>18.645326206</v>
      </c>
      <c r="J14" s="148">
        <v>8.0729541210000004</v>
      </c>
      <c r="K14" s="148">
        <v>4.4541726590000001</v>
      </c>
      <c r="L14" s="98"/>
    </row>
    <row r="15" spans="1:12" ht="15" customHeight="1" x14ac:dyDescent="0.35">
      <c r="A15" s="33" t="s">
        <v>38</v>
      </c>
      <c r="B15" s="149">
        <v>8.7236346139999998</v>
      </c>
      <c r="C15" s="149">
        <v>5.6304478189999996</v>
      </c>
      <c r="D15" s="150">
        <v>3.0931867949999998</v>
      </c>
      <c r="E15" s="151">
        <v>0.24649593</v>
      </c>
      <c r="F15" s="151">
        <v>6.2919768000000001E-2</v>
      </c>
      <c r="G15" s="151">
        <v>0.42660711800000001</v>
      </c>
      <c r="H15" s="151">
        <v>0.115903179</v>
      </c>
      <c r="I15" s="151">
        <v>8.5963881000000006E-2</v>
      </c>
      <c r="J15" s="151">
        <v>0.30485451200000002</v>
      </c>
      <c r="K15" s="151">
        <v>9.3147936000000001E-2</v>
      </c>
      <c r="L15" s="99"/>
    </row>
    <row r="16" spans="1:12" ht="15" customHeight="1" x14ac:dyDescent="0.35">
      <c r="A16" s="43" t="s">
        <v>60</v>
      </c>
      <c r="B16" s="146">
        <v>20.694794711</v>
      </c>
      <c r="C16" s="146">
        <v>15.150260588</v>
      </c>
      <c r="D16" s="147">
        <v>5.544534123</v>
      </c>
      <c r="E16" s="148">
        <v>0.38121118300000001</v>
      </c>
      <c r="F16" s="148">
        <v>0.19190982700000001</v>
      </c>
      <c r="G16" s="148">
        <v>0.86019106099999998</v>
      </c>
      <c r="H16" s="148">
        <v>0.186837379</v>
      </c>
      <c r="I16" s="148">
        <v>1.982452852</v>
      </c>
      <c r="J16" s="148">
        <v>0.17487762700000001</v>
      </c>
      <c r="K16" s="148">
        <v>2.4493640000000001E-2</v>
      </c>
      <c r="L16" s="98"/>
    </row>
    <row r="17" spans="1:12" ht="15" customHeight="1" x14ac:dyDescent="0.35">
      <c r="A17" s="33" t="s">
        <v>62</v>
      </c>
      <c r="B17" s="149">
        <v>37.690668426000002</v>
      </c>
      <c r="C17" s="149">
        <v>25.827676973999999</v>
      </c>
      <c r="D17" s="150">
        <v>11.862991451999999</v>
      </c>
      <c r="E17" s="151">
        <v>0.78942963499999996</v>
      </c>
      <c r="F17" s="151">
        <v>0.270960278</v>
      </c>
      <c r="G17" s="151">
        <v>1.59467457</v>
      </c>
      <c r="H17" s="151">
        <v>0.94911992199999995</v>
      </c>
      <c r="I17" s="151">
        <v>4.5136397390000003</v>
      </c>
      <c r="J17" s="151">
        <v>0.32930259499999998</v>
      </c>
      <c r="K17" s="151">
        <v>8.7612921999999996E-2</v>
      </c>
      <c r="L17" s="99"/>
    </row>
    <row r="18" spans="1:12" ht="15" customHeight="1" x14ac:dyDescent="0.35">
      <c r="A18" s="43" t="s">
        <v>64</v>
      </c>
      <c r="B18" s="146">
        <v>22.146665635000002</v>
      </c>
      <c r="C18" s="146">
        <v>19.651622914000001</v>
      </c>
      <c r="D18" s="147">
        <v>2.4950427209999999</v>
      </c>
      <c r="E18" s="148">
        <v>5.5021672999999993E-2</v>
      </c>
      <c r="F18" s="148">
        <v>0.18461722</v>
      </c>
      <c r="G18" s="148">
        <v>0.28390893299999997</v>
      </c>
      <c r="H18" s="148">
        <v>0.73825523699999995</v>
      </c>
      <c r="I18" s="148">
        <v>1.6318934E-2</v>
      </c>
      <c r="J18" s="148">
        <v>0.339228792</v>
      </c>
      <c r="K18" s="148">
        <v>0.382550948</v>
      </c>
      <c r="L18" s="98"/>
    </row>
    <row r="19" spans="1:12" ht="15" customHeight="1" x14ac:dyDescent="0.35">
      <c r="A19" s="33" t="s">
        <v>58</v>
      </c>
      <c r="B19" s="149">
        <v>120.925453719</v>
      </c>
      <c r="C19" s="149">
        <v>86.158012072000005</v>
      </c>
      <c r="D19" s="150">
        <v>34.767441646999998</v>
      </c>
      <c r="E19" s="151">
        <v>5.3620195410000004</v>
      </c>
      <c r="F19" s="151">
        <v>0.64253885599999994</v>
      </c>
      <c r="G19" s="151">
        <v>9.9023331310000007</v>
      </c>
      <c r="H19" s="151">
        <v>1.7627187799999999</v>
      </c>
      <c r="I19" s="151">
        <v>4.2855749159999998</v>
      </c>
      <c r="J19" s="151">
        <v>0.84484045699999999</v>
      </c>
      <c r="K19" s="151">
        <v>1.3753697709999999</v>
      </c>
      <c r="L19" s="99"/>
    </row>
    <row r="20" spans="1:12" ht="15" customHeight="1" x14ac:dyDescent="0.35">
      <c r="A20" s="43" t="s">
        <v>66</v>
      </c>
      <c r="B20" s="146">
        <v>6.037849391</v>
      </c>
      <c r="C20" s="146">
        <v>3.6053965190000001</v>
      </c>
      <c r="D20" s="147">
        <v>2.4324528719999998</v>
      </c>
      <c r="E20" s="148">
        <v>0.23357508500000002</v>
      </c>
      <c r="F20" s="148">
        <v>6.5208936000000009E-2</v>
      </c>
      <c r="G20" s="148">
        <v>0.28899952899999998</v>
      </c>
      <c r="H20" s="148">
        <v>0.104597669</v>
      </c>
      <c r="I20" s="148">
        <v>5.8788210000000002E-3</v>
      </c>
      <c r="J20" s="148">
        <v>0.28317251799999998</v>
      </c>
      <c r="K20" s="148">
        <v>7.0837603999999998E-2</v>
      </c>
      <c r="L20" s="98"/>
    </row>
    <row r="21" spans="1:12" ht="15" customHeight="1" x14ac:dyDescent="0.35">
      <c r="A21" s="33" t="s">
        <v>68</v>
      </c>
      <c r="B21" s="149">
        <v>641.47673494100002</v>
      </c>
      <c r="C21" s="149">
        <v>264.34924829900001</v>
      </c>
      <c r="D21" s="150">
        <v>377.12748664200001</v>
      </c>
      <c r="E21" s="151">
        <v>7.640309889000001</v>
      </c>
      <c r="F21" s="151">
        <v>30.678087666000003</v>
      </c>
      <c r="G21" s="151">
        <v>111.41406711099999</v>
      </c>
      <c r="H21" s="151">
        <v>45.097005385999999</v>
      </c>
      <c r="I21" s="151">
        <v>26.504461314</v>
      </c>
      <c r="J21" s="151">
        <v>25.245353181999999</v>
      </c>
      <c r="K21" s="151">
        <v>11.068378963000001</v>
      </c>
      <c r="L21" s="99"/>
    </row>
    <row r="22" spans="1:12" ht="15" customHeight="1" x14ac:dyDescent="0.35">
      <c r="A22" s="43" t="s">
        <v>30</v>
      </c>
      <c r="B22" s="146">
        <v>185.732274434</v>
      </c>
      <c r="C22" s="146">
        <v>141.852760883</v>
      </c>
      <c r="D22" s="147">
        <v>43.879513551000002</v>
      </c>
      <c r="E22" s="148">
        <v>4.2131901389999999</v>
      </c>
      <c r="F22" s="148">
        <v>9.515308641999999</v>
      </c>
      <c r="G22" s="148">
        <v>7.9021568369999997</v>
      </c>
      <c r="H22" s="148">
        <v>3.2896909179999998</v>
      </c>
      <c r="I22" s="148">
        <v>3.6922641610000002</v>
      </c>
      <c r="J22" s="148">
        <v>2.1276724790000001</v>
      </c>
      <c r="K22" s="148">
        <v>1.21680718</v>
      </c>
      <c r="L22" s="98"/>
    </row>
    <row r="23" spans="1:12" ht="15" customHeight="1" x14ac:dyDescent="0.35">
      <c r="A23" s="33" t="s">
        <v>69</v>
      </c>
      <c r="B23" s="149">
        <v>289.66025843099999</v>
      </c>
      <c r="C23" s="149">
        <v>192.22948579499999</v>
      </c>
      <c r="D23" s="150">
        <v>97.430772636</v>
      </c>
      <c r="E23" s="151">
        <v>8.5947576590000008</v>
      </c>
      <c r="F23" s="151">
        <v>2.4605170090000001</v>
      </c>
      <c r="G23" s="151">
        <v>31.102462649</v>
      </c>
      <c r="H23" s="151">
        <v>5.2385117540000001</v>
      </c>
      <c r="I23" s="151">
        <v>16.709267874999998</v>
      </c>
      <c r="J23" s="151">
        <v>3.1892378849999998</v>
      </c>
      <c r="K23" s="151">
        <v>2.2158951240000002</v>
      </c>
      <c r="L23" s="99"/>
    </row>
    <row r="24" spans="1:12" ht="15" customHeight="1" x14ac:dyDescent="0.35">
      <c r="A24" s="43" t="s">
        <v>71</v>
      </c>
      <c r="B24" s="146">
        <v>83.145714808999998</v>
      </c>
      <c r="C24" s="146">
        <v>61.233151335999999</v>
      </c>
      <c r="D24" s="147">
        <v>21.912563472999999</v>
      </c>
      <c r="E24" s="148">
        <v>1.5526397190000001</v>
      </c>
      <c r="F24" s="148">
        <v>0.513239471</v>
      </c>
      <c r="G24" s="148">
        <v>3.9442112640000002</v>
      </c>
      <c r="H24" s="148">
        <v>2.0022051699999999</v>
      </c>
      <c r="I24" s="148">
        <v>1.0678743340000001</v>
      </c>
      <c r="J24" s="148">
        <v>0.993590639</v>
      </c>
      <c r="K24" s="148">
        <v>0.60210021899999999</v>
      </c>
      <c r="L24" s="98"/>
    </row>
    <row r="25" spans="1:12" ht="15" customHeight="1" x14ac:dyDescent="0.35">
      <c r="A25" s="33" t="s">
        <v>73</v>
      </c>
      <c r="B25" s="149">
        <v>98.334902481</v>
      </c>
      <c r="C25" s="149">
        <v>71.260392742999997</v>
      </c>
      <c r="D25" s="150">
        <v>27.074509738</v>
      </c>
      <c r="E25" s="151">
        <v>7.5665321560000001</v>
      </c>
      <c r="F25" s="151">
        <v>1.285059731</v>
      </c>
      <c r="G25" s="151">
        <v>6.1981096459999998</v>
      </c>
      <c r="H25" s="151">
        <v>0.92566157699999996</v>
      </c>
      <c r="I25" s="151">
        <v>3.1565469510000002</v>
      </c>
      <c r="J25" s="151">
        <v>0.89016262999999995</v>
      </c>
      <c r="K25" s="151">
        <v>0.35823530100000001</v>
      </c>
      <c r="L25" s="99"/>
    </row>
    <row r="26" spans="1:12" ht="15" customHeight="1" x14ac:dyDescent="0.35">
      <c r="A26" s="43" t="s">
        <v>75</v>
      </c>
      <c r="B26" s="146">
        <v>48.781276254999995</v>
      </c>
      <c r="C26" s="146">
        <v>27.326557282</v>
      </c>
      <c r="D26" s="147">
        <v>21.454718972999999</v>
      </c>
      <c r="E26" s="148">
        <v>5.2894813029999996</v>
      </c>
      <c r="F26" s="148">
        <v>4.46214756</v>
      </c>
      <c r="G26" s="148">
        <v>5.8710757740000004</v>
      </c>
      <c r="H26" s="148">
        <v>0.20735842600000001</v>
      </c>
      <c r="I26" s="148">
        <v>0.415410426</v>
      </c>
      <c r="J26" s="148">
        <v>0.37879987199999998</v>
      </c>
      <c r="K26" s="148">
        <v>0.119688263</v>
      </c>
      <c r="L26" s="98"/>
    </row>
    <row r="27" spans="1:12" ht="15" customHeight="1" x14ac:dyDescent="0.35">
      <c r="A27" s="33" t="s">
        <v>79</v>
      </c>
      <c r="B27" s="149">
        <v>87.904691439000004</v>
      </c>
      <c r="C27" s="149">
        <v>68.774094535000003</v>
      </c>
      <c r="D27" s="150">
        <v>19.130596904000001</v>
      </c>
      <c r="E27" s="151">
        <v>2.0534596810000001</v>
      </c>
      <c r="F27" s="151">
        <v>0.38002924399999999</v>
      </c>
      <c r="G27" s="151">
        <v>3.582354644</v>
      </c>
      <c r="H27" s="151">
        <v>0.40784716700000001</v>
      </c>
      <c r="I27" s="151">
        <v>4.2145831610000002</v>
      </c>
      <c r="J27" s="151">
        <v>0.90665700699999996</v>
      </c>
      <c r="K27" s="151">
        <v>0.132454767</v>
      </c>
      <c r="L27" s="99"/>
    </row>
    <row r="28" spans="1:12" ht="14.25" customHeight="1" x14ac:dyDescent="0.35">
      <c r="A28" s="43" t="s">
        <v>54</v>
      </c>
      <c r="B28" s="146">
        <v>72.867773622000001</v>
      </c>
      <c r="C28" s="146">
        <v>50.774377098000002</v>
      </c>
      <c r="D28" s="147">
        <v>22.093396523999999</v>
      </c>
      <c r="E28" s="148">
        <v>0.67982070699999997</v>
      </c>
      <c r="F28" s="148">
        <v>1.862883447</v>
      </c>
      <c r="G28" s="148">
        <v>3.3610378750000001</v>
      </c>
      <c r="H28" s="148">
        <v>1.4094473860000001</v>
      </c>
      <c r="I28" s="148">
        <v>8.5531411780000006</v>
      </c>
      <c r="J28" s="148">
        <v>0.914190579</v>
      </c>
      <c r="K28" s="148">
        <v>0.30077849699999998</v>
      </c>
      <c r="L28" s="98"/>
    </row>
    <row r="29" spans="1:12" ht="15" customHeight="1" x14ac:dyDescent="0.35">
      <c r="A29" s="35" t="s">
        <v>77</v>
      </c>
      <c r="B29" s="159">
        <v>158.369102838</v>
      </c>
      <c r="C29" s="159">
        <v>105.147687175</v>
      </c>
      <c r="D29" s="160">
        <v>53.221415663000002</v>
      </c>
      <c r="E29" s="161">
        <v>1.8608435560000001</v>
      </c>
      <c r="F29" s="161">
        <v>17.316697305999998</v>
      </c>
      <c r="G29" s="161">
        <v>10.846891168999999</v>
      </c>
      <c r="H29" s="161">
        <v>4.658097444</v>
      </c>
      <c r="I29" s="161">
        <v>2.0282062349999999</v>
      </c>
      <c r="J29" s="161">
        <v>4.8210275329999996</v>
      </c>
      <c r="K29" s="161">
        <v>1.0813012529999999</v>
      </c>
      <c r="L29" s="100"/>
    </row>
    <row r="30" spans="1:12" ht="12.75" customHeight="1" x14ac:dyDescent="0.35"/>
    <row r="31" spans="1:12" ht="12.75" customHeight="1" x14ac:dyDescent="0.35">
      <c r="B31" s="116"/>
      <c r="C31" s="116"/>
      <c r="D31" s="116"/>
      <c r="E31" s="116"/>
      <c r="F31" s="116"/>
      <c r="G31" s="116"/>
      <c r="H31" s="116"/>
      <c r="I31" s="116"/>
      <c r="J31" s="116"/>
      <c r="K31" s="116"/>
    </row>
  </sheetData>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29"/>
  <sheetViews>
    <sheetView zoomScale="90" zoomScaleNormal="90" workbookViewId="0">
      <selection activeCell="B1" sqref="B1:D1"/>
    </sheetView>
  </sheetViews>
  <sheetFormatPr defaultRowHeight="12.75" x14ac:dyDescent="0.35"/>
  <cols>
    <col min="1" max="1" width="4" customWidth="1"/>
    <col min="2" max="2" width="9.73046875" customWidth="1"/>
    <col min="3" max="4" width="8.73046875" customWidth="1"/>
    <col min="5" max="5" width="10.1328125" customWidth="1"/>
    <col min="6" max="11" width="8.73046875" customWidth="1"/>
    <col min="12" max="12" width="1.73046875" customWidth="1"/>
  </cols>
  <sheetData>
    <row r="1" spans="1:12" ht="33" customHeight="1" x14ac:dyDescent="0.35">
      <c r="A1" s="47"/>
      <c r="B1" t="s">
        <v>114</v>
      </c>
      <c r="C1" t="s">
        <v>161</v>
      </c>
      <c r="D1" t="s">
        <v>162</v>
      </c>
      <c r="E1" s="96" t="s">
        <v>196</v>
      </c>
      <c r="F1" s="88" t="s">
        <v>115</v>
      </c>
      <c r="G1" s="88" t="s">
        <v>158</v>
      </c>
      <c r="H1" s="88" t="s">
        <v>81</v>
      </c>
      <c r="I1" s="88" t="s">
        <v>128</v>
      </c>
      <c r="J1" s="88" t="s">
        <v>129</v>
      </c>
      <c r="K1" s="88" t="s">
        <v>103</v>
      </c>
      <c r="L1" s="38"/>
    </row>
    <row r="2" spans="1:12" ht="15" customHeight="1" x14ac:dyDescent="0.35">
      <c r="A2" s="121" t="s">
        <v>161</v>
      </c>
      <c r="B2" s="245">
        <v>5623.5384771699992</v>
      </c>
      <c r="C2" s="245">
        <v>3442.5345807099998</v>
      </c>
      <c r="D2" s="246">
        <v>2181.0038964599999</v>
      </c>
      <c r="E2" s="247">
        <v>145.75908732300002</v>
      </c>
      <c r="F2" s="247">
        <v>217.869787446</v>
      </c>
      <c r="G2" s="247">
        <v>399.54069712400002</v>
      </c>
      <c r="H2" s="247">
        <v>283.415606298</v>
      </c>
      <c r="I2" s="247">
        <v>223.480641822</v>
      </c>
      <c r="J2" s="247">
        <v>89.192722195000002</v>
      </c>
      <c r="K2" s="247">
        <v>62.319386885</v>
      </c>
      <c r="L2" s="104"/>
    </row>
    <row r="3" spans="1:12" ht="15" customHeight="1" x14ac:dyDescent="0.35">
      <c r="A3" s="32" t="s">
        <v>32</v>
      </c>
      <c r="B3" s="248">
        <v>464.683659025</v>
      </c>
      <c r="C3" s="248">
        <v>310.02696039900002</v>
      </c>
      <c r="D3" s="249">
        <v>154.65669862600001</v>
      </c>
      <c r="E3" s="250">
        <v>7.6163454389999998</v>
      </c>
      <c r="F3" s="92">
        <v>7.9334196439999998</v>
      </c>
      <c r="G3" s="92">
        <v>27.603132292000002</v>
      </c>
      <c r="H3" s="92">
        <v>26.225352801</v>
      </c>
      <c r="I3" s="92">
        <v>7.9910107889999997</v>
      </c>
      <c r="J3" s="92">
        <v>4.3546002340000003</v>
      </c>
      <c r="K3" s="92">
        <v>7.5438371679999996</v>
      </c>
      <c r="L3" s="97"/>
    </row>
    <row r="4" spans="1:12" ht="15" customHeight="1" x14ac:dyDescent="0.35">
      <c r="A4" s="43" t="s">
        <v>34</v>
      </c>
      <c r="B4" s="251">
        <v>34.822253180000004</v>
      </c>
      <c r="C4" s="251">
        <v>23.146824590000001</v>
      </c>
      <c r="D4" s="252">
        <v>11.675428589999999</v>
      </c>
      <c r="E4" s="93">
        <v>3.996677531</v>
      </c>
      <c r="F4" s="93">
        <v>0.28981776999999997</v>
      </c>
      <c r="G4" s="93">
        <v>0.86870095800000002</v>
      </c>
      <c r="H4" s="93">
        <v>0.64269633299999995</v>
      </c>
      <c r="I4" s="93">
        <v>1.124177904</v>
      </c>
      <c r="J4" s="93">
        <v>0.43656503400000002</v>
      </c>
      <c r="K4" s="93">
        <v>5.4276566999999998E-2</v>
      </c>
      <c r="L4" s="98"/>
    </row>
    <row r="5" spans="1:12" ht="15" customHeight="1" x14ac:dyDescent="0.35">
      <c r="A5" s="33" t="s">
        <v>36</v>
      </c>
      <c r="B5" s="253">
        <v>191.570960085</v>
      </c>
      <c r="C5" s="253">
        <v>154.10666102299999</v>
      </c>
      <c r="D5" s="254">
        <v>37.464299062000002</v>
      </c>
      <c r="E5" s="34">
        <v>4.4690580440000005</v>
      </c>
      <c r="F5" s="34">
        <v>3.7509605879999999</v>
      </c>
      <c r="G5" s="34">
        <v>4.4537828880000001</v>
      </c>
      <c r="H5" s="34">
        <v>7.286897432</v>
      </c>
      <c r="I5" s="34">
        <v>2.4626321760000001</v>
      </c>
      <c r="J5" s="34">
        <v>3.5950147349999999</v>
      </c>
      <c r="K5" s="34">
        <v>1.202046959</v>
      </c>
      <c r="L5" s="99"/>
    </row>
    <row r="6" spans="1:12" ht="15" customHeight="1" x14ac:dyDescent="0.35">
      <c r="A6" s="43" t="s">
        <v>40</v>
      </c>
      <c r="B6" s="251">
        <v>106.53316851700001</v>
      </c>
      <c r="C6" s="251">
        <v>56.433239159000003</v>
      </c>
      <c r="D6" s="252">
        <v>50.099929357999997</v>
      </c>
      <c r="E6" s="93">
        <v>1.6845655439999998</v>
      </c>
      <c r="F6" s="93">
        <v>8.0707418109999995</v>
      </c>
      <c r="G6" s="93">
        <v>9.8794374329999997</v>
      </c>
      <c r="H6" s="93">
        <v>5.6365257519999998</v>
      </c>
      <c r="I6" s="93">
        <v>5.9618182529999997</v>
      </c>
      <c r="J6" s="93">
        <v>1.0202350099999999</v>
      </c>
      <c r="K6" s="93">
        <v>2.1176542129999998</v>
      </c>
      <c r="L6" s="98"/>
    </row>
    <row r="7" spans="1:12" ht="15" customHeight="1" x14ac:dyDescent="0.35">
      <c r="A7" s="33" t="s">
        <v>42</v>
      </c>
      <c r="B7" s="253">
        <v>1384.1444719149999</v>
      </c>
      <c r="C7" s="253">
        <v>751.42476846399995</v>
      </c>
      <c r="D7" s="254">
        <v>632.71970345099999</v>
      </c>
      <c r="E7" s="34">
        <v>33.949552489999995</v>
      </c>
      <c r="F7" s="34">
        <v>71.352655945999999</v>
      </c>
      <c r="G7" s="34">
        <v>122.58839275299999</v>
      </c>
      <c r="H7" s="34">
        <v>66.391550526000003</v>
      </c>
      <c r="I7" s="34">
        <v>104.562487074</v>
      </c>
      <c r="J7" s="34">
        <v>26.761652131000002</v>
      </c>
      <c r="K7" s="34">
        <v>18.519379567000001</v>
      </c>
      <c r="L7" s="99"/>
    </row>
    <row r="8" spans="1:12" ht="15" customHeight="1" x14ac:dyDescent="0.35">
      <c r="A8" s="43" t="s">
        <v>44</v>
      </c>
      <c r="B8" s="251">
        <v>18.23676446</v>
      </c>
      <c r="C8" s="251">
        <v>12.231219365999999</v>
      </c>
      <c r="D8" s="252">
        <v>6.0055450940000004</v>
      </c>
      <c r="E8" s="93">
        <v>0.335457793</v>
      </c>
      <c r="F8" s="93">
        <v>0.80187864200000003</v>
      </c>
      <c r="G8" s="93">
        <v>1.673879573</v>
      </c>
      <c r="H8" s="93">
        <v>0.61191756100000005</v>
      </c>
      <c r="I8" s="93">
        <v>0.19438382100000001</v>
      </c>
      <c r="J8" s="93">
        <v>0.76954858199999998</v>
      </c>
      <c r="K8" s="93">
        <v>0.11690748300000001</v>
      </c>
      <c r="L8" s="98"/>
    </row>
    <row r="9" spans="1:12" ht="15" customHeight="1" x14ac:dyDescent="0.35">
      <c r="A9" s="33" t="s">
        <v>46</v>
      </c>
      <c r="B9" s="253">
        <v>161.204856363</v>
      </c>
      <c r="C9" s="253">
        <v>61.462766967</v>
      </c>
      <c r="D9" s="254">
        <v>99.742089395999997</v>
      </c>
      <c r="E9" s="34">
        <v>0.93080212500000004</v>
      </c>
      <c r="F9" s="34">
        <v>3.6529152069999999</v>
      </c>
      <c r="G9" s="34">
        <v>49.698287716000003</v>
      </c>
      <c r="H9" s="34">
        <v>17.932195733</v>
      </c>
      <c r="I9" s="34">
        <v>11.184131416</v>
      </c>
      <c r="J9" s="34">
        <v>0.53955908100000005</v>
      </c>
      <c r="K9" s="34">
        <v>2.7011102490000001</v>
      </c>
      <c r="L9" s="99"/>
    </row>
    <row r="10" spans="1:12" ht="15" customHeight="1" x14ac:dyDescent="0.35">
      <c r="A10" s="43" t="s">
        <v>48</v>
      </c>
      <c r="B10" s="251">
        <v>39.971546328000002</v>
      </c>
      <c r="C10" s="251">
        <v>21.497942317</v>
      </c>
      <c r="D10" s="252">
        <v>18.473604010999999</v>
      </c>
      <c r="E10" s="93">
        <v>4.5148230150000002</v>
      </c>
      <c r="F10" s="93">
        <v>0.26977008599999996</v>
      </c>
      <c r="G10" s="93">
        <v>1.6077941440000001</v>
      </c>
      <c r="H10" s="93">
        <v>1.3101485049999999</v>
      </c>
      <c r="I10" s="93">
        <v>0.71544006699999996</v>
      </c>
      <c r="J10" s="93">
        <v>0.20661926799999999</v>
      </c>
      <c r="K10" s="93">
        <v>0.24792876999999999</v>
      </c>
      <c r="L10" s="98"/>
    </row>
    <row r="11" spans="1:12" ht="15" customHeight="1" x14ac:dyDescent="0.35">
      <c r="A11" s="33" t="s">
        <v>50</v>
      </c>
      <c r="B11" s="253">
        <v>321.43491357100004</v>
      </c>
      <c r="C11" s="253">
        <v>199.56557404200001</v>
      </c>
      <c r="D11" s="254">
        <v>121.869339529</v>
      </c>
      <c r="E11" s="34">
        <v>6.854897696000001</v>
      </c>
      <c r="F11" s="34">
        <v>7.3621352789999994</v>
      </c>
      <c r="G11" s="34">
        <v>14.827655239</v>
      </c>
      <c r="H11" s="34">
        <v>18.867365854999999</v>
      </c>
      <c r="I11" s="34">
        <v>8.6687986650000006</v>
      </c>
      <c r="J11" s="34">
        <v>2.2088551750000001</v>
      </c>
      <c r="K11" s="34">
        <v>2.9371662180000002</v>
      </c>
      <c r="L11" s="99"/>
    </row>
    <row r="12" spans="1:12" ht="15" customHeight="1" x14ac:dyDescent="0.35">
      <c r="A12" s="43" t="s">
        <v>52</v>
      </c>
      <c r="B12" s="251">
        <v>494.94881619700004</v>
      </c>
      <c r="C12" s="251">
        <v>270.41846443700001</v>
      </c>
      <c r="D12" s="252">
        <v>224.53035176</v>
      </c>
      <c r="E12" s="93">
        <v>9.5763288300000013</v>
      </c>
      <c r="F12" s="93">
        <v>18.660259158999999</v>
      </c>
      <c r="G12" s="93">
        <v>35.095372845</v>
      </c>
      <c r="H12" s="93">
        <v>28.466334042</v>
      </c>
      <c r="I12" s="93">
        <v>24.051404545</v>
      </c>
      <c r="J12" s="93">
        <v>6.4161368909999998</v>
      </c>
      <c r="K12" s="93">
        <v>6.5723845379999997</v>
      </c>
      <c r="L12" s="98"/>
    </row>
    <row r="13" spans="1:12" ht="15" customHeight="1" x14ac:dyDescent="0.35">
      <c r="A13" s="33" t="s">
        <v>96</v>
      </c>
      <c r="B13" s="253">
        <v>18.520832823999999</v>
      </c>
      <c r="C13" s="253">
        <v>12.489008628000001</v>
      </c>
      <c r="D13" s="254">
        <v>6.0318241959999996</v>
      </c>
      <c r="E13" s="34">
        <v>3.3818648640000002</v>
      </c>
      <c r="F13" s="34">
        <v>0.33467492300000001</v>
      </c>
      <c r="G13" s="34">
        <v>0.59928447500000004</v>
      </c>
      <c r="H13" s="34">
        <v>0.21229441600000001</v>
      </c>
      <c r="I13" s="34">
        <v>8.8804659999999994E-2</v>
      </c>
      <c r="J13" s="34">
        <v>0.20414446999999999</v>
      </c>
      <c r="K13" s="34">
        <v>3.8064720000000003E-2</v>
      </c>
      <c r="L13" s="99"/>
    </row>
    <row r="14" spans="1:12" ht="15" customHeight="1" x14ac:dyDescent="0.35">
      <c r="A14" s="43" t="s">
        <v>56</v>
      </c>
      <c r="B14" s="251">
        <v>520.77109875099995</v>
      </c>
      <c r="C14" s="251">
        <v>274.60181484399999</v>
      </c>
      <c r="D14" s="252">
        <v>246.16928390699999</v>
      </c>
      <c r="E14" s="93">
        <v>16.731850513999998</v>
      </c>
      <c r="F14" s="93">
        <v>29.184705722999997</v>
      </c>
      <c r="G14" s="93">
        <v>49.348474993000004</v>
      </c>
      <c r="H14" s="93">
        <v>23.418723483000001</v>
      </c>
      <c r="I14" s="93">
        <v>15.657319009</v>
      </c>
      <c r="J14" s="93">
        <v>7.6706371689999999</v>
      </c>
      <c r="K14" s="93">
        <v>7.5499531810000002</v>
      </c>
      <c r="L14" s="98"/>
    </row>
    <row r="15" spans="1:12" ht="15" customHeight="1" x14ac:dyDescent="0.35">
      <c r="A15" s="33" t="s">
        <v>38</v>
      </c>
      <c r="B15" s="253">
        <v>3.3021762030000001</v>
      </c>
      <c r="C15" s="253">
        <v>0.91696904499999998</v>
      </c>
      <c r="D15" s="254">
        <v>2.385207158</v>
      </c>
      <c r="E15" s="34">
        <v>2.3347694000000002E-2</v>
      </c>
      <c r="F15" s="34"/>
      <c r="G15" s="34">
        <v>7.5488273999999994E-2</v>
      </c>
      <c r="H15" s="34">
        <v>0.210510479</v>
      </c>
      <c r="I15" s="34">
        <v>5.1704918000000002E-2</v>
      </c>
      <c r="J15" s="34">
        <v>7.6659447000000006E-2</v>
      </c>
      <c r="K15" s="34">
        <v>1.329764E-3</v>
      </c>
      <c r="L15" s="99"/>
    </row>
    <row r="16" spans="1:12" ht="15" customHeight="1" x14ac:dyDescent="0.35">
      <c r="A16" s="43" t="s">
        <v>60</v>
      </c>
      <c r="B16" s="251">
        <v>17.650531873999999</v>
      </c>
      <c r="C16" s="251">
        <v>11.234748044</v>
      </c>
      <c r="D16" s="252">
        <v>6.4157838299999996</v>
      </c>
      <c r="E16" s="93">
        <v>0.53777970000000008</v>
      </c>
      <c r="F16" s="93">
        <v>0.43651008699999994</v>
      </c>
      <c r="G16" s="93">
        <v>0.384238833</v>
      </c>
      <c r="H16" s="93">
        <v>1.312146762</v>
      </c>
      <c r="I16" s="93">
        <v>0.16488314600000001</v>
      </c>
      <c r="J16" s="93">
        <v>1.9359855610000001</v>
      </c>
      <c r="K16" s="93">
        <v>7.863995E-2</v>
      </c>
      <c r="L16" s="98"/>
    </row>
    <row r="17" spans="1:12" ht="15" customHeight="1" x14ac:dyDescent="0.35">
      <c r="A17" s="33" t="s">
        <v>62</v>
      </c>
      <c r="B17" s="253">
        <v>34.474875913000005</v>
      </c>
      <c r="C17" s="253">
        <v>19.861294734000001</v>
      </c>
      <c r="D17" s="254">
        <v>14.613581179000001</v>
      </c>
      <c r="E17" s="34">
        <v>1.9042135469999999</v>
      </c>
      <c r="F17" s="34">
        <v>1.1592095760000001</v>
      </c>
      <c r="G17" s="34">
        <v>2.1610881759999998</v>
      </c>
      <c r="H17" s="34">
        <v>1.346566068</v>
      </c>
      <c r="I17" s="34">
        <v>0.227890815</v>
      </c>
      <c r="J17" s="34">
        <v>3.7445862999999999</v>
      </c>
      <c r="K17" s="34">
        <v>7.7976332999999995E-2</v>
      </c>
      <c r="L17" s="99"/>
    </row>
    <row r="18" spans="1:12" ht="15" customHeight="1" x14ac:dyDescent="0.35">
      <c r="A18" s="43" t="s">
        <v>64</v>
      </c>
      <c r="B18" s="251">
        <v>14.208430248000001</v>
      </c>
      <c r="C18" s="251">
        <v>11.477605967000001</v>
      </c>
      <c r="D18" s="252">
        <v>2.7308242809999999</v>
      </c>
      <c r="E18" s="93">
        <v>0.19041663100000003</v>
      </c>
      <c r="F18" s="93">
        <v>0.28321307099999998</v>
      </c>
      <c r="G18" s="93">
        <v>0.38104532299999999</v>
      </c>
      <c r="H18" s="93">
        <v>0.35469882699999999</v>
      </c>
      <c r="I18" s="93">
        <v>0.22646063399999999</v>
      </c>
      <c r="J18" s="93">
        <v>0.156096398</v>
      </c>
      <c r="K18" s="93">
        <v>8.9051959E-2</v>
      </c>
      <c r="L18" s="98"/>
    </row>
    <row r="19" spans="1:12" ht="15" customHeight="1" x14ac:dyDescent="0.35">
      <c r="A19" s="33" t="s">
        <v>58</v>
      </c>
      <c r="B19" s="253">
        <v>119.912094779</v>
      </c>
      <c r="C19" s="253">
        <v>93.709293239000004</v>
      </c>
      <c r="D19" s="254">
        <v>26.202801539999999</v>
      </c>
      <c r="E19" s="34">
        <v>8.1689882310000002</v>
      </c>
      <c r="F19" s="34">
        <v>1.334810976</v>
      </c>
      <c r="G19" s="34">
        <v>3.2309824659999999</v>
      </c>
      <c r="H19" s="34">
        <v>3.2446376909999999</v>
      </c>
      <c r="I19" s="34">
        <v>1.67054003</v>
      </c>
      <c r="J19" s="34">
        <v>1.727177427</v>
      </c>
      <c r="K19" s="34">
        <v>0.51712082299999995</v>
      </c>
      <c r="L19" s="99"/>
    </row>
    <row r="20" spans="1:12" ht="15" customHeight="1" x14ac:dyDescent="0.35">
      <c r="A20" s="43" t="s">
        <v>66</v>
      </c>
      <c r="B20" s="251">
        <v>2.592989894</v>
      </c>
      <c r="C20" s="251">
        <v>1.24786803</v>
      </c>
      <c r="D20" s="252">
        <v>1.345121864</v>
      </c>
      <c r="E20" s="93">
        <v>3.8389077000000001E-2</v>
      </c>
      <c r="F20" s="93">
        <v>3.5374784999999999E-2</v>
      </c>
      <c r="G20" s="93">
        <v>0.10604894300000001</v>
      </c>
      <c r="H20" s="93">
        <v>0.10275197599999999</v>
      </c>
      <c r="I20" s="93">
        <v>6.1055383999999997E-2</v>
      </c>
      <c r="J20" s="93">
        <v>8.4646809999999999E-3</v>
      </c>
      <c r="K20" s="93">
        <v>0.146082095</v>
      </c>
      <c r="L20" s="98"/>
    </row>
    <row r="21" spans="1:12" ht="15" customHeight="1" x14ac:dyDescent="0.35">
      <c r="A21" s="33" t="s">
        <v>68</v>
      </c>
      <c r="B21" s="253">
        <v>711.069847525</v>
      </c>
      <c r="C21" s="253">
        <v>493.62059590199999</v>
      </c>
      <c r="D21" s="254">
        <v>217.44925162300001</v>
      </c>
      <c r="E21" s="34">
        <v>9.4736780560000007</v>
      </c>
      <c r="F21" s="34">
        <v>16.328116095999999</v>
      </c>
      <c r="G21" s="34">
        <v>29.678275875000001</v>
      </c>
      <c r="H21" s="34">
        <v>39.868052118999998</v>
      </c>
      <c r="I21" s="34">
        <v>15.964168039</v>
      </c>
      <c r="J21" s="34">
        <v>7.9632731730000001</v>
      </c>
      <c r="K21" s="34">
        <v>4.3360316990000003</v>
      </c>
      <c r="L21" s="99"/>
    </row>
    <row r="22" spans="1:12" ht="15" customHeight="1" x14ac:dyDescent="0.35">
      <c r="A22" s="43" t="s">
        <v>30</v>
      </c>
      <c r="B22" s="251">
        <v>171.54123288900001</v>
      </c>
      <c r="C22" s="251">
        <v>118.53919578</v>
      </c>
      <c r="D22" s="252">
        <v>53.002037109</v>
      </c>
      <c r="E22" s="93">
        <v>3.8462932249999997</v>
      </c>
      <c r="F22" s="93">
        <v>9.3419308210000018</v>
      </c>
      <c r="G22" s="93">
        <v>10.766362436</v>
      </c>
      <c r="H22" s="93">
        <v>4.5343922340000002</v>
      </c>
      <c r="I22" s="93">
        <v>4.868110508</v>
      </c>
      <c r="J22" s="93">
        <v>2.0492114789999998</v>
      </c>
      <c r="K22" s="93">
        <v>1.7261721999999999</v>
      </c>
      <c r="L22" s="98"/>
    </row>
    <row r="23" spans="1:12" ht="15" customHeight="1" x14ac:dyDescent="0.35">
      <c r="A23" s="33" t="s">
        <v>69</v>
      </c>
      <c r="B23" s="253">
        <v>288.18062198400003</v>
      </c>
      <c r="C23" s="253">
        <v>216.20072526999999</v>
      </c>
      <c r="D23" s="254">
        <v>71.979896714000006</v>
      </c>
      <c r="E23" s="34">
        <v>10.664837807</v>
      </c>
      <c r="F23" s="34">
        <v>6.0149966930000005</v>
      </c>
      <c r="G23" s="34">
        <v>7.6283644490000002</v>
      </c>
      <c r="H23" s="34">
        <v>14.403762735000001</v>
      </c>
      <c r="I23" s="34">
        <v>3.062068918</v>
      </c>
      <c r="J23" s="34">
        <v>8.0003866559999999</v>
      </c>
      <c r="K23" s="34">
        <v>0.73350495400000004</v>
      </c>
      <c r="L23" s="99"/>
    </row>
    <row r="24" spans="1:12" ht="15" customHeight="1" x14ac:dyDescent="0.35">
      <c r="A24" s="43" t="s">
        <v>71</v>
      </c>
      <c r="B24" s="251">
        <v>63.618525288000001</v>
      </c>
      <c r="C24" s="251">
        <v>45.509729829000001</v>
      </c>
      <c r="D24" s="252">
        <v>18.108795459</v>
      </c>
      <c r="E24" s="93">
        <v>0.72669187800000001</v>
      </c>
      <c r="F24" s="93">
        <v>0.89488263299999993</v>
      </c>
      <c r="G24" s="93">
        <v>3.5470618969999999</v>
      </c>
      <c r="H24" s="93">
        <v>3.3062926579999998</v>
      </c>
      <c r="I24" s="93">
        <v>0.68292868100000004</v>
      </c>
      <c r="J24" s="93">
        <v>0.17798522999999999</v>
      </c>
      <c r="K24" s="93">
        <v>0.29726606900000002</v>
      </c>
      <c r="L24" s="98"/>
    </row>
    <row r="25" spans="1:12" ht="15" customHeight="1" x14ac:dyDescent="0.35">
      <c r="A25" s="33" t="s">
        <v>73</v>
      </c>
      <c r="B25" s="253">
        <v>73.922972029999997</v>
      </c>
      <c r="C25" s="253">
        <v>54.091001028999997</v>
      </c>
      <c r="D25" s="254">
        <v>19.831971000999999</v>
      </c>
      <c r="E25" s="34">
        <v>5.8452761979999996</v>
      </c>
      <c r="F25" s="34">
        <v>1.0784361920000001</v>
      </c>
      <c r="G25" s="34">
        <v>1.490190554</v>
      </c>
      <c r="H25" s="34">
        <v>2.095117653</v>
      </c>
      <c r="I25" s="34">
        <v>0.90796722900000004</v>
      </c>
      <c r="J25" s="34">
        <v>1.0008104900000001</v>
      </c>
      <c r="K25" s="34">
        <v>0.35965356799999998</v>
      </c>
      <c r="L25" s="99"/>
    </row>
    <row r="26" spans="1:12" ht="15" customHeight="1" x14ac:dyDescent="0.35">
      <c r="A26" s="43" t="s">
        <v>75</v>
      </c>
      <c r="B26" s="251">
        <v>48.544368535999993</v>
      </c>
      <c r="C26" s="251">
        <v>32.865489771999997</v>
      </c>
      <c r="D26" s="252">
        <v>15.678878764</v>
      </c>
      <c r="E26" s="93">
        <v>4.447446931</v>
      </c>
      <c r="F26" s="93">
        <v>5.4663880049999989</v>
      </c>
      <c r="G26" s="93">
        <v>0.77504192199999999</v>
      </c>
      <c r="H26" s="93">
        <v>0.65232956099999995</v>
      </c>
      <c r="I26" s="93">
        <v>0.44748108199999997</v>
      </c>
      <c r="J26" s="93">
        <v>0.85130946200000002</v>
      </c>
      <c r="K26" s="93">
        <v>9.2884488000000001E-2</v>
      </c>
      <c r="L26" s="98"/>
    </row>
    <row r="27" spans="1:12" ht="14.25" customHeight="1" x14ac:dyDescent="0.35">
      <c r="A27" s="33" t="s">
        <v>79</v>
      </c>
      <c r="B27" s="253">
        <v>87.868110529999996</v>
      </c>
      <c r="C27" s="253">
        <v>70.745344246000002</v>
      </c>
      <c r="D27" s="254">
        <v>17.122766284000001</v>
      </c>
      <c r="E27" s="34">
        <v>2.306304919</v>
      </c>
      <c r="F27" s="34">
        <v>1.451056184</v>
      </c>
      <c r="G27" s="34">
        <v>2.7459855549999999</v>
      </c>
      <c r="H27" s="34">
        <v>3.2110157770000001</v>
      </c>
      <c r="I27" s="34">
        <v>2.184276584</v>
      </c>
      <c r="J27" s="34">
        <v>1.343971649</v>
      </c>
      <c r="K27" s="34">
        <v>0.20405661899999999</v>
      </c>
      <c r="L27" s="99"/>
    </row>
    <row r="28" spans="1:12" ht="15" customHeight="1" x14ac:dyDescent="0.35">
      <c r="A28" s="43" t="s">
        <v>54</v>
      </c>
      <c r="B28" s="251">
        <v>69.471294545000006</v>
      </c>
      <c r="C28" s="251">
        <v>39.031220615000002</v>
      </c>
      <c r="D28" s="252">
        <v>30.440073930000001</v>
      </c>
      <c r="E28" s="93">
        <v>1.318750471</v>
      </c>
      <c r="F28" s="93">
        <v>3.077247045</v>
      </c>
      <c r="G28" s="93">
        <v>4.7742112619999997</v>
      </c>
      <c r="H28" s="93">
        <v>2.7249737719999998</v>
      </c>
      <c r="I28" s="93">
        <v>3.6445305669999999</v>
      </c>
      <c r="J28" s="93">
        <v>3.7513152619999999</v>
      </c>
      <c r="K28" s="93">
        <v>1.65002351</v>
      </c>
      <c r="L28" s="98"/>
    </row>
    <row r="29" spans="1:12" ht="15" customHeight="1" x14ac:dyDescent="0.35">
      <c r="A29" s="35" t="s">
        <v>77</v>
      </c>
      <c r="B29" s="255">
        <v>160.33706371599999</v>
      </c>
      <c r="C29" s="255">
        <v>86.078254971999996</v>
      </c>
      <c r="D29" s="256">
        <v>74.258808744000007</v>
      </c>
      <c r="E29" s="94">
        <v>2.2244490730000002</v>
      </c>
      <c r="F29" s="94">
        <v>19.195285504999998</v>
      </c>
      <c r="G29" s="94">
        <v>13.55211585</v>
      </c>
      <c r="H29" s="94">
        <v>9.0463555469999992</v>
      </c>
      <c r="I29" s="94">
        <v>6.6541669079999997</v>
      </c>
      <c r="J29" s="94">
        <v>2.2219212000000002</v>
      </c>
      <c r="K29" s="94">
        <v>2.408883221</v>
      </c>
      <c r="L29" s="100"/>
    </row>
  </sheetData>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
  <dimension ref="A1:G10"/>
  <sheetViews>
    <sheetView tabSelected="1" zoomScale="120" zoomScaleNormal="120" workbookViewId="0">
      <selection activeCell="A16" sqref="A16"/>
    </sheetView>
  </sheetViews>
  <sheetFormatPr defaultRowHeight="12.75" x14ac:dyDescent="0.35"/>
  <cols>
    <col min="1" max="1" width="22" customWidth="1"/>
    <col min="2" max="2" width="15.1328125" customWidth="1"/>
    <col min="3" max="3" width="8.73046875" customWidth="1"/>
    <col min="4" max="4" width="10.86328125" customWidth="1"/>
    <col min="5" max="5" width="11" customWidth="1"/>
    <col min="6" max="6" width="8.59765625" customWidth="1"/>
    <col min="7" max="7" width="8.73046875" customWidth="1"/>
  </cols>
  <sheetData>
    <row r="1" spans="1:7" ht="15" customHeight="1" x14ac:dyDescent="0.45">
      <c r="A1" s="117"/>
      <c r="B1" s="118" t="s">
        <v>161</v>
      </c>
      <c r="C1" s="118" t="s">
        <v>102</v>
      </c>
      <c r="D1" s="118" t="s">
        <v>104</v>
      </c>
      <c r="E1" s="118" t="s">
        <v>116</v>
      </c>
      <c r="F1" s="118" t="s">
        <v>117</v>
      </c>
      <c r="G1" s="224"/>
    </row>
    <row r="2" spans="1:7" ht="15" customHeight="1" x14ac:dyDescent="0.45">
      <c r="A2" s="122" t="s">
        <v>108</v>
      </c>
      <c r="B2" s="166">
        <v>446.97139000000004</v>
      </c>
      <c r="C2" s="166">
        <v>331.89374500000002</v>
      </c>
      <c r="D2" s="166">
        <v>125.68159300000001</v>
      </c>
      <c r="E2" s="166">
        <v>1412.36</v>
      </c>
      <c r="F2" s="166">
        <v>143.449286</v>
      </c>
      <c r="G2" s="224"/>
    </row>
    <row r="3" spans="1:7" ht="15" customHeight="1" x14ac:dyDescent="0.35">
      <c r="A3" s="123" t="s">
        <v>138</v>
      </c>
      <c r="B3" s="258">
        <v>-1.1001193978503743E-3</v>
      </c>
      <c r="C3" s="258">
        <v>1.184505944897829E-3</v>
      </c>
      <c r="D3" s="258">
        <v>-4.5889625458375161E-3</v>
      </c>
      <c r="E3" s="258">
        <v>8.9292041669608579E-4</v>
      </c>
      <c r="F3" s="258">
        <v>-4.3301131934107007E-3</v>
      </c>
    </row>
    <row r="4" spans="1:7" ht="15" customHeight="1" x14ac:dyDescent="0.45">
      <c r="A4" s="124" t="s">
        <v>139</v>
      </c>
      <c r="B4" s="260">
        <v>75.197570973868949</v>
      </c>
      <c r="C4" s="260">
        <v>82.872999911462614</v>
      </c>
      <c r="D4" s="260">
        <v>91.866999967131207</v>
      </c>
      <c r="E4" s="260">
        <v>62.511999985839296</v>
      </c>
      <c r="F4" s="260">
        <v>74.934000020048899</v>
      </c>
      <c r="G4" s="224"/>
    </row>
    <row r="5" spans="1:7" ht="15" customHeight="1" x14ac:dyDescent="0.35">
      <c r="A5" s="125" t="s">
        <v>107</v>
      </c>
      <c r="B5" s="259">
        <f>general!B2</f>
        <v>4225.134</v>
      </c>
      <c r="C5" s="259">
        <v>9831.51</v>
      </c>
      <c r="D5" s="259">
        <v>377.97399999999999</v>
      </c>
      <c r="E5" s="259">
        <v>9600.0128999999997</v>
      </c>
      <c r="F5" s="259">
        <v>17098.25</v>
      </c>
    </row>
    <row r="6" spans="1:7" ht="15" customHeight="1" x14ac:dyDescent="0.35">
      <c r="A6" s="124" t="s">
        <v>140</v>
      </c>
      <c r="B6" s="257">
        <f>B2/B5*1000</f>
        <v>105.78868977883306</v>
      </c>
      <c r="C6" s="257">
        <v>36.239844677515627</v>
      </c>
      <c r="D6" s="257">
        <v>346.39506172839504</v>
      </c>
      <c r="E6" s="257">
        <v>149.72355255888226</v>
      </c>
      <c r="F6" s="257">
        <v>8.7973549890791105</v>
      </c>
    </row>
    <row r="7" spans="1:7" s="36" customFormat="1" ht="15" customHeight="1" x14ac:dyDescent="0.3">
      <c r="A7" s="124" t="s">
        <v>141</v>
      </c>
      <c r="B7" s="261">
        <v>5.3925210252157898</v>
      </c>
      <c r="C7" s="261">
        <v>5.9454847612217208</v>
      </c>
      <c r="D7" s="261">
        <v>1.6570711173229427</v>
      </c>
      <c r="E7" s="261">
        <v>8.1097925807737994</v>
      </c>
      <c r="F7" s="261">
        <v>4.7495840999639825</v>
      </c>
    </row>
    <row r="8" spans="1:7" ht="15" customHeight="1" x14ac:dyDescent="0.35">
      <c r="A8" s="125" t="s">
        <v>142</v>
      </c>
      <c r="B8" s="259">
        <v>100</v>
      </c>
      <c r="C8" s="259">
        <v>142.07861433627812</v>
      </c>
      <c r="D8" s="259">
        <v>86.41079330366972</v>
      </c>
      <c r="E8" s="259">
        <v>39.654310684715128</v>
      </c>
      <c r="F8" s="259">
        <v>67.599670739718775</v>
      </c>
    </row>
    <row r="9" spans="1:7" ht="15" customHeight="1" x14ac:dyDescent="0.35">
      <c r="A9" s="124" t="s">
        <v>143</v>
      </c>
      <c r="B9" s="257">
        <f>trade_export!D2</f>
        <v>2181.0038964599999</v>
      </c>
      <c r="C9" s="257">
        <v>1489.2237839467775</v>
      </c>
      <c r="D9" s="257">
        <v>633.38424846425119</v>
      </c>
      <c r="E9" s="257">
        <v>2718.9868282761558</v>
      </c>
      <c r="F9" s="257">
        <v>417.97001065061119</v>
      </c>
    </row>
    <row r="10" spans="1:7" ht="15" customHeight="1" x14ac:dyDescent="0.35">
      <c r="A10" s="123" t="s">
        <v>144</v>
      </c>
      <c r="B10" s="259">
        <f>trade_import!D2</f>
        <v>2125.9640170160001</v>
      </c>
      <c r="C10" s="259">
        <v>2411.0618161083407</v>
      </c>
      <c r="D10" s="259">
        <v>619.95958835581905</v>
      </c>
      <c r="E10" s="259">
        <v>2243.2066627545237</v>
      </c>
      <c r="F10" s="259">
        <v>257.04084608402263</v>
      </c>
    </row>
  </sheetData>
  <phoneticPr fontId="7"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I38"/>
  <sheetViews>
    <sheetView zoomScale="85" zoomScaleNormal="85" workbookViewId="0">
      <selection activeCell="K23" sqref="K23"/>
    </sheetView>
  </sheetViews>
  <sheetFormatPr defaultRowHeight="12.75" x14ac:dyDescent="0.35"/>
  <cols>
    <col min="1" max="1" width="2.265625" customWidth="1"/>
    <col min="9" max="9" width="25" customWidth="1"/>
  </cols>
  <sheetData>
    <row r="1" spans="2:9" ht="15" x14ac:dyDescent="0.4">
      <c r="B1" s="425" t="s">
        <v>131</v>
      </c>
      <c r="C1" s="425"/>
      <c r="D1" s="425"/>
      <c r="E1" s="425"/>
      <c r="F1" s="425"/>
      <c r="G1" s="425"/>
      <c r="H1" s="425"/>
      <c r="I1" s="425"/>
    </row>
    <row r="2" spans="2:9" ht="5.0999999999999996" customHeight="1" x14ac:dyDescent="0.35"/>
    <row r="3" spans="2:9" ht="54.75" customHeight="1" x14ac:dyDescent="0.35">
      <c r="B3" s="426" t="s">
        <v>199</v>
      </c>
      <c r="C3" s="426"/>
      <c r="D3" s="426"/>
      <c r="E3" s="426"/>
      <c r="F3" s="426"/>
      <c r="G3" s="426"/>
      <c r="H3" s="426"/>
      <c r="I3" s="426"/>
    </row>
    <row r="4" spans="2:9" ht="52.5" customHeight="1" x14ac:dyDescent="0.35">
      <c r="B4" s="421" t="s">
        <v>200</v>
      </c>
      <c r="C4" s="427"/>
      <c r="D4" s="427"/>
      <c r="E4" s="427"/>
      <c r="F4" s="427"/>
      <c r="G4" s="427"/>
      <c r="H4" s="427"/>
      <c r="I4" s="427"/>
    </row>
    <row r="5" spans="2:9" ht="27" customHeight="1" x14ac:dyDescent="0.35">
      <c r="B5" s="421" t="s">
        <v>187</v>
      </c>
      <c r="C5" s="422"/>
      <c r="D5" s="422"/>
      <c r="E5" s="422"/>
      <c r="F5" s="422"/>
      <c r="G5" s="422"/>
      <c r="H5" s="422"/>
      <c r="I5" s="422"/>
    </row>
    <row r="6" spans="2:9" ht="14.25" customHeight="1" x14ac:dyDescent="0.35">
      <c r="B6" s="423" t="s">
        <v>170</v>
      </c>
      <c r="C6" s="423"/>
      <c r="D6" s="423"/>
      <c r="E6" s="423"/>
      <c r="F6" s="423"/>
      <c r="G6" s="423"/>
      <c r="H6" s="423"/>
      <c r="I6" s="423"/>
    </row>
    <row r="7" spans="2:9" ht="14.25" customHeight="1" x14ac:dyDescent="0.35">
      <c r="B7" s="424" t="s">
        <v>175</v>
      </c>
      <c r="C7" s="424"/>
      <c r="D7" s="424"/>
      <c r="E7" s="424"/>
      <c r="F7" s="424"/>
      <c r="G7" s="424"/>
      <c r="H7" s="424"/>
      <c r="I7" s="424"/>
    </row>
    <row r="8" spans="2:9" ht="14.25" customHeight="1" x14ac:dyDescent="0.35">
      <c r="B8" s="424" t="s">
        <v>171</v>
      </c>
      <c r="C8" s="424"/>
      <c r="D8" s="424"/>
      <c r="E8" s="424"/>
      <c r="F8" s="424"/>
      <c r="G8" s="424"/>
      <c r="H8" s="424"/>
      <c r="I8" s="424"/>
    </row>
    <row r="9" spans="2:9" ht="14.25" customHeight="1" x14ac:dyDescent="0.35">
      <c r="B9" s="424" t="s">
        <v>172</v>
      </c>
      <c r="C9" s="424"/>
      <c r="D9" s="424"/>
      <c r="E9" s="424"/>
      <c r="F9" s="424"/>
      <c r="G9" s="424"/>
      <c r="H9" s="424"/>
      <c r="I9" s="424"/>
    </row>
    <row r="10" spans="2:9" ht="15.75" customHeight="1" x14ac:dyDescent="0.35">
      <c r="B10" s="424" t="s">
        <v>173</v>
      </c>
      <c r="C10" s="424"/>
      <c r="D10" s="424"/>
      <c r="E10" s="424"/>
      <c r="F10" s="424"/>
      <c r="G10" s="424"/>
      <c r="H10" s="424"/>
      <c r="I10" s="424"/>
    </row>
    <row r="11" spans="2:9" ht="14.25" customHeight="1" x14ac:dyDescent="0.35">
      <c r="B11" s="424" t="s">
        <v>174</v>
      </c>
      <c r="C11" s="424"/>
      <c r="D11" s="424"/>
      <c r="E11" s="424"/>
      <c r="F11" s="424"/>
      <c r="G11" s="424"/>
      <c r="H11" s="424"/>
      <c r="I11" s="424"/>
    </row>
    <row r="12" spans="2:9" ht="14.25" customHeight="1" x14ac:dyDescent="0.35">
      <c r="B12" s="165"/>
      <c r="C12" s="165"/>
      <c r="D12" s="165"/>
      <c r="E12" s="165"/>
      <c r="F12" s="165"/>
      <c r="G12" s="165"/>
      <c r="H12" s="165"/>
      <c r="I12" s="165"/>
    </row>
    <row r="13" spans="2:9" ht="15" customHeight="1" x14ac:dyDescent="0.35">
      <c r="B13" s="430" t="s">
        <v>150</v>
      </c>
      <c r="C13" s="429"/>
      <c r="D13" s="429"/>
      <c r="E13" s="429"/>
      <c r="F13" s="429"/>
      <c r="G13" s="429"/>
      <c r="H13" s="429"/>
      <c r="I13" s="429"/>
    </row>
    <row r="14" spans="2:9" ht="15" customHeight="1" x14ac:dyDescent="0.35">
      <c r="B14" s="427" t="s">
        <v>133</v>
      </c>
      <c r="C14" s="427"/>
      <c r="D14" s="427"/>
      <c r="E14" s="427"/>
      <c r="F14" s="427"/>
      <c r="G14" s="427"/>
      <c r="H14" s="427"/>
      <c r="I14" s="427"/>
    </row>
    <row r="15" spans="2:9" ht="29.25" customHeight="1" x14ac:dyDescent="0.35">
      <c r="B15" s="427" t="s">
        <v>148</v>
      </c>
      <c r="C15" s="427"/>
      <c r="D15" s="427"/>
      <c r="E15" s="427"/>
      <c r="F15" s="427"/>
      <c r="G15" s="427"/>
      <c r="H15" s="427"/>
      <c r="I15" s="427"/>
    </row>
    <row r="16" spans="2:9" ht="27.75" customHeight="1" x14ac:dyDescent="0.35">
      <c r="B16" s="427" t="s">
        <v>165</v>
      </c>
      <c r="C16" s="427"/>
      <c r="D16" s="427"/>
      <c r="E16" s="427"/>
      <c r="F16" s="427"/>
      <c r="G16" s="427"/>
      <c r="H16" s="427"/>
      <c r="I16" s="427"/>
    </row>
    <row r="17" spans="2:9" ht="5.0999999999999996" customHeight="1" x14ac:dyDescent="0.35">
      <c r="B17" s="102"/>
      <c r="C17" s="102"/>
      <c r="D17" s="102"/>
      <c r="E17" s="102"/>
      <c r="F17" s="102"/>
      <c r="G17" s="102"/>
      <c r="H17" s="102"/>
      <c r="I17" s="102"/>
    </row>
    <row r="18" spans="2:9" ht="15" customHeight="1" x14ac:dyDescent="0.35">
      <c r="B18" s="421" t="s">
        <v>201</v>
      </c>
      <c r="C18" s="422"/>
      <c r="D18" s="422"/>
      <c r="E18" s="422"/>
      <c r="F18" s="422"/>
      <c r="G18" s="422"/>
      <c r="H18" s="422"/>
      <c r="I18" s="422"/>
    </row>
    <row r="19" spans="2:9" ht="5.0999999999999996" customHeight="1" x14ac:dyDescent="0.35">
      <c r="B19" s="102"/>
      <c r="C19" s="102"/>
      <c r="D19" s="102"/>
      <c r="E19" s="102"/>
      <c r="F19" s="102"/>
      <c r="G19" s="102"/>
      <c r="H19" s="102"/>
      <c r="I19" s="102"/>
    </row>
    <row r="20" spans="2:9" ht="15" customHeight="1" x14ac:dyDescent="0.35">
      <c r="B20" s="429" t="s">
        <v>149</v>
      </c>
      <c r="C20" s="429"/>
      <c r="D20" s="429"/>
      <c r="E20" s="429"/>
      <c r="F20" s="429"/>
      <c r="G20" s="429"/>
      <c r="H20" s="429"/>
      <c r="I20" s="429"/>
    </row>
    <row r="21" spans="2:9" ht="15" customHeight="1" x14ac:dyDescent="0.35">
      <c r="B21" s="434" t="s">
        <v>202</v>
      </c>
      <c r="C21" s="429"/>
      <c r="D21" s="429"/>
      <c r="E21" s="429"/>
      <c r="F21" s="429"/>
      <c r="G21" s="429"/>
      <c r="H21" s="429"/>
      <c r="I21" s="429"/>
    </row>
    <row r="22" spans="2:9" ht="5.0999999999999996" customHeight="1" x14ac:dyDescent="0.35">
      <c r="B22" s="101"/>
      <c r="C22" s="103"/>
      <c r="D22" s="103"/>
      <c r="E22" s="103"/>
      <c r="F22" s="103"/>
      <c r="G22" s="103"/>
      <c r="H22" s="103"/>
      <c r="I22" s="103"/>
    </row>
    <row r="23" spans="2:9" ht="39" customHeight="1" x14ac:dyDescent="0.35">
      <c r="B23" s="430" t="s">
        <v>164</v>
      </c>
      <c r="C23" s="430"/>
      <c r="D23" s="430"/>
      <c r="E23" s="430"/>
      <c r="F23" s="430"/>
      <c r="G23" s="430"/>
      <c r="H23" s="430"/>
      <c r="I23" s="430"/>
    </row>
    <row r="24" spans="2:9" ht="5.0999999999999996" customHeight="1" x14ac:dyDescent="0.35">
      <c r="B24" s="162"/>
      <c r="C24" s="162"/>
      <c r="D24" s="162"/>
      <c r="E24" s="162"/>
      <c r="F24" s="162"/>
      <c r="G24" s="162"/>
      <c r="H24" s="162"/>
      <c r="I24" s="162"/>
    </row>
    <row r="25" spans="2:9" ht="26.25" customHeight="1" x14ac:dyDescent="0.35">
      <c r="B25" s="431" t="s">
        <v>186</v>
      </c>
      <c r="C25" s="429"/>
      <c r="D25" s="429"/>
      <c r="E25" s="429"/>
      <c r="F25" s="429"/>
      <c r="G25" s="429"/>
      <c r="H25" s="429"/>
      <c r="I25" s="429"/>
    </row>
    <row r="26" spans="2:9" ht="26.25" customHeight="1" x14ac:dyDescent="0.35">
      <c r="B26" s="432" t="s">
        <v>166</v>
      </c>
      <c r="C26" s="433"/>
      <c r="D26" s="433"/>
      <c r="E26" s="433"/>
      <c r="F26" s="433"/>
      <c r="G26" s="433"/>
      <c r="H26" s="433"/>
      <c r="I26" s="433"/>
    </row>
    <row r="27" spans="2:9" ht="5.25" customHeight="1" x14ac:dyDescent="0.35">
      <c r="B27" s="103"/>
      <c r="C27" s="103"/>
      <c r="D27" s="103"/>
      <c r="E27" s="103"/>
      <c r="F27" s="103"/>
      <c r="G27" s="103"/>
      <c r="H27" s="103"/>
      <c r="I27" s="103"/>
    </row>
    <row r="28" spans="2:9" ht="40.5" customHeight="1" x14ac:dyDescent="0.35">
      <c r="B28" s="428" t="s">
        <v>147</v>
      </c>
      <c r="C28" s="428"/>
      <c r="D28" s="428"/>
      <c r="E28" s="428"/>
      <c r="F28" s="428"/>
      <c r="G28" s="428"/>
      <c r="H28" s="428"/>
      <c r="I28" s="428"/>
    </row>
    <row r="38" spans="6:6" x14ac:dyDescent="0.35">
      <c r="F38" s="126"/>
    </row>
  </sheetData>
  <mergeCells count="21">
    <mergeCell ref="B1:I1"/>
    <mergeCell ref="B3:I3"/>
    <mergeCell ref="B4:I4"/>
    <mergeCell ref="B11:I11"/>
    <mergeCell ref="B28:I28"/>
    <mergeCell ref="B15:I15"/>
    <mergeCell ref="B16:I16"/>
    <mergeCell ref="B18:I18"/>
    <mergeCell ref="B20:I20"/>
    <mergeCell ref="B23:I23"/>
    <mergeCell ref="B25:I25"/>
    <mergeCell ref="B26:I26"/>
    <mergeCell ref="B13:I13"/>
    <mergeCell ref="B14:I14"/>
    <mergeCell ref="B21:I21"/>
    <mergeCell ref="B7:I7"/>
    <mergeCell ref="B5:I5"/>
    <mergeCell ref="B6:I6"/>
    <mergeCell ref="B8:I8"/>
    <mergeCell ref="B9:I9"/>
    <mergeCell ref="B10:I10"/>
  </mergeCells>
  <phoneticPr fontId="7" type="noConversion"/>
  <hyperlinks>
    <hyperlink ref="B21" r:id="rId1" xr:uid="{00000000-0004-0000-0100-000000000000}"/>
    <hyperlink ref="B6:I6" r:id="rId2" display="             European Automobile Manufacturers’ Association (ACEA)" xr:uid="{00000000-0004-0000-0100-000001000000}"/>
    <hyperlink ref="B8:I8" r:id="rId3" display="International Road Federation (IRF) " xr:uid="{00000000-0004-0000-0100-000002000000}"/>
    <hyperlink ref="B9:I9" r:id="rId4" display="International Transport Forum (ITF)" xr:uid="{00000000-0004-0000-0100-000003000000}"/>
    <hyperlink ref="B10:I10" r:id="rId5" display="International Union of Railways (UIC)" xr:uid="{00000000-0004-0000-0100-000004000000}"/>
    <hyperlink ref="B11:I11" r:id="rId6" display="United Nation Economic Commission for Europe (UNECE)" xr:uid="{00000000-0004-0000-0100-000005000000}"/>
    <hyperlink ref="B7:I7" r:id="rId7" display="FlightGlobal" xr:uid="{00000000-0004-0000-0100-000006000000}"/>
  </hyperlinks>
  <printOptions horizontalCentered="1"/>
  <pageMargins left="0.6692913385826772" right="0.74803149606299213" top="0.51181102362204722" bottom="0.27559055118110237" header="0" footer="0"/>
  <pageSetup paperSize="9" orientation="portrait" r:id="rId8"/>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I23"/>
  <sheetViews>
    <sheetView zoomScaleNormal="100" workbookViewId="0">
      <selection activeCell="B9" sqref="B9:I9"/>
    </sheetView>
  </sheetViews>
  <sheetFormatPr defaultRowHeight="12.75" x14ac:dyDescent="0.35"/>
  <cols>
    <col min="1" max="1" width="0.86328125" customWidth="1"/>
    <col min="2" max="2" width="4.59765625" customWidth="1"/>
    <col min="3" max="3" width="1.86328125" customWidth="1"/>
    <col min="5" max="5" width="13.1328125" customWidth="1"/>
    <col min="8" max="8" width="8" customWidth="1"/>
    <col min="9" max="9" width="9.86328125" customWidth="1"/>
  </cols>
  <sheetData>
    <row r="1" spans="1:9" ht="20.100000000000001" customHeight="1" x14ac:dyDescent="0.35">
      <c r="B1" s="416" t="s">
        <v>0</v>
      </c>
      <c r="C1" s="416"/>
      <c r="D1" s="416"/>
      <c r="E1" s="416"/>
      <c r="F1" s="416"/>
      <c r="G1" s="416"/>
      <c r="H1" s="416"/>
      <c r="I1" s="416"/>
    </row>
    <row r="2" spans="1:9" ht="20.100000000000001" customHeight="1" x14ac:dyDescent="0.35">
      <c r="B2" s="419" t="s">
        <v>1</v>
      </c>
      <c r="C2" s="419"/>
      <c r="D2" s="419"/>
      <c r="E2" s="419"/>
      <c r="F2" s="419"/>
      <c r="G2" s="419"/>
      <c r="H2" s="419"/>
      <c r="I2" s="419"/>
    </row>
    <row r="3" spans="1:9" ht="20.100000000000001" customHeight="1" x14ac:dyDescent="0.35">
      <c r="B3" s="418" t="s">
        <v>135</v>
      </c>
      <c r="C3" s="418"/>
      <c r="D3" s="418"/>
      <c r="E3" s="418"/>
      <c r="F3" s="418"/>
      <c r="G3" s="418"/>
      <c r="H3" s="418"/>
      <c r="I3" s="418"/>
    </row>
    <row r="4" spans="1:9" ht="20.100000000000001" customHeight="1" x14ac:dyDescent="0.35">
      <c r="B4" s="418"/>
      <c r="C4" s="418"/>
      <c r="D4" s="418"/>
      <c r="E4" s="418"/>
      <c r="F4" s="418"/>
      <c r="G4" s="418"/>
      <c r="H4" s="418"/>
      <c r="I4" s="418"/>
    </row>
    <row r="5" spans="1:9" ht="20.100000000000001" customHeight="1" x14ac:dyDescent="0.35">
      <c r="B5" s="420" t="s">
        <v>118</v>
      </c>
      <c r="C5" s="420"/>
      <c r="D5" s="420"/>
      <c r="E5" s="420"/>
      <c r="F5" s="420"/>
      <c r="G5" s="420"/>
      <c r="H5" s="420"/>
      <c r="I5" s="420"/>
    </row>
    <row r="6" spans="1:9" ht="20.100000000000001" customHeight="1" x14ac:dyDescent="0.4">
      <c r="B6" s="20"/>
      <c r="C6" s="20"/>
      <c r="D6" s="41"/>
      <c r="E6" s="42"/>
      <c r="F6" s="42"/>
      <c r="G6" s="42"/>
      <c r="H6" s="20"/>
      <c r="I6" s="1"/>
    </row>
    <row r="7" spans="1:9" ht="20.100000000000001" customHeight="1" x14ac:dyDescent="0.4">
      <c r="B7" s="20"/>
      <c r="C7" s="20"/>
      <c r="D7" s="41"/>
      <c r="E7" s="42"/>
      <c r="F7" s="42"/>
      <c r="G7" s="42"/>
      <c r="H7" s="20"/>
      <c r="I7" s="1"/>
    </row>
    <row r="8" spans="1:9" ht="20.100000000000001" customHeight="1" x14ac:dyDescent="0.35">
      <c r="B8" s="416" t="s">
        <v>134</v>
      </c>
      <c r="C8" s="416"/>
      <c r="D8" s="416"/>
      <c r="E8" s="416"/>
      <c r="F8" s="416"/>
      <c r="G8" s="416"/>
      <c r="H8" s="416"/>
      <c r="I8" s="416"/>
    </row>
    <row r="9" spans="1:9" ht="20.100000000000001" customHeight="1" x14ac:dyDescent="0.35">
      <c r="B9" s="435" t="s">
        <v>194</v>
      </c>
      <c r="C9" s="435"/>
      <c r="D9" s="435"/>
      <c r="E9" s="435"/>
      <c r="F9" s="435"/>
      <c r="G9" s="435"/>
      <c r="H9" s="435"/>
      <c r="I9" s="435"/>
    </row>
    <row r="10" spans="1:9" ht="20.100000000000001" customHeight="1" x14ac:dyDescent="0.4">
      <c r="B10" s="20"/>
      <c r="C10" s="20"/>
      <c r="D10" s="41"/>
      <c r="E10" s="42"/>
      <c r="F10" s="42"/>
      <c r="G10" s="42"/>
      <c r="H10" s="20"/>
      <c r="I10" s="1"/>
    </row>
    <row r="11" spans="1:9" ht="20.100000000000001" customHeight="1" x14ac:dyDescent="0.35">
      <c r="B11" s="416" t="s">
        <v>121</v>
      </c>
      <c r="C11" s="416"/>
      <c r="D11" s="416"/>
      <c r="E11" s="416"/>
      <c r="F11" s="416"/>
      <c r="G11" s="416"/>
      <c r="H11" s="416"/>
      <c r="I11" s="416"/>
    </row>
    <row r="12" spans="1:9" ht="20.100000000000001" customHeight="1" x14ac:dyDescent="0.4">
      <c r="A12" s="40"/>
      <c r="B12" s="40"/>
      <c r="C12" s="40"/>
      <c r="D12" s="40"/>
      <c r="E12" s="40"/>
      <c r="F12" s="40"/>
      <c r="G12" s="40"/>
      <c r="H12" s="1"/>
      <c r="I12" s="1"/>
    </row>
    <row r="13" spans="1:9" ht="20.100000000000001" customHeight="1" x14ac:dyDescent="0.4">
      <c r="B13" s="1"/>
      <c r="C13" s="1"/>
      <c r="D13" s="2"/>
      <c r="E13" s="2"/>
      <c r="F13" s="2"/>
      <c r="G13" s="2"/>
      <c r="H13" s="1"/>
      <c r="I13" s="1"/>
    </row>
    <row r="14" spans="1:9" ht="15" customHeight="1" x14ac:dyDescent="0.35">
      <c r="A14" s="39"/>
      <c r="C14" s="52"/>
      <c r="D14" s="6" t="s">
        <v>179</v>
      </c>
      <c r="E14" s="53"/>
      <c r="F14" s="6"/>
      <c r="G14" s="52"/>
      <c r="H14" s="52"/>
    </row>
    <row r="15" spans="1:9" ht="15" customHeight="1" x14ac:dyDescent="0.35">
      <c r="A15" s="39"/>
      <c r="C15" s="52"/>
      <c r="D15" s="6" t="s">
        <v>180</v>
      </c>
      <c r="E15" s="53"/>
      <c r="F15" s="6"/>
      <c r="G15" s="52"/>
      <c r="H15" s="52"/>
    </row>
    <row r="16" spans="1:9" ht="15" customHeight="1" x14ac:dyDescent="0.35">
      <c r="A16" s="49"/>
      <c r="B16" s="54" t="s">
        <v>130</v>
      </c>
      <c r="C16" s="5"/>
      <c r="D16" s="436" t="s">
        <v>137</v>
      </c>
      <c r="E16" s="436"/>
      <c r="F16" s="436"/>
      <c r="G16" s="436"/>
      <c r="H16" s="436"/>
    </row>
    <row r="17" spans="2:8" ht="15" customHeight="1" x14ac:dyDescent="0.35">
      <c r="B17" s="54" t="s">
        <v>109</v>
      </c>
      <c r="C17" s="55"/>
      <c r="D17" s="436" t="s">
        <v>178</v>
      </c>
      <c r="E17" s="436"/>
      <c r="F17" s="436"/>
      <c r="G17" s="436"/>
      <c r="H17" s="436"/>
    </row>
    <row r="18" spans="2:8" ht="15" customHeight="1" x14ac:dyDescent="0.35">
      <c r="B18" s="54" t="s">
        <v>110</v>
      </c>
      <c r="C18" s="55"/>
      <c r="D18" s="436" t="s">
        <v>181</v>
      </c>
      <c r="E18" s="436"/>
      <c r="F18" s="436"/>
      <c r="G18" s="436"/>
      <c r="H18" s="436"/>
    </row>
    <row r="19" spans="2:8" ht="15" customHeight="1" x14ac:dyDescent="0.35">
      <c r="B19" s="54" t="s">
        <v>111</v>
      </c>
      <c r="C19" s="55"/>
      <c r="D19" s="436" t="s">
        <v>182</v>
      </c>
      <c r="E19" s="436"/>
      <c r="F19" s="436"/>
      <c r="G19" s="436"/>
      <c r="H19" s="436"/>
    </row>
    <row r="20" spans="2:8" ht="15" customHeight="1" x14ac:dyDescent="0.35">
      <c r="B20" s="54" t="s">
        <v>113</v>
      </c>
      <c r="C20" s="55"/>
      <c r="D20" s="437" t="s">
        <v>108</v>
      </c>
      <c r="E20" s="437"/>
      <c r="F20" s="437"/>
      <c r="G20" s="437"/>
      <c r="H20" s="437"/>
    </row>
    <row r="21" spans="2:8" ht="15" customHeight="1" x14ac:dyDescent="0.35">
      <c r="B21" s="54" t="s">
        <v>122</v>
      </c>
      <c r="C21" s="55"/>
      <c r="D21" s="436" t="s">
        <v>183</v>
      </c>
      <c r="E21" s="436"/>
      <c r="F21" s="436"/>
      <c r="G21" s="436"/>
      <c r="H21" s="436"/>
    </row>
    <row r="22" spans="2:8" ht="15" customHeight="1" x14ac:dyDescent="0.35">
      <c r="B22" s="54" t="s">
        <v>123</v>
      </c>
      <c r="C22" s="55"/>
      <c r="D22" s="436" t="s">
        <v>184</v>
      </c>
      <c r="E22" s="436"/>
      <c r="F22" s="436"/>
      <c r="G22" s="436"/>
      <c r="H22" s="436"/>
    </row>
    <row r="23" spans="2:8" ht="15" customHeight="1" x14ac:dyDescent="0.35">
      <c r="B23" s="54" t="s">
        <v>124</v>
      </c>
      <c r="C23" s="55"/>
      <c r="D23" s="436" t="s">
        <v>185</v>
      </c>
      <c r="E23" s="436"/>
      <c r="F23" s="436"/>
      <c r="G23" s="436"/>
      <c r="H23" s="436"/>
    </row>
  </sheetData>
  <mergeCells count="16">
    <mergeCell ref="D16:H16"/>
    <mergeCell ref="D19:H19"/>
    <mergeCell ref="D23:H23"/>
    <mergeCell ref="D21:H21"/>
    <mergeCell ref="D17:H17"/>
    <mergeCell ref="D20:H20"/>
    <mergeCell ref="D18:H18"/>
    <mergeCell ref="D22:H22"/>
    <mergeCell ref="B11:I11"/>
    <mergeCell ref="B1:I1"/>
    <mergeCell ref="B2:I2"/>
    <mergeCell ref="B3:I3"/>
    <mergeCell ref="B5:I5"/>
    <mergeCell ref="B8:I8"/>
    <mergeCell ref="B9:I9"/>
    <mergeCell ref="B4:I4"/>
  </mergeCells>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5"/>
  <dimension ref="B1:G22"/>
  <sheetViews>
    <sheetView workbookViewId="0">
      <selection activeCell="H28" sqref="H28"/>
    </sheetView>
  </sheetViews>
  <sheetFormatPr defaultColWidth="9.1328125" defaultRowHeight="10.15" x14ac:dyDescent="0.3"/>
  <cols>
    <col min="1" max="1" width="1" style="3" customWidth="1"/>
    <col min="2" max="2" width="2.86328125" style="9" customWidth="1"/>
    <col min="3" max="3" width="5.73046875" style="9" customWidth="1"/>
    <col min="4" max="4" width="10.86328125" style="10" customWidth="1"/>
    <col min="5" max="5" width="10.73046875" style="3" customWidth="1"/>
    <col min="6" max="6" width="16.3984375" style="3" customWidth="1"/>
    <col min="7" max="16384" width="9.1328125" style="3"/>
  </cols>
  <sheetData>
    <row r="1" spans="2:7" s="51" customFormat="1" ht="30" customHeight="1" x14ac:dyDescent="0.35">
      <c r="B1" s="438" t="s">
        <v>2</v>
      </c>
      <c r="C1" s="438"/>
      <c r="D1" s="438"/>
      <c r="E1" s="438"/>
      <c r="F1" s="438"/>
      <c r="G1" s="50"/>
    </row>
    <row r="2" spans="2:7" ht="15" customHeight="1" x14ac:dyDescent="0.3">
      <c r="B2" s="67">
        <v>12</v>
      </c>
      <c r="C2" s="68"/>
      <c r="D2" s="69" t="s">
        <v>3</v>
      </c>
      <c r="E2" s="70"/>
      <c r="F2" s="71"/>
      <c r="G2" s="4"/>
    </row>
    <row r="3" spans="2:7" ht="15" customHeight="1" x14ac:dyDescent="0.3">
      <c r="B3" s="72" t="s">
        <v>4</v>
      </c>
      <c r="C3" s="73"/>
      <c r="D3" s="74" t="s">
        <v>5</v>
      </c>
      <c r="E3" s="74"/>
      <c r="F3" s="75"/>
      <c r="G3" s="4"/>
    </row>
    <row r="4" spans="2:7" ht="15" customHeight="1" x14ac:dyDescent="0.3">
      <c r="B4" s="76" t="s">
        <v>6</v>
      </c>
      <c r="C4" s="73"/>
      <c r="D4" s="74" t="s">
        <v>7</v>
      </c>
      <c r="E4" s="74"/>
      <c r="F4" s="75"/>
      <c r="G4" s="4"/>
    </row>
    <row r="5" spans="2:7" ht="15" customHeight="1" x14ac:dyDescent="0.3">
      <c r="B5" s="72" t="s">
        <v>8</v>
      </c>
      <c r="C5" s="73"/>
      <c r="D5" s="74" t="s">
        <v>9</v>
      </c>
      <c r="E5" s="74"/>
      <c r="F5" s="75"/>
      <c r="G5" s="4"/>
    </row>
    <row r="6" spans="2:7" ht="15" customHeight="1" x14ac:dyDescent="0.3">
      <c r="B6" s="72">
        <v>0</v>
      </c>
      <c r="C6" s="77"/>
      <c r="D6" s="74" t="s">
        <v>10</v>
      </c>
      <c r="E6" s="74"/>
      <c r="F6" s="75"/>
      <c r="G6" s="4"/>
    </row>
    <row r="7" spans="2:7" ht="15" customHeight="1" x14ac:dyDescent="0.3">
      <c r="B7" s="72" t="s">
        <v>159</v>
      </c>
      <c r="C7" s="73"/>
      <c r="D7" s="74" t="s">
        <v>11</v>
      </c>
      <c r="E7" s="74"/>
      <c r="F7" s="75"/>
      <c r="G7" s="4"/>
    </row>
    <row r="8" spans="2:7" ht="15" customHeight="1" x14ac:dyDescent="0.3">
      <c r="B8" s="78" t="s">
        <v>12</v>
      </c>
      <c r="C8" s="79"/>
      <c r="D8" s="441" t="s">
        <v>13</v>
      </c>
      <c r="E8" s="441"/>
      <c r="F8" s="442"/>
      <c r="G8" s="4"/>
    </row>
    <row r="9" spans="2:7" ht="15" customHeight="1" x14ac:dyDescent="0.3">
      <c r="B9" s="72" t="s">
        <v>14</v>
      </c>
      <c r="C9" s="73"/>
      <c r="D9" s="74" t="s">
        <v>169</v>
      </c>
      <c r="E9" s="74"/>
      <c r="F9" s="75"/>
      <c r="G9" s="7"/>
    </row>
    <row r="10" spans="2:7" ht="15" customHeight="1" x14ac:dyDescent="0.3">
      <c r="B10" s="72" t="s">
        <v>15</v>
      </c>
      <c r="C10" s="73"/>
      <c r="D10" s="74" t="s">
        <v>16</v>
      </c>
      <c r="E10" s="74"/>
      <c r="F10" s="75"/>
      <c r="G10" s="4"/>
    </row>
    <row r="11" spans="2:7" ht="15" customHeight="1" x14ac:dyDescent="0.3">
      <c r="B11" s="72" t="s">
        <v>167</v>
      </c>
      <c r="C11" s="73"/>
      <c r="D11" s="74" t="s">
        <v>168</v>
      </c>
      <c r="E11" s="74"/>
      <c r="F11" s="75"/>
      <c r="G11" s="4"/>
    </row>
    <row r="12" spans="2:7" ht="15" customHeight="1" x14ac:dyDescent="0.3">
      <c r="B12" s="72" t="s">
        <v>17</v>
      </c>
      <c r="C12" s="73"/>
      <c r="D12" s="74" t="s">
        <v>18</v>
      </c>
      <c r="E12" s="74"/>
      <c r="F12" s="75"/>
      <c r="G12" s="4"/>
    </row>
    <row r="13" spans="2:7" ht="15" customHeight="1" x14ac:dyDescent="0.3">
      <c r="B13" s="72" t="s">
        <v>19</v>
      </c>
      <c r="C13" s="73"/>
      <c r="D13" s="74" t="s">
        <v>20</v>
      </c>
      <c r="E13" s="74"/>
      <c r="F13" s="75"/>
      <c r="G13" s="4"/>
    </row>
    <row r="14" spans="2:7" ht="26.25" customHeight="1" x14ac:dyDescent="0.3">
      <c r="B14" s="78" t="s">
        <v>21</v>
      </c>
      <c r="C14" s="80"/>
      <c r="D14" s="441" t="s">
        <v>22</v>
      </c>
      <c r="E14" s="441"/>
      <c r="F14" s="442"/>
      <c r="G14" s="4"/>
    </row>
    <row r="15" spans="2:7" ht="24.95" customHeight="1" x14ac:dyDescent="0.3">
      <c r="B15" s="72" t="s">
        <v>157</v>
      </c>
      <c r="C15" s="73"/>
      <c r="D15" s="74" t="s">
        <v>156</v>
      </c>
      <c r="E15" s="59"/>
      <c r="F15" s="60"/>
      <c r="G15" s="7"/>
    </row>
    <row r="16" spans="2:7" ht="15" customHeight="1" x14ac:dyDescent="0.3">
      <c r="B16" s="72" t="s">
        <v>23</v>
      </c>
      <c r="C16" s="73"/>
      <c r="D16" s="439" t="s">
        <v>24</v>
      </c>
      <c r="E16" s="439"/>
      <c r="F16" s="440"/>
      <c r="G16" s="4"/>
    </row>
    <row r="17" spans="2:7" ht="26.25" customHeight="1" x14ac:dyDescent="0.3">
      <c r="B17" s="78" t="s">
        <v>25</v>
      </c>
      <c r="C17" s="79"/>
      <c r="D17" s="441" t="s">
        <v>26</v>
      </c>
      <c r="E17" s="441"/>
      <c r="F17" s="442"/>
      <c r="G17" s="4"/>
    </row>
    <row r="18" spans="2:7" ht="30" customHeight="1" x14ac:dyDescent="0.3">
      <c r="B18" s="81"/>
      <c r="C18" s="82"/>
      <c r="D18" s="83" t="s">
        <v>27</v>
      </c>
      <c r="E18" s="83"/>
      <c r="F18" s="84"/>
      <c r="G18" s="4"/>
    </row>
    <row r="19" spans="2:7" ht="24.95" customHeight="1" thickBot="1" x14ac:dyDescent="0.35">
      <c r="B19" s="63"/>
      <c r="C19" s="61"/>
      <c r="D19" s="17" t="s">
        <v>28</v>
      </c>
      <c r="E19" s="17"/>
      <c r="F19" s="62"/>
      <c r="G19" s="7"/>
    </row>
    <row r="20" spans="2:7" ht="12.75" customHeight="1" x14ac:dyDescent="0.3">
      <c r="B20" s="85"/>
      <c r="C20" s="86"/>
      <c r="D20" s="64"/>
      <c r="E20" s="65"/>
      <c r="F20" s="66"/>
      <c r="G20" s="4"/>
    </row>
    <row r="21" spans="2:7" ht="12.75" customHeight="1" x14ac:dyDescent="0.3">
      <c r="G21" s="4"/>
    </row>
    <row r="22" spans="2:7" x14ac:dyDescent="0.3">
      <c r="G22" s="8"/>
    </row>
  </sheetData>
  <mergeCells count="5">
    <mergeCell ref="B1:F1"/>
    <mergeCell ref="D16:F16"/>
    <mergeCell ref="D17:F17"/>
    <mergeCell ref="D8:F8"/>
    <mergeCell ref="D14:F14"/>
  </mergeCells>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L99"/>
  <sheetViews>
    <sheetView zoomScale="85" zoomScaleNormal="85" workbookViewId="0">
      <selection activeCell="D41" sqref="D41"/>
    </sheetView>
  </sheetViews>
  <sheetFormatPr defaultColWidth="9.1328125" defaultRowHeight="13.15" x14ac:dyDescent="0.4"/>
  <cols>
    <col min="1" max="1" width="1.59765625" style="1" customWidth="1"/>
    <col min="2" max="2" width="3.59765625" style="24" customWidth="1"/>
    <col min="3" max="3" width="2" style="25" customWidth="1"/>
    <col min="4" max="4" width="9.73046875" style="10" customWidth="1"/>
    <col min="5" max="5" width="3" style="1" customWidth="1"/>
    <col min="6" max="7" width="12.73046875" style="1" customWidth="1"/>
    <col min="8" max="16384" width="9.1328125" style="1"/>
  </cols>
  <sheetData>
    <row r="1" spans="1:7" ht="30" customHeight="1" x14ac:dyDescent="0.4">
      <c r="A1" s="438" t="s">
        <v>29</v>
      </c>
      <c r="B1" s="438"/>
      <c r="C1" s="438"/>
      <c r="D1" s="438"/>
      <c r="E1" s="438"/>
      <c r="F1" s="438"/>
      <c r="G1" s="438"/>
    </row>
    <row r="2" spans="1:7" s="20" customFormat="1" ht="24.95" customHeight="1" x14ac:dyDescent="0.35">
      <c r="B2" s="448" t="s">
        <v>163</v>
      </c>
      <c r="C2" s="448"/>
      <c r="D2" s="448"/>
      <c r="E2" s="448"/>
      <c r="F2" s="448"/>
      <c r="G2" s="448"/>
    </row>
    <row r="3" spans="1:7" ht="34.5" customHeight="1" x14ac:dyDescent="0.4">
      <c r="B3" s="11"/>
      <c r="C3" s="12"/>
      <c r="D3" s="12"/>
      <c r="E3" s="13"/>
      <c r="F3" s="445" t="s">
        <v>127</v>
      </c>
      <c r="G3" s="445"/>
    </row>
    <row r="4" spans="1:7" ht="12.75" customHeight="1" x14ac:dyDescent="0.4">
      <c r="B4" s="48" t="s">
        <v>32</v>
      </c>
      <c r="C4" s="14"/>
      <c r="D4" s="14" t="s">
        <v>33</v>
      </c>
      <c r="E4" s="14"/>
      <c r="F4" s="444">
        <v>1958</v>
      </c>
      <c r="G4" s="444"/>
    </row>
    <row r="5" spans="1:7" ht="12.75" customHeight="1" x14ac:dyDescent="0.4">
      <c r="B5" s="18" t="s">
        <v>34</v>
      </c>
      <c r="C5" s="15"/>
      <c r="D5" s="14" t="s">
        <v>35</v>
      </c>
      <c r="E5" s="14"/>
      <c r="F5" s="444">
        <v>2007</v>
      </c>
      <c r="G5" s="444"/>
    </row>
    <row r="6" spans="1:7" ht="12.75" customHeight="1" x14ac:dyDescent="0.4">
      <c r="B6" s="18" t="s">
        <v>36</v>
      </c>
      <c r="C6" s="15"/>
      <c r="D6" s="14" t="s">
        <v>37</v>
      </c>
      <c r="E6" s="14"/>
      <c r="F6" s="444">
        <v>2004</v>
      </c>
      <c r="G6" s="444"/>
    </row>
    <row r="7" spans="1:7" ht="12.75" customHeight="1" x14ac:dyDescent="0.4">
      <c r="A7"/>
      <c r="B7" s="48" t="s">
        <v>40</v>
      </c>
      <c r="C7" s="14"/>
      <c r="D7" s="14" t="s">
        <v>41</v>
      </c>
      <c r="E7" s="14"/>
      <c r="F7" s="444">
        <v>1973</v>
      </c>
      <c r="G7" s="444"/>
    </row>
    <row r="8" spans="1:7" ht="12.75" customHeight="1" x14ac:dyDescent="0.4">
      <c r="A8"/>
      <c r="B8" s="48" t="s">
        <v>42</v>
      </c>
      <c r="C8" s="14"/>
      <c r="D8" s="14" t="s">
        <v>43</v>
      </c>
      <c r="E8" s="14"/>
      <c r="F8" s="444">
        <v>1958</v>
      </c>
      <c r="G8" s="444"/>
    </row>
    <row r="9" spans="1:7" ht="12.75" customHeight="1" x14ac:dyDescent="0.4">
      <c r="A9"/>
      <c r="B9" s="18" t="s">
        <v>44</v>
      </c>
      <c r="C9" s="15"/>
      <c r="D9" s="14" t="s">
        <v>45</v>
      </c>
      <c r="E9" s="14"/>
      <c r="F9" s="444">
        <v>2004</v>
      </c>
      <c r="G9" s="444"/>
    </row>
    <row r="10" spans="1:7" ht="12.75" customHeight="1" x14ac:dyDescent="0.4">
      <c r="A10"/>
      <c r="B10" s="48" t="s">
        <v>46</v>
      </c>
      <c r="C10" s="14"/>
      <c r="D10" s="14" t="s">
        <v>47</v>
      </c>
      <c r="E10" s="14"/>
      <c r="F10" s="444">
        <v>1973</v>
      </c>
      <c r="G10" s="444"/>
    </row>
    <row r="11" spans="1:7" ht="12.75" customHeight="1" x14ac:dyDescent="0.4">
      <c r="A11"/>
      <c r="B11" s="48" t="s">
        <v>48</v>
      </c>
      <c r="C11" s="14"/>
      <c r="D11" s="14" t="s">
        <v>49</v>
      </c>
      <c r="E11" s="14"/>
      <c r="F11" s="444">
        <v>1981</v>
      </c>
      <c r="G11" s="444"/>
    </row>
    <row r="12" spans="1:7" ht="12.75" customHeight="1" x14ac:dyDescent="0.4">
      <c r="A12"/>
      <c r="B12" s="48" t="s">
        <v>50</v>
      </c>
      <c r="C12" s="14"/>
      <c r="D12" s="14" t="s">
        <v>51</v>
      </c>
      <c r="E12" s="14"/>
      <c r="F12" s="444">
        <v>1986</v>
      </c>
      <c r="G12" s="444"/>
    </row>
    <row r="13" spans="1:7" ht="12.75" customHeight="1" x14ac:dyDescent="0.4">
      <c r="B13" s="48" t="s">
        <v>52</v>
      </c>
      <c r="C13" s="14"/>
      <c r="D13" s="14" t="s">
        <v>53</v>
      </c>
      <c r="E13" s="14"/>
      <c r="F13" s="444">
        <v>1958</v>
      </c>
      <c r="G13" s="444"/>
    </row>
    <row r="14" spans="1:7" ht="12.75" customHeight="1" x14ac:dyDescent="0.4">
      <c r="A14"/>
      <c r="B14" s="18" t="s">
        <v>96</v>
      </c>
      <c r="C14" s="15"/>
      <c r="D14" s="14" t="s">
        <v>97</v>
      </c>
      <c r="E14" s="14"/>
      <c r="F14" s="444">
        <v>2013</v>
      </c>
      <c r="G14" s="444"/>
    </row>
    <row r="15" spans="1:7" ht="12.75" customHeight="1" x14ac:dyDescent="0.4">
      <c r="A15"/>
      <c r="B15" s="48" t="s">
        <v>56</v>
      </c>
      <c r="C15" s="14"/>
      <c r="D15" s="14" t="s">
        <v>57</v>
      </c>
      <c r="E15" s="14"/>
      <c r="F15" s="444">
        <v>1958</v>
      </c>
      <c r="G15" s="444"/>
    </row>
    <row r="16" spans="1:7" ht="12.75" customHeight="1" x14ac:dyDescent="0.4">
      <c r="A16"/>
      <c r="B16" s="18" t="s">
        <v>38</v>
      </c>
      <c r="C16" s="15"/>
      <c r="D16" s="17" t="s">
        <v>39</v>
      </c>
      <c r="E16" s="14"/>
      <c r="F16" s="444">
        <v>2004</v>
      </c>
      <c r="G16" s="444"/>
    </row>
    <row r="17" spans="1:7" ht="12.75" customHeight="1" x14ac:dyDescent="0.4">
      <c r="A17"/>
      <c r="B17" s="18" t="s">
        <v>60</v>
      </c>
      <c r="C17" s="14"/>
      <c r="D17" s="14" t="s">
        <v>61</v>
      </c>
      <c r="E17" s="14"/>
      <c r="F17" s="444">
        <v>2004</v>
      </c>
      <c r="G17" s="444"/>
    </row>
    <row r="18" spans="1:7" ht="12.75" customHeight="1" x14ac:dyDescent="0.4">
      <c r="B18" s="18" t="s">
        <v>62</v>
      </c>
      <c r="C18" s="14"/>
      <c r="D18" s="14" t="s">
        <v>63</v>
      </c>
      <c r="E18" s="14"/>
      <c r="F18" s="444">
        <v>2004</v>
      </c>
      <c r="G18" s="444"/>
    </row>
    <row r="19" spans="1:7" ht="12.75" customHeight="1" x14ac:dyDescent="0.4">
      <c r="B19" s="48" t="s">
        <v>64</v>
      </c>
      <c r="C19" s="14"/>
      <c r="D19" s="14" t="s">
        <v>65</v>
      </c>
      <c r="E19" s="14"/>
      <c r="F19" s="444">
        <v>1958</v>
      </c>
      <c r="G19" s="444"/>
    </row>
    <row r="20" spans="1:7" ht="12.75" customHeight="1" x14ac:dyDescent="0.4">
      <c r="B20" s="18" t="s">
        <v>58</v>
      </c>
      <c r="C20" s="14"/>
      <c r="D20" s="14" t="s">
        <v>59</v>
      </c>
      <c r="E20" s="14"/>
      <c r="F20" s="444">
        <v>2004</v>
      </c>
      <c r="G20" s="444"/>
    </row>
    <row r="21" spans="1:7" ht="12.75" customHeight="1" x14ac:dyDescent="0.4">
      <c r="B21" s="18" t="s">
        <v>66</v>
      </c>
      <c r="C21" s="15"/>
      <c r="D21" s="17" t="s">
        <v>67</v>
      </c>
      <c r="E21" s="14"/>
      <c r="F21" s="444">
        <v>2004</v>
      </c>
      <c r="G21" s="444"/>
    </row>
    <row r="22" spans="1:7" ht="12.75" customHeight="1" x14ac:dyDescent="0.4">
      <c r="B22" s="18" t="s">
        <v>68</v>
      </c>
      <c r="C22" s="18"/>
      <c r="D22" s="14" t="s">
        <v>119</v>
      </c>
      <c r="E22" s="14"/>
      <c r="F22" s="444">
        <v>1958</v>
      </c>
      <c r="G22" s="444"/>
    </row>
    <row r="23" spans="1:7" ht="12.75" customHeight="1" x14ac:dyDescent="0.4">
      <c r="B23" s="48" t="s">
        <v>30</v>
      </c>
      <c r="C23" s="14"/>
      <c r="D23" s="14" t="s">
        <v>31</v>
      </c>
      <c r="E23" s="14"/>
      <c r="F23" s="444">
        <v>1995</v>
      </c>
      <c r="G23" s="444"/>
    </row>
    <row r="24" spans="1:7" ht="12.75" customHeight="1" x14ac:dyDescent="0.4">
      <c r="B24" s="18" t="s">
        <v>69</v>
      </c>
      <c r="C24" s="15"/>
      <c r="D24" s="17" t="s">
        <v>70</v>
      </c>
      <c r="E24" s="14"/>
      <c r="F24" s="444">
        <v>2004</v>
      </c>
      <c r="G24" s="444"/>
    </row>
    <row r="25" spans="1:7" ht="12.75" customHeight="1" x14ac:dyDescent="0.4">
      <c r="B25" s="18" t="s">
        <v>71</v>
      </c>
      <c r="C25" s="15"/>
      <c r="D25" s="14" t="s">
        <v>72</v>
      </c>
      <c r="E25" s="14"/>
      <c r="F25" s="444">
        <v>1986</v>
      </c>
      <c r="G25" s="444"/>
    </row>
    <row r="26" spans="1:7" ht="12.75" customHeight="1" x14ac:dyDescent="0.4">
      <c r="B26" s="18" t="s">
        <v>73</v>
      </c>
      <c r="C26" s="15"/>
      <c r="D26" s="14" t="s">
        <v>74</v>
      </c>
      <c r="E26" s="14"/>
      <c r="F26" s="444">
        <v>2007</v>
      </c>
      <c r="G26" s="444"/>
    </row>
    <row r="27" spans="1:7" ht="12.75" customHeight="1" x14ac:dyDescent="0.4">
      <c r="B27" s="18" t="s">
        <v>75</v>
      </c>
      <c r="C27" s="15"/>
      <c r="D27" s="17" t="s">
        <v>76</v>
      </c>
      <c r="E27" s="14"/>
      <c r="F27" s="444">
        <v>2004</v>
      </c>
      <c r="G27" s="444"/>
    </row>
    <row r="28" spans="1:7" ht="12.75" customHeight="1" x14ac:dyDescent="0.4">
      <c r="B28" s="18" t="s">
        <v>79</v>
      </c>
      <c r="C28" s="15"/>
      <c r="D28" s="17" t="s">
        <v>80</v>
      </c>
      <c r="E28" s="14"/>
      <c r="F28" s="444">
        <v>2004</v>
      </c>
      <c r="G28" s="444"/>
    </row>
    <row r="29" spans="1:7" ht="12.75" customHeight="1" x14ac:dyDescent="0.4">
      <c r="B29" s="48" t="s">
        <v>54</v>
      </c>
      <c r="C29" s="14"/>
      <c r="D29" s="14" t="s">
        <v>55</v>
      </c>
      <c r="E29" s="14"/>
      <c r="F29" s="444">
        <v>1995</v>
      </c>
      <c r="G29" s="444"/>
    </row>
    <row r="30" spans="1:7" ht="12.75" customHeight="1" x14ac:dyDescent="0.4">
      <c r="B30" s="18" t="s">
        <v>77</v>
      </c>
      <c r="C30" s="15"/>
      <c r="D30" s="14" t="s">
        <v>78</v>
      </c>
      <c r="E30" s="14"/>
      <c r="F30" s="444">
        <v>1995</v>
      </c>
      <c r="G30" s="444"/>
    </row>
    <row r="31" spans="1:7" ht="17.25" customHeight="1" x14ac:dyDescent="0.4">
      <c r="B31" s="443"/>
      <c r="C31" s="443"/>
      <c r="D31" s="443"/>
      <c r="E31" s="443"/>
      <c r="F31" s="443"/>
      <c r="G31" s="443"/>
    </row>
    <row r="32" spans="1:7" ht="12" customHeight="1" x14ac:dyDescent="0.4">
      <c r="B32" s="447" t="s">
        <v>176</v>
      </c>
      <c r="C32" s="447"/>
      <c r="D32" s="447"/>
      <c r="E32" s="447"/>
      <c r="F32" s="447"/>
      <c r="G32" s="447"/>
    </row>
    <row r="33" spans="1:7" ht="21" customHeight="1" x14ac:dyDescent="0.4">
      <c r="B33" s="447"/>
      <c r="C33" s="447"/>
      <c r="D33" s="447"/>
      <c r="E33" s="447"/>
      <c r="F33" s="447"/>
      <c r="G33" s="447"/>
    </row>
    <row r="34" spans="1:7" ht="12.75" customHeight="1" x14ac:dyDescent="0.4">
      <c r="B34" s="18" t="s">
        <v>83</v>
      </c>
      <c r="C34" s="15"/>
      <c r="D34" s="14" t="s">
        <v>84</v>
      </c>
      <c r="E34" s="14"/>
      <c r="F34" s="19" t="s">
        <v>85</v>
      </c>
      <c r="G34" s="19" t="s">
        <v>86</v>
      </c>
    </row>
    <row r="35" spans="1:7" ht="12.75" customHeight="1" x14ac:dyDescent="0.4">
      <c r="B35" s="48" t="s">
        <v>87</v>
      </c>
      <c r="C35" s="14"/>
      <c r="D35" s="14" t="s">
        <v>88</v>
      </c>
      <c r="E35" s="14"/>
      <c r="F35" s="19" t="s">
        <v>85</v>
      </c>
      <c r="G35" s="19" t="s">
        <v>89</v>
      </c>
    </row>
    <row r="36" spans="1:7" ht="12.75" customHeight="1" x14ac:dyDescent="0.4">
      <c r="B36" s="18" t="s">
        <v>90</v>
      </c>
      <c r="C36" s="15"/>
      <c r="D36" s="14" t="s">
        <v>91</v>
      </c>
      <c r="E36" s="14"/>
      <c r="F36" s="19" t="s">
        <v>85</v>
      </c>
      <c r="G36" s="19" t="s">
        <v>86</v>
      </c>
    </row>
    <row r="37" spans="1:7" ht="20.100000000000001" customHeight="1" x14ac:dyDescent="0.4">
      <c r="B37" s="447" t="s">
        <v>92</v>
      </c>
      <c r="C37" s="447"/>
      <c r="D37" s="447"/>
      <c r="E37" s="447"/>
      <c r="F37" s="447"/>
      <c r="G37" s="447"/>
    </row>
    <row r="38" spans="1:7" ht="12.75" customHeight="1" x14ac:dyDescent="0.4">
      <c r="B38" s="18" t="s">
        <v>93</v>
      </c>
      <c r="C38" s="15"/>
      <c r="D38" s="14" t="s">
        <v>94</v>
      </c>
      <c r="E38" s="14"/>
      <c r="F38" s="19"/>
      <c r="G38" s="19" t="s">
        <v>86</v>
      </c>
    </row>
    <row r="39" spans="1:7" ht="20.100000000000001" customHeight="1" x14ac:dyDescent="0.4">
      <c r="A39" s="20"/>
      <c r="B39" s="450" t="s">
        <v>95</v>
      </c>
      <c r="C39" s="450"/>
      <c r="D39" s="450"/>
      <c r="E39" s="450"/>
      <c r="F39" s="450"/>
      <c r="G39" s="450"/>
    </row>
    <row r="40" spans="1:7" ht="14.25" customHeight="1" x14ac:dyDescent="0.4">
      <c r="A40" s="20"/>
      <c r="B40" s="15" t="s">
        <v>189</v>
      </c>
      <c r="C40" s="15"/>
      <c r="D40" s="17" t="s">
        <v>197</v>
      </c>
      <c r="E40" s="14"/>
      <c r="F40" s="14"/>
      <c r="G40" s="14"/>
    </row>
    <row r="41" spans="1:7" ht="12.75" customHeight="1" x14ac:dyDescent="0.4">
      <c r="B41" s="18" t="s">
        <v>153</v>
      </c>
      <c r="C41" s="15"/>
      <c r="D41" s="14" t="s">
        <v>154</v>
      </c>
      <c r="E41" s="14"/>
      <c r="F41" s="14"/>
    </row>
    <row r="42" spans="1:7" ht="12.75" customHeight="1" x14ac:dyDescent="0.4">
      <c r="B42" s="18" t="s">
        <v>145</v>
      </c>
      <c r="C42" s="15"/>
      <c r="D42" s="14" t="s">
        <v>146</v>
      </c>
      <c r="E42" s="14"/>
      <c r="F42" s="14"/>
      <c r="G42" s="16"/>
    </row>
    <row r="43" spans="1:7" ht="12.75" customHeight="1" x14ac:dyDescent="0.4">
      <c r="A43" s="20"/>
      <c r="B43" s="18" t="s">
        <v>193</v>
      </c>
      <c r="C43" s="15"/>
      <c r="D43" s="17" t="s">
        <v>192</v>
      </c>
      <c r="E43" s="14"/>
      <c r="F43" s="14"/>
      <c r="G43" s="14"/>
    </row>
    <row r="44" spans="1:7" ht="12.75" customHeight="1" x14ac:dyDescent="0.4">
      <c r="B44" s="18" t="s">
        <v>98</v>
      </c>
      <c r="C44" s="15"/>
      <c r="D44" s="14" t="s">
        <v>160</v>
      </c>
      <c r="E44" s="14"/>
      <c r="F44" s="14"/>
      <c r="G44" s="16"/>
    </row>
    <row r="45" spans="1:7" ht="12.75" customHeight="1" x14ac:dyDescent="0.4">
      <c r="A45" s="20"/>
      <c r="B45" s="18" t="s">
        <v>151</v>
      </c>
      <c r="C45" s="15"/>
      <c r="D45" s="14" t="s">
        <v>152</v>
      </c>
      <c r="E45" s="14"/>
      <c r="F45" s="14"/>
      <c r="G45" s="16"/>
    </row>
    <row r="46" spans="1:7" ht="12.75" customHeight="1" x14ac:dyDescent="0.4">
      <c r="A46" s="20"/>
      <c r="B46" s="18" t="s">
        <v>99</v>
      </c>
      <c r="C46" s="15"/>
      <c r="D46" s="17" t="s">
        <v>100</v>
      </c>
      <c r="E46" s="14"/>
      <c r="F46" s="14"/>
      <c r="G46" s="14"/>
    </row>
    <row r="47" spans="1:7" ht="12.75" customHeight="1" x14ac:dyDescent="0.4">
      <c r="A47" s="20"/>
      <c r="B47" s="18" t="s">
        <v>190</v>
      </c>
      <c r="C47" s="15"/>
      <c r="D47" s="17" t="s">
        <v>191</v>
      </c>
      <c r="E47" s="14"/>
      <c r="F47" s="14"/>
      <c r="G47" s="14"/>
    </row>
    <row r="48" spans="1:7" ht="20.100000000000001" customHeight="1" x14ac:dyDescent="0.4">
      <c r="B48" s="450" t="s">
        <v>101</v>
      </c>
      <c r="C48" s="450"/>
      <c r="D48" s="450"/>
      <c r="E48" s="450"/>
      <c r="F48" s="450"/>
      <c r="G48" s="450"/>
    </row>
    <row r="49" spans="1:12" ht="12.75" customHeight="1" x14ac:dyDescent="0.4">
      <c r="B49" s="18" t="s">
        <v>128</v>
      </c>
      <c r="C49" s="15"/>
      <c r="D49" s="14" t="s">
        <v>116</v>
      </c>
      <c r="E49" s="14"/>
      <c r="F49" s="14"/>
      <c r="G49" s="15"/>
    </row>
    <row r="50" spans="1:12" ht="12.75" customHeight="1" x14ac:dyDescent="0.4">
      <c r="B50" s="18" t="s">
        <v>105</v>
      </c>
      <c r="C50" s="15"/>
      <c r="D50" s="14" t="s">
        <v>106</v>
      </c>
      <c r="E50" s="14"/>
      <c r="F50" s="14"/>
      <c r="G50" s="16"/>
    </row>
    <row r="51" spans="1:12" ht="12.75" customHeight="1" x14ac:dyDescent="0.4">
      <c r="B51" s="18" t="s">
        <v>103</v>
      </c>
      <c r="C51" s="15"/>
      <c r="D51" s="14" t="s">
        <v>104</v>
      </c>
      <c r="E51" s="14"/>
      <c r="F51" s="14"/>
      <c r="G51" s="15"/>
    </row>
    <row r="52" spans="1:12" ht="12.75" customHeight="1" x14ac:dyDescent="0.4">
      <c r="B52" s="18" t="s">
        <v>129</v>
      </c>
      <c r="C52" s="15"/>
      <c r="D52" s="14" t="s">
        <v>117</v>
      </c>
      <c r="E52" s="14"/>
      <c r="F52" s="14"/>
      <c r="G52" s="15"/>
    </row>
    <row r="53" spans="1:12" s="14" customFormat="1" ht="12.75" customHeight="1" x14ac:dyDescent="0.35">
      <c r="B53" s="48" t="s">
        <v>81</v>
      </c>
      <c r="D53" s="180" t="s">
        <v>82</v>
      </c>
      <c r="E53" s="180"/>
      <c r="F53" s="180" t="s">
        <v>188</v>
      </c>
      <c r="G53" s="180"/>
    </row>
    <row r="54" spans="1:12" ht="12.75" customHeight="1" x14ac:dyDescent="0.4">
      <c r="B54" s="18" t="s">
        <v>158</v>
      </c>
      <c r="C54" s="15"/>
      <c r="D54" s="14" t="s">
        <v>177</v>
      </c>
      <c r="E54" s="14"/>
      <c r="F54" s="14"/>
      <c r="G54" s="15"/>
    </row>
    <row r="55" spans="1:12" ht="6" customHeight="1" x14ac:dyDescent="0.4">
      <c r="A55"/>
      <c r="B55" s="21"/>
      <c r="C55"/>
      <c r="D55"/>
      <c r="E55"/>
      <c r="F55"/>
      <c r="G55"/>
    </row>
    <row r="56" spans="1:12" ht="12" customHeight="1" x14ac:dyDescent="0.4">
      <c r="B56" s="449" t="s">
        <v>125</v>
      </c>
      <c r="C56" s="449"/>
      <c r="D56" s="449"/>
      <c r="E56" s="449"/>
      <c r="F56" s="449"/>
      <c r="G56" s="449"/>
    </row>
    <row r="57" spans="1:12" ht="59.25" customHeight="1" x14ac:dyDescent="0.4">
      <c r="B57" s="446" t="s">
        <v>155</v>
      </c>
      <c r="C57" s="446"/>
      <c r="D57" s="446"/>
      <c r="E57" s="446"/>
      <c r="F57" s="446"/>
      <c r="G57" s="446"/>
      <c r="L57" s="177"/>
    </row>
    <row r="58" spans="1:12" ht="25.5" customHeight="1" x14ac:dyDescent="0.4">
      <c r="B58" s="446" t="s">
        <v>132</v>
      </c>
      <c r="C58" s="446"/>
      <c r="D58" s="446"/>
      <c r="E58" s="446"/>
      <c r="F58" s="446"/>
      <c r="G58" s="446"/>
    </row>
    <row r="59" spans="1:12" ht="11.25" customHeight="1" x14ac:dyDescent="0.4">
      <c r="B59" s="22"/>
      <c r="C59" s="23"/>
      <c r="G59" s="23"/>
    </row>
    <row r="60" spans="1:12" ht="12.6" customHeight="1" x14ac:dyDescent="0.4">
      <c r="D60"/>
    </row>
    <row r="61" spans="1:12" ht="12.6" customHeight="1" x14ac:dyDescent="0.4">
      <c r="B61" s="21"/>
      <c r="C61"/>
      <c r="D61"/>
      <c r="E61"/>
      <c r="F61"/>
      <c r="G61"/>
    </row>
    <row r="62" spans="1:12" ht="12.6" customHeight="1" x14ac:dyDescent="0.4">
      <c r="B62" s="26"/>
      <c r="C62" s="27"/>
      <c r="G62"/>
    </row>
    <row r="63" spans="1:12" ht="12.6" customHeight="1" x14ac:dyDescent="0.4">
      <c r="B63" s="22"/>
      <c r="C63" s="23"/>
      <c r="G63" s="23"/>
    </row>
    <row r="64" spans="1:12" ht="12.6" customHeight="1" x14ac:dyDescent="0.4">
      <c r="B64" s="22"/>
      <c r="C64" s="23"/>
      <c r="G64" s="23"/>
    </row>
    <row r="65" spans="2:8" ht="12.6" customHeight="1" x14ac:dyDescent="0.4">
      <c r="B65" s="22"/>
      <c r="C65" s="23"/>
      <c r="G65" s="23"/>
    </row>
    <row r="66" spans="2:8" ht="12.6" customHeight="1" x14ac:dyDescent="0.4">
      <c r="B66" s="22"/>
      <c r="C66" s="23"/>
      <c r="G66" s="23"/>
    </row>
    <row r="67" spans="2:8" ht="12.6" customHeight="1" x14ac:dyDescent="0.4">
      <c r="B67" s="22"/>
      <c r="C67" s="23"/>
      <c r="G67" s="23"/>
    </row>
    <row r="68" spans="2:8" ht="12.6" customHeight="1" x14ac:dyDescent="0.4">
      <c r="B68" s="22"/>
      <c r="C68" s="23"/>
      <c r="G68" s="23"/>
    </row>
    <row r="69" spans="2:8" ht="12.6" customHeight="1" x14ac:dyDescent="0.4">
      <c r="B69" s="22"/>
      <c r="C69" s="23"/>
      <c r="G69" s="23"/>
    </row>
    <row r="71" spans="2:8" x14ac:dyDescent="0.4">
      <c r="B71" s="26"/>
      <c r="C71" s="27"/>
      <c r="G71"/>
    </row>
    <row r="72" spans="2:8" x14ac:dyDescent="0.4">
      <c r="B72" s="22"/>
      <c r="C72" s="23"/>
      <c r="G72" s="23"/>
    </row>
    <row r="73" spans="2:8" ht="12.6" customHeight="1" x14ac:dyDescent="0.4">
      <c r="B73" s="22"/>
      <c r="C73" s="23"/>
      <c r="G73" s="23"/>
    </row>
    <row r="74" spans="2:8" ht="12.6" customHeight="1" x14ac:dyDescent="0.4">
      <c r="B74" s="22"/>
      <c r="C74" s="23"/>
      <c r="G74" s="23"/>
    </row>
    <row r="75" spans="2:8" ht="12.6" customHeight="1" x14ac:dyDescent="0.4"/>
    <row r="76" spans="2:8" ht="12.6" customHeight="1" x14ac:dyDescent="0.4">
      <c r="H76" s="28"/>
    </row>
    <row r="77" spans="2:8" ht="12.6" customHeight="1" x14ac:dyDescent="0.4"/>
    <row r="78" spans="2:8" ht="12.6" customHeight="1" x14ac:dyDescent="0.4"/>
    <row r="79" spans="2:8" ht="12.6" customHeight="1" x14ac:dyDescent="0.4"/>
    <row r="80" spans="2:8" ht="12.6" customHeight="1" x14ac:dyDescent="0.4"/>
    <row r="81" spans="1:7" customFormat="1" x14ac:dyDescent="0.4">
      <c r="A81" s="1"/>
      <c r="B81" s="24"/>
      <c r="C81" s="25"/>
      <c r="D81" s="29"/>
      <c r="E81" s="30"/>
      <c r="F81" s="1"/>
      <c r="G81" s="1"/>
    </row>
    <row r="82" spans="1:7" customFormat="1" x14ac:dyDescent="0.4">
      <c r="A82" s="1"/>
      <c r="B82" s="24"/>
      <c r="C82" s="25"/>
      <c r="D82" s="10"/>
      <c r="E82" s="1"/>
      <c r="F82" s="1"/>
      <c r="G82" s="1"/>
    </row>
    <row r="83" spans="1:7" customFormat="1" x14ac:dyDescent="0.4">
      <c r="A83" s="1"/>
      <c r="B83" s="24"/>
      <c r="C83" s="25"/>
      <c r="D83" s="10"/>
      <c r="E83" s="1"/>
      <c r="F83" s="1"/>
      <c r="G83" s="1"/>
    </row>
    <row r="84" spans="1:7" customFormat="1" ht="12.6" customHeight="1" x14ac:dyDescent="0.4">
      <c r="A84" s="1"/>
      <c r="B84" s="24"/>
      <c r="C84" s="25"/>
      <c r="D84" s="10"/>
      <c r="E84" s="1"/>
      <c r="F84" s="1"/>
      <c r="G84" s="1"/>
    </row>
    <row r="85" spans="1:7" ht="5.45" customHeight="1" x14ac:dyDescent="0.4"/>
    <row r="86" spans="1:7" ht="19.899999999999999" customHeight="1" x14ac:dyDescent="0.4"/>
    <row r="87" spans="1:7" s="20" customFormat="1" ht="15.6" customHeight="1" x14ac:dyDescent="0.4">
      <c r="A87" s="1"/>
      <c r="B87" s="24"/>
      <c r="C87" s="25"/>
      <c r="D87" s="10"/>
      <c r="E87" s="1"/>
      <c r="F87" s="1"/>
      <c r="G87" s="1"/>
    </row>
    <row r="88" spans="1:7" s="20" customFormat="1" ht="15.6" customHeight="1" x14ac:dyDescent="0.35">
      <c r="A88"/>
      <c r="B88" s="21"/>
      <c r="C88"/>
      <c r="D88"/>
      <c r="E88"/>
      <c r="F88"/>
      <c r="G88"/>
    </row>
    <row r="90" spans="1:7" ht="12.6" customHeight="1" x14ac:dyDescent="0.4"/>
    <row r="91" spans="1:7" ht="12.6" customHeight="1" x14ac:dyDescent="0.4">
      <c r="D91"/>
      <c r="E91"/>
      <c r="F91"/>
      <c r="G91"/>
    </row>
    <row r="92" spans="1:7" ht="12.6" customHeight="1" x14ac:dyDescent="0.4"/>
    <row r="93" spans="1:7" ht="12.6" customHeight="1" x14ac:dyDescent="0.4"/>
    <row r="94" spans="1:7" ht="12.6" customHeight="1" x14ac:dyDescent="0.4"/>
    <row r="95" spans="1:7" ht="12.6" customHeight="1" x14ac:dyDescent="0.4"/>
    <row r="96" spans="1:7" ht="12.6" customHeight="1" x14ac:dyDescent="0.4"/>
    <row r="98" ht="12.6" customHeight="1" x14ac:dyDescent="0.4"/>
    <row r="99" ht="12.6" customHeight="1" x14ac:dyDescent="0.4"/>
  </sheetData>
  <mergeCells count="38">
    <mergeCell ref="F3:G3"/>
    <mergeCell ref="B57:G57"/>
    <mergeCell ref="B58:G58"/>
    <mergeCell ref="A1:G1"/>
    <mergeCell ref="B37:G37"/>
    <mergeCell ref="B2:G2"/>
    <mergeCell ref="B56:G56"/>
    <mergeCell ref="B39:G39"/>
    <mergeCell ref="B48:G48"/>
    <mergeCell ref="B32:G33"/>
    <mergeCell ref="F4:G4"/>
    <mergeCell ref="F5:G5"/>
    <mergeCell ref="F16:G16"/>
    <mergeCell ref="F6:G6"/>
    <mergeCell ref="F8:G8"/>
    <mergeCell ref="F10:G10"/>
    <mergeCell ref="F7:G7"/>
    <mergeCell ref="F9:G9"/>
    <mergeCell ref="F11:G11"/>
    <mergeCell ref="F12:G12"/>
    <mergeCell ref="F13:G13"/>
    <mergeCell ref="F14:G14"/>
    <mergeCell ref="F20:G20"/>
    <mergeCell ref="F15:G15"/>
    <mergeCell ref="F18:G18"/>
    <mergeCell ref="F19:G19"/>
    <mergeCell ref="B31:G31"/>
    <mergeCell ref="F17:G17"/>
    <mergeCell ref="F27:G27"/>
    <mergeCell ref="F28:G28"/>
    <mergeCell ref="F21:G21"/>
    <mergeCell ref="F22:G22"/>
    <mergeCell ref="F24:G24"/>
    <mergeCell ref="F25:G25"/>
    <mergeCell ref="F26:G26"/>
    <mergeCell ref="F30:G30"/>
    <mergeCell ref="F29:G29"/>
    <mergeCell ref="F23:G23"/>
  </mergeCells>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C53"/>
  <sheetViews>
    <sheetView zoomScale="90" zoomScaleNormal="90" workbookViewId="0">
      <selection activeCell="R1" sqref="R1"/>
    </sheetView>
  </sheetViews>
  <sheetFormatPr defaultRowHeight="12.75" x14ac:dyDescent="0.35"/>
  <cols>
    <col min="1" max="1" width="11.1328125" style="31" customWidth="1"/>
    <col min="2" max="2" width="6.1328125" customWidth="1"/>
    <col min="3" max="3" width="8.3984375" customWidth="1"/>
  </cols>
  <sheetData>
    <row r="1" spans="1:3" x14ac:dyDescent="0.35">
      <c r="B1" s="414" t="s">
        <v>107</v>
      </c>
      <c r="C1" s="415" t="s">
        <v>108</v>
      </c>
    </row>
    <row r="2" spans="1:3" x14ac:dyDescent="0.35">
      <c r="A2" s="139" t="s">
        <v>161</v>
      </c>
      <c r="B2" s="232">
        <v>4225.134</v>
      </c>
      <c r="C2" s="183">
        <v>446.73529100000002</v>
      </c>
    </row>
    <row r="3" spans="1:3" x14ac:dyDescent="0.35">
      <c r="A3" s="152" t="s">
        <v>32</v>
      </c>
      <c r="B3" s="233">
        <v>30.667000000000002</v>
      </c>
      <c r="C3" s="182">
        <v>11.617623</v>
      </c>
    </row>
    <row r="4" spans="1:3" x14ac:dyDescent="0.35">
      <c r="A4" s="44" t="s">
        <v>34</v>
      </c>
      <c r="B4" s="234">
        <v>110.996</v>
      </c>
      <c r="C4" s="181">
        <v>6.8389369999999996</v>
      </c>
    </row>
    <row r="5" spans="1:3" x14ac:dyDescent="0.35">
      <c r="A5" s="152" t="s">
        <v>36</v>
      </c>
      <c r="B5" s="233">
        <v>78.870999999999995</v>
      </c>
      <c r="C5" s="182">
        <v>10.516707</v>
      </c>
    </row>
    <row r="6" spans="1:3" ht="14.25" customHeight="1" x14ac:dyDescent="0.35">
      <c r="A6" s="44" t="s">
        <v>40</v>
      </c>
      <c r="B6" s="235">
        <v>42.924999999999997</v>
      </c>
      <c r="C6" s="181">
        <v>5.8734200000000003</v>
      </c>
    </row>
    <row r="7" spans="1:3" s="36" customFormat="1" ht="30" customHeight="1" x14ac:dyDescent="0.35">
      <c r="A7" s="152" t="s">
        <v>42</v>
      </c>
      <c r="B7" s="233">
        <v>357.56900000000002</v>
      </c>
      <c r="C7" s="182">
        <v>83.237123999999994</v>
      </c>
    </row>
    <row r="8" spans="1:3" ht="14.25" customHeight="1" x14ac:dyDescent="0.35">
      <c r="A8" s="44" t="s">
        <v>44</v>
      </c>
      <c r="B8" s="235">
        <v>45.335999999999999</v>
      </c>
      <c r="C8" s="181">
        <v>1.331796</v>
      </c>
    </row>
    <row r="9" spans="1:3" ht="10.5" customHeight="1" x14ac:dyDescent="0.35">
      <c r="A9" s="152" t="s">
        <v>46</v>
      </c>
      <c r="B9" s="233">
        <v>69.947000000000003</v>
      </c>
      <c r="C9" s="182">
        <v>5.0600040000000002</v>
      </c>
    </row>
    <row r="10" spans="1:3" ht="12" customHeight="1" x14ac:dyDescent="0.35">
      <c r="A10" s="44" t="s">
        <v>48</v>
      </c>
      <c r="B10" s="235">
        <v>131.69399999999999</v>
      </c>
      <c r="C10" s="181">
        <v>10.459782000000001</v>
      </c>
    </row>
    <row r="11" spans="1:3" x14ac:dyDescent="0.35">
      <c r="A11" s="152" t="s">
        <v>50</v>
      </c>
      <c r="B11" s="233">
        <v>505.983</v>
      </c>
      <c r="C11" s="182">
        <v>47.432893</v>
      </c>
    </row>
    <row r="12" spans="1:3" ht="15" customHeight="1" x14ac:dyDescent="0.35">
      <c r="A12" s="44" t="s">
        <v>52</v>
      </c>
      <c r="B12" s="235">
        <v>638.47500000000002</v>
      </c>
      <c r="C12" s="181">
        <v>67.871925000000005</v>
      </c>
    </row>
    <row r="13" spans="1:3" ht="15" customHeight="1" x14ac:dyDescent="0.35">
      <c r="A13" s="152" t="s">
        <v>96</v>
      </c>
      <c r="B13" s="233">
        <v>56.594000000000001</v>
      </c>
      <c r="C13" s="182">
        <v>3.8623050000000001</v>
      </c>
    </row>
    <row r="14" spans="1:3" ht="15" customHeight="1" x14ac:dyDescent="0.35">
      <c r="A14" s="44" t="s">
        <v>56</v>
      </c>
      <c r="B14" s="235">
        <v>302.07900000000001</v>
      </c>
      <c r="C14" s="181">
        <v>59.030132999999999</v>
      </c>
    </row>
    <row r="15" spans="1:3" ht="15" customHeight="1" x14ac:dyDescent="0.35">
      <c r="A15" s="152" t="s">
        <v>38</v>
      </c>
      <c r="B15" s="233">
        <v>9.2530000000000001</v>
      </c>
      <c r="C15" s="182">
        <v>0.90470499999999998</v>
      </c>
    </row>
    <row r="16" spans="1:3" ht="15" customHeight="1" x14ac:dyDescent="0.35">
      <c r="A16" s="44" t="s">
        <v>60</v>
      </c>
      <c r="B16" s="235">
        <v>64.585999999999999</v>
      </c>
      <c r="C16" s="181">
        <v>1.8757569999999999</v>
      </c>
    </row>
    <row r="17" spans="1:3" ht="15" customHeight="1" x14ac:dyDescent="0.35">
      <c r="A17" s="152" t="s">
        <v>62</v>
      </c>
      <c r="B17" s="233">
        <v>65.284000000000006</v>
      </c>
      <c r="C17" s="182">
        <v>2.8059980000000002</v>
      </c>
    </row>
    <row r="18" spans="1:3" ht="15" customHeight="1" x14ac:dyDescent="0.35">
      <c r="A18" s="44" t="s">
        <v>64</v>
      </c>
      <c r="B18" s="235">
        <v>2.5950000000000002</v>
      </c>
      <c r="C18" s="181">
        <v>0.645397</v>
      </c>
    </row>
    <row r="19" spans="1:3" ht="15" customHeight="1" x14ac:dyDescent="0.35">
      <c r="A19" s="152" t="s">
        <v>58</v>
      </c>
      <c r="B19" s="233">
        <v>93.012</v>
      </c>
      <c r="C19" s="182">
        <v>9.6890099999999997</v>
      </c>
    </row>
    <row r="20" spans="1:3" ht="15" customHeight="1" x14ac:dyDescent="0.35">
      <c r="A20" s="44" t="s">
        <v>66</v>
      </c>
      <c r="B20" s="235">
        <v>0.316</v>
      </c>
      <c r="C20" s="181">
        <v>0.52097099999999996</v>
      </c>
    </row>
    <row r="21" spans="1:3" ht="15" customHeight="1" x14ac:dyDescent="0.35">
      <c r="A21" s="152" t="s">
        <v>68</v>
      </c>
      <c r="B21" s="233">
        <v>37.378</v>
      </c>
      <c r="C21" s="182">
        <v>17.590672000000001</v>
      </c>
    </row>
    <row r="22" spans="1:3" ht="15" customHeight="1" x14ac:dyDescent="0.35">
      <c r="A22" s="44" t="s">
        <v>30</v>
      </c>
      <c r="B22" s="235">
        <v>83.878</v>
      </c>
      <c r="C22" s="181">
        <v>8.9789290000000008</v>
      </c>
    </row>
    <row r="23" spans="1:3" ht="15" customHeight="1" x14ac:dyDescent="0.35">
      <c r="A23" s="152" t="s">
        <v>69</v>
      </c>
      <c r="B23" s="233">
        <v>311.928</v>
      </c>
      <c r="C23" s="182">
        <v>37.654246999999998</v>
      </c>
    </row>
    <row r="24" spans="1:3" ht="15" customHeight="1" x14ac:dyDescent="0.35">
      <c r="A24" s="44" t="s">
        <v>71</v>
      </c>
      <c r="B24" s="235">
        <v>92.227000000000004</v>
      </c>
      <c r="C24" s="181">
        <v>10.352042000000001</v>
      </c>
    </row>
    <row r="25" spans="1:3" ht="15" customHeight="1" x14ac:dyDescent="0.35">
      <c r="A25" s="152" t="s">
        <v>73</v>
      </c>
      <c r="B25" s="233">
        <v>238.398</v>
      </c>
      <c r="C25" s="182">
        <v>19.042455</v>
      </c>
    </row>
    <row r="26" spans="1:3" ht="15" customHeight="1" x14ac:dyDescent="0.35">
      <c r="A26" s="44" t="s">
        <v>75</v>
      </c>
      <c r="B26" s="235">
        <v>20.273</v>
      </c>
      <c r="C26" s="181">
        <v>2.1071800000000001</v>
      </c>
    </row>
    <row r="27" spans="1:3" ht="15" customHeight="1" x14ac:dyDescent="0.35">
      <c r="A27" s="152" t="s">
        <v>79</v>
      </c>
      <c r="B27" s="233">
        <v>49.034999999999997</v>
      </c>
      <c r="C27" s="182">
        <v>5.4347120000000002</v>
      </c>
    </row>
    <row r="28" spans="1:3" ht="15" customHeight="1" x14ac:dyDescent="0.35">
      <c r="A28" s="44" t="s">
        <v>54</v>
      </c>
      <c r="B28" s="235">
        <v>338.411</v>
      </c>
      <c r="C28" s="181">
        <v>5.548241</v>
      </c>
    </row>
    <row r="29" spans="1:3" ht="15" customHeight="1" x14ac:dyDescent="0.35">
      <c r="A29" s="154" t="s">
        <v>77</v>
      </c>
      <c r="B29" s="236">
        <v>447.42399999999998</v>
      </c>
      <c r="C29" s="184">
        <v>10.452325999999999</v>
      </c>
    </row>
    <row r="30" spans="1:3" ht="15" customHeight="1" x14ac:dyDescent="0.35">
      <c r="A30" s="121" t="s">
        <v>83</v>
      </c>
      <c r="B30" s="235">
        <v>102.679</v>
      </c>
      <c r="C30" s="181">
        <v>0.37624800000000003</v>
      </c>
    </row>
    <row r="31" spans="1:3" ht="15" customHeight="1" x14ac:dyDescent="0.35">
      <c r="A31" s="152" t="s">
        <v>90</v>
      </c>
      <c r="B31" s="233">
        <v>384.48599999999999</v>
      </c>
      <c r="C31" s="182">
        <v>5.4252700000000003</v>
      </c>
    </row>
    <row r="32" spans="1:3" ht="15" customHeight="1" x14ac:dyDescent="0.35">
      <c r="A32" s="153" t="s">
        <v>93</v>
      </c>
      <c r="B32" s="237">
        <v>41.286999999999999</v>
      </c>
      <c r="C32" s="185">
        <v>8.7387910000000009</v>
      </c>
    </row>
    <row r="33" spans="1:3" ht="15" customHeight="1" x14ac:dyDescent="0.35">
      <c r="A33" s="168" t="s">
        <v>189</v>
      </c>
      <c r="B33" s="235">
        <v>51.21</v>
      </c>
      <c r="C33" s="238">
        <v>3.2709429999999999</v>
      </c>
    </row>
    <row r="34" spans="1:3" ht="15" customHeight="1" x14ac:dyDescent="0.35">
      <c r="A34" s="152" t="s">
        <v>145</v>
      </c>
      <c r="B34" s="233">
        <v>13.882</v>
      </c>
      <c r="C34" s="267">
        <v>0.61768299999999998</v>
      </c>
    </row>
    <row r="35" spans="1:3" ht="15" customHeight="1" x14ac:dyDescent="0.35">
      <c r="A35" s="168" t="s">
        <v>193</v>
      </c>
      <c r="B35" s="235">
        <v>33.85</v>
      </c>
      <c r="C35" s="238">
        <v>2.6151990000000001</v>
      </c>
    </row>
    <row r="36" spans="1:3" ht="15" customHeight="1" x14ac:dyDescent="0.35">
      <c r="A36" s="152" t="s">
        <v>98</v>
      </c>
      <c r="B36" s="233">
        <v>25.434999999999999</v>
      </c>
      <c r="C36" s="267">
        <v>1.8371139999999999</v>
      </c>
    </row>
    <row r="37" spans="1:3" ht="15" customHeight="1" x14ac:dyDescent="0.35">
      <c r="A37" s="168" t="s">
        <v>153</v>
      </c>
      <c r="B37" s="235">
        <v>28.75</v>
      </c>
      <c r="C37" s="238">
        <v>2.8116660000000002</v>
      </c>
    </row>
    <row r="38" spans="1:3" ht="15" customHeight="1" x14ac:dyDescent="0.35">
      <c r="A38" s="152" t="s">
        <v>151</v>
      </c>
      <c r="B38" s="233">
        <v>84.99</v>
      </c>
      <c r="C38" s="267">
        <v>6.7971050000000002</v>
      </c>
    </row>
    <row r="39" spans="1:3" ht="15" customHeight="1" x14ac:dyDescent="0.35">
      <c r="A39" s="168" t="s">
        <v>99</v>
      </c>
      <c r="B39" s="235">
        <v>780.27</v>
      </c>
      <c r="C39" s="238">
        <v>84.775403999999995</v>
      </c>
    </row>
    <row r="40" spans="1:3" ht="15" customHeight="1" x14ac:dyDescent="0.35">
      <c r="A40" s="154" t="s">
        <v>190</v>
      </c>
      <c r="B40" s="236">
        <v>603.54999999999995</v>
      </c>
      <c r="C40" s="268">
        <v>43.792855000000003</v>
      </c>
    </row>
    <row r="41" spans="1:3" ht="15" customHeight="1" x14ac:dyDescent="0.35">
      <c r="A41" s="266" t="s">
        <v>81</v>
      </c>
      <c r="B41" s="264">
        <v>244.4</v>
      </c>
      <c r="C41" s="265">
        <v>67.349999999999994</v>
      </c>
    </row>
    <row r="42" spans="1:3" ht="15" customHeight="1" x14ac:dyDescent="0.35"/>
    <row r="43" spans="1:3" ht="15" customHeight="1" x14ac:dyDescent="0.35"/>
    <row r="44" spans="1:3" ht="15" customHeight="1" x14ac:dyDescent="0.35"/>
    <row r="45" spans="1:3" ht="15" customHeight="1" x14ac:dyDescent="0.35"/>
    <row r="46" spans="1:3" ht="15" customHeight="1" x14ac:dyDescent="0.35"/>
    <row r="47" spans="1:3" ht="15" customHeight="1" x14ac:dyDescent="0.35"/>
    <row r="48" spans="1:3" ht="15" customHeight="1" x14ac:dyDescent="0.35"/>
    <row r="49" ht="15" customHeight="1" x14ac:dyDescent="0.35"/>
    <row r="50" ht="15" customHeight="1" x14ac:dyDescent="0.35"/>
    <row r="51" ht="17.25" customHeight="1" x14ac:dyDescent="0.35"/>
    <row r="52" ht="27" customHeight="1" x14ac:dyDescent="0.35"/>
    <row r="53" ht="13.5" customHeight="1" x14ac:dyDescent="0.35"/>
  </sheetData>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V390"/>
  <sheetViews>
    <sheetView zoomScaleNormal="100" workbookViewId="0">
      <pane xSplit="1" topLeftCell="B1" activePane="topRight" state="frozen"/>
      <selection pane="topRight" activeCell="A42" sqref="A42:XFD46"/>
    </sheetView>
  </sheetViews>
  <sheetFormatPr defaultRowHeight="12.75" x14ac:dyDescent="0.35"/>
  <cols>
    <col min="1" max="1" width="6.265625" customWidth="1"/>
    <col min="2" max="2" width="5" customWidth="1"/>
    <col min="3" max="7" width="5.73046875" customWidth="1"/>
    <col min="8" max="8" width="6.59765625" customWidth="1"/>
    <col min="9" max="10" width="5.59765625" customWidth="1"/>
    <col min="11" max="11" width="5.265625" customWidth="1"/>
    <col min="12" max="12" width="5.86328125" customWidth="1"/>
    <col min="13" max="13" width="6.265625" customWidth="1"/>
    <col min="14" max="14" width="6" customWidth="1"/>
    <col min="15" max="21" width="5.3984375" customWidth="1"/>
    <col min="22" max="22" width="5.3984375" style="119" customWidth="1"/>
  </cols>
  <sheetData>
    <row r="1" spans="1:22" ht="15" customHeight="1" x14ac:dyDescent="0.35">
      <c r="B1" s="120">
        <v>2001</v>
      </c>
      <c r="C1" s="120">
        <v>2002</v>
      </c>
      <c r="D1" s="120">
        <v>2003</v>
      </c>
      <c r="E1" s="120">
        <v>2004</v>
      </c>
      <c r="F1" s="120">
        <v>2005</v>
      </c>
      <c r="G1" s="120">
        <v>2006</v>
      </c>
      <c r="H1" s="120">
        <v>2007</v>
      </c>
      <c r="I1" s="120">
        <v>2008</v>
      </c>
      <c r="J1" s="120">
        <v>2009</v>
      </c>
      <c r="K1" s="303">
        <v>2010</v>
      </c>
      <c r="L1" s="303">
        <v>2011</v>
      </c>
      <c r="M1" s="129">
        <v>2012</v>
      </c>
      <c r="N1" s="129">
        <v>2013</v>
      </c>
      <c r="O1" s="129">
        <v>2014</v>
      </c>
      <c r="P1" s="129">
        <v>2015</v>
      </c>
      <c r="Q1" s="129">
        <v>2016</v>
      </c>
      <c r="R1" s="129">
        <v>2017</v>
      </c>
      <c r="S1" s="129">
        <v>2018</v>
      </c>
      <c r="T1" s="129">
        <v>2019</v>
      </c>
      <c r="U1" s="129">
        <v>2020</v>
      </c>
      <c r="V1" s="129">
        <v>2021</v>
      </c>
    </row>
    <row r="2" spans="1:22" ht="14.25" customHeight="1" x14ac:dyDescent="0.35">
      <c r="A2" s="121" t="s">
        <v>161</v>
      </c>
      <c r="B2" s="91">
        <v>0.7</v>
      </c>
      <c r="C2" s="91">
        <v>-0.1</v>
      </c>
      <c r="D2" s="91">
        <v>0.6</v>
      </c>
      <c r="E2" s="91">
        <v>2.6</v>
      </c>
      <c r="F2" s="91">
        <v>2</v>
      </c>
      <c r="G2" s="91">
        <v>4.4000000000000004</v>
      </c>
      <c r="H2" s="91">
        <v>4</v>
      </c>
      <c r="I2" s="91">
        <v>-1.6</v>
      </c>
      <c r="J2" s="91">
        <v>-14.4</v>
      </c>
      <c r="K2" s="140">
        <v>7.2</v>
      </c>
      <c r="L2" s="140">
        <v>3.6</v>
      </c>
      <c r="M2" s="140">
        <v>-2</v>
      </c>
      <c r="N2" s="140">
        <v>-0.6</v>
      </c>
      <c r="O2" s="140">
        <v>1.2</v>
      </c>
      <c r="P2" s="140">
        <v>2.7</v>
      </c>
      <c r="Q2" s="140">
        <v>1.8</v>
      </c>
      <c r="R2" s="140">
        <v>3.2</v>
      </c>
      <c r="S2" s="140">
        <v>1.2</v>
      </c>
      <c r="T2" s="140">
        <v>-0.2</v>
      </c>
      <c r="U2" s="227">
        <v>-7.3</v>
      </c>
      <c r="V2" s="140">
        <v>9.1</v>
      </c>
    </row>
    <row r="3" spans="1:22" ht="12" customHeight="1" x14ac:dyDescent="0.35">
      <c r="A3" s="128" t="s">
        <v>32</v>
      </c>
      <c r="B3" s="92">
        <v>4.2</v>
      </c>
      <c r="C3" s="92">
        <v>0.7</v>
      </c>
      <c r="D3" s="92">
        <v>1.5</v>
      </c>
      <c r="E3" s="92">
        <v>6.3</v>
      </c>
      <c r="F3" s="92">
        <v>3.8</v>
      </c>
      <c r="G3" s="92">
        <v>6.3</v>
      </c>
      <c r="H3" s="92">
        <v>7.7</v>
      </c>
      <c r="I3" s="92">
        <v>3.7</v>
      </c>
      <c r="J3" s="187">
        <v>-11</v>
      </c>
      <c r="K3" s="188">
        <v>9.1</v>
      </c>
      <c r="L3" s="188">
        <v>4.8</v>
      </c>
      <c r="M3" s="188">
        <v>-1.8</v>
      </c>
      <c r="N3" s="188">
        <v>0</v>
      </c>
      <c r="O3" s="188">
        <v>1.3</v>
      </c>
      <c r="P3" s="188">
        <v>-1.2</v>
      </c>
      <c r="Q3" s="188">
        <v>4.5</v>
      </c>
      <c r="R3" s="188">
        <v>2.9</v>
      </c>
      <c r="S3" s="188">
        <v>1.1000000000000001</v>
      </c>
      <c r="T3" s="188">
        <v>4.9000000000000004</v>
      </c>
      <c r="U3" s="228">
        <v>-3.8</v>
      </c>
      <c r="V3" s="188">
        <v>16.8</v>
      </c>
    </row>
    <row r="4" spans="1:22" ht="12" customHeight="1" x14ac:dyDescent="0.35">
      <c r="A4" s="44" t="s">
        <v>34</v>
      </c>
      <c r="B4" s="93">
        <v>2.2000000000000002</v>
      </c>
      <c r="C4" s="93">
        <v>4.5999999999999996</v>
      </c>
      <c r="D4" s="93">
        <v>13.2</v>
      </c>
      <c r="E4" s="93">
        <v>12.3</v>
      </c>
      <c r="F4" s="93">
        <v>7.3</v>
      </c>
      <c r="G4" s="93">
        <v>6.1</v>
      </c>
      <c r="H4" s="93">
        <v>9.5</v>
      </c>
      <c r="I4" s="93">
        <v>0.6</v>
      </c>
      <c r="J4" s="93">
        <v>-18.2</v>
      </c>
      <c r="K4" s="186">
        <v>2</v>
      </c>
      <c r="L4" s="186">
        <v>5.8</v>
      </c>
      <c r="M4" s="186">
        <v>-0.5</v>
      </c>
      <c r="N4" s="186">
        <v>0.1</v>
      </c>
      <c r="O4" s="186">
        <v>1.9</v>
      </c>
      <c r="P4" s="186">
        <v>2.8</v>
      </c>
      <c r="Q4" s="186">
        <v>2.5</v>
      </c>
      <c r="R4" s="186">
        <v>4</v>
      </c>
      <c r="S4" s="186">
        <v>0.4</v>
      </c>
      <c r="T4" s="186">
        <v>0.6</v>
      </c>
      <c r="U4" s="186">
        <v>-6.2</v>
      </c>
      <c r="V4" s="186">
        <v>10.1</v>
      </c>
    </row>
    <row r="5" spans="1:22" ht="12" customHeight="1" x14ac:dyDescent="0.35">
      <c r="A5" s="152" t="s">
        <v>36</v>
      </c>
      <c r="B5" s="34">
        <v>6.9</v>
      </c>
      <c r="C5" s="34">
        <v>1.8</v>
      </c>
      <c r="D5" s="34">
        <v>3.7</v>
      </c>
      <c r="E5" s="34">
        <v>9.3000000000000007</v>
      </c>
      <c r="F5" s="34">
        <v>3.1</v>
      </c>
      <c r="G5" s="34">
        <v>7.8</v>
      </c>
      <c r="H5" s="34">
        <v>10</v>
      </c>
      <c r="I5" s="34">
        <v>-2.4</v>
      </c>
      <c r="J5" s="189">
        <v>-12.9</v>
      </c>
      <c r="K5" s="188">
        <v>8.5</v>
      </c>
      <c r="L5" s="188">
        <v>5.6</v>
      </c>
      <c r="M5" s="188">
        <v>-0.9</v>
      </c>
      <c r="N5" s="188">
        <v>0.1</v>
      </c>
      <c r="O5" s="188">
        <v>5.2</v>
      </c>
      <c r="P5" s="188">
        <v>4.5</v>
      </c>
      <c r="Q5" s="188">
        <v>3.1</v>
      </c>
      <c r="R5" s="188">
        <v>6.7</v>
      </c>
      <c r="S5" s="188">
        <v>3.1</v>
      </c>
      <c r="T5" s="188">
        <v>-0.4</v>
      </c>
      <c r="U5" s="188">
        <v>-7.2</v>
      </c>
      <c r="V5" s="188">
        <v>6.6</v>
      </c>
    </row>
    <row r="6" spans="1:22" ht="12" customHeight="1" x14ac:dyDescent="0.35">
      <c r="A6" s="44" t="s">
        <v>40</v>
      </c>
      <c r="B6" s="93">
        <v>2.6</v>
      </c>
      <c r="C6" s="93">
        <v>1.6</v>
      </c>
      <c r="D6" s="93">
        <v>-0.2</v>
      </c>
      <c r="E6" s="93">
        <v>-2</v>
      </c>
      <c r="F6" s="93">
        <v>3.1</v>
      </c>
      <c r="G6" s="93">
        <v>3.6</v>
      </c>
      <c r="H6" s="93">
        <v>-3.3</v>
      </c>
      <c r="I6" s="93">
        <v>-2.7</v>
      </c>
      <c r="J6" s="93">
        <v>-14.1</v>
      </c>
      <c r="K6" s="186">
        <v>1.9</v>
      </c>
      <c r="L6" s="186">
        <v>1.1000000000000001</v>
      </c>
      <c r="M6" s="186">
        <v>0</v>
      </c>
      <c r="N6" s="186">
        <v>0</v>
      </c>
      <c r="O6" s="186">
        <v>0.6</v>
      </c>
      <c r="P6" s="186">
        <v>0</v>
      </c>
      <c r="Q6" s="186">
        <v>3.7</v>
      </c>
      <c r="R6" s="186">
        <v>2.2999999999999998</v>
      </c>
      <c r="S6" s="186">
        <v>2.4</v>
      </c>
      <c r="T6" s="186">
        <v>2.7</v>
      </c>
      <c r="U6" s="186">
        <v>-5.9</v>
      </c>
      <c r="V6" s="186">
        <v>8.3000000000000007</v>
      </c>
    </row>
    <row r="7" spans="1:22" ht="12" customHeight="1" x14ac:dyDescent="0.35">
      <c r="A7" s="152" t="s">
        <v>42</v>
      </c>
      <c r="B7" s="34">
        <v>0.2</v>
      </c>
      <c r="C7" s="34">
        <v>-1.1000000000000001</v>
      </c>
      <c r="D7" s="34">
        <v>0.6</v>
      </c>
      <c r="E7" s="34">
        <v>3</v>
      </c>
      <c r="F7" s="34">
        <v>3.4</v>
      </c>
      <c r="G7" s="34">
        <v>5.7</v>
      </c>
      <c r="H7" s="34">
        <v>6</v>
      </c>
      <c r="I7" s="189">
        <v>0</v>
      </c>
      <c r="J7" s="189">
        <v>-16.399999999999999</v>
      </c>
      <c r="K7" s="188">
        <v>11.1</v>
      </c>
      <c r="L7" s="188">
        <v>7.1</v>
      </c>
      <c r="M7" s="188">
        <v>-0.3</v>
      </c>
      <c r="N7" s="188">
        <v>0.1</v>
      </c>
      <c r="O7" s="188">
        <v>1.3</v>
      </c>
      <c r="P7" s="188">
        <v>0.8</v>
      </c>
      <c r="Q7" s="188">
        <v>0.9</v>
      </c>
      <c r="R7" s="188">
        <v>3.1</v>
      </c>
      <c r="S7" s="188">
        <v>1</v>
      </c>
      <c r="T7" s="188">
        <v>-3.2</v>
      </c>
      <c r="U7" s="188">
        <v>-9.6</v>
      </c>
      <c r="V7" s="188">
        <v>4.7</v>
      </c>
    </row>
    <row r="8" spans="1:22" ht="12" customHeight="1" x14ac:dyDescent="0.35">
      <c r="A8" s="44" t="s">
        <v>44</v>
      </c>
      <c r="B8" s="93">
        <v>9</v>
      </c>
      <c r="C8" s="93">
        <v>8.5</v>
      </c>
      <c r="D8" s="93">
        <v>11.5</v>
      </c>
      <c r="E8" s="93">
        <v>9.3000000000000007</v>
      </c>
      <c r="F8" s="93">
        <v>11.1</v>
      </c>
      <c r="G8" s="93">
        <v>10</v>
      </c>
      <c r="H8" s="93">
        <v>6.5</v>
      </c>
      <c r="I8" s="93">
        <v>-5</v>
      </c>
      <c r="J8" s="93">
        <v>-23.7</v>
      </c>
      <c r="K8" s="186">
        <v>22.8</v>
      </c>
      <c r="L8" s="186">
        <v>19.8</v>
      </c>
      <c r="M8" s="186">
        <v>1.2</v>
      </c>
      <c r="N8" s="186">
        <v>4.5</v>
      </c>
      <c r="O8" s="186">
        <v>4.3</v>
      </c>
      <c r="P8" s="186">
        <v>-0.2</v>
      </c>
      <c r="Q8" s="186">
        <v>3</v>
      </c>
      <c r="R8" s="186">
        <v>4.2</v>
      </c>
      <c r="S8" s="186">
        <v>4.8</v>
      </c>
      <c r="T8" s="186">
        <v>7.1</v>
      </c>
      <c r="U8" s="186">
        <v>-2.8</v>
      </c>
      <c r="V8" s="186">
        <v>12.8</v>
      </c>
    </row>
    <row r="9" spans="1:22" ht="12" customHeight="1" x14ac:dyDescent="0.35">
      <c r="A9" s="152" t="s">
        <v>46</v>
      </c>
      <c r="B9" s="34">
        <v>10.9</v>
      </c>
      <c r="C9" s="34">
        <v>8.1</v>
      </c>
      <c r="D9" s="34">
        <v>5.8</v>
      </c>
      <c r="E9" s="34">
        <v>1.3</v>
      </c>
      <c r="F9" s="34">
        <v>4</v>
      </c>
      <c r="G9" s="34">
        <v>2.9</v>
      </c>
      <c r="H9" s="34">
        <v>5.2</v>
      </c>
      <c r="I9" s="34">
        <v>-2.1</v>
      </c>
      <c r="J9" s="189">
        <v>-4.4000000000000004</v>
      </c>
      <c r="K9" s="188">
        <v>8.1999999999999993</v>
      </c>
      <c r="L9" s="188">
        <v>-0.5</v>
      </c>
      <c r="M9" s="188">
        <v>-1.4</v>
      </c>
      <c r="N9" s="188">
        <v>-2.2999999999999998</v>
      </c>
      <c r="O9" s="188">
        <v>21.1</v>
      </c>
      <c r="P9" s="188">
        <v>35.9</v>
      </c>
      <c r="Q9" s="188">
        <v>5</v>
      </c>
      <c r="R9" s="188">
        <v>-2.6</v>
      </c>
      <c r="S9" s="188">
        <v>-4.9000000000000004</v>
      </c>
      <c r="T9" s="188">
        <v>7</v>
      </c>
      <c r="U9" s="188">
        <v>14.5</v>
      </c>
      <c r="V9" s="188">
        <v>28.4</v>
      </c>
    </row>
    <row r="10" spans="1:22" ht="12" customHeight="1" x14ac:dyDescent="0.35">
      <c r="A10" s="44" t="s">
        <v>48</v>
      </c>
      <c r="B10" s="93">
        <v>-3.4</v>
      </c>
      <c r="C10" s="93">
        <v>0.2</v>
      </c>
      <c r="D10" s="93">
        <v>0.5</v>
      </c>
      <c r="E10" s="93">
        <v>0.7</v>
      </c>
      <c r="F10" s="137">
        <v>-1.6</v>
      </c>
      <c r="G10" s="137">
        <v>0.8</v>
      </c>
      <c r="H10" s="137">
        <v>2.2999999999999998</v>
      </c>
      <c r="I10" s="137">
        <v>-4.2</v>
      </c>
      <c r="J10" s="137">
        <v>-9.6999999999999993</v>
      </c>
      <c r="K10" s="186">
        <v>-6.1</v>
      </c>
      <c r="L10" s="186">
        <v>-5.8</v>
      </c>
      <c r="M10" s="186">
        <v>-2.1</v>
      </c>
      <c r="N10" s="225">
        <v>-3.3</v>
      </c>
      <c r="O10" s="225">
        <v>-2</v>
      </c>
      <c r="P10" s="186">
        <v>1</v>
      </c>
      <c r="Q10" s="186">
        <v>2.6</v>
      </c>
      <c r="R10" s="186">
        <v>4.2</v>
      </c>
      <c r="S10" s="186">
        <v>1.8</v>
      </c>
      <c r="T10" s="186">
        <v>-0.7</v>
      </c>
      <c r="U10" s="186">
        <v>-2.1</v>
      </c>
      <c r="V10" s="186">
        <v>10.3</v>
      </c>
    </row>
    <row r="11" spans="1:22" ht="12" customHeight="1" x14ac:dyDescent="0.35">
      <c r="A11" s="152" t="s">
        <v>50</v>
      </c>
      <c r="B11" s="127">
        <v>-1.4</v>
      </c>
      <c r="C11" s="127">
        <v>0</v>
      </c>
      <c r="D11" s="127">
        <v>1.3</v>
      </c>
      <c r="E11" s="127">
        <v>1.6</v>
      </c>
      <c r="F11" s="127">
        <v>0.9</v>
      </c>
      <c r="G11" s="127">
        <v>3.9</v>
      </c>
      <c r="H11" s="127">
        <v>1.8</v>
      </c>
      <c r="I11" s="127">
        <v>-7.5</v>
      </c>
      <c r="J11" s="191">
        <v>-15.8</v>
      </c>
      <c r="K11" s="188">
        <v>0.8</v>
      </c>
      <c r="L11" s="188">
        <v>-1.7</v>
      </c>
      <c r="M11" s="188">
        <v>-6.8</v>
      </c>
      <c r="N11" s="226">
        <v>-1.7</v>
      </c>
      <c r="O11" s="226">
        <v>1.3</v>
      </c>
      <c r="P11" s="226">
        <v>3.4</v>
      </c>
      <c r="Q11" s="226">
        <v>1.7</v>
      </c>
      <c r="R11" s="226">
        <v>3.2</v>
      </c>
      <c r="S11" s="226">
        <v>0.4</v>
      </c>
      <c r="T11" s="226">
        <v>0.6</v>
      </c>
      <c r="U11" s="226">
        <v>-9.8000000000000007</v>
      </c>
      <c r="V11" s="226">
        <v>7.5</v>
      </c>
    </row>
    <row r="12" spans="1:22" ht="12" customHeight="1" x14ac:dyDescent="0.35">
      <c r="A12" s="44" t="s">
        <v>52</v>
      </c>
      <c r="B12" s="93">
        <v>1.2</v>
      </c>
      <c r="C12" s="93">
        <v>-1.1000000000000001</v>
      </c>
      <c r="D12" s="93">
        <v>-0.9</v>
      </c>
      <c r="E12" s="93">
        <v>1.8</v>
      </c>
      <c r="F12" s="93">
        <v>0.4</v>
      </c>
      <c r="G12" s="93">
        <v>1.2</v>
      </c>
      <c r="H12" s="93">
        <v>1.2</v>
      </c>
      <c r="I12" s="93">
        <v>-2.8</v>
      </c>
      <c r="J12" s="93">
        <v>-12.6</v>
      </c>
      <c r="K12" s="186">
        <v>4.3</v>
      </c>
      <c r="L12" s="186">
        <v>2.8</v>
      </c>
      <c r="M12" s="186">
        <v>-2.4</v>
      </c>
      <c r="N12" s="186">
        <v>-0.6</v>
      </c>
      <c r="O12" s="186">
        <v>-1.1000000000000001</v>
      </c>
      <c r="P12" s="186">
        <v>1.4</v>
      </c>
      <c r="Q12" s="186">
        <v>0.4</v>
      </c>
      <c r="R12" s="186">
        <v>2.4</v>
      </c>
      <c r="S12" s="186">
        <v>0.7</v>
      </c>
      <c r="T12" s="186">
        <v>0.6</v>
      </c>
      <c r="U12" s="186">
        <v>-10.9</v>
      </c>
      <c r="V12" s="186">
        <v>5.8</v>
      </c>
    </row>
    <row r="13" spans="1:22" ht="12" customHeight="1" x14ac:dyDescent="0.35">
      <c r="A13" s="152" t="s">
        <v>96</v>
      </c>
      <c r="B13" s="34">
        <v>6</v>
      </c>
      <c r="C13" s="34">
        <v>5.2</v>
      </c>
      <c r="D13" s="34">
        <v>3.2</v>
      </c>
      <c r="E13" s="34">
        <v>2.5</v>
      </c>
      <c r="F13" s="34">
        <v>5</v>
      </c>
      <c r="G13" s="34">
        <v>4.4000000000000004</v>
      </c>
      <c r="H13" s="34">
        <v>4.9000000000000004</v>
      </c>
      <c r="I13" s="34">
        <v>0.8</v>
      </c>
      <c r="J13" s="189">
        <v>-9.1</v>
      </c>
      <c r="K13" s="188">
        <v>-1.6</v>
      </c>
      <c r="L13" s="188">
        <v>-1.2</v>
      </c>
      <c r="M13" s="188">
        <v>-5.4</v>
      </c>
      <c r="N13" s="188">
        <v>-1.5</v>
      </c>
      <c r="O13" s="188">
        <v>1.1000000000000001</v>
      </c>
      <c r="P13" s="188">
        <v>2.6</v>
      </c>
      <c r="Q13" s="188">
        <v>4.8</v>
      </c>
      <c r="R13" s="188">
        <v>1.8</v>
      </c>
      <c r="S13" s="188">
        <v>-0.7</v>
      </c>
      <c r="T13" s="188">
        <v>0.6</v>
      </c>
      <c r="U13" s="188">
        <v>-3.4</v>
      </c>
      <c r="V13" s="188">
        <v>6.3</v>
      </c>
    </row>
    <row r="14" spans="1:22" ht="12" customHeight="1" x14ac:dyDescent="0.35">
      <c r="A14" s="44" t="s">
        <v>56</v>
      </c>
      <c r="B14" s="93">
        <v>-1.1000000000000001</v>
      </c>
      <c r="C14" s="93">
        <v>-1.4</v>
      </c>
      <c r="D14" s="93">
        <v>-0.6</v>
      </c>
      <c r="E14" s="93">
        <v>-0.2</v>
      </c>
      <c r="F14" s="93">
        <v>-0.7</v>
      </c>
      <c r="G14" s="93">
        <v>3.6</v>
      </c>
      <c r="H14" s="93">
        <v>1.7</v>
      </c>
      <c r="I14" s="93">
        <v>-3.4</v>
      </c>
      <c r="J14" s="93">
        <v>-18.8</v>
      </c>
      <c r="K14" s="186">
        <v>6.7</v>
      </c>
      <c r="L14" s="186">
        <v>1.2</v>
      </c>
      <c r="M14" s="186">
        <v>-6.4</v>
      </c>
      <c r="N14" s="186">
        <v>-3</v>
      </c>
      <c r="O14" s="186">
        <v>-0.7</v>
      </c>
      <c r="P14" s="186">
        <v>1.1000000000000001</v>
      </c>
      <c r="Q14" s="186">
        <v>1.9</v>
      </c>
      <c r="R14" s="186">
        <v>3.6</v>
      </c>
      <c r="S14" s="186">
        <v>0.9</v>
      </c>
      <c r="T14" s="186">
        <v>-1.1000000000000001</v>
      </c>
      <c r="U14" s="186">
        <v>-11.4</v>
      </c>
      <c r="V14" s="186">
        <v>12.2</v>
      </c>
    </row>
    <row r="15" spans="1:22" ht="12" customHeight="1" x14ac:dyDescent="0.35">
      <c r="A15" s="152" t="s">
        <v>38</v>
      </c>
      <c r="B15" s="34">
        <v>5.2</v>
      </c>
      <c r="C15" s="34">
        <v>2.1</v>
      </c>
      <c r="D15" s="34">
        <v>0.1</v>
      </c>
      <c r="E15" s="34">
        <v>1.1000000000000001</v>
      </c>
      <c r="F15" s="34">
        <v>0.8</v>
      </c>
      <c r="G15" s="34">
        <v>0.3</v>
      </c>
      <c r="H15" s="34">
        <v>4.9000000000000004</v>
      </c>
      <c r="I15" s="189">
        <v>4.5</v>
      </c>
      <c r="J15" s="189">
        <v>-9</v>
      </c>
      <c r="K15" s="188">
        <v>-2</v>
      </c>
      <c r="L15" s="188">
        <v>-7.8</v>
      </c>
      <c r="M15" s="188">
        <v>-9.9</v>
      </c>
      <c r="N15" s="188">
        <v>-13</v>
      </c>
      <c r="O15" s="188">
        <v>-0.4</v>
      </c>
      <c r="P15" s="188">
        <v>4.8</v>
      </c>
      <c r="Q15" s="188">
        <v>9.1</v>
      </c>
      <c r="R15" s="188">
        <v>8.6999999999999993</v>
      </c>
      <c r="S15" s="188">
        <v>7.3</v>
      </c>
      <c r="T15" s="188">
        <v>4.4000000000000004</v>
      </c>
      <c r="U15" s="188">
        <v>-7.3</v>
      </c>
      <c r="V15" s="188">
        <v>6.4</v>
      </c>
    </row>
    <row r="16" spans="1:22" ht="12" customHeight="1" x14ac:dyDescent="0.35">
      <c r="A16" s="44" t="s">
        <v>60</v>
      </c>
      <c r="B16" s="93">
        <v>10.7</v>
      </c>
      <c r="C16" s="93">
        <v>7.2</v>
      </c>
      <c r="D16" s="93">
        <v>8</v>
      </c>
      <c r="E16" s="93">
        <v>6.5</v>
      </c>
      <c r="F16" s="93">
        <v>7.5</v>
      </c>
      <c r="G16" s="93">
        <v>6.5</v>
      </c>
      <c r="H16" s="93">
        <v>1.3</v>
      </c>
      <c r="I16" s="93">
        <v>-3.2</v>
      </c>
      <c r="J16" s="93">
        <v>-17.899999999999999</v>
      </c>
      <c r="K16" s="186">
        <v>14.3</v>
      </c>
      <c r="L16" s="186">
        <v>8.9</v>
      </c>
      <c r="M16" s="186">
        <v>6.2</v>
      </c>
      <c r="N16" s="186">
        <v>-0.3</v>
      </c>
      <c r="O16" s="186">
        <v>-0.9</v>
      </c>
      <c r="P16" s="186">
        <v>3.4</v>
      </c>
      <c r="Q16" s="186">
        <v>4.7</v>
      </c>
      <c r="R16" s="186">
        <v>8.6999999999999993</v>
      </c>
      <c r="S16" s="186">
        <v>2</v>
      </c>
      <c r="T16" s="186">
        <v>0.8</v>
      </c>
      <c r="U16" s="186">
        <v>-1.7</v>
      </c>
      <c r="V16" s="186">
        <v>6.4</v>
      </c>
    </row>
    <row r="17" spans="1:22" ht="12" customHeight="1" x14ac:dyDescent="0.35">
      <c r="A17" s="152" t="s">
        <v>62</v>
      </c>
      <c r="B17" s="34">
        <v>12.7</v>
      </c>
      <c r="C17" s="34">
        <v>5.5</v>
      </c>
      <c r="D17" s="34">
        <v>14.9</v>
      </c>
      <c r="E17" s="34">
        <v>10.6</v>
      </c>
      <c r="F17" s="34">
        <v>7.8</v>
      </c>
      <c r="G17" s="34">
        <v>5.6</v>
      </c>
      <c r="H17" s="34">
        <v>2.9</v>
      </c>
      <c r="I17" s="189">
        <v>3.4</v>
      </c>
      <c r="J17" s="189">
        <v>-14.1</v>
      </c>
      <c r="K17" s="188">
        <v>6.1</v>
      </c>
      <c r="L17" s="188">
        <v>6.8</v>
      </c>
      <c r="M17" s="188">
        <v>3.9</v>
      </c>
      <c r="N17" s="188">
        <v>3.1</v>
      </c>
      <c r="O17" s="188">
        <v>0.1</v>
      </c>
      <c r="P17" s="188">
        <v>4.2</v>
      </c>
      <c r="Q17" s="188">
        <v>2.7</v>
      </c>
      <c r="R17" s="188">
        <v>6.8</v>
      </c>
      <c r="S17" s="188">
        <v>6</v>
      </c>
      <c r="T17" s="188">
        <v>2.9</v>
      </c>
      <c r="U17" s="188">
        <v>-1.9</v>
      </c>
      <c r="V17" s="188">
        <v>20.3</v>
      </c>
    </row>
    <row r="18" spans="1:22" ht="12" customHeight="1" x14ac:dyDescent="0.35">
      <c r="A18" s="44" t="s">
        <v>64</v>
      </c>
      <c r="B18" s="93">
        <v>4.7</v>
      </c>
      <c r="C18" s="93">
        <v>4.9000000000000004</v>
      </c>
      <c r="D18" s="93">
        <v>5.0999999999999996</v>
      </c>
      <c r="E18" s="93">
        <v>4.7</v>
      </c>
      <c r="F18" s="93">
        <v>2.7</v>
      </c>
      <c r="G18" s="93">
        <v>2.5</v>
      </c>
      <c r="H18" s="93">
        <v>-0.3</v>
      </c>
      <c r="I18" s="93">
        <v>-5.0999999999999996</v>
      </c>
      <c r="J18" s="93">
        <v>-16.100000000000001</v>
      </c>
      <c r="K18" s="186">
        <v>8.6</v>
      </c>
      <c r="L18" s="186">
        <v>1.8</v>
      </c>
      <c r="M18" s="186">
        <v>-5</v>
      </c>
      <c r="N18" s="186">
        <v>-3</v>
      </c>
      <c r="O18" s="186">
        <v>4.4000000000000004</v>
      </c>
      <c r="P18" s="186">
        <v>1.1000000000000001</v>
      </c>
      <c r="Q18" s="186">
        <v>-0.4</v>
      </c>
      <c r="R18" s="186">
        <v>3.8</v>
      </c>
      <c r="S18" s="186">
        <v>-1.2</v>
      </c>
      <c r="T18" s="186">
        <v>-3.1</v>
      </c>
      <c r="U18" s="186">
        <v>-10.8</v>
      </c>
      <c r="V18" s="186">
        <v>8.4</v>
      </c>
    </row>
    <row r="19" spans="1:22" ht="12" customHeight="1" x14ac:dyDescent="0.35">
      <c r="A19" s="152" t="s">
        <v>58</v>
      </c>
      <c r="B19" s="34">
        <v>3.9</v>
      </c>
      <c r="C19" s="34">
        <v>3.3</v>
      </c>
      <c r="D19" s="34">
        <v>6.4</v>
      </c>
      <c r="E19" s="34">
        <v>7</v>
      </c>
      <c r="F19" s="34">
        <v>7</v>
      </c>
      <c r="G19" s="34">
        <v>10.6</v>
      </c>
      <c r="H19" s="34">
        <v>8.1999999999999993</v>
      </c>
      <c r="I19" s="189">
        <v>-0.8</v>
      </c>
      <c r="J19" s="189">
        <v>-17.8</v>
      </c>
      <c r="K19" s="188">
        <v>10.3</v>
      </c>
      <c r="L19" s="188">
        <v>5.6</v>
      </c>
      <c r="M19" s="188">
        <v>-1.3</v>
      </c>
      <c r="N19" s="188">
        <v>1.4</v>
      </c>
      <c r="O19" s="188">
        <v>7.3</v>
      </c>
      <c r="P19" s="188">
        <v>7</v>
      </c>
      <c r="Q19" s="188">
        <v>0.7</v>
      </c>
      <c r="R19" s="188">
        <v>5.3</v>
      </c>
      <c r="S19" s="188">
        <v>4</v>
      </c>
      <c r="T19" s="188">
        <v>5.5</v>
      </c>
      <c r="U19" s="188">
        <v>-7.1</v>
      </c>
      <c r="V19" s="188">
        <v>9.9</v>
      </c>
    </row>
    <row r="20" spans="1:22" ht="12" customHeight="1" x14ac:dyDescent="0.35">
      <c r="A20" s="44" t="s">
        <v>66</v>
      </c>
      <c r="B20" s="93">
        <v>-6.7</v>
      </c>
      <c r="C20" s="93">
        <v>0.4</v>
      </c>
      <c r="D20" s="93">
        <v>4.7</v>
      </c>
      <c r="E20" s="93">
        <v>-0.7</v>
      </c>
      <c r="F20" s="93">
        <v>-5.5</v>
      </c>
      <c r="G20" s="93">
        <v>7.4</v>
      </c>
      <c r="H20" s="93">
        <v>7.2</v>
      </c>
      <c r="I20" s="93">
        <v>-4.4000000000000004</v>
      </c>
      <c r="J20" s="93">
        <v>-14.2</v>
      </c>
      <c r="K20" s="186">
        <v>8.6999999999999993</v>
      </c>
      <c r="L20" s="186">
        <v>-0.1</v>
      </c>
      <c r="M20" s="186">
        <v>5.4</v>
      </c>
      <c r="N20" s="186">
        <v>-5.2</v>
      </c>
      <c r="O20" s="186">
        <v>-5.7</v>
      </c>
      <c r="P20" s="186">
        <v>-0.2</v>
      </c>
      <c r="Q20" s="186">
        <v>-7.3</v>
      </c>
      <c r="R20" s="186">
        <v>8.6999999999999993</v>
      </c>
      <c r="S20" s="186">
        <v>1.5</v>
      </c>
      <c r="T20" s="186">
        <v>1.1000000000000001</v>
      </c>
      <c r="U20" s="186">
        <v>-0.3</v>
      </c>
      <c r="V20" s="225">
        <v>-0.2</v>
      </c>
    </row>
    <row r="21" spans="1:22" ht="12" customHeight="1" x14ac:dyDescent="0.35">
      <c r="A21" s="152" t="s">
        <v>68</v>
      </c>
      <c r="B21" s="34">
        <v>1.2</v>
      </c>
      <c r="C21" s="34">
        <v>1</v>
      </c>
      <c r="D21" s="34">
        <v>-1.5</v>
      </c>
      <c r="E21" s="34">
        <v>4.7</v>
      </c>
      <c r="F21" s="34">
        <v>0.5</v>
      </c>
      <c r="G21" s="34">
        <v>2</v>
      </c>
      <c r="H21" s="34">
        <v>4.3</v>
      </c>
      <c r="I21" s="189">
        <v>0.6</v>
      </c>
      <c r="J21" s="189">
        <v>-7.7</v>
      </c>
      <c r="K21" s="188">
        <v>7.7</v>
      </c>
      <c r="L21" s="188">
        <v>-0.7</v>
      </c>
      <c r="M21" s="188">
        <v>-0.6</v>
      </c>
      <c r="N21" s="188">
        <v>0.6</v>
      </c>
      <c r="O21" s="188">
        <v>-2.8</v>
      </c>
      <c r="P21" s="188">
        <v>-3.5</v>
      </c>
      <c r="Q21" s="188">
        <v>1.3</v>
      </c>
      <c r="R21" s="226">
        <v>1.4</v>
      </c>
      <c r="S21" s="226">
        <v>0.6</v>
      </c>
      <c r="T21" s="188">
        <v>-0.9</v>
      </c>
      <c r="U21" s="188">
        <v>-3.9</v>
      </c>
      <c r="V21" s="188">
        <v>5</v>
      </c>
    </row>
    <row r="22" spans="1:22" ht="12" customHeight="1" x14ac:dyDescent="0.35">
      <c r="A22" s="44" t="s">
        <v>30</v>
      </c>
      <c r="B22" s="93">
        <v>3.3</v>
      </c>
      <c r="C22" s="93">
        <v>0.8</v>
      </c>
      <c r="D22" s="93">
        <v>1.9</v>
      </c>
      <c r="E22" s="93">
        <v>6.2</v>
      </c>
      <c r="F22" s="93">
        <v>4.3</v>
      </c>
      <c r="G22" s="93">
        <v>7.7</v>
      </c>
      <c r="H22" s="93">
        <v>5.8</v>
      </c>
      <c r="I22" s="93">
        <v>1.3</v>
      </c>
      <c r="J22" s="93">
        <v>-11.3</v>
      </c>
      <c r="K22" s="186">
        <v>6.7</v>
      </c>
      <c r="L22" s="186">
        <v>6.6</v>
      </c>
      <c r="M22" s="186">
        <v>0.2</v>
      </c>
      <c r="N22" s="186">
        <v>0.5</v>
      </c>
      <c r="O22" s="186">
        <v>0.9</v>
      </c>
      <c r="P22" s="186">
        <v>2.1</v>
      </c>
      <c r="Q22" s="186">
        <v>2.2000000000000002</v>
      </c>
      <c r="R22" s="186">
        <v>5.9</v>
      </c>
      <c r="S22" s="186">
        <v>4.9000000000000004</v>
      </c>
      <c r="T22" s="186">
        <v>-0.1</v>
      </c>
      <c r="U22" s="186">
        <v>-5.8</v>
      </c>
      <c r="V22" s="186">
        <v>11.3</v>
      </c>
    </row>
    <row r="23" spans="1:22" ht="12" customHeight="1" x14ac:dyDescent="0.35">
      <c r="A23" s="152" t="s">
        <v>69</v>
      </c>
      <c r="B23" s="34">
        <v>0.6</v>
      </c>
      <c r="C23" s="34">
        <v>1.7</v>
      </c>
      <c r="D23" s="34">
        <v>8.4</v>
      </c>
      <c r="E23" s="34">
        <v>12.1</v>
      </c>
      <c r="F23" s="34">
        <v>5.0999999999999996</v>
      </c>
      <c r="G23" s="34">
        <v>12.4</v>
      </c>
      <c r="H23" s="189">
        <v>9.4</v>
      </c>
      <c r="I23" s="189">
        <v>2.1</v>
      </c>
      <c r="J23" s="189">
        <v>-4</v>
      </c>
      <c r="K23" s="188">
        <v>11.1</v>
      </c>
      <c r="L23" s="188">
        <v>7.3</v>
      </c>
      <c r="M23" s="188">
        <v>1.1000000000000001</v>
      </c>
      <c r="N23" s="188">
        <v>2.7</v>
      </c>
      <c r="O23" s="188">
        <v>3.1</v>
      </c>
      <c r="P23" s="188">
        <v>4.5</v>
      </c>
      <c r="Q23" s="188">
        <v>3.1</v>
      </c>
      <c r="R23" s="188">
        <v>6.9</v>
      </c>
      <c r="S23" s="188">
        <v>5.8</v>
      </c>
      <c r="T23" s="188">
        <v>4.3</v>
      </c>
      <c r="U23" s="188">
        <v>-2.1</v>
      </c>
      <c r="V23" s="188">
        <v>14.9</v>
      </c>
    </row>
    <row r="24" spans="1:22" ht="12" customHeight="1" x14ac:dyDescent="0.35">
      <c r="A24" s="44" t="s">
        <v>71</v>
      </c>
      <c r="B24" s="93">
        <v>1.7</v>
      </c>
      <c r="C24" s="93">
        <v>0.4</v>
      </c>
      <c r="D24" s="93">
        <v>-1.1000000000000001</v>
      </c>
      <c r="E24" s="93">
        <v>-4.2</v>
      </c>
      <c r="F24" s="93">
        <v>5.4</v>
      </c>
      <c r="G24" s="155">
        <v>-0.7</v>
      </c>
      <c r="H24" s="156">
        <v>-1.5</v>
      </c>
      <c r="I24" s="93">
        <v>-5.5</v>
      </c>
      <c r="J24" s="93">
        <v>-10.6</v>
      </c>
      <c r="K24" s="186">
        <v>1.4</v>
      </c>
      <c r="L24" s="186">
        <v>-1.3</v>
      </c>
      <c r="M24" s="186">
        <v>-6</v>
      </c>
      <c r="N24" s="186">
        <v>0.8</v>
      </c>
      <c r="O24" s="186">
        <v>1.7</v>
      </c>
      <c r="P24" s="186">
        <v>2</v>
      </c>
      <c r="Q24" s="186">
        <v>2.4</v>
      </c>
      <c r="R24" s="186">
        <v>3.6</v>
      </c>
      <c r="S24" s="186">
        <v>0.1</v>
      </c>
      <c r="T24" s="186">
        <v>-2.2000000000000002</v>
      </c>
      <c r="U24" s="186">
        <v>-7.3</v>
      </c>
      <c r="V24" s="186">
        <v>3.4</v>
      </c>
    </row>
    <row r="25" spans="1:22" ht="12" customHeight="1" x14ac:dyDescent="0.35">
      <c r="A25" s="152" t="s">
        <v>73</v>
      </c>
      <c r="B25" s="34">
        <v>4.3</v>
      </c>
      <c r="C25" s="34">
        <v>0.2</v>
      </c>
      <c r="D25" s="34">
        <v>-0.9</v>
      </c>
      <c r="E25" s="34">
        <v>1.6</v>
      </c>
      <c r="F25" s="34">
        <v>-0.9</v>
      </c>
      <c r="G25" s="34">
        <v>9.8000000000000007</v>
      </c>
      <c r="H25" s="34">
        <v>10.1</v>
      </c>
      <c r="I25" s="34">
        <v>2.8</v>
      </c>
      <c r="J25" s="189">
        <v>-5.6</v>
      </c>
      <c r="K25" s="188">
        <v>4.9000000000000004</v>
      </c>
      <c r="L25" s="188">
        <v>7.9</v>
      </c>
      <c r="M25" s="188">
        <v>3</v>
      </c>
      <c r="N25" s="188">
        <v>7.7</v>
      </c>
      <c r="O25" s="188">
        <v>6.3</v>
      </c>
      <c r="P25" s="188">
        <v>2.6</v>
      </c>
      <c r="Q25" s="188">
        <v>3.1</v>
      </c>
      <c r="R25" s="188">
        <v>8.6</v>
      </c>
      <c r="S25" s="226">
        <v>4.3</v>
      </c>
      <c r="T25" s="226">
        <v>-3.2</v>
      </c>
      <c r="U25" s="226">
        <v>-9.3000000000000007</v>
      </c>
      <c r="V25" s="226">
        <v>6.7</v>
      </c>
    </row>
    <row r="26" spans="1:22" ht="12" customHeight="1" x14ac:dyDescent="0.35">
      <c r="A26" s="44" t="s">
        <v>75</v>
      </c>
      <c r="B26" s="93">
        <v>3.4</v>
      </c>
      <c r="C26" s="93">
        <v>2.1</v>
      </c>
      <c r="D26" s="93">
        <v>0.8</v>
      </c>
      <c r="E26" s="93">
        <v>3.7</v>
      </c>
      <c r="F26" s="93">
        <v>4.7</v>
      </c>
      <c r="G26" s="93">
        <v>6.3</v>
      </c>
      <c r="H26" s="93">
        <v>7.4</v>
      </c>
      <c r="I26" s="93">
        <v>1.4</v>
      </c>
      <c r="J26" s="93">
        <v>-17.5</v>
      </c>
      <c r="K26" s="186">
        <v>7.3</v>
      </c>
      <c r="L26" s="186">
        <v>1.7</v>
      </c>
      <c r="M26" s="186">
        <v>-1.2</v>
      </c>
      <c r="N26" s="186">
        <v>-1</v>
      </c>
      <c r="O26" s="186">
        <v>2.2999999999999998</v>
      </c>
      <c r="P26" s="186">
        <v>5.6</v>
      </c>
      <c r="Q26" s="186">
        <v>6.6</v>
      </c>
      <c r="R26" s="186">
        <v>7.7</v>
      </c>
      <c r="S26" s="186">
        <v>5.0999999999999996</v>
      </c>
      <c r="T26" s="186">
        <v>3.1</v>
      </c>
      <c r="U26" s="186">
        <v>-5.3</v>
      </c>
      <c r="V26" s="186">
        <v>10.3</v>
      </c>
    </row>
    <row r="27" spans="1:22" ht="12" customHeight="1" x14ac:dyDescent="0.35">
      <c r="A27" s="152" t="s">
        <v>79</v>
      </c>
      <c r="B27" s="34">
        <v>3.4</v>
      </c>
      <c r="C27" s="34">
        <v>7.1</v>
      </c>
      <c r="D27" s="34">
        <v>15.4</v>
      </c>
      <c r="E27" s="34">
        <v>3.6</v>
      </c>
      <c r="F27" s="34">
        <v>-0.7</v>
      </c>
      <c r="G27" s="34">
        <v>15.8</v>
      </c>
      <c r="H27" s="34">
        <v>16.7</v>
      </c>
      <c r="I27" s="34">
        <v>15.8</v>
      </c>
      <c r="J27" s="189">
        <v>-12.9</v>
      </c>
      <c r="K27" s="188">
        <v>12.1</v>
      </c>
      <c r="L27" s="188">
        <v>6.1</v>
      </c>
      <c r="M27" s="188">
        <v>2.9</v>
      </c>
      <c r="N27" s="188">
        <v>1.5</v>
      </c>
      <c r="O27" s="188">
        <v>3</v>
      </c>
      <c r="P27" s="188">
        <v>8.5</v>
      </c>
      <c r="Q27" s="188">
        <v>3.2</v>
      </c>
      <c r="R27" s="188">
        <v>3.6</v>
      </c>
      <c r="S27" s="188">
        <v>4.5</v>
      </c>
      <c r="T27" s="188">
        <v>0.7</v>
      </c>
      <c r="U27" s="188">
        <v>-8.1</v>
      </c>
      <c r="V27" s="188">
        <v>10.3</v>
      </c>
    </row>
    <row r="28" spans="1:22" ht="12" customHeight="1" x14ac:dyDescent="0.35">
      <c r="A28" s="44" t="s">
        <v>54</v>
      </c>
      <c r="B28" s="93">
        <v>-0.1</v>
      </c>
      <c r="C28" s="93">
        <v>1.5</v>
      </c>
      <c r="D28" s="93">
        <v>0</v>
      </c>
      <c r="E28" s="93">
        <v>5</v>
      </c>
      <c r="F28" s="93">
        <v>-0.6</v>
      </c>
      <c r="G28" s="93">
        <v>10</v>
      </c>
      <c r="H28" s="93">
        <v>4.5</v>
      </c>
      <c r="I28" s="93">
        <v>1</v>
      </c>
      <c r="J28" s="93">
        <v>-17.8</v>
      </c>
      <c r="K28" s="186">
        <v>5.6</v>
      </c>
      <c r="L28" s="186">
        <v>1.9</v>
      </c>
      <c r="M28" s="186">
        <v>-2.2000000000000002</v>
      </c>
      <c r="N28" s="186">
        <v>-3.1</v>
      </c>
      <c r="O28" s="186">
        <v>-1.8</v>
      </c>
      <c r="P28" s="186">
        <v>-0.9</v>
      </c>
      <c r="Q28" s="186">
        <v>4.0999999999999996</v>
      </c>
      <c r="R28" s="186">
        <v>3.5</v>
      </c>
      <c r="S28" s="186">
        <v>3.2</v>
      </c>
      <c r="T28" s="186">
        <v>1.6</v>
      </c>
      <c r="U28" s="186">
        <v>-3.2</v>
      </c>
      <c r="V28" s="186">
        <v>4.2</v>
      </c>
    </row>
    <row r="29" spans="1:22" ht="12" customHeight="1" x14ac:dyDescent="0.35">
      <c r="A29" s="154" t="s">
        <v>77</v>
      </c>
      <c r="B29" s="34">
        <v>-0.5</v>
      </c>
      <c r="C29" s="34">
        <v>0.2</v>
      </c>
      <c r="D29" s="34">
        <v>1.6</v>
      </c>
      <c r="E29" s="34">
        <v>4.5</v>
      </c>
      <c r="F29" s="34">
        <v>2.2000000000000002</v>
      </c>
      <c r="G29" s="34">
        <v>3.6</v>
      </c>
      <c r="H29" s="34">
        <v>4</v>
      </c>
      <c r="I29" s="189">
        <v>-3</v>
      </c>
      <c r="J29" s="189">
        <v>-17.399999999999999</v>
      </c>
      <c r="K29" s="188">
        <v>8.6999999999999993</v>
      </c>
      <c r="L29" s="188">
        <v>2.4</v>
      </c>
      <c r="M29" s="188">
        <v>-1.2</v>
      </c>
      <c r="N29" s="188">
        <v>-4.7</v>
      </c>
      <c r="O29" s="188">
        <v>-1.5</v>
      </c>
      <c r="P29" s="188">
        <v>2.8</v>
      </c>
      <c r="Q29" s="188">
        <v>1.6</v>
      </c>
      <c r="R29" s="188">
        <v>4.8</v>
      </c>
      <c r="S29" s="188">
        <v>2.6</v>
      </c>
      <c r="T29" s="188">
        <v>2.4</v>
      </c>
      <c r="U29" s="188">
        <v>-4.9000000000000004</v>
      </c>
      <c r="V29" s="188">
        <v>7</v>
      </c>
    </row>
    <row r="30" spans="1:22" ht="12" customHeight="1" x14ac:dyDescent="0.35">
      <c r="A30" s="44" t="s">
        <v>83</v>
      </c>
      <c r="B30" s="229">
        <v>18.032786885245898</v>
      </c>
      <c r="C30" s="229">
        <v>4.6296296296296333</v>
      </c>
      <c r="D30" s="229">
        <v>-3.3185840707964616</v>
      </c>
      <c r="E30" s="229">
        <v>9.153318077803192</v>
      </c>
      <c r="F30" s="229">
        <v>12.368972746331238</v>
      </c>
      <c r="G30" s="229">
        <v>16.791044776119406</v>
      </c>
      <c r="H30" s="229">
        <v>0.63897763578275146</v>
      </c>
      <c r="I30" s="229">
        <v>35.555555555555571</v>
      </c>
      <c r="J30" s="229">
        <v>3.7470725995315917</v>
      </c>
      <c r="K30" s="230">
        <v>12.858193566924967</v>
      </c>
      <c r="L30" s="230">
        <v>12.113400000000013</v>
      </c>
      <c r="M30" s="230">
        <v>4.4663706568528028</v>
      </c>
      <c r="N30" s="230">
        <v>-4.021232778464622</v>
      </c>
      <c r="O30" s="230">
        <v>1.0956883778444677</v>
      </c>
      <c r="P30" s="230">
        <v>9.425233021033705</v>
      </c>
      <c r="Q30" s="230">
        <v>-9.0090900000000005</v>
      </c>
      <c r="R30" s="230">
        <v>0.88535217418970547</v>
      </c>
      <c r="S30" s="230">
        <v>1.848357644834195</v>
      </c>
      <c r="T30" s="230"/>
      <c r="U30" s="230"/>
      <c r="V30" s="230"/>
    </row>
    <row r="31" spans="1:22" ht="12" customHeight="1" x14ac:dyDescent="0.35">
      <c r="A31" s="152" t="s">
        <v>90</v>
      </c>
      <c r="B31" s="34">
        <v>-0.4</v>
      </c>
      <c r="C31" s="34">
        <v>-0.2</v>
      </c>
      <c r="D31" s="34">
        <v>-1.8</v>
      </c>
      <c r="E31" s="34">
        <v>-1.2</v>
      </c>
      <c r="F31" s="34">
        <v>-0.3</v>
      </c>
      <c r="G31" s="34">
        <v>-2.1</v>
      </c>
      <c r="H31" s="34">
        <v>-1.3</v>
      </c>
      <c r="I31" s="34">
        <v>0.2</v>
      </c>
      <c r="J31" s="189">
        <v>-3.5</v>
      </c>
      <c r="K31" s="188">
        <v>-5.3</v>
      </c>
      <c r="L31" s="188">
        <v>-4.5</v>
      </c>
      <c r="M31" s="188">
        <v>2.7</v>
      </c>
      <c r="N31" s="188">
        <v>-5</v>
      </c>
      <c r="O31" s="188">
        <v>3.5</v>
      </c>
      <c r="P31" s="188">
        <v>0.6</v>
      </c>
      <c r="Q31" s="188">
        <v>-1.5</v>
      </c>
      <c r="R31" s="188">
        <v>2</v>
      </c>
      <c r="S31" s="188">
        <v>1.2</v>
      </c>
      <c r="T31" s="188">
        <v>-4.9000000000000004</v>
      </c>
      <c r="U31" s="188">
        <v>3.9</v>
      </c>
      <c r="V31" s="188">
        <v>3.4</v>
      </c>
    </row>
    <row r="32" spans="1:22" ht="12" customHeight="1" x14ac:dyDescent="0.35">
      <c r="A32" s="153" t="s">
        <v>93</v>
      </c>
      <c r="B32" s="239"/>
      <c r="C32" s="95"/>
      <c r="D32" s="95"/>
      <c r="E32" s="95"/>
      <c r="F32" s="95"/>
      <c r="G32" s="95"/>
      <c r="H32" s="95"/>
      <c r="I32" s="95"/>
      <c r="J32" s="95"/>
      <c r="K32" s="302"/>
      <c r="L32" s="302"/>
      <c r="M32" s="302">
        <v>1.9</v>
      </c>
      <c r="N32" s="302">
        <v>2</v>
      </c>
      <c r="O32" s="302">
        <v>1.4</v>
      </c>
      <c r="P32" s="302">
        <v>-1.9</v>
      </c>
      <c r="Q32" s="302">
        <v>0.3</v>
      </c>
      <c r="R32" s="302">
        <v>5.9</v>
      </c>
      <c r="S32" s="302">
        <v>5.9</v>
      </c>
      <c r="T32" s="302">
        <v>4.4000000000000004</v>
      </c>
      <c r="U32" s="302">
        <v>-3.9</v>
      </c>
      <c r="V32" s="302">
        <v>8.9</v>
      </c>
    </row>
    <row r="33" spans="1:22" ht="12" customHeight="1" x14ac:dyDescent="0.35">
      <c r="A33" s="304" t="s">
        <v>189</v>
      </c>
      <c r="B33" s="240"/>
      <c r="C33" s="169"/>
      <c r="D33" s="169"/>
      <c r="E33" s="169"/>
      <c r="F33" s="169"/>
      <c r="G33" s="305"/>
      <c r="H33" s="305">
        <v>6.2</v>
      </c>
      <c r="I33" s="305">
        <v>10.4</v>
      </c>
      <c r="J33" s="305">
        <v>-6.5</v>
      </c>
      <c r="K33" s="305">
        <v>4.4000000000000004</v>
      </c>
      <c r="L33" s="305">
        <v>2.4</v>
      </c>
      <c r="M33" s="305">
        <v>-3.9</v>
      </c>
      <c r="N33" s="305">
        <v>5.0999999999999996</v>
      </c>
      <c r="O33" s="305">
        <v>0.2</v>
      </c>
      <c r="P33" s="305">
        <v>3.1</v>
      </c>
      <c r="Q33" s="305">
        <v>4.4000000000000004</v>
      </c>
      <c r="R33" s="305">
        <v>3.2</v>
      </c>
      <c r="S33" s="169">
        <v>1.6</v>
      </c>
      <c r="T33" s="169">
        <v>-5.3</v>
      </c>
      <c r="U33" s="169">
        <v>-6.4</v>
      </c>
      <c r="V33" s="169">
        <v>9.6999999999999993</v>
      </c>
    </row>
    <row r="34" spans="1:22" ht="12" customHeight="1" x14ac:dyDescent="0.35">
      <c r="A34" s="152" t="s">
        <v>145</v>
      </c>
      <c r="B34" s="138">
        <v>-0.8</v>
      </c>
      <c r="C34" s="34">
        <v>0.6</v>
      </c>
      <c r="D34" s="34">
        <v>2.6</v>
      </c>
      <c r="E34" s="34">
        <v>14.4</v>
      </c>
      <c r="F34" s="34">
        <v>-2.2000000000000002</v>
      </c>
      <c r="G34" s="34">
        <v>0.8</v>
      </c>
      <c r="H34" s="34">
        <v>0</v>
      </c>
      <c r="I34" s="34">
        <v>-1.7</v>
      </c>
      <c r="J34" s="34">
        <v>-32.1</v>
      </c>
      <c r="K34" s="310">
        <v>16.5</v>
      </c>
      <c r="L34" s="310">
        <v>-9.8000000000000007</v>
      </c>
      <c r="M34" s="310">
        <v>-7.1</v>
      </c>
      <c r="N34" s="310">
        <v>10.7</v>
      </c>
      <c r="O34" s="310">
        <v>-11.7</v>
      </c>
      <c r="P34" s="310">
        <v>8.6</v>
      </c>
      <c r="Q34" s="310">
        <v>-3.4</v>
      </c>
      <c r="R34" s="310">
        <v>-4.2</v>
      </c>
      <c r="S34" s="310">
        <v>22.2</v>
      </c>
      <c r="T34" s="310">
        <v>-6.1</v>
      </c>
      <c r="U34" s="310">
        <v>-0.9</v>
      </c>
      <c r="V34" s="310">
        <v>4.4000000000000004</v>
      </c>
    </row>
    <row r="35" spans="1:22" ht="12" customHeight="1" x14ac:dyDescent="0.35">
      <c r="A35" s="304" t="s">
        <v>193</v>
      </c>
      <c r="B35" s="240">
        <v>13.7</v>
      </c>
      <c r="C35" s="169">
        <v>10.8</v>
      </c>
      <c r="D35" s="169">
        <v>15.6</v>
      </c>
      <c r="E35" s="169">
        <v>8.1999999999999993</v>
      </c>
      <c r="F35" s="169">
        <v>7</v>
      </c>
      <c r="G35" s="169">
        <v>-4.8</v>
      </c>
      <c r="H35" s="169">
        <v>-1.3</v>
      </c>
      <c r="I35" s="169">
        <v>1.5</v>
      </c>
      <c r="J35" s="169">
        <v>-21.1</v>
      </c>
      <c r="K35" s="169">
        <v>9.3000000000000007</v>
      </c>
      <c r="L35" s="169">
        <v>9.5</v>
      </c>
      <c r="M35" s="169">
        <v>-1.9</v>
      </c>
      <c r="N35" s="169">
        <v>6.8</v>
      </c>
      <c r="O35" s="169">
        <v>7.3</v>
      </c>
      <c r="P35" s="169">
        <v>1.1000000000000001</v>
      </c>
      <c r="Q35" s="169">
        <v>0.8</v>
      </c>
      <c r="R35" s="169">
        <v>3.2</v>
      </c>
      <c r="S35" s="169">
        <v>8.4</v>
      </c>
      <c r="T35" s="169">
        <v>2</v>
      </c>
      <c r="U35" s="169">
        <v>-5.5</v>
      </c>
      <c r="V35" s="169">
        <v>12.1</v>
      </c>
    </row>
    <row r="36" spans="1:22" ht="12" customHeight="1" x14ac:dyDescent="0.35">
      <c r="A36" s="152" t="s">
        <v>98</v>
      </c>
      <c r="B36" s="138">
        <v>-3.1</v>
      </c>
      <c r="C36" s="34">
        <v>-5.2</v>
      </c>
      <c r="D36" s="34">
        <v>4.7</v>
      </c>
      <c r="E36" s="34">
        <v>-2.2000000000000002</v>
      </c>
      <c r="F36" s="34">
        <v>7.1</v>
      </c>
      <c r="G36" s="34">
        <v>5.8</v>
      </c>
      <c r="H36" s="34">
        <v>3.9</v>
      </c>
      <c r="I36" s="34">
        <v>5.0999999999999996</v>
      </c>
      <c r="J36" s="34">
        <v>-8.6</v>
      </c>
      <c r="K36" s="310">
        <v>-4.9000000000000004</v>
      </c>
      <c r="L36" s="310">
        <v>7</v>
      </c>
      <c r="M36" s="310">
        <v>-2.8</v>
      </c>
      <c r="N36" s="310">
        <v>3.3</v>
      </c>
      <c r="O36" s="310">
        <v>4.7</v>
      </c>
      <c r="P36" s="310">
        <v>4.9000000000000004</v>
      </c>
      <c r="Q36" s="310">
        <v>3.4</v>
      </c>
      <c r="R36" s="310">
        <v>0.2</v>
      </c>
      <c r="S36" s="310">
        <v>5.4</v>
      </c>
      <c r="T36" s="310">
        <v>3.7</v>
      </c>
      <c r="U36" s="310">
        <v>-9.5</v>
      </c>
      <c r="V36" s="310">
        <v>1.5</v>
      </c>
    </row>
    <row r="37" spans="1:22" ht="12" customHeight="1" x14ac:dyDescent="0.35">
      <c r="A37" s="168" t="s">
        <v>153</v>
      </c>
      <c r="B37" s="240">
        <v>-20</v>
      </c>
      <c r="C37" s="169">
        <v>11</v>
      </c>
      <c r="D37" s="169">
        <v>8</v>
      </c>
      <c r="E37" s="169">
        <v>2</v>
      </c>
      <c r="F37" s="169">
        <v>-0.2</v>
      </c>
      <c r="G37" s="169">
        <v>10.6</v>
      </c>
      <c r="H37" s="169">
        <v>11.4</v>
      </c>
      <c r="I37" s="169">
        <v>16.8</v>
      </c>
      <c r="J37" s="169">
        <v>7.2</v>
      </c>
      <c r="K37" s="306">
        <v>37.5</v>
      </c>
      <c r="L37" s="306">
        <v>27.1</v>
      </c>
      <c r="M37" s="306">
        <v>12.9</v>
      </c>
      <c r="N37" s="306">
        <v>20.399999999999999</v>
      </c>
      <c r="O37" s="306">
        <v>3.1</v>
      </c>
      <c r="P37" s="306">
        <v>-9.1999999999999993</v>
      </c>
      <c r="Q37" s="306">
        <v>-19.600000000000001</v>
      </c>
      <c r="R37" s="306">
        <v>8.6</v>
      </c>
      <c r="S37" s="306">
        <v>2.1</v>
      </c>
      <c r="T37" s="306">
        <v>5.5</v>
      </c>
      <c r="U37" s="306">
        <v>-10</v>
      </c>
      <c r="V37" s="306">
        <v>22.4</v>
      </c>
    </row>
    <row r="38" spans="1:22" ht="12" customHeight="1" x14ac:dyDescent="0.35">
      <c r="A38" s="152" t="s">
        <v>151</v>
      </c>
      <c r="B38" s="138">
        <v>0.5</v>
      </c>
      <c r="C38" s="34">
        <v>1.5</v>
      </c>
      <c r="D38" s="34">
        <v>-2.9</v>
      </c>
      <c r="E38" s="34">
        <v>6.1</v>
      </c>
      <c r="F38" s="34">
        <v>1.1000000000000001</v>
      </c>
      <c r="G38" s="34">
        <v>4.4000000000000004</v>
      </c>
      <c r="H38" s="34">
        <v>4</v>
      </c>
      <c r="I38" s="34">
        <v>1.1000000000000001</v>
      </c>
      <c r="J38" s="34">
        <v>-12.6</v>
      </c>
      <c r="K38" s="310">
        <v>1.2</v>
      </c>
      <c r="L38" s="310">
        <v>2.5</v>
      </c>
      <c r="M38" s="310">
        <v>-2.2999999999999998</v>
      </c>
      <c r="N38" s="310">
        <v>5.6</v>
      </c>
      <c r="O38" s="310">
        <v>-7.4</v>
      </c>
      <c r="P38" s="310">
        <v>7.3</v>
      </c>
      <c r="Q38" s="310">
        <v>5.2</v>
      </c>
      <c r="R38" s="310">
        <v>3.9</v>
      </c>
      <c r="S38" s="310">
        <v>1.3</v>
      </c>
      <c r="T38" s="310">
        <v>0.3</v>
      </c>
      <c r="U38" s="310">
        <v>0.4</v>
      </c>
      <c r="V38" s="310">
        <v>6.4</v>
      </c>
    </row>
    <row r="39" spans="1:22" ht="12" customHeight="1" x14ac:dyDescent="0.35">
      <c r="A39" s="304" t="s">
        <v>99</v>
      </c>
      <c r="B39" s="240">
        <v>-8.4</v>
      </c>
      <c r="C39" s="169">
        <v>9</v>
      </c>
      <c r="D39" s="169">
        <v>8.9</v>
      </c>
      <c r="E39" s="169">
        <v>9.1999999999999993</v>
      </c>
      <c r="F39" s="169">
        <v>14.4</v>
      </c>
      <c r="G39" s="169">
        <v>7.4</v>
      </c>
      <c r="H39" s="169">
        <v>8.4</v>
      </c>
      <c r="I39" s="169">
        <v>-0.9</v>
      </c>
      <c r="J39" s="169">
        <v>-10.8</v>
      </c>
      <c r="K39" s="306">
        <v>13.7</v>
      </c>
      <c r="L39" s="306">
        <v>14.8</v>
      </c>
      <c r="M39" s="306">
        <v>4.0999999999999996</v>
      </c>
      <c r="N39" s="306">
        <v>7.2</v>
      </c>
      <c r="O39" s="306">
        <v>5.7</v>
      </c>
      <c r="P39" s="306">
        <v>5.8</v>
      </c>
      <c r="Q39" s="306">
        <v>3.4</v>
      </c>
      <c r="R39" s="306">
        <v>9</v>
      </c>
      <c r="S39" s="306">
        <v>1.3</v>
      </c>
      <c r="T39" s="306">
        <v>-0.5</v>
      </c>
      <c r="U39" s="306">
        <v>1.6</v>
      </c>
      <c r="V39" s="306">
        <v>17.5</v>
      </c>
    </row>
    <row r="40" spans="1:22" ht="12" customHeight="1" x14ac:dyDescent="0.35">
      <c r="A40" s="311" t="s">
        <v>190</v>
      </c>
      <c r="B40" s="241">
        <v>14.2</v>
      </c>
      <c r="C40" s="94">
        <v>7</v>
      </c>
      <c r="D40" s="94">
        <v>15.8</v>
      </c>
      <c r="E40" s="94">
        <v>12.5</v>
      </c>
      <c r="F40" s="94">
        <v>3.1</v>
      </c>
      <c r="G40" s="94">
        <v>6.2</v>
      </c>
      <c r="H40" s="94">
        <v>7.1</v>
      </c>
      <c r="I40" s="94">
        <v>-5</v>
      </c>
      <c r="J40" s="94">
        <v>-20.6</v>
      </c>
      <c r="K40" s="94">
        <v>12</v>
      </c>
      <c r="L40" s="94">
        <v>8</v>
      </c>
      <c r="M40" s="94">
        <v>-0.7</v>
      </c>
      <c r="N40" s="94">
        <v>-4.3</v>
      </c>
      <c r="O40" s="94"/>
      <c r="P40" s="94">
        <v>-13</v>
      </c>
      <c r="Q40" s="94">
        <v>2.8</v>
      </c>
      <c r="R40" s="94">
        <v>0.4</v>
      </c>
      <c r="S40" s="94">
        <v>5.7</v>
      </c>
      <c r="T40" s="94">
        <v>-0.5</v>
      </c>
      <c r="U40" s="94">
        <v>-4.5</v>
      </c>
      <c r="V40" s="94">
        <v>1.9</v>
      </c>
    </row>
    <row r="41" spans="1:22" ht="12" customHeight="1" x14ac:dyDescent="0.35">
      <c r="A41" s="307" t="s">
        <v>81</v>
      </c>
      <c r="B41" s="308">
        <v>3</v>
      </c>
      <c r="C41" s="286">
        <v>1</v>
      </c>
      <c r="D41" s="286">
        <v>2.7</v>
      </c>
      <c r="E41" s="286">
        <v>-0.5</v>
      </c>
      <c r="F41" s="286">
        <v>-1</v>
      </c>
      <c r="G41" s="286">
        <v>3.4</v>
      </c>
      <c r="H41" s="286">
        <v>-1.5</v>
      </c>
      <c r="I41" s="286">
        <v>-1.4</v>
      </c>
      <c r="J41" s="286">
        <v>-6.8</v>
      </c>
      <c r="K41" s="309">
        <v>-1.3</v>
      </c>
      <c r="L41" s="309">
        <v>-5.4</v>
      </c>
      <c r="M41" s="309">
        <v>0</v>
      </c>
      <c r="N41" s="309">
        <v>2.2000000000000002</v>
      </c>
      <c r="O41" s="309">
        <v>1.9</v>
      </c>
      <c r="P41" s="309">
        <v>5</v>
      </c>
      <c r="Q41" s="309">
        <v>0.5</v>
      </c>
      <c r="R41" s="309">
        <v>-0.2</v>
      </c>
      <c r="S41" s="309">
        <v>3.4</v>
      </c>
      <c r="T41" s="309">
        <v>2.4</v>
      </c>
      <c r="U41" s="309">
        <v>1.2</v>
      </c>
      <c r="V41" s="309">
        <v>7.3</v>
      </c>
    </row>
    <row r="42" spans="1:22" ht="12.75" customHeight="1" x14ac:dyDescent="0.35">
      <c r="V42"/>
    </row>
    <row r="43" spans="1:22" x14ac:dyDescent="0.35">
      <c r="V43"/>
    </row>
    <row r="44" spans="1:22" x14ac:dyDescent="0.35">
      <c r="V44"/>
    </row>
    <row r="45" spans="1:22" x14ac:dyDescent="0.35">
      <c r="V45"/>
    </row>
    <row r="46" spans="1:22" x14ac:dyDescent="0.35">
      <c r="V46"/>
    </row>
    <row r="47" spans="1:22" x14ac:dyDescent="0.35">
      <c r="V47"/>
    </row>
    <row r="48" spans="1:22" x14ac:dyDescent="0.35">
      <c r="V48"/>
    </row>
    <row r="49" spans="4:22" x14ac:dyDescent="0.35">
      <c r="V49"/>
    </row>
    <row r="50" spans="4:22" x14ac:dyDescent="0.35">
      <c r="E50" s="170"/>
      <c r="V50"/>
    </row>
    <row r="51" spans="4:22" x14ac:dyDescent="0.35">
      <c r="D51" s="173"/>
      <c r="E51" s="173"/>
      <c r="F51" s="173"/>
      <c r="G51" s="173"/>
      <c r="H51" s="173"/>
      <c r="I51" s="173"/>
      <c r="J51" s="173"/>
      <c r="K51" s="173"/>
      <c r="L51" s="173"/>
      <c r="V51"/>
    </row>
    <row r="52" spans="4:22" x14ac:dyDescent="0.35">
      <c r="V52"/>
    </row>
    <row r="53" spans="4:22" x14ac:dyDescent="0.35">
      <c r="D53" s="171"/>
      <c r="E53" s="171"/>
      <c r="F53" s="171"/>
      <c r="G53" s="171"/>
      <c r="H53" s="171"/>
      <c r="I53" s="171"/>
      <c r="J53" s="171"/>
      <c r="K53" s="171"/>
      <c r="L53" s="171"/>
      <c r="V53"/>
    </row>
    <row r="54" spans="4:22" x14ac:dyDescent="0.35">
      <c r="V54"/>
    </row>
    <row r="55" spans="4:22" x14ac:dyDescent="0.35">
      <c r="V55"/>
    </row>
    <row r="56" spans="4:22" x14ac:dyDescent="0.35">
      <c r="V56"/>
    </row>
    <row r="57" spans="4:22" x14ac:dyDescent="0.35">
      <c r="V57"/>
    </row>
    <row r="58" spans="4:22" x14ac:dyDescent="0.35">
      <c r="V58"/>
    </row>
    <row r="59" spans="4:22" x14ac:dyDescent="0.35">
      <c r="V59"/>
    </row>
    <row r="60" spans="4:22" x14ac:dyDescent="0.35">
      <c r="V60"/>
    </row>
    <row r="61" spans="4:22" x14ac:dyDescent="0.35">
      <c r="V61"/>
    </row>
    <row r="62" spans="4:22" x14ac:dyDescent="0.35">
      <c r="V62"/>
    </row>
    <row r="63" spans="4:22" x14ac:dyDescent="0.35">
      <c r="V63"/>
    </row>
    <row r="64" spans="4:22" x14ac:dyDescent="0.35">
      <c r="V64"/>
    </row>
    <row r="65" spans="22:22" x14ac:dyDescent="0.35">
      <c r="V65"/>
    </row>
    <row r="66" spans="22:22" x14ac:dyDescent="0.35">
      <c r="V66"/>
    </row>
    <row r="67" spans="22:22" x14ac:dyDescent="0.35">
      <c r="V67"/>
    </row>
    <row r="68" spans="22:22" x14ac:dyDescent="0.35">
      <c r="V68"/>
    </row>
    <row r="69" spans="22:22" x14ac:dyDescent="0.35">
      <c r="V69"/>
    </row>
    <row r="70" spans="22:22" x14ac:dyDescent="0.35">
      <c r="V70"/>
    </row>
    <row r="71" spans="22:22" x14ac:dyDescent="0.35">
      <c r="V71"/>
    </row>
    <row r="72" spans="22:22" x14ac:dyDescent="0.35">
      <c r="V72"/>
    </row>
    <row r="73" spans="22:22" x14ac:dyDescent="0.35">
      <c r="V73"/>
    </row>
    <row r="74" spans="22:22" x14ac:dyDescent="0.35">
      <c r="V74"/>
    </row>
    <row r="75" spans="22:22" x14ac:dyDescent="0.35">
      <c r="V75"/>
    </row>
    <row r="76" spans="22:22" x14ac:dyDescent="0.35">
      <c r="V76"/>
    </row>
    <row r="77" spans="22:22" x14ac:dyDescent="0.35">
      <c r="V77"/>
    </row>
    <row r="78" spans="22:22" x14ac:dyDescent="0.35">
      <c r="V78"/>
    </row>
    <row r="79" spans="22:22" x14ac:dyDescent="0.35">
      <c r="V79"/>
    </row>
    <row r="80" spans="22:22" x14ac:dyDescent="0.35">
      <c r="V80"/>
    </row>
    <row r="81" spans="22:22" x14ac:dyDescent="0.35">
      <c r="V81"/>
    </row>
    <row r="82" spans="22:22" x14ac:dyDescent="0.35">
      <c r="V82"/>
    </row>
    <row r="83" spans="22:22" x14ac:dyDescent="0.35">
      <c r="V83"/>
    </row>
    <row r="84" spans="22:22" x14ac:dyDescent="0.35">
      <c r="V84"/>
    </row>
    <row r="85" spans="22:22" x14ac:dyDescent="0.35">
      <c r="V85"/>
    </row>
    <row r="86" spans="22:22" x14ac:dyDescent="0.35">
      <c r="V86"/>
    </row>
    <row r="87" spans="22:22" x14ac:dyDescent="0.35">
      <c r="V87"/>
    </row>
    <row r="88" spans="22:22" x14ac:dyDescent="0.35">
      <c r="V88"/>
    </row>
    <row r="89" spans="22:22" x14ac:dyDescent="0.35">
      <c r="V89"/>
    </row>
    <row r="90" spans="22:22" x14ac:dyDescent="0.35">
      <c r="V90"/>
    </row>
    <row r="91" spans="22:22" x14ac:dyDescent="0.35">
      <c r="V91"/>
    </row>
    <row r="92" spans="22:22" x14ac:dyDescent="0.35">
      <c r="V92"/>
    </row>
    <row r="93" spans="22:22" x14ac:dyDescent="0.35">
      <c r="V93"/>
    </row>
    <row r="94" spans="22:22" x14ac:dyDescent="0.35">
      <c r="V94"/>
    </row>
    <row r="95" spans="22:22" x14ac:dyDescent="0.35">
      <c r="V95"/>
    </row>
    <row r="96" spans="22:22" x14ac:dyDescent="0.35">
      <c r="V96"/>
    </row>
    <row r="97" spans="22:22" x14ac:dyDescent="0.35">
      <c r="V97"/>
    </row>
    <row r="98" spans="22:22" x14ac:dyDescent="0.35">
      <c r="V98"/>
    </row>
    <row r="99" spans="22:22" x14ac:dyDescent="0.35">
      <c r="V99"/>
    </row>
    <row r="100" spans="22:22" x14ac:dyDescent="0.35">
      <c r="V100"/>
    </row>
    <row r="101" spans="22:22" x14ac:dyDescent="0.35">
      <c r="V101"/>
    </row>
    <row r="102" spans="22:22" x14ac:dyDescent="0.35">
      <c r="V102"/>
    </row>
    <row r="103" spans="22:22" x14ac:dyDescent="0.35">
      <c r="V103"/>
    </row>
    <row r="104" spans="22:22" x14ac:dyDescent="0.35">
      <c r="V104"/>
    </row>
    <row r="105" spans="22:22" x14ac:dyDescent="0.35">
      <c r="V105"/>
    </row>
    <row r="106" spans="22:22" x14ac:dyDescent="0.35">
      <c r="V106"/>
    </row>
    <row r="107" spans="22:22" x14ac:dyDescent="0.35">
      <c r="V107"/>
    </row>
    <row r="108" spans="22:22" x14ac:dyDescent="0.35">
      <c r="V108"/>
    </row>
    <row r="109" spans="22:22" x14ac:dyDescent="0.35">
      <c r="V109"/>
    </row>
    <row r="110" spans="22:22" x14ac:dyDescent="0.35">
      <c r="V110"/>
    </row>
    <row r="111" spans="22:22" x14ac:dyDescent="0.35">
      <c r="V111"/>
    </row>
    <row r="112" spans="22:22" x14ac:dyDescent="0.35">
      <c r="V112"/>
    </row>
    <row r="113" spans="22:22" x14ac:dyDescent="0.35">
      <c r="V113"/>
    </row>
    <row r="114" spans="22:22" x14ac:dyDescent="0.35">
      <c r="V114"/>
    </row>
    <row r="115" spans="22:22" x14ac:dyDescent="0.35">
      <c r="V115"/>
    </row>
    <row r="116" spans="22:22" x14ac:dyDescent="0.35">
      <c r="V116"/>
    </row>
    <row r="117" spans="22:22" x14ac:dyDescent="0.35">
      <c r="V117"/>
    </row>
    <row r="118" spans="22:22" x14ac:dyDescent="0.35">
      <c r="V118"/>
    </row>
    <row r="119" spans="22:22" x14ac:dyDescent="0.35">
      <c r="V119"/>
    </row>
    <row r="120" spans="22:22" x14ac:dyDescent="0.35">
      <c r="V120"/>
    </row>
    <row r="121" spans="22:22" x14ac:dyDescent="0.35">
      <c r="V121"/>
    </row>
    <row r="122" spans="22:22" x14ac:dyDescent="0.35">
      <c r="V122"/>
    </row>
    <row r="123" spans="22:22" x14ac:dyDescent="0.35">
      <c r="V123"/>
    </row>
    <row r="124" spans="22:22" x14ac:dyDescent="0.35">
      <c r="V124"/>
    </row>
    <row r="125" spans="22:22" x14ac:dyDescent="0.35">
      <c r="V125"/>
    </row>
    <row r="126" spans="22:22" x14ac:dyDescent="0.35">
      <c r="V126"/>
    </row>
    <row r="127" spans="22:22" x14ac:dyDescent="0.35">
      <c r="V127"/>
    </row>
    <row r="128" spans="22:22" x14ac:dyDescent="0.35">
      <c r="V128"/>
    </row>
    <row r="129" spans="22:22" x14ac:dyDescent="0.35">
      <c r="V129"/>
    </row>
    <row r="130" spans="22:22" x14ac:dyDescent="0.35">
      <c r="V130"/>
    </row>
    <row r="131" spans="22:22" x14ac:dyDescent="0.35">
      <c r="V131"/>
    </row>
    <row r="132" spans="22:22" x14ac:dyDescent="0.35">
      <c r="V132"/>
    </row>
    <row r="133" spans="22:22" x14ac:dyDescent="0.35">
      <c r="V133"/>
    </row>
    <row r="134" spans="22:22" x14ac:dyDescent="0.35">
      <c r="V134"/>
    </row>
    <row r="135" spans="22:22" x14ac:dyDescent="0.35">
      <c r="V135"/>
    </row>
    <row r="136" spans="22:22" x14ac:dyDescent="0.35">
      <c r="V136"/>
    </row>
    <row r="137" spans="22:22" x14ac:dyDescent="0.35">
      <c r="V137"/>
    </row>
    <row r="138" spans="22:22" x14ac:dyDescent="0.35">
      <c r="V138"/>
    </row>
    <row r="139" spans="22:22" x14ac:dyDescent="0.35">
      <c r="V139"/>
    </row>
    <row r="140" spans="22:22" x14ac:dyDescent="0.35">
      <c r="V140"/>
    </row>
    <row r="141" spans="22:22" x14ac:dyDescent="0.35">
      <c r="V141"/>
    </row>
    <row r="142" spans="22:22" x14ac:dyDescent="0.35">
      <c r="V142"/>
    </row>
    <row r="143" spans="22:22" x14ac:dyDescent="0.35">
      <c r="V143"/>
    </row>
    <row r="144" spans="22:22" x14ac:dyDescent="0.35">
      <c r="V144"/>
    </row>
    <row r="145" spans="22:22" x14ac:dyDescent="0.35">
      <c r="V145"/>
    </row>
    <row r="146" spans="22:22" x14ac:dyDescent="0.35">
      <c r="V146"/>
    </row>
    <row r="147" spans="22:22" x14ac:dyDescent="0.35">
      <c r="V147"/>
    </row>
    <row r="148" spans="22:22" x14ac:dyDescent="0.35">
      <c r="V148"/>
    </row>
    <row r="149" spans="22:22" x14ac:dyDescent="0.35">
      <c r="V149"/>
    </row>
    <row r="150" spans="22:22" x14ac:dyDescent="0.35">
      <c r="V150"/>
    </row>
    <row r="151" spans="22:22" x14ac:dyDescent="0.35">
      <c r="V151"/>
    </row>
    <row r="152" spans="22:22" x14ac:dyDescent="0.35">
      <c r="V152"/>
    </row>
    <row r="153" spans="22:22" x14ac:dyDescent="0.35">
      <c r="V153"/>
    </row>
    <row r="154" spans="22:22" x14ac:dyDescent="0.35">
      <c r="V154"/>
    </row>
    <row r="155" spans="22:22" x14ac:dyDescent="0.35">
      <c r="V155"/>
    </row>
    <row r="156" spans="22:22" x14ac:dyDescent="0.35">
      <c r="V156"/>
    </row>
    <row r="157" spans="22:22" x14ac:dyDescent="0.35">
      <c r="V157"/>
    </row>
    <row r="158" spans="22:22" x14ac:dyDescent="0.35">
      <c r="V158"/>
    </row>
    <row r="159" spans="22:22" x14ac:dyDescent="0.35">
      <c r="V159"/>
    </row>
    <row r="160" spans="22:22" x14ac:dyDescent="0.35">
      <c r="V160"/>
    </row>
    <row r="161" spans="22:22" x14ac:dyDescent="0.35">
      <c r="V161"/>
    </row>
    <row r="162" spans="22:22" x14ac:dyDescent="0.35">
      <c r="V162"/>
    </row>
    <row r="163" spans="22:22" x14ac:dyDescent="0.35">
      <c r="V163"/>
    </row>
    <row r="164" spans="22:22" x14ac:dyDescent="0.35">
      <c r="V164"/>
    </row>
    <row r="165" spans="22:22" x14ac:dyDescent="0.35">
      <c r="V165"/>
    </row>
    <row r="166" spans="22:22" x14ac:dyDescent="0.35">
      <c r="V166"/>
    </row>
    <row r="167" spans="22:22" x14ac:dyDescent="0.35">
      <c r="V167"/>
    </row>
    <row r="168" spans="22:22" x14ac:dyDescent="0.35">
      <c r="V168"/>
    </row>
    <row r="169" spans="22:22" x14ac:dyDescent="0.35">
      <c r="V169"/>
    </row>
    <row r="170" spans="22:22" x14ac:dyDescent="0.35">
      <c r="V170"/>
    </row>
    <row r="171" spans="22:22" x14ac:dyDescent="0.35">
      <c r="V171"/>
    </row>
    <row r="172" spans="22:22" x14ac:dyDescent="0.35">
      <c r="V172"/>
    </row>
    <row r="173" spans="22:22" x14ac:dyDescent="0.35">
      <c r="V173"/>
    </row>
    <row r="174" spans="22:22" x14ac:dyDescent="0.35">
      <c r="V174"/>
    </row>
    <row r="175" spans="22:22" x14ac:dyDescent="0.35">
      <c r="V175"/>
    </row>
    <row r="176" spans="22:22" x14ac:dyDescent="0.35">
      <c r="V176"/>
    </row>
    <row r="177" spans="22:22" x14ac:dyDescent="0.35">
      <c r="V177"/>
    </row>
    <row r="178" spans="22:22" x14ac:dyDescent="0.35">
      <c r="V178"/>
    </row>
    <row r="179" spans="22:22" x14ac:dyDescent="0.35">
      <c r="V179"/>
    </row>
    <row r="180" spans="22:22" x14ac:dyDescent="0.35">
      <c r="V180"/>
    </row>
    <row r="181" spans="22:22" x14ac:dyDescent="0.35">
      <c r="V181"/>
    </row>
    <row r="182" spans="22:22" x14ac:dyDescent="0.35">
      <c r="V182"/>
    </row>
    <row r="183" spans="22:22" x14ac:dyDescent="0.35">
      <c r="V183"/>
    </row>
    <row r="184" spans="22:22" x14ac:dyDescent="0.35">
      <c r="V184"/>
    </row>
    <row r="185" spans="22:22" x14ac:dyDescent="0.35">
      <c r="V185"/>
    </row>
    <row r="186" spans="22:22" x14ac:dyDescent="0.35">
      <c r="V186"/>
    </row>
    <row r="187" spans="22:22" x14ac:dyDescent="0.35">
      <c r="V187"/>
    </row>
    <row r="188" spans="22:22" x14ac:dyDescent="0.35">
      <c r="V188"/>
    </row>
    <row r="189" spans="22:22" x14ac:dyDescent="0.35">
      <c r="V189"/>
    </row>
    <row r="190" spans="22:22" x14ac:dyDescent="0.35">
      <c r="V190"/>
    </row>
    <row r="191" spans="22:22" x14ac:dyDescent="0.35">
      <c r="V191"/>
    </row>
    <row r="192" spans="22:22" x14ac:dyDescent="0.35">
      <c r="V192"/>
    </row>
    <row r="193" spans="22:22" x14ac:dyDescent="0.35">
      <c r="V193"/>
    </row>
    <row r="194" spans="22:22" x14ac:dyDescent="0.35">
      <c r="V194"/>
    </row>
    <row r="195" spans="22:22" x14ac:dyDescent="0.35">
      <c r="V195"/>
    </row>
    <row r="196" spans="22:22" x14ac:dyDescent="0.35">
      <c r="V196"/>
    </row>
    <row r="197" spans="22:22" x14ac:dyDescent="0.35">
      <c r="V197"/>
    </row>
    <row r="198" spans="22:22" x14ac:dyDescent="0.35">
      <c r="V198"/>
    </row>
    <row r="199" spans="22:22" x14ac:dyDescent="0.35">
      <c r="V199"/>
    </row>
    <row r="200" spans="22:22" x14ac:dyDescent="0.35">
      <c r="V200"/>
    </row>
    <row r="201" spans="22:22" x14ac:dyDescent="0.35">
      <c r="V201"/>
    </row>
    <row r="202" spans="22:22" x14ac:dyDescent="0.35">
      <c r="V202"/>
    </row>
    <row r="203" spans="22:22" x14ac:dyDescent="0.35">
      <c r="V203"/>
    </row>
    <row r="204" spans="22:22" x14ac:dyDescent="0.35">
      <c r="V204"/>
    </row>
    <row r="205" spans="22:22" x14ac:dyDescent="0.35">
      <c r="V205"/>
    </row>
    <row r="206" spans="22:22" x14ac:dyDescent="0.35">
      <c r="V206"/>
    </row>
    <row r="207" spans="22:22" x14ac:dyDescent="0.35">
      <c r="V207"/>
    </row>
    <row r="208" spans="22:22" x14ac:dyDescent="0.35">
      <c r="V208"/>
    </row>
    <row r="209" spans="22:22" x14ac:dyDescent="0.35">
      <c r="V209"/>
    </row>
    <row r="210" spans="22:22" x14ac:dyDescent="0.35">
      <c r="V210"/>
    </row>
    <row r="211" spans="22:22" x14ac:dyDescent="0.35">
      <c r="V211"/>
    </row>
    <row r="212" spans="22:22" x14ac:dyDescent="0.35">
      <c r="V212"/>
    </row>
    <row r="213" spans="22:22" x14ac:dyDescent="0.35">
      <c r="V213"/>
    </row>
    <row r="214" spans="22:22" x14ac:dyDescent="0.35">
      <c r="V214"/>
    </row>
    <row r="215" spans="22:22" x14ac:dyDescent="0.35">
      <c r="V215"/>
    </row>
    <row r="216" spans="22:22" x14ac:dyDescent="0.35">
      <c r="V216"/>
    </row>
    <row r="217" spans="22:22" x14ac:dyDescent="0.35">
      <c r="V217"/>
    </row>
    <row r="218" spans="22:22" x14ac:dyDescent="0.35">
      <c r="V218"/>
    </row>
    <row r="219" spans="22:22" x14ac:dyDescent="0.35">
      <c r="V219"/>
    </row>
    <row r="220" spans="22:22" x14ac:dyDescent="0.35">
      <c r="V220"/>
    </row>
    <row r="221" spans="22:22" x14ac:dyDescent="0.35">
      <c r="V221"/>
    </row>
    <row r="222" spans="22:22" x14ac:dyDescent="0.35">
      <c r="V222"/>
    </row>
    <row r="223" spans="22:22" x14ac:dyDescent="0.35">
      <c r="V223"/>
    </row>
    <row r="224" spans="22:22" x14ac:dyDescent="0.35">
      <c r="V224"/>
    </row>
    <row r="225" spans="22:22" x14ac:dyDescent="0.35">
      <c r="V225"/>
    </row>
    <row r="226" spans="22:22" x14ac:dyDescent="0.35">
      <c r="V226"/>
    </row>
    <row r="227" spans="22:22" x14ac:dyDescent="0.35">
      <c r="V227"/>
    </row>
    <row r="228" spans="22:22" x14ac:dyDescent="0.35">
      <c r="V228"/>
    </row>
    <row r="229" spans="22:22" x14ac:dyDescent="0.35">
      <c r="V229"/>
    </row>
    <row r="230" spans="22:22" x14ac:dyDescent="0.35">
      <c r="V230"/>
    </row>
    <row r="231" spans="22:22" x14ac:dyDescent="0.35">
      <c r="V231"/>
    </row>
    <row r="232" spans="22:22" x14ac:dyDescent="0.35">
      <c r="V232"/>
    </row>
    <row r="233" spans="22:22" x14ac:dyDescent="0.35">
      <c r="V233"/>
    </row>
    <row r="234" spans="22:22" x14ac:dyDescent="0.35">
      <c r="V234"/>
    </row>
    <row r="235" spans="22:22" x14ac:dyDescent="0.35">
      <c r="V235"/>
    </row>
    <row r="236" spans="22:22" x14ac:dyDescent="0.35">
      <c r="V236"/>
    </row>
    <row r="237" spans="22:22" x14ac:dyDescent="0.35">
      <c r="V237"/>
    </row>
    <row r="238" spans="22:22" x14ac:dyDescent="0.35">
      <c r="V238"/>
    </row>
    <row r="239" spans="22:22" x14ac:dyDescent="0.35">
      <c r="V239"/>
    </row>
    <row r="240" spans="22:22" x14ac:dyDescent="0.35">
      <c r="V240"/>
    </row>
    <row r="241" spans="22:22" x14ac:dyDescent="0.35">
      <c r="V241"/>
    </row>
    <row r="242" spans="22:22" x14ac:dyDescent="0.35">
      <c r="V242"/>
    </row>
    <row r="243" spans="22:22" x14ac:dyDescent="0.35">
      <c r="V243"/>
    </row>
    <row r="244" spans="22:22" x14ac:dyDescent="0.35">
      <c r="V244"/>
    </row>
    <row r="245" spans="22:22" x14ac:dyDescent="0.35">
      <c r="V245"/>
    </row>
    <row r="246" spans="22:22" x14ac:dyDescent="0.35">
      <c r="V246"/>
    </row>
    <row r="247" spans="22:22" x14ac:dyDescent="0.35">
      <c r="V247"/>
    </row>
    <row r="248" spans="22:22" x14ac:dyDescent="0.35">
      <c r="V248"/>
    </row>
    <row r="249" spans="22:22" x14ac:dyDescent="0.35">
      <c r="V249"/>
    </row>
    <row r="250" spans="22:22" x14ac:dyDescent="0.35">
      <c r="V250"/>
    </row>
    <row r="251" spans="22:22" x14ac:dyDescent="0.35">
      <c r="V251"/>
    </row>
    <row r="252" spans="22:22" x14ac:dyDescent="0.35">
      <c r="V252"/>
    </row>
    <row r="253" spans="22:22" x14ac:dyDescent="0.35">
      <c r="V253"/>
    </row>
    <row r="254" spans="22:22" x14ac:dyDescent="0.35">
      <c r="V254"/>
    </row>
    <row r="255" spans="22:22" x14ac:dyDescent="0.35">
      <c r="V255"/>
    </row>
    <row r="256" spans="22:22" x14ac:dyDescent="0.35">
      <c r="V256"/>
    </row>
    <row r="257" spans="22:22" x14ac:dyDescent="0.35">
      <c r="V257"/>
    </row>
    <row r="258" spans="22:22" x14ac:dyDescent="0.35">
      <c r="V258"/>
    </row>
    <row r="259" spans="22:22" x14ac:dyDescent="0.35">
      <c r="V259"/>
    </row>
    <row r="260" spans="22:22" x14ac:dyDescent="0.35">
      <c r="V260"/>
    </row>
    <row r="261" spans="22:22" x14ac:dyDescent="0.35">
      <c r="V261"/>
    </row>
    <row r="262" spans="22:22" x14ac:dyDescent="0.35">
      <c r="V262"/>
    </row>
    <row r="263" spans="22:22" x14ac:dyDescent="0.35">
      <c r="V263"/>
    </row>
    <row r="264" spans="22:22" x14ac:dyDescent="0.35">
      <c r="V264"/>
    </row>
    <row r="265" spans="22:22" x14ac:dyDescent="0.35">
      <c r="V265"/>
    </row>
    <row r="266" spans="22:22" x14ac:dyDescent="0.35">
      <c r="V266"/>
    </row>
    <row r="267" spans="22:22" x14ac:dyDescent="0.35">
      <c r="V267"/>
    </row>
    <row r="268" spans="22:22" x14ac:dyDescent="0.35">
      <c r="V268"/>
    </row>
    <row r="269" spans="22:22" x14ac:dyDescent="0.35">
      <c r="V269"/>
    </row>
    <row r="270" spans="22:22" x14ac:dyDescent="0.35">
      <c r="V270"/>
    </row>
    <row r="271" spans="22:22" x14ac:dyDescent="0.35">
      <c r="V271"/>
    </row>
    <row r="272" spans="22:22" x14ac:dyDescent="0.35">
      <c r="V272"/>
    </row>
    <row r="273" spans="22:22" x14ac:dyDescent="0.35">
      <c r="V273"/>
    </row>
    <row r="274" spans="22:22" x14ac:dyDescent="0.35">
      <c r="V274"/>
    </row>
    <row r="275" spans="22:22" x14ac:dyDescent="0.35">
      <c r="V275"/>
    </row>
    <row r="276" spans="22:22" x14ac:dyDescent="0.35">
      <c r="V276"/>
    </row>
    <row r="277" spans="22:22" x14ac:dyDescent="0.35">
      <c r="V277"/>
    </row>
    <row r="278" spans="22:22" x14ac:dyDescent="0.35">
      <c r="V278"/>
    </row>
    <row r="279" spans="22:22" x14ac:dyDescent="0.35">
      <c r="V279"/>
    </row>
    <row r="280" spans="22:22" x14ac:dyDescent="0.35">
      <c r="V280"/>
    </row>
    <row r="281" spans="22:22" x14ac:dyDescent="0.35">
      <c r="V281"/>
    </row>
    <row r="282" spans="22:22" x14ac:dyDescent="0.35">
      <c r="V282"/>
    </row>
    <row r="283" spans="22:22" x14ac:dyDescent="0.35">
      <c r="V283"/>
    </row>
    <row r="284" spans="22:22" x14ac:dyDescent="0.35">
      <c r="V284"/>
    </row>
    <row r="285" spans="22:22" x14ac:dyDescent="0.35">
      <c r="V285"/>
    </row>
    <row r="286" spans="22:22" x14ac:dyDescent="0.35">
      <c r="V286"/>
    </row>
    <row r="287" spans="22:22" x14ac:dyDescent="0.35">
      <c r="V287"/>
    </row>
    <row r="288" spans="22:22" x14ac:dyDescent="0.35">
      <c r="V288"/>
    </row>
    <row r="289" spans="22:22" x14ac:dyDescent="0.35">
      <c r="V289"/>
    </row>
    <row r="290" spans="22:22" x14ac:dyDescent="0.35">
      <c r="V290"/>
    </row>
    <row r="291" spans="22:22" x14ac:dyDescent="0.35">
      <c r="V291"/>
    </row>
    <row r="292" spans="22:22" x14ac:dyDescent="0.35">
      <c r="V292"/>
    </row>
    <row r="293" spans="22:22" x14ac:dyDescent="0.35">
      <c r="V293"/>
    </row>
    <row r="294" spans="22:22" x14ac:dyDescent="0.35">
      <c r="V294"/>
    </row>
    <row r="295" spans="22:22" x14ac:dyDescent="0.35">
      <c r="V295"/>
    </row>
    <row r="296" spans="22:22" x14ac:dyDescent="0.35">
      <c r="V296"/>
    </row>
    <row r="297" spans="22:22" x14ac:dyDescent="0.35">
      <c r="V297"/>
    </row>
    <row r="298" spans="22:22" x14ac:dyDescent="0.35">
      <c r="V298"/>
    </row>
    <row r="299" spans="22:22" x14ac:dyDescent="0.35">
      <c r="V299"/>
    </row>
    <row r="300" spans="22:22" x14ac:dyDescent="0.35">
      <c r="V300"/>
    </row>
    <row r="301" spans="22:22" x14ac:dyDescent="0.35">
      <c r="V301"/>
    </row>
    <row r="302" spans="22:22" x14ac:dyDescent="0.35">
      <c r="V302"/>
    </row>
    <row r="303" spans="22:22" x14ac:dyDescent="0.35">
      <c r="V303"/>
    </row>
    <row r="304" spans="22:22" x14ac:dyDescent="0.35">
      <c r="V304"/>
    </row>
    <row r="305" spans="22:22" x14ac:dyDescent="0.35">
      <c r="V305"/>
    </row>
    <row r="306" spans="22:22" x14ac:dyDescent="0.35">
      <c r="V306"/>
    </row>
    <row r="307" spans="22:22" x14ac:dyDescent="0.35">
      <c r="V307"/>
    </row>
    <row r="308" spans="22:22" x14ac:dyDescent="0.35">
      <c r="V308"/>
    </row>
    <row r="309" spans="22:22" x14ac:dyDescent="0.35">
      <c r="V309"/>
    </row>
    <row r="310" spans="22:22" x14ac:dyDescent="0.35">
      <c r="V310"/>
    </row>
    <row r="311" spans="22:22" x14ac:dyDescent="0.35">
      <c r="V311"/>
    </row>
    <row r="312" spans="22:22" x14ac:dyDescent="0.35">
      <c r="V312"/>
    </row>
    <row r="313" spans="22:22" x14ac:dyDescent="0.35">
      <c r="V313"/>
    </row>
    <row r="314" spans="22:22" x14ac:dyDescent="0.35">
      <c r="V314"/>
    </row>
    <row r="315" spans="22:22" x14ac:dyDescent="0.35">
      <c r="V315"/>
    </row>
    <row r="316" spans="22:22" x14ac:dyDescent="0.35">
      <c r="V316"/>
    </row>
    <row r="317" spans="22:22" x14ac:dyDescent="0.35">
      <c r="V317"/>
    </row>
    <row r="318" spans="22:22" x14ac:dyDescent="0.35">
      <c r="V318"/>
    </row>
    <row r="319" spans="22:22" x14ac:dyDescent="0.35">
      <c r="V319"/>
    </row>
    <row r="320" spans="22:22" x14ac:dyDescent="0.35">
      <c r="V320"/>
    </row>
    <row r="321" spans="22:22" x14ac:dyDescent="0.35">
      <c r="V321"/>
    </row>
    <row r="322" spans="22:22" x14ac:dyDescent="0.35">
      <c r="V322"/>
    </row>
    <row r="323" spans="22:22" x14ac:dyDescent="0.35">
      <c r="V323"/>
    </row>
    <row r="324" spans="22:22" x14ac:dyDescent="0.35">
      <c r="V324"/>
    </row>
    <row r="325" spans="22:22" x14ac:dyDescent="0.35">
      <c r="V325"/>
    </row>
    <row r="326" spans="22:22" x14ac:dyDescent="0.35">
      <c r="V326"/>
    </row>
    <row r="327" spans="22:22" x14ac:dyDescent="0.35">
      <c r="V327"/>
    </row>
    <row r="328" spans="22:22" x14ac:dyDescent="0.35">
      <c r="V328"/>
    </row>
    <row r="329" spans="22:22" x14ac:dyDescent="0.35">
      <c r="V329"/>
    </row>
    <row r="330" spans="22:22" x14ac:dyDescent="0.35">
      <c r="V330"/>
    </row>
    <row r="331" spans="22:22" x14ac:dyDescent="0.35">
      <c r="V331"/>
    </row>
    <row r="332" spans="22:22" x14ac:dyDescent="0.35">
      <c r="V332"/>
    </row>
    <row r="333" spans="22:22" x14ac:dyDescent="0.35">
      <c r="V333"/>
    </row>
    <row r="334" spans="22:22" x14ac:dyDescent="0.35">
      <c r="V334"/>
    </row>
    <row r="335" spans="22:22" x14ac:dyDescent="0.35">
      <c r="V335"/>
    </row>
    <row r="336" spans="22:22" x14ac:dyDescent="0.35">
      <c r="V336"/>
    </row>
    <row r="337" spans="22:22" x14ac:dyDescent="0.35">
      <c r="V337"/>
    </row>
    <row r="338" spans="22:22" x14ac:dyDescent="0.35">
      <c r="V338"/>
    </row>
    <row r="339" spans="22:22" x14ac:dyDescent="0.35">
      <c r="V339"/>
    </row>
    <row r="340" spans="22:22" x14ac:dyDescent="0.35">
      <c r="V340"/>
    </row>
    <row r="341" spans="22:22" x14ac:dyDescent="0.35">
      <c r="V341"/>
    </row>
    <row r="342" spans="22:22" x14ac:dyDescent="0.35">
      <c r="V342"/>
    </row>
    <row r="343" spans="22:22" x14ac:dyDescent="0.35">
      <c r="V343"/>
    </row>
    <row r="344" spans="22:22" x14ac:dyDescent="0.35">
      <c r="V344"/>
    </row>
    <row r="345" spans="22:22" x14ac:dyDescent="0.35">
      <c r="V345"/>
    </row>
    <row r="346" spans="22:22" x14ac:dyDescent="0.35">
      <c r="V346"/>
    </row>
    <row r="347" spans="22:22" x14ac:dyDescent="0.35">
      <c r="V347"/>
    </row>
    <row r="348" spans="22:22" x14ac:dyDescent="0.35">
      <c r="V348"/>
    </row>
    <row r="349" spans="22:22" x14ac:dyDescent="0.35">
      <c r="V349"/>
    </row>
    <row r="350" spans="22:22" x14ac:dyDescent="0.35">
      <c r="V350"/>
    </row>
    <row r="351" spans="22:22" x14ac:dyDescent="0.35">
      <c r="V351"/>
    </row>
    <row r="352" spans="22:22" x14ac:dyDescent="0.35">
      <c r="V352"/>
    </row>
    <row r="353" spans="22:22" x14ac:dyDescent="0.35">
      <c r="V353"/>
    </row>
    <row r="354" spans="22:22" x14ac:dyDescent="0.35">
      <c r="V354"/>
    </row>
    <row r="355" spans="22:22" x14ac:dyDescent="0.35">
      <c r="V355"/>
    </row>
    <row r="356" spans="22:22" x14ac:dyDescent="0.35">
      <c r="V356"/>
    </row>
    <row r="357" spans="22:22" x14ac:dyDescent="0.35">
      <c r="V357"/>
    </row>
    <row r="358" spans="22:22" x14ac:dyDescent="0.35">
      <c r="V358"/>
    </row>
    <row r="359" spans="22:22" x14ac:dyDescent="0.35">
      <c r="V359"/>
    </row>
    <row r="360" spans="22:22" x14ac:dyDescent="0.35">
      <c r="V360"/>
    </row>
    <row r="361" spans="22:22" x14ac:dyDescent="0.35">
      <c r="V361"/>
    </row>
    <row r="362" spans="22:22" x14ac:dyDescent="0.35">
      <c r="V362"/>
    </row>
    <row r="363" spans="22:22" x14ac:dyDescent="0.35">
      <c r="V363"/>
    </row>
    <row r="364" spans="22:22" x14ac:dyDescent="0.35">
      <c r="V364"/>
    </row>
    <row r="365" spans="22:22" x14ac:dyDescent="0.35">
      <c r="V365"/>
    </row>
    <row r="366" spans="22:22" x14ac:dyDescent="0.35">
      <c r="V366"/>
    </row>
    <row r="367" spans="22:22" x14ac:dyDescent="0.35">
      <c r="V367"/>
    </row>
    <row r="368" spans="22:22" x14ac:dyDescent="0.35">
      <c r="V368"/>
    </row>
    <row r="369" spans="22:22" x14ac:dyDescent="0.35">
      <c r="V369"/>
    </row>
    <row r="370" spans="22:22" x14ac:dyDescent="0.35">
      <c r="V370"/>
    </row>
    <row r="371" spans="22:22" x14ac:dyDescent="0.35">
      <c r="V371"/>
    </row>
    <row r="372" spans="22:22" x14ac:dyDescent="0.35">
      <c r="V372"/>
    </row>
    <row r="373" spans="22:22" x14ac:dyDescent="0.35">
      <c r="V373"/>
    </row>
    <row r="374" spans="22:22" x14ac:dyDescent="0.35">
      <c r="V374"/>
    </row>
    <row r="375" spans="22:22" x14ac:dyDescent="0.35">
      <c r="V375"/>
    </row>
    <row r="376" spans="22:22" x14ac:dyDescent="0.35">
      <c r="V376"/>
    </row>
    <row r="377" spans="22:22" x14ac:dyDescent="0.35">
      <c r="V377"/>
    </row>
    <row r="378" spans="22:22" x14ac:dyDescent="0.35">
      <c r="V378"/>
    </row>
    <row r="379" spans="22:22" x14ac:dyDescent="0.35">
      <c r="V379"/>
    </row>
    <row r="380" spans="22:22" x14ac:dyDescent="0.35">
      <c r="V380"/>
    </row>
    <row r="381" spans="22:22" x14ac:dyDescent="0.35">
      <c r="V381"/>
    </row>
    <row r="382" spans="22:22" x14ac:dyDescent="0.35">
      <c r="V382"/>
    </row>
    <row r="383" spans="22:22" x14ac:dyDescent="0.35">
      <c r="V383"/>
    </row>
    <row r="384" spans="22:22" x14ac:dyDescent="0.35">
      <c r="V384"/>
    </row>
    <row r="385" spans="22:22" x14ac:dyDescent="0.35">
      <c r="V385"/>
    </row>
    <row r="386" spans="22:22" x14ac:dyDescent="0.35">
      <c r="V386"/>
    </row>
    <row r="387" spans="22:22" x14ac:dyDescent="0.35">
      <c r="V387"/>
    </row>
    <row r="388" spans="22:22" x14ac:dyDescent="0.35">
      <c r="V388"/>
    </row>
    <row r="389" spans="22:22" x14ac:dyDescent="0.35">
      <c r="V389"/>
    </row>
    <row r="390" spans="22:22" x14ac:dyDescent="0.35">
      <c r="V390"/>
    </row>
  </sheetData>
  <phoneticPr fontId="7"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2AD7-DC62-4E64-A43F-2669E170E328}">
  <dimension ref="A1:AR42"/>
  <sheetViews>
    <sheetView topLeftCell="I1" zoomScale="85" zoomScaleNormal="85" workbookViewId="0">
      <selection activeCell="W1" sqref="W1:AR41"/>
    </sheetView>
  </sheetViews>
  <sheetFormatPr defaultRowHeight="13.15" x14ac:dyDescent="0.35"/>
  <cols>
    <col min="1" max="1" width="7.86328125" customWidth="1"/>
    <col min="2" max="2" width="8" style="174" customWidth="1"/>
    <col min="3" max="3" width="8.86328125" style="174" customWidth="1"/>
    <col min="4" max="4" width="8.1328125" style="174" customWidth="1"/>
    <col min="5" max="5" width="8.3984375" style="174" customWidth="1"/>
    <col min="6" max="11" width="9.1328125" style="174" customWidth="1"/>
    <col min="12" max="12" width="9" style="174" customWidth="1"/>
    <col min="13" max="13" width="6" style="269" customWidth="1"/>
    <col min="14" max="14" width="7.1328125" style="269" customWidth="1"/>
    <col min="15" max="15" width="6.1328125" style="269" customWidth="1"/>
    <col min="16" max="16" width="7" style="269" customWidth="1"/>
    <col min="17" max="19" width="7.59765625" style="269" customWidth="1"/>
    <col min="20" max="22" width="6.86328125" style="269" customWidth="1"/>
    <col min="23" max="23" width="5.73046875" style="269" customWidth="1"/>
    <col min="24" max="24" width="8.73046875" style="269" customWidth="1"/>
    <col min="25" max="25" width="10.59765625" style="269" customWidth="1"/>
    <col min="26" max="31" width="9.1328125" style="269" customWidth="1"/>
    <col min="32" max="32" width="8.73046875" style="269" customWidth="1"/>
    <col min="33" max="33" width="9.1328125" style="269" customWidth="1"/>
    <col min="34" max="34" width="8.265625" style="269" customWidth="1"/>
    <col min="35" max="35" width="8.1328125" style="269" customWidth="1"/>
    <col min="36" max="36" width="8.265625" style="269" customWidth="1"/>
    <col min="37" max="37" width="7.1328125" style="269" customWidth="1"/>
    <col min="38" max="38" width="9" style="269" customWidth="1"/>
    <col min="39" max="39" width="7.86328125" style="269" customWidth="1"/>
    <col min="40" max="40" width="9.1328125" style="269" customWidth="1"/>
    <col min="41" max="42" width="9.1328125" style="279" customWidth="1"/>
    <col min="43" max="43" width="7.265625" style="279" customWidth="1"/>
    <col min="44" max="44" width="6.265625" customWidth="1"/>
  </cols>
  <sheetData>
    <row r="1" spans="1:22" ht="12.75" customHeight="1" x14ac:dyDescent="0.35">
      <c r="B1" s="175">
        <v>2001</v>
      </c>
      <c r="C1" s="176">
        <v>2002</v>
      </c>
      <c r="D1" s="176">
        <v>2003</v>
      </c>
      <c r="E1" s="176">
        <v>2004</v>
      </c>
      <c r="F1" s="176">
        <v>2005</v>
      </c>
      <c r="G1" s="176">
        <v>2006</v>
      </c>
      <c r="H1" s="176">
        <v>2007</v>
      </c>
      <c r="I1" s="176">
        <v>2008</v>
      </c>
      <c r="J1" s="176">
        <v>2009</v>
      </c>
      <c r="K1" s="176">
        <v>2010</v>
      </c>
      <c r="L1" s="176">
        <v>2011</v>
      </c>
      <c r="M1" s="270">
        <v>2012</v>
      </c>
      <c r="N1" s="270">
        <v>2013</v>
      </c>
      <c r="O1" s="270">
        <v>2014</v>
      </c>
      <c r="P1" s="270">
        <v>2015</v>
      </c>
      <c r="Q1" s="270">
        <v>2016</v>
      </c>
      <c r="R1" s="270">
        <v>2017</v>
      </c>
      <c r="S1" s="270">
        <v>2018</v>
      </c>
      <c r="T1" s="270">
        <v>2019</v>
      </c>
      <c r="U1" s="270">
        <v>2020</v>
      </c>
      <c r="V1" s="281">
        <v>2021</v>
      </c>
    </row>
    <row r="2" spans="1:22" ht="12" customHeight="1" x14ac:dyDescent="0.35">
      <c r="A2" s="139" t="s">
        <v>161</v>
      </c>
      <c r="B2" s="204"/>
      <c r="C2" s="204">
        <v>61.2</v>
      </c>
      <c r="D2" s="204">
        <v>61.4</v>
      </c>
      <c r="E2" s="204">
        <v>61.5</v>
      </c>
      <c r="F2" s="231">
        <v>62.2</v>
      </c>
      <c r="G2" s="204">
        <v>63.2</v>
      </c>
      <c r="H2" s="204">
        <v>64.3</v>
      </c>
      <c r="I2" s="204">
        <v>64.8</v>
      </c>
      <c r="J2" s="204">
        <v>63.6</v>
      </c>
      <c r="K2" s="204">
        <v>63.3</v>
      </c>
      <c r="L2" s="204">
        <v>63.4</v>
      </c>
      <c r="M2" s="204">
        <v>63.2</v>
      </c>
      <c r="N2" s="204">
        <v>63.1</v>
      </c>
      <c r="O2" s="204">
        <v>63.8</v>
      </c>
      <c r="P2" s="204">
        <v>64.599999999999994</v>
      </c>
      <c r="Q2" s="204">
        <v>65.599999999999994</v>
      </c>
      <c r="R2" s="204">
        <v>66.7</v>
      </c>
      <c r="S2" s="204">
        <v>67.7</v>
      </c>
      <c r="T2" s="204">
        <v>68.400000000000006</v>
      </c>
      <c r="U2" s="204">
        <v>67.5</v>
      </c>
      <c r="V2" s="411">
        <v>68.3</v>
      </c>
    </row>
    <row r="3" spans="1:22" ht="12" customHeight="1" x14ac:dyDescent="0.35">
      <c r="A3" s="193" t="s">
        <v>32</v>
      </c>
      <c r="B3" s="189">
        <v>59.7</v>
      </c>
      <c r="C3" s="87">
        <v>59.7</v>
      </c>
      <c r="D3" s="87">
        <v>59.3</v>
      </c>
      <c r="E3" s="87">
        <v>60.5</v>
      </c>
      <c r="F3" s="316">
        <v>61.1</v>
      </c>
      <c r="G3" s="87">
        <v>61</v>
      </c>
      <c r="H3" s="87">
        <v>62</v>
      </c>
      <c r="I3" s="87">
        <v>62.4</v>
      </c>
      <c r="J3" s="87">
        <v>61.6</v>
      </c>
      <c r="K3" s="87">
        <v>62</v>
      </c>
      <c r="L3" s="324">
        <v>61.9</v>
      </c>
      <c r="M3" s="203">
        <v>61.8</v>
      </c>
      <c r="N3" s="203">
        <v>61.8</v>
      </c>
      <c r="O3" s="203">
        <v>61.9</v>
      </c>
      <c r="P3" s="203">
        <v>61.8</v>
      </c>
      <c r="Q3" s="203">
        <v>62.3</v>
      </c>
      <c r="R3" s="203">
        <v>63.1</v>
      </c>
      <c r="S3" s="206">
        <v>64.5</v>
      </c>
      <c r="T3" s="203">
        <v>65.3</v>
      </c>
      <c r="U3" s="203">
        <v>64.7</v>
      </c>
      <c r="V3" s="405">
        <v>65.3</v>
      </c>
    </row>
    <row r="4" spans="1:22" ht="12" customHeight="1" x14ac:dyDescent="0.35">
      <c r="A4" s="131" t="s">
        <v>34</v>
      </c>
      <c r="B4" s="169">
        <v>50.7</v>
      </c>
      <c r="C4" s="282">
        <v>51.1</v>
      </c>
      <c r="D4" s="284">
        <v>53.1</v>
      </c>
      <c r="E4" s="282">
        <v>55.1</v>
      </c>
      <c r="F4" s="317">
        <v>55.8</v>
      </c>
      <c r="G4" s="282">
        <v>58.6</v>
      </c>
      <c r="H4" s="282">
        <v>61.7</v>
      </c>
      <c r="I4" s="317">
        <v>64</v>
      </c>
      <c r="J4" s="282">
        <v>62.6</v>
      </c>
      <c r="K4" s="317">
        <v>59.8</v>
      </c>
      <c r="L4" s="317">
        <v>58.4</v>
      </c>
      <c r="M4" s="202">
        <v>58.8</v>
      </c>
      <c r="N4" s="202">
        <v>59.5</v>
      </c>
      <c r="O4" s="202">
        <v>61</v>
      </c>
      <c r="P4" s="202">
        <v>62.9</v>
      </c>
      <c r="Q4" s="202">
        <v>63.4</v>
      </c>
      <c r="R4" s="202">
        <v>66.900000000000006</v>
      </c>
      <c r="S4" s="202">
        <v>67.7</v>
      </c>
      <c r="T4" s="202">
        <v>70.099999999999994</v>
      </c>
      <c r="U4" s="202">
        <v>68.5</v>
      </c>
      <c r="V4" s="289">
        <v>68.099999999999994</v>
      </c>
    </row>
    <row r="5" spans="1:22" ht="12" customHeight="1" x14ac:dyDescent="0.35">
      <c r="A5" s="194" t="s">
        <v>36</v>
      </c>
      <c r="B5" s="34">
        <v>65</v>
      </c>
      <c r="C5" s="87">
        <v>65.5</v>
      </c>
      <c r="D5" s="87">
        <v>64.900000000000006</v>
      </c>
      <c r="E5" s="87">
        <v>64.099999999999994</v>
      </c>
      <c r="F5" s="316">
        <v>64.8</v>
      </c>
      <c r="G5" s="87">
        <v>65.3</v>
      </c>
      <c r="H5" s="87">
        <v>66.099999999999994</v>
      </c>
      <c r="I5" s="87">
        <v>66.599999999999994</v>
      </c>
      <c r="J5" s="87">
        <v>65.400000000000006</v>
      </c>
      <c r="K5" s="87">
        <v>65</v>
      </c>
      <c r="L5" s="313">
        <v>65.7</v>
      </c>
      <c r="M5" s="203">
        <v>66.5</v>
      </c>
      <c r="N5" s="203">
        <v>67.7</v>
      </c>
      <c r="O5" s="203">
        <v>69</v>
      </c>
      <c r="P5" s="203">
        <v>70.2</v>
      </c>
      <c r="Q5" s="203">
        <v>72</v>
      </c>
      <c r="R5" s="203">
        <v>73.599999999999994</v>
      </c>
      <c r="S5" s="203">
        <v>74.8</v>
      </c>
      <c r="T5" s="203">
        <v>75.099999999999994</v>
      </c>
      <c r="U5" s="203">
        <v>74.400000000000006</v>
      </c>
      <c r="V5" s="406">
        <v>74.400000000000006</v>
      </c>
    </row>
    <row r="6" spans="1:22" ht="12" customHeight="1" x14ac:dyDescent="0.35">
      <c r="A6" s="131" t="s">
        <v>40</v>
      </c>
      <c r="B6" s="169">
        <v>75.900000000000006</v>
      </c>
      <c r="C6" s="282">
        <v>76.400000000000006</v>
      </c>
      <c r="D6" s="282">
        <v>75.099999999999994</v>
      </c>
      <c r="E6" s="282">
        <v>76</v>
      </c>
      <c r="F6" s="317">
        <v>75.900000000000006</v>
      </c>
      <c r="G6" s="282">
        <v>77.400000000000006</v>
      </c>
      <c r="H6" s="282">
        <v>77</v>
      </c>
      <c r="I6" s="282">
        <v>76.3</v>
      </c>
      <c r="J6" s="284">
        <v>73.5</v>
      </c>
      <c r="K6" s="282">
        <v>71.8</v>
      </c>
      <c r="L6" s="282">
        <v>71.599999999999994</v>
      </c>
      <c r="M6" s="202">
        <v>71</v>
      </c>
      <c r="N6" s="202">
        <v>70.7</v>
      </c>
      <c r="O6" s="202">
        <v>71.099999999999994</v>
      </c>
      <c r="P6" s="202">
        <v>72</v>
      </c>
      <c r="Q6" s="207">
        <v>72.7</v>
      </c>
      <c r="R6" s="202">
        <v>73.2</v>
      </c>
      <c r="S6" s="205">
        <v>74.099999999999994</v>
      </c>
      <c r="T6" s="202">
        <v>75</v>
      </c>
      <c r="U6" s="202">
        <v>74.400000000000006</v>
      </c>
      <c r="V6" s="289">
        <v>75.5</v>
      </c>
    </row>
    <row r="7" spans="1:22" ht="12" customHeight="1" x14ac:dyDescent="0.35">
      <c r="A7" s="194" t="s">
        <v>42</v>
      </c>
      <c r="B7" s="34">
        <v>65.7</v>
      </c>
      <c r="C7" s="87">
        <v>65.400000000000006</v>
      </c>
      <c r="D7" s="87">
        <v>64.900000000000006</v>
      </c>
      <c r="E7" s="87">
        <v>64.3</v>
      </c>
      <c r="F7" s="316">
        <v>65.5</v>
      </c>
      <c r="G7" s="87">
        <v>67.2</v>
      </c>
      <c r="H7" s="315">
        <v>69</v>
      </c>
      <c r="I7" s="87">
        <v>70.099999999999994</v>
      </c>
      <c r="J7" s="87">
        <v>70.3</v>
      </c>
      <c r="K7" s="316">
        <v>71.3</v>
      </c>
      <c r="L7" s="312">
        <v>72.7</v>
      </c>
      <c r="M7" s="206">
        <v>73</v>
      </c>
      <c r="N7" s="206">
        <v>73.5</v>
      </c>
      <c r="O7" s="203">
        <v>73.8</v>
      </c>
      <c r="P7" s="203">
        <v>74</v>
      </c>
      <c r="Q7" s="203">
        <v>74.7</v>
      </c>
      <c r="R7" s="203">
        <v>75.2</v>
      </c>
      <c r="S7" s="203">
        <v>75.900000000000006</v>
      </c>
      <c r="T7" s="203">
        <v>76.7</v>
      </c>
      <c r="U7" s="203">
        <v>75.400000000000006</v>
      </c>
      <c r="V7" s="326">
        <v>75.599999999999994</v>
      </c>
    </row>
    <row r="8" spans="1:22" ht="12" customHeight="1" x14ac:dyDescent="0.35">
      <c r="A8" s="131" t="s">
        <v>44</v>
      </c>
      <c r="B8" s="169">
        <v>60.6</v>
      </c>
      <c r="C8" s="282">
        <v>61.4</v>
      </c>
      <c r="D8" s="282">
        <v>62.4</v>
      </c>
      <c r="E8" s="282">
        <v>63.2</v>
      </c>
      <c r="F8" s="317">
        <v>64.8</v>
      </c>
      <c r="G8" s="282">
        <v>68.400000000000006</v>
      </c>
      <c r="H8" s="282">
        <v>69.8</v>
      </c>
      <c r="I8" s="282">
        <v>70.099999999999994</v>
      </c>
      <c r="J8" s="282">
        <v>63.8</v>
      </c>
      <c r="K8" s="282">
        <v>61.2</v>
      </c>
      <c r="L8" s="282">
        <v>65.3</v>
      </c>
      <c r="M8" s="202">
        <v>67.099999999999994</v>
      </c>
      <c r="N8" s="202">
        <v>68.5</v>
      </c>
      <c r="O8" s="202">
        <v>69.599999999999994</v>
      </c>
      <c r="P8" s="202">
        <v>71.400000000000006</v>
      </c>
      <c r="Q8" s="202">
        <v>71.8</v>
      </c>
      <c r="R8" s="202">
        <v>73.7</v>
      </c>
      <c r="S8" s="202">
        <v>74.400000000000006</v>
      </c>
      <c r="T8" s="202">
        <v>74.8</v>
      </c>
      <c r="U8" s="202">
        <v>73.2</v>
      </c>
      <c r="V8" s="289">
        <v>74</v>
      </c>
    </row>
    <row r="9" spans="1:22" ht="12" customHeight="1" x14ac:dyDescent="0.35">
      <c r="A9" s="194" t="s">
        <v>46</v>
      </c>
      <c r="B9" s="34">
        <v>65.2</v>
      </c>
      <c r="C9" s="87">
        <v>65.099999999999994</v>
      </c>
      <c r="D9" s="87">
        <v>65.099999999999994</v>
      </c>
      <c r="E9" s="87">
        <v>65.5</v>
      </c>
      <c r="F9" s="316">
        <v>67.599999999999994</v>
      </c>
      <c r="G9" s="87">
        <v>68.7</v>
      </c>
      <c r="H9" s="87">
        <v>71.7</v>
      </c>
      <c r="I9" s="315">
        <v>69.7</v>
      </c>
      <c r="J9" s="87">
        <v>63.6</v>
      </c>
      <c r="K9" s="87">
        <v>61</v>
      </c>
      <c r="L9" s="312">
        <v>60</v>
      </c>
      <c r="M9" s="203">
        <v>59.9</v>
      </c>
      <c r="N9" s="203">
        <v>61.7</v>
      </c>
      <c r="O9" s="203">
        <v>63.1</v>
      </c>
      <c r="P9" s="203">
        <v>64.8</v>
      </c>
      <c r="Q9" s="203">
        <v>66.400000000000006</v>
      </c>
      <c r="R9" s="203">
        <v>67.7</v>
      </c>
      <c r="S9" s="206">
        <v>68.599999999999994</v>
      </c>
      <c r="T9" s="203">
        <v>69.5</v>
      </c>
      <c r="U9" s="203">
        <v>67.7</v>
      </c>
      <c r="V9" s="406">
        <v>69.8</v>
      </c>
    </row>
    <row r="10" spans="1:22" ht="12" customHeight="1" x14ac:dyDescent="0.35">
      <c r="A10" s="131" t="s">
        <v>48</v>
      </c>
      <c r="B10" s="169">
        <v>56.5</v>
      </c>
      <c r="C10" s="282">
        <v>57.6</v>
      </c>
      <c r="D10" s="282">
        <v>58.7</v>
      </c>
      <c r="E10" s="284">
        <v>59.3</v>
      </c>
      <c r="F10" s="317">
        <v>59.6</v>
      </c>
      <c r="G10" s="282">
        <v>60.6</v>
      </c>
      <c r="H10" s="282">
        <v>60.9</v>
      </c>
      <c r="I10" s="282">
        <v>61.4</v>
      </c>
      <c r="J10" s="282">
        <v>60.8</v>
      </c>
      <c r="K10" s="284">
        <v>59.1</v>
      </c>
      <c r="L10" s="282">
        <v>55.1</v>
      </c>
      <c r="M10" s="202">
        <v>50.8</v>
      </c>
      <c r="N10" s="202">
        <v>48.8</v>
      </c>
      <c r="O10" s="202">
        <v>49.4</v>
      </c>
      <c r="P10" s="202">
        <v>50.8</v>
      </c>
      <c r="Q10" s="202">
        <v>52</v>
      </c>
      <c r="R10" s="202">
        <v>53.5</v>
      </c>
      <c r="S10" s="202">
        <v>54.9</v>
      </c>
      <c r="T10" s="202">
        <v>56.5</v>
      </c>
      <c r="U10" s="202">
        <v>56.3</v>
      </c>
      <c r="V10" s="289">
        <v>57.2</v>
      </c>
    </row>
    <row r="11" spans="1:22" ht="12" customHeight="1" x14ac:dyDescent="0.35">
      <c r="A11" s="194" t="s">
        <v>50</v>
      </c>
      <c r="B11" s="34">
        <v>57.7</v>
      </c>
      <c r="C11" s="87">
        <v>59</v>
      </c>
      <c r="D11" s="87">
        <v>60.1</v>
      </c>
      <c r="E11" s="87">
        <v>61.1</v>
      </c>
      <c r="F11" s="316">
        <v>63.6</v>
      </c>
      <c r="G11" s="322">
        <v>65</v>
      </c>
      <c r="H11" s="87">
        <v>65.8</v>
      </c>
      <c r="I11" s="87">
        <v>64.5</v>
      </c>
      <c r="J11" s="87">
        <v>60</v>
      </c>
      <c r="K11" s="87">
        <v>58.8</v>
      </c>
      <c r="L11" s="312">
        <v>58</v>
      </c>
      <c r="M11" s="203">
        <v>55.8</v>
      </c>
      <c r="N11" s="203">
        <v>54.8</v>
      </c>
      <c r="O11" s="203">
        <v>56</v>
      </c>
      <c r="P11" s="203">
        <v>57.8</v>
      </c>
      <c r="Q11" s="203">
        <v>59.5</v>
      </c>
      <c r="R11" s="203">
        <v>61.1</v>
      </c>
      <c r="S11" s="203">
        <v>62.4</v>
      </c>
      <c r="T11" s="203">
        <v>63.3</v>
      </c>
      <c r="U11" s="203">
        <v>60.9</v>
      </c>
      <c r="V11" s="406">
        <v>62.7</v>
      </c>
    </row>
    <row r="12" spans="1:22" ht="12" customHeight="1" x14ac:dyDescent="0.35">
      <c r="A12" s="131" t="s">
        <v>52</v>
      </c>
      <c r="B12" s="169">
        <v>62.7</v>
      </c>
      <c r="C12" s="282">
        <v>62.9</v>
      </c>
      <c r="D12" s="284">
        <v>64</v>
      </c>
      <c r="E12" s="282">
        <v>63.4</v>
      </c>
      <c r="F12" s="317">
        <v>63.8</v>
      </c>
      <c r="G12" s="323">
        <v>63.7</v>
      </c>
      <c r="H12" s="282">
        <v>64.3</v>
      </c>
      <c r="I12" s="282">
        <v>64.900000000000006</v>
      </c>
      <c r="J12" s="282">
        <v>64.099999999999994</v>
      </c>
      <c r="K12" s="282">
        <v>64</v>
      </c>
      <c r="L12" s="282">
        <v>63.9</v>
      </c>
      <c r="M12" s="202">
        <v>64</v>
      </c>
      <c r="N12" s="202">
        <v>64</v>
      </c>
      <c r="O12" s="202">
        <v>63.7</v>
      </c>
      <c r="P12" s="205">
        <v>63.8</v>
      </c>
      <c r="Q12" s="202">
        <v>64.2</v>
      </c>
      <c r="R12" s="202">
        <v>64.7</v>
      </c>
      <c r="S12" s="202">
        <v>65.3</v>
      </c>
      <c r="T12" s="202">
        <v>65.599999999999994</v>
      </c>
      <c r="U12" s="202">
        <v>65.3</v>
      </c>
      <c r="V12" s="289">
        <v>67.2</v>
      </c>
    </row>
    <row r="13" spans="1:22" ht="12" customHeight="1" x14ac:dyDescent="0.35">
      <c r="A13" s="197" t="s">
        <v>96</v>
      </c>
      <c r="B13" s="34" t="s">
        <v>136</v>
      </c>
      <c r="C13" s="87">
        <v>52.9</v>
      </c>
      <c r="D13" s="315">
        <v>53.4</v>
      </c>
      <c r="E13" s="87">
        <v>54.9</v>
      </c>
      <c r="F13" s="316">
        <v>55</v>
      </c>
      <c r="G13" s="322">
        <v>55.6</v>
      </c>
      <c r="H13" s="87">
        <v>59</v>
      </c>
      <c r="I13" s="87">
        <v>60</v>
      </c>
      <c r="J13" s="87">
        <v>59.4</v>
      </c>
      <c r="K13" s="87">
        <v>57.4</v>
      </c>
      <c r="L13" s="312">
        <v>55.2</v>
      </c>
      <c r="M13" s="203">
        <v>53.5</v>
      </c>
      <c r="N13" s="203">
        <v>52.5</v>
      </c>
      <c r="O13" s="203">
        <v>54.6</v>
      </c>
      <c r="P13" s="203">
        <v>56</v>
      </c>
      <c r="Q13" s="203">
        <v>56.9</v>
      </c>
      <c r="R13" s="203">
        <v>58.9</v>
      </c>
      <c r="S13" s="203">
        <v>60.6</v>
      </c>
      <c r="T13" s="203">
        <v>62.1</v>
      </c>
      <c r="U13" s="203">
        <v>62</v>
      </c>
      <c r="V13" s="406">
        <v>63.4</v>
      </c>
    </row>
    <row r="14" spans="1:22" ht="12" customHeight="1" x14ac:dyDescent="0.35">
      <c r="A14" s="131" t="s">
        <v>56</v>
      </c>
      <c r="B14" s="169">
        <v>54.5</v>
      </c>
      <c r="C14" s="282">
        <v>55.4</v>
      </c>
      <c r="D14" s="282">
        <v>56.1</v>
      </c>
      <c r="E14" s="284">
        <v>57.8</v>
      </c>
      <c r="F14" s="317">
        <v>57.6</v>
      </c>
      <c r="G14" s="282">
        <v>58.3</v>
      </c>
      <c r="H14" s="282">
        <v>58.6</v>
      </c>
      <c r="I14" s="282">
        <v>58.6</v>
      </c>
      <c r="J14" s="282">
        <v>57.4</v>
      </c>
      <c r="K14" s="282">
        <v>56.8</v>
      </c>
      <c r="L14" s="282">
        <v>56.8</v>
      </c>
      <c r="M14" s="202">
        <v>56.6</v>
      </c>
      <c r="N14" s="202">
        <v>55.5</v>
      </c>
      <c r="O14" s="202">
        <v>55.7</v>
      </c>
      <c r="P14" s="202">
        <v>56.3</v>
      </c>
      <c r="Q14" s="202">
        <v>57.2</v>
      </c>
      <c r="R14" s="202">
        <v>58</v>
      </c>
      <c r="S14" s="202">
        <v>58.5</v>
      </c>
      <c r="T14" s="202">
        <v>59</v>
      </c>
      <c r="U14" s="202">
        <v>58.1</v>
      </c>
      <c r="V14" s="289">
        <v>58.2</v>
      </c>
    </row>
    <row r="15" spans="1:22" ht="12" customHeight="1" x14ac:dyDescent="0.35">
      <c r="A15" s="194" t="s">
        <v>38</v>
      </c>
      <c r="B15" s="34">
        <v>67.900000000000006</v>
      </c>
      <c r="C15" s="87">
        <v>68.5</v>
      </c>
      <c r="D15" s="87">
        <v>69.2</v>
      </c>
      <c r="E15" s="87">
        <v>69.400000000000006</v>
      </c>
      <c r="F15" s="316">
        <v>68.5</v>
      </c>
      <c r="G15" s="87">
        <v>69.599999999999994</v>
      </c>
      <c r="H15" s="87">
        <v>71</v>
      </c>
      <c r="I15" s="87">
        <v>70.900000000000006</v>
      </c>
      <c r="J15" s="87">
        <v>69</v>
      </c>
      <c r="K15" s="315">
        <v>68.900000000000006</v>
      </c>
      <c r="L15" s="312">
        <v>67.599999999999994</v>
      </c>
      <c r="M15" s="203">
        <v>64.599999999999994</v>
      </c>
      <c r="N15" s="203">
        <v>61.7</v>
      </c>
      <c r="O15" s="203">
        <v>62.1</v>
      </c>
      <c r="P15" s="203">
        <v>62.7</v>
      </c>
      <c r="Q15" s="203">
        <v>63.7</v>
      </c>
      <c r="R15" s="203">
        <v>65.599999999999994</v>
      </c>
      <c r="S15" s="203">
        <v>68.599999999999994</v>
      </c>
      <c r="T15" s="203">
        <v>70.5</v>
      </c>
      <c r="U15" s="203">
        <v>69.900000000000006</v>
      </c>
      <c r="V15" s="406">
        <v>70.8</v>
      </c>
    </row>
    <row r="16" spans="1:22" ht="12" customHeight="1" x14ac:dyDescent="0.35">
      <c r="A16" s="131" t="s">
        <v>60</v>
      </c>
      <c r="B16" s="169">
        <v>58.1</v>
      </c>
      <c r="C16" s="284">
        <v>59.6</v>
      </c>
      <c r="D16" s="282">
        <v>60.3</v>
      </c>
      <c r="E16" s="282">
        <v>60.5</v>
      </c>
      <c r="F16" s="317">
        <v>62.1</v>
      </c>
      <c r="G16" s="282">
        <v>65.900000000000006</v>
      </c>
      <c r="H16" s="282">
        <v>68.099999999999994</v>
      </c>
      <c r="I16" s="282">
        <v>68.2</v>
      </c>
      <c r="J16" s="282">
        <v>60.3</v>
      </c>
      <c r="K16" s="282">
        <v>58.5</v>
      </c>
      <c r="L16" s="282">
        <v>60.8</v>
      </c>
      <c r="M16" s="202">
        <v>63</v>
      </c>
      <c r="N16" s="202">
        <v>65</v>
      </c>
      <c r="O16" s="202">
        <v>66.3</v>
      </c>
      <c r="P16" s="202">
        <v>68.099999999999994</v>
      </c>
      <c r="Q16" s="202">
        <v>68.7</v>
      </c>
      <c r="R16" s="202">
        <v>70.099999999999994</v>
      </c>
      <c r="S16" s="202">
        <v>71.8</v>
      </c>
      <c r="T16" s="202">
        <v>72.3</v>
      </c>
      <c r="U16" s="202">
        <v>71.599999999999994</v>
      </c>
      <c r="V16" s="289">
        <v>69.900000000000006</v>
      </c>
    </row>
    <row r="17" spans="1:22" ht="12" customHeight="1" x14ac:dyDescent="0.35">
      <c r="A17" s="194" t="s">
        <v>62</v>
      </c>
      <c r="B17" s="34">
        <v>58.1</v>
      </c>
      <c r="C17" s="315">
        <v>60.6</v>
      </c>
      <c r="D17" s="87">
        <v>62.8</v>
      </c>
      <c r="E17" s="87">
        <v>61.8</v>
      </c>
      <c r="F17" s="316">
        <v>62.9</v>
      </c>
      <c r="G17" s="87">
        <v>63.6</v>
      </c>
      <c r="H17" s="87">
        <v>65</v>
      </c>
      <c r="I17" s="87">
        <v>64.400000000000006</v>
      </c>
      <c r="J17" s="87">
        <v>59.9</v>
      </c>
      <c r="K17" s="87">
        <v>57.6</v>
      </c>
      <c r="L17" s="312">
        <v>60.2</v>
      </c>
      <c r="M17" s="203">
        <v>62</v>
      </c>
      <c r="N17" s="203">
        <v>63.7</v>
      </c>
      <c r="O17" s="203">
        <v>65.7</v>
      </c>
      <c r="P17" s="203">
        <v>67.2</v>
      </c>
      <c r="Q17" s="203">
        <v>69.400000000000006</v>
      </c>
      <c r="R17" s="203">
        <v>70.400000000000006</v>
      </c>
      <c r="S17" s="203">
        <v>72.400000000000006</v>
      </c>
      <c r="T17" s="203">
        <v>73</v>
      </c>
      <c r="U17" s="203">
        <v>71.599999999999994</v>
      </c>
      <c r="V17" s="406">
        <v>72.400000000000006</v>
      </c>
    </row>
    <row r="18" spans="1:22" ht="12" customHeight="1" x14ac:dyDescent="0.35">
      <c r="A18" s="131" t="s">
        <v>64</v>
      </c>
      <c r="B18" s="169">
        <v>63</v>
      </c>
      <c r="C18" s="282">
        <v>63.6</v>
      </c>
      <c r="D18" s="284">
        <v>62.2</v>
      </c>
      <c r="E18" s="282">
        <v>62.5</v>
      </c>
      <c r="F18" s="317">
        <v>63.6</v>
      </c>
      <c r="G18" s="282">
        <v>63.6</v>
      </c>
      <c r="H18" s="282">
        <v>64.2</v>
      </c>
      <c r="I18" s="284">
        <v>63.4</v>
      </c>
      <c r="J18" s="282">
        <v>65.2</v>
      </c>
      <c r="K18" s="284">
        <v>65.2</v>
      </c>
      <c r="L18" s="282">
        <v>64.599999999999994</v>
      </c>
      <c r="M18" s="202">
        <v>65.8</v>
      </c>
      <c r="N18" s="202">
        <v>65.7</v>
      </c>
      <c r="O18" s="202">
        <v>66.599999999999994</v>
      </c>
      <c r="P18" s="207">
        <v>66.099999999999994</v>
      </c>
      <c r="Q18" s="202">
        <v>65.599999999999994</v>
      </c>
      <c r="R18" s="202">
        <v>66.3</v>
      </c>
      <c r="S18" s="202">
        <v>67.099999999999994</v>
      </c>
      <c r="T18" s="202">
        <v>67.900000000000006</v>
      </c>
      <c r="U18" s="202">
        <v>67.2</v>
      </c>
      <c r="V18" s="289">
        <v>69.400000000000006</v>
      </c>
    </row>
    <row r="19" spans="1:22" ht="12" customHeight="1" x14ac:dyDescent="0.35">
      <c r="A19" s="194" t="s">
        <v>58</v>
      </c>
      <c r="B19" s="34">
        <v>56.1</v>
      </c>
      <c r="C19" s="87">
        <v>56.2</v>
      </c>
      <c r="D19" s="87">
        <v>57</v>
      </c>
      <c r="E19" s="87">
        <v>56.6</v>
      </c>
      <c r="F19" s="316">
        <v>56.9</v>
      </c>
      <c r="G19" s="87">
        <v>57.4</v>
      </c>
      <c r="H19" s="87">
        <v>57</v>
      </c>
      <c r="I19" s="87">
        <v>56.4</v>
      </c>
      <c r="J19" s="87">
        <v>55</v>
      </c>
      <c r="K19" s="87">
        <v>54.9</v>
      </c>
      <c r="L19" s="312">
        <v>55.4</v>
      </c>
      <c r="M19" s="203">
        <v>56.7</v>
      </c>
      <c r="N19" s="203">
        <v>58.1</v>
      </c>
      <c r="O19" s="203">
        <v>61.8</v>
      </c>
      <c r="P19" s="203">
        <v>63.9</v>
      </c>
      <c r="Q19" s="203">
        <v>66.5</v>
      </c>
      <c r="R19" s="203">
        <v>68.2</v>
      </c>
      <c r="S19" s="203">
        <v>69.2</v>
      </c>
      <c r="T19" s="203">
        <v>70.099999999999994</v>
      </c>
      <c r="U19" s="203">
        <v>69.7</v>
      </c>
      <c r="V19" s="406">
        <v>73.099999999999994</v>
      </c>
    </row>
    <row r="20" spans="1:22" ht="12" customHeight="1" x14ac:dyDescent="0.35">
      <c r="A20" s="131" t="s">
        <v>66</v>
      </c>
      <c r="B20" s="169">
        <v>54.7</v>
      </c>
      <c r="C20" s="282">
        <v>55</v>
      </c>
      <c r="D20" s="282">
        <v>54.6</v>
      </c>
      <c r="E20" s="284">
        <v>53.4</v>
      </c>
      <c r="F20" s="317">
        <v>53.6</v>
      </c>
      <c r="G20" s="282">
        <v>53.9</v>
      </c>
      <c r="H20" s="282">
        <v>55</v>
      </c>
      <c r="I20" s="282">
        <v>55.5</v>
      </c>
      <c r="J20" s="282">
        <v>55.3</v>
      </c>
      <c r="K20" s="282">
        <v>56.2</v>
      </c>
      <c r="L20" s="282">
        <v>57.9</v>
      </c>
      <c r="M20" s="202">
        <v>59.9</v>
      </c>
      <c r="N20" s="202">
        <v>62.2</v>
      </c>
      <c r="O20" s="202">
        <v>63.9</v>
      </c>
      <c r="P20" s="202">
        <v>65.099999999999994</v>
      </c>
      <c r="Q20" s="202">
        <v>67.2</v>
      </c>
      <c r="R20" s="202">
        <v>69.2</v>
      </c>
      <c r="S20" s="202">
        <v>71.900000000000006</v>
      </c>
      <c r="T20" s="202">
        <v>73.099999999999994</v>
      </c>
      <c r="U20" s="202">
        <v>73.7</v>
      </c>
      <c r="V20" s="289">
        <v>75.5</v>
      </c>
    </row>
    <row r="21" spans="1:22" ht="12" customHeight="1" x14ac:dyDescent="0.35">
      <c r="A21" s="194" t="s">
        <v>68</v>
      </c>
      <c r="B21" s="34">
        <v>74.099999999999994</v>
      </c>
      <c r="C21" s="87">
        <v>74.5</v>
      </c>
      <c r="D21" s="87">
        <v>73.8</v>
      </c>
      <c r="E21" s="87">
        <v>73.099999999999994</v>
      </c>
      <c r="F21" s="316">
        <v>70.599999999999994</v>
      </c>
      <c r="G21" s="87">
        <v>71.599999999999994</v>
      </c>
      <c r="H21" s="315">
        <v>73.5</v>
      </c>
      <c r="I21" s="87">
        <v>74.900000000000006</v>
      </c>
      <c r="J21" s="87">
        <v>74.599999999999994</v>
      </c>
      <c r="K21" s="87">
        <v>73.900000000000006</v>
      </c>
      <c r="L21" s="312">
        <v>74.2</v>
      </c>
      <c r="M21" s="203">
        <v>74.400000000000006</v>
      </c>
      <c r="N21" s="203">
        <v>73.599999999999994</v>
      </c>
      <c r="O21" s="206">
        <v>73.099999999999994</v>
      </c>
      <c r="P21" s="203">
        <v>74.099999999999994</v>
      </c>
      <c r="Q21" s="203">
        <v>74.8</v>
      </c>
      <c r="R21" s="203">
        <v>75.8</v>
      </c>
      <c r="S21" s="203">
        <v>77.2</v>
      </c>
      <c r="T21" s="203">
        <v>78.2</v>
      </c>
      <c r="U21" s="203">
        <v>77.8</v>
      </c>
      <c r="V21" s="406">
        <v>80.099999999999994</v>
      </c>
    </row>
    <row r="22" spans="1:22" ht="12" customHeight="1" x14ac:dyDescent="0.35">
      <c r="A22" s="131" t="s">
        <v>30</v>
      </c>
      <c r="B22" s="169">
        <v>67.8</v>
      </c>
      <c r="C22" s="282">
        <v>68.099999999999994</v>
      </c>
      <c r="D22" s="317">
        <v>68.2</v>
      </c>
      <c r="E22" s="282">
        <v>65.3</v>
      </c>
      <c r="F22" s="317">
        <v>67.400000000000006</v>
      </c>
      <c r="G22" s="282">
        <v>68.599999999999994</v>
      </c>
      <c r="H22" s="282">
        <v>69.900000000000006</v>
      </c>
      <c r="I22" s="284">
        <v>70.8</v>
      </c>
      <c r="J22" s="282">
        <v>70.3</v>
      </c>
      <c r="K22" s="282">
        <v>70.8</v>
      </c>
      <c r="L22" s="282">
        <v>71.099999999999994</v>
      </c>
      <c r="M22" s="202">
        <v>71.400000000000006</v>
      </c>
      <c r="N22" s="202">
        <v>71.400000000000006</v>
      </c>
      <c r="O22" s="202">
        <v>71.099999999999994</v>
      </c>
      <c r="P22" s="202">
        <v>71.099999999999994</v>
      </c>
      <c r="Q22" s="202">
        <v>71.5</v>
      </c>
      <c r="R22" s="202">
        <v>72.2</v>
      </c>
      <c r="S22" s="202">
        <v>73</v>
      </c>
      <c r="T22" s="202">
        <v>73.599999999999994</v>
      </c>
      <c r="U22" s="202">
        <v>72.400000000000006</v>
      </c>
      <c r="V22" s="289">
        <v>72.400000000000006</v>
      </c>
    </row>
    <row r="23" spans="1:22" ht="12" customHeight="1" x14ac:dyDescent="0.35">
      <c r="A23" s="197" t="s">
        <v>69</v>
      </c>
      <c r="B23" s="34">
        <v>53.7</v>
      </c>
      <c r="C23" s="316">
        <v>51.7</v>
      </c>
      <c r="D23" s="315">
        <v>51.4</v>
      </c>
      <c r="E23" s="315">
        <v>51.4</v>
      </c>
      <c r="F23" s="316">
        <v>52.8</v>
      </c>
      <c r="G23" s="87">
        <v>54.5</v>
      </c>
      <c r="H23" s="87">
        <v>57</v>
      </c>
      <c r="I23" s="87">
        <v>59.2</v>
      </c>
      <c r="J23" s="87">
        <v>59.3</v>
      </c>
      <c r="K23" s="316">
        <v>58.9</v>
      </c>
      <c r="L23" s="312">
        <v>59.3</v>
      </c>
      <c r="M23" s="203">
        <v>59.7</v>
      </c>
      <c r="N23" s="203">
        <v>60</v>
      </c>
      <c r="O23" s="203">
        <v>61.7</v>
      </c>
      <c r="P23" s="203">
        <v>62.9</v>
      </c>
      <c r="Q23" s="203">
        <v>64.5</v>
      </c>
      <c r="R23" s="203">
        <v>66.099999999999994</v>
      </c>
      <c r="S23" s="203">
        <v>67.400000000000006</v>
      </c>
      <c r="T23" s="203">
        <v>68.2</v>
      </c>
      <c r="U23" s="203">
        <v>68.7</v>
      </c>
      <c r="V23" s="406">
        <v>70.3</v>
      </c>
    </row>
    <row r="24" spans="1:22" ht="12" customHeight="1" x14ac:dyDescent="0.35">
      <c r="A24" s="131" t="s">
        <v>71</v>
      </c>
      <c r="B24" s="169">
        <v>68.900000000000006</v>
      </c>
      <c r="C24" s="282">
        <v>69.099999999999994</v>
      </c>
      <c r="D24" s="282">
        <v>68.099999999999994</v>
      </c>
      <c r="E24" s="282">
        <v>67.8</v>
      </c>
      <c r="F24" s="317">
        <v>67.3</v>
      </c>
      <c r="G24" s="282">
        <v>67.599999999999994</v>
      </c>
      <c r="H24" s="282">
        <v>67.599999999999994</v>
      </c>
      <c r="I24" s="282">
        <v>68</v>
      </c>
      <c r="J24" s="282">
        <v>66.099999999999994</v>
      </c>
      <c r="K24" s="282">
        <v>65.3</v>
      </c>
      <c r="L24" s="282">
        <v>63.8</v>
      </c>
      <c r="M24" s="205">
        <v>61.4</v>
      </c>
      <c r="N24" s="202">
        <v>60.6</v>
      </c>
      <c r="O24" s="202">
        <v>62.6</v>
      </c>
      <c r="P24" s="202">
        <v>63.9</v>
      </c>
      <c r="Q24" s="202">
        <v>65.2</v>
      </c>
      <c r="R24" s="202">
        <v>67.8</v>
      </c>
      <c r="S24" s="202">
        <v>69.7</v>
      </c>
      <c r="T24" s="202">
        <v>70.5</v>
      </c>
      <c r="U24" s="202">
        <v>69</v>
      </c>
      <c r="V24" s="289">
        <v>70.099999999999994</v>
      </c>
    </row>
    <row r="25" spans="1:22" ht="12" customHeight="1" x14ac:dyDescent="0.35">
      <c r="A25" s="194" t="s">
        <v>73</v>
      </c>
      <c r="B25" s="34">
        <v>63.3</v>
      </c>
      <c r="C25" s="87">
        <v>58.6</v>
      </c>
      <c r="D25" s="315">
        <v>58.7</v>
      </c>
      <c r="E25" s="87">
        <v>58.7</v>
      </c>
      <c r="F25" s="316">
        <v>57.6</v>
      </c>
      <c r="G25" s="87">
        <v>58.8</v>
      </c>
      <c r="H25" s="87">
        <v>58.8</v>
      </c>
      <c r="I25" s="87">
        <v>59</v>
      </c>
      <c r="J25" s="87">
        <v>58.6</v>
      </c>
      <c r="K25" s="87">
        <v>60.2</v>
      </c>
      <c r="L25" s="283">
        <v>59.3</v>
      </c>
      <c r="M25" s="203">
        <v>60.2</v>
      </c>
      <c r="N25" s="203">
        <v>60.1</v>
      </c>
      <c r="O25" s="203">
        <v>61</v>
      </c>
      <c r="P25" s="203">
        <v>61.4</v>
      </c>
      <c r="Q25" s="203">
        <v>61.6</v>
      </c>
      <c r="R25" s="203">
        <v>63.9</v>
      </c>
      <c r="S25" s="203">
        <v>64.8</v>
      </c>
      <c r="T25" s="203">
        <v>65.8</v>
      </c>
      <c r="U25" s="203">
        <v>65.599999999999994</v>
      </c>
      <c r="V25" s="406">
        <v>61.9</v>
      </c>
    </row>
    <row r="26" spans="1:22" ht="12" customHeight="1" x14ac:dyDescent="0.35">
      <c r="A26" s="131" t="s">
        <v>75</v>
      </c>
      <c r="B26" s="169">
        <v>63.6</v>
      </c>
      <c r="C26" s="282">
        <v>64.3</v>
      </c>
      <c r="D26" s="282">
        <v>62.5</v>
      </c>
      <c r="E26" s="282">
        <v>65.599999999999994</v>
      </c>
      <c r="F26" s="317">
        <v>66</v>
      </c>
      <c r="G26" s="282">
        <v>66.599999999999994</v>
      </c>
      <c r="H26" s="282">
        <v>67.8</v>
      </c>
      <c r="I26" s="282">
        <v>68.599999999999994</v>
      </c>
      <c r="J26" s="282">
        <v>67.5</v>
      </c>
      <c r="K26" s="282">
        <v>66.2</v>
      </c>
      <c r="L26" s="282">
        <v>64.400000000000006</v>
      </c>
      <c r="M26" s="202">
        <v>64.099999999999994</v>
      </c>
      <c r="N26" s="202">
        <v>63.3</v>
      </c>
      <c r="O26" s="202">
        <v>63.9</v>
      </c>
      <c r="P26" s="202">
        <v>65.2</v>
      </c>
      <c r="Q26" s="202">
        <v>65.8</v>
      </c>
      <c r="R26" s="202">
        <v>69.3</v>
      </c>
      <c r="S26" s="202">
        <v>71.099999999999994</v>
      </c>
      <c r="T26" s="202">
        <v>71.8</v>
      </c>
      <c r="U26" s="202">
        <v>70.900000000000006</v>
      </c>
      <c r="V26" s="289">
        <v>71.400000000000006</v>
      </c>
    </row>
    <row r="27" spans="1:22" ht="12" customHeight="1" x14ac:dyDescent="0.35">
      <c r="A27" s="194" t="s">
        <v>79</v>
      </c>
      <c r="B27" s="34">
        <v>56.7</v>
      </c>
      <c r="C27" s="87">
        <v>56.5</v>
      </c>
      <c r="D27" s="315">
        <v>57.9</v>
      </c>
      <c r="E27" s="87">
        <v>56.7</v>
      </c>
      <c r="F27" s="316">
        <v>57.7</v>
      </c>
      <c r="G27" s="87">
        <v>59.4</v>
      </c>
      <c r="H27" s="87">
        <v>60.7</v>
      </c>
      <c r="I27" s="87">
        <v>62.3</v>
      </c>
      <c r="J27" s="87">
        <v>60.2</v>
      </c>
      <c r="K27" s="87">
        <v>58.8</v>
      </c>
      <c r="L27" s="313">
        <v>59.3</v>
      </c>
      <c r="M27" s="203">
        <v>59.7</v>
      </c>
      <c r="N27" s="203">
        <v>59.9</v>
      </c>
      <c r="O27" s="203">
        <v>61</v>
      </c>
      <c r="P27" s="203">
        <v>62.7</v>
      </c>
      <c r="Q27" s="203">
        <v>64.900000000000006</v>
      </c>
      <c r="R27" s="203">
        <v>66.2</v>
      </c>
      <c r="S27" s="203">
        <v>67.599999999999994</v>
      </c>
      <c r="T27" s="203">
        <v>68.400000000000006</v>
      </c>
      <c r="U27" s="203">
        <v>67.5</v>
      </c>
      <c r="V27" s="406">
        <v>69.400000000000006</v>
      </c>
    </row>
    <row r="28" spans="1:22" ht="12" customHeight="1" x14ac:dyDescent="0.35">
      <c r="A28" s="131" t="s">
        <v>54</v>
      </c>
      <c r="B28" s="169">
        <v>69.099999999999994</v>
      </c>
      <c r="C28" s="282">
        <v>69.099999999999994</v>
      </c>
      <c r="D28" s="282">
        <v>68.7</v>
      </c>
      <c r="E28" s="282">
        <v>68.3</v>
      </c>
      <c r="F28" s="317">
        <v>68.400000000000006</v>
      </c>
      <c r="G28" s="282">
        <v>69.3</v>
      </c>
      <c r="H28" s="282">
        <v>70.3</v>
      </c>
      <c r="I28" s="323">
        <v>71.099999999999994</v>
      </c>
      <c r="J28" s="282">
        <v>68.7</v>
      </c>
      <c r="K28" s="282">
        <v>68.099999999999994</v>
      </c>
      <c r="L28" s="282">
        <v>69</v>
      </c>
      <c r="M28" s="202">
        <v>69.400000000000006</v>
      </c>
      <c r="N28" s="202">
        <v>68.900000000000006</v>
      </c>
      <c r="O28" s="202">
        <v>68.7</v>
      </c>
      <c r="P28" s="202">
        <v>68.5</v>
      </c>
      <c r="Q28" s="202">
        <v>69.099999999999994</v>
      </c>
      <c r="R28" s="202">
        <v>70</v>
      </c>
      <c r="S28" s="202">
        <v>72.099999999999994</v>
      </c>
      <c r="T28" s="202">
        <v>72.900000000000006</v>
      </c>
      <c r="U28" s="202">
        <v>72.099999999999994</v>
      </c>
      <c r="V28" s="289">
        <v>72.7</v>
      </c>
    </row>
    <row r="29" spans="1:22" ht="12" customHeight="1" x14ac:dyDescent="0.35">
      <c r="A29" s="195" t="s">
        <v>77</v>
      </c>
      <c r="B29" s="94">
        <v>74.400000000000006</v>
      </c>
      <c r="C29" s="285">
        <v>74</v>
      </c>
      <c r="D29" s="285">
        <v>73.599999999999994</v>
      </c>
      <c r="E29" s="285">
        <v>72.400000000000006</v>
      </c>
      <c r="F29" s="318">
        <v>72.5</v>
      </c>
      <c r="G29" s="285">
        <v>73.099999999999994</v>
      </c>
      <c r="H29" s="285">
        <v>74.2</v>
      </c>
      <c r="I29" s="285">
        <v>74.3</v>
      </c>
      <c r="J29" s="285">
        <v>72.2</v>
      </c>
      <c r="K29" s="285">
        <v>72.099999999999994</v>
      </c>
      <c r="L29" s="314">
        <v>73.599999999999994</v>
      </c>
      <c r="M29" s="271">
        <v>73.8</v>
      </c>
      <c r="N29" s="271">
        <v>74.400000000000006</v>
      </c>
      <c r="O29" s="271">
        <v>74.900000000000006</v>
      </c>
      <c r="P29" s="271">
        <v>75.5</v>
      </c>
      <c r="Q29" s="271">
        <v>76.2</v>
      </c>
      <c r="R29" s="271">
        <v>76.900000000000006</v>
      </c>
      <c r="S29" s="271">
        <v>77.400000000000006</v>
      </c>
      <c r="T29" s="276">
        <v>77.099999999999994</v>
      </c>
      <c r="U29" s="271">
        <v>75.5</v>
      </c>
      <c r="V29" s="407">
        <v>75.400000000000006</v>
      </c>
    </row>
    <row r="30" spans="1:22" ht="12" customHeight="1" x14ac:dyDescent="0.35">
      <c r="A30" s="131" t="s">
        <v>83</v>
      </c>
      <c r="B30" s="169">
        <v>86.9</v>
      </c>
      <c r="C30" s="282">
        <v>85</v>
      </c>
      <c r="D30" s="282">
        <v>84.3</v>
      </c>
      <c r="E30" s="282">
        <v>83.2</v>
      </c>
      <c r="F30" s="317">
        <v>83.8</v>
      </c>
      <c r="G30" s="282">
        <v>84.6</v>
      </c>
      <c r="H30" s="282">
        <v>85.1</v>
      </c>
      <c r="I30" s="282">
        <v>83.6</v>
      </c>
      <c r="J30" s="282">
        <v>78.3</v>
      </c>
      <c r="K30" s="282">
        <v>78.2</v>
      </c>
      <c r="L30" s="282">
        <v>78.5</v>
      </c>
      <c r="M30" s="202">
        <v>79.7</v>
      </c>
      <c r="N30" s="202">
        <v>81.099999999999994</v>
      </c>
      <c r="O30" s="202">
        <v>82.9</v>
      </c>
      <c r="P30" s="202">
        <v>84.7</v>
      </c>
      <c r="Q30" s="202">
        <v>86.6</v>
      </c>
      <c r="R30" s="202">
        <v>86.1</v>
      </c>
      <c r="S30" s="202">
        <v>85.1</v>
      </c>
      <c r="T30" s="202">
        <v>84.1</v>
      </c>
      <c r="U30" s="202">
        <v>80.3</v>
      </c>
      <c r="V30" s="408">
        <v>79.8</v>
      </c>
    </row>
    <row r="31" spans="1:22" ht="12" customHeight="1" x14ac:dyDescent="0.35">
      <c r="A31" s="194" t="s">
        <v>90</v>
      </c>
      <c r="B31" s="34">
        <v>77.5</v>
      </c>
      <c r="C31" s="87">
        <v>77.3</v>
      </c>
      <c r="D31" s="87">
        <v>75.599999999999994</v>
      </c>
      <c r="E31" s="87">
        <v>75.3</v>
      </c>
      <c r="F31" s="316">
        <v>74.8</v>
      </c>
      <c r="G31" s="87">
        <v>75.400000000000006</v>
      </c>
      <c r="H31" s="315">
        <v>76.8</v>
      </c>
      <c r="I31" s="87">
        <v>78</v>
      </c>
      <c r="J31" s="87">
        <v>76.400000000000006</v>
      </c>
      <c r="K31" s="87">
        <v>75.3</v>
      </c>
      <c r="L31" s="312">
        <v>75.3</v>
      </c>
      <c r="M31" s="203">
        <v>75.7</v>
      </c>
      <c r="N31" s="203">
        <v>75.400000000000006</v>
      </c>
      <c r="O31" s="203">
        <v>75.2</v>
      </c>
      <c r="P31" s="203">
        <v>74.8</v>
      </c>
      <c r="Q31" s="203">
        <v>74.3</v>
      </c>
      <c r="R31" s="203">
        <v>74</v>
      </c>
      <c r="S31" s="203">
        <v>74.8</v>
      </c>
      <c r="T31" s="203">
        <v>75.3</v>
      </c>
      <c r="U31" s="203">
        <v>74.7</v>
      </c>
      <c r="V31" s="406">
        <v>76.3</v>
      </c>
    </row>
    <row r="32" spans="1:22" ht="12" customHeight="1" x14ac:dyDescent="0.35">
      <c r="A32" s="133" t="s">
        <v>93</v>
      </c>
      <c r="B32" s="286">
        <v>79.099999999999994</v>
      </c>
      <c r="C32" s="287">
        <v>78.900000000000006</v>
      </c>
      <c r="D32" s="287">
        <v>77.900000000000006</v>
      </c>
      <c r="E32" s="287">
        <v>77.400000000000006</v>
      </c>
      <c r="F32" s="319">
        <v>77.2</v>
      </c>
      <c r="G32" s="287">
        <v>77.900000000000006</v>
      </c>
      <c r="H32" s="287">
        <v>78.599999999999994</v>
      </c>
      <c r="I32" s="287">
        <v>79.5</v>
      </c>
      <c r="J32" s="287">
        <v>79</v>
      </c>
      <c r="K32" s="287">
        <v>77.3</v>
      </c>
      <c r="L32" s="287">
        <v>78.3</v>
      </c>
      <c r="M32" s="272">
        <v>78.5</v>
      </c>
      <c r="N32" s="272">
        <v>78.400000000000006</v>
      </c>
      <c r="O32" s="272">
        <v>78.8</v>
      </c>
      <c r="P32" s="272">
        <v>79.2</v>
      </c>
      <c r="Q32" s="272">
        <v>79.599999999999994</v>
      </c>
      <c r="R32" s="272">
        <v>79.8</v>
      </c>
      <c r="S32" s="272">
        <v>80.099999999999994</v>
      </c>
      <c r="T32" s="272">
        <v>80.5</v>
      </c>
      <c r="U32" s="272">
        <v>79.900000000000006</v>
      </c>
      <c r="V32" s="409">
        <v>79.3</v>
      </c>
    </row>
    <row r="33" spans="1:44" ht="12" customHeight="1" x14ac:dyDescent="0.35">
      <c r="A33" s="131" t="s">
        <v>189</v>
      </c>
      <c r="B33" s="274">
        <v>31.228000640869102</v>
      </c>
      <c r="C33" s="274">
        <v>30.975999832153299</v>
      </c>
      <c r="D33" s="274">
        <v>30.770999908447301</v>
      </c>
      <c r="E33" s="274">
        <v>30.42799949646</v>
      </c>
      <c r="F33" s="321">
        <v>30.2070007324219</v>
      </c>
      <c r="G33" s="274">
        <v>29.902999877929702</v>
      </c>
      <c r="H33" s="274">
        <v>31.268999099731399</v>
      </c>
      <c r="I33" s="274">
        <v>34.435001373291001</v>
      </c>
      <c r="J33" s="274">
        <v>34.104000091552699</v>
      </c>
      <c r="K33" s="274">
        <v>33.219001770019503</v>
      </c>
      <c r="L33" s="274">
        <v>32.826999664306598</v>
      </c>
      <c r="M33" s="274">
        <v>32.889999389648402</v>
      </c>
      <c r="N33" s="274">
        <v>32.854000091552699</v>
      </c>
      <c r="O33" s="274">
        <v>33.528999328613303</v>
      </c>
      <c r="P33" s="274">
        <v>33.487998962402301</v>
      </c>
      <c r="Q33" s="274">
        <v>34.438999176025398</v>
      </c>
      <c r="R33" s="274">
        <v>36.7109985351563</v>
      </c>
      <c r="S33" s="274">
        <v>37.544998168945298</v>
      </c>
      <c r="T33" s="274">
        <v>39.654998779296903</v>
      </c>
      <c r="U33" s="274">
        <v>39.655998229980497</v>
      </c>
      <c r="V33" s="277">
        <v>42.438999176025398</v>
      </c>
    </row>
    <row r="34" spans="1:44" ht="12" customHeight="1" x14ac:dyDescent="0.35">
      <c r="A34" s="33" t="s">
        <v>145</v>
      </c>
      <c r="B34" s="34"/>
      <c r="C34" s="87"/>
      <c r="D34" s="87"/>
      <c r="E34" s="87"/>
      <c r="F34" s="316"/>
      <c r="G34" s="87"/>
      <c r="H34" s="87"/>
      <c r="I34" s="87"/>
      <c r="J34" s="87"/>
      <c r="K34" s="87"/>
      <c r="L34" s="87">
        <v>45.8</v>
      </c>
      <c r="M34" s="339">
        <v>47</v>
      </c>
      <c r="N34" s="339">
        <v>47.1</v>
      </c>
      <c r="O34" s="339">
        <v>50.4</v>
      </c>
      <c r="P34" s="339">
        <v>51.4</v>
      </c>
      <c r="Q34" s="339">
        <v>52</v>
      </c>
      <c r="R34" s="339">
        <v>53.1</v>
      </c>
      <c r="S34" s="339">
        <v>54.7</v>
      </c>
      <c r="T34" s="339">
        <v>56</v>
      </c>
      <c r="U34" s="339">
        <v>50.3</v>
      </c>
      <c r="V34" s="410">
        <v>49.39</v>
      </c>
    </row>
    <row r="35" spans="1:44" ht="12" customHeight="1" x14ac:dyDescent="0.35">
      <c r="A35" s="168" t="s">
        <v>193</v>
      </c>
      <c r="B35" s="274">
        <v>53.088001251220703</v>
      </c>
      <c r="C35" s="274">
        <v>52.733001708984403</v>
      </c>
      <c r="D35" s="274">
        <v>47.525001525878899</v>
      </c>
      <c r="E35" s="274">
        <v>45.658000946044901</v>
      </c>
      <c r="F35" s="321">
        <v>45.215000152587898</v>
      </c>
      <c r="G35" s="274">
        <v>42.8549995422363</v>
      </c>
      <c r="H35" s="274">
        <v>42.537998199462898</v>
      </c>
      <c r="I35" s="274">
        <v>42.527000427246101</v>
      </c>
      <c r="J35" s="274">
        <v>40.033000946044901</v>
      </c>
      <c r="K35" s="274">
        <v>38.509998321533203</v>
      </c>
      <c r="L35" s="274">
        <v>39.445999145507798</v>
      </c>
      <c r="M35" s="274">
        <v>38.448001861572301</v>
      </c>
      <c r="N35" s="274">
        <v>39.259998321533203</v>
      </c>
      <c r="O35" s="274">
        <v>41.666000366210902</v>
      </c>
      <c r="P35" s="274">
        <v>42.388999938964801</v>
      </c>
      <c r="Q35" s="274">
        <v>42.9609985351563</v>
      </c>
      <c r="R35" s="274">
        <v>42.375</v>
      </c>
      <c r="S35" s="274">
        <v>41.916000366210902</v>
      </c>
      <c r="T35" s="292">
        <v>40.1049995422363</v>
      </c>
      <c r="U35" s="274">
        <v>38.779998779296903</v>
      </c>
      <c r="V35" s="277">
        <v>39.7820014953613</v>
      </c>
    </row>
    <row r="36" spans="1:44" ht="12" customHeight="1" x14ac:dyDescent="0.35">
      <c r="A36" s="33" t="s">
        <v>98</v>
      </c>
      <c r="B36" s="34">
        <v>38.6</v>
      </c>
      <c r="C36" s="87">
        <v>35.799999999999997</v>
      </c>
      <c r="D36" s="87">
        <v>34.5</v>
      </c>
      <c r="E36" s="87">
        <v>32.799999999999997</v>
      </c>
      <c r="F36" s="316">
        <v>33.9</v>
      </c>
      <c r="G36" s="87">
        <v>39.6</v>
      </c>
      <c r="H36" s="87">
        <v>40.700000000000003</v>
      </c>
      <c r="I36" s="87">
        <v>41.9</v>
      </c>
      <c r="J36" s="87">
        <v>43.3</v>
      </c>
      <c r="K36" s="87">
        <v>43.5</v>
      </c>
      <c r="L36" s="87">
        <v>43.9</v>
      </c>
      <c r="M36" s="339">
        <v>44</v>
      </c>
      <c r="N36" s="339">
        <v>46</v>
      </c>
      <c r="O36" s="339">
        <v>46.9</v>
      </c>
      <c r="P36" s="339">
        <v>47.8</v>
      </c>
      <c r="Q36" s="339">
        <v>49.1</v>
      </c>
      <c r="R36" s="339">
        <v>50.5</v>
      </c>
      <c r="S36" s="339">
        <v>51.7</v>
      </c>
      <c r="T36" s="339">
        <v>54.7</v>
      </c>
      <c r="U36" s="339">
        <v>54.7</v>
      </c>
      <c r="V36" s="341">
        <v>55.1</v>
      </c>
    </row>
    <row r="37" spans="1:44" ht="12" customHeight="1" x14ac:dyDescent="0.35">
      <c r="A37" s="168" t="s">
        <v>153</v>
      </c>
      <c r="B37" s="169"/>
      <c r="C37" s="169"/>
      <c r="D37" s="169"/>
      <c r="E37" s="169"/>
      <c r="F37" s="337"/>
      <c r="G37" s="169"/>
      <c r="H37" s="169">
        <v>56.6</v>
      </c>
      <c r="I37" s="169">
        <v>53.9</v>
      </c>
      <c r="J37" s="169">
        <v>53.5</v>
      </c>
      <c r="K37" s="169">
        <v>53.5</v>
      </c>
      <c r="L37" s="169">
        <v>58.7</v>
      </c>
      <c r="M37" s="169">
        <v>55.9</v>
      </c>
      <c r="N37" s="169">
        <v>49.9</v>
      </c>
      <c r="O37" s="169">
        <v>50.5</v>
      </c>
      <c r="P37" s="169">
        <v>52.9</v>
      </c>
      <c r="Q37" s="169">
        <v>55.9</v>
      </c>
      <c r="R37" s="169">
        <v>57.4</v>
      </c>
      <c r="S37" s="169">
        <v>59.5</v>
      </c>
      <c r="T37" s="169">
        <v>61.2</v>
      </c>
      <c r="U37" s="169">
        <v>60.6</v>
      </c>
      <c r="V37" s="289">
        <v>60.9</v>
      </c>
    </row>
    <row r="38" spans="1:44" ht="12" customHeight="1" x14ac:dyDescent="0.35">
      <c r="A38" s="33" t="s">
        <v>151</v>
      </c>
      <c r="B38" s="34"/>
      <c r="C38" s="87"/>
      <c r="D38" s="87"/>
      <c r="E38" s="87">
        <v>58.442113893730266</v>
      </c>
      <c r="F38" s="316">
        <v>54.64145469027811</v>
      </c>
      <c r="G38" s="87">
        <v>52.812501568216149</v>
      </c>
      <c r="H38" s="34">
        <v>53.412529742895899</v>
      </c>
      <c r="I38" s="87">
        <v>56.867369656442094</v>
      </c>
      <c r="J38" s="87">
        <v>52.7795196095284</v>
      </c>
      <c r="K38" s="87">
        <v>47.3</v>
      </c>
      <c r="L38" s="87">
        <v>45.4</v>
      </c>
      <c r="M38" s="339">
        <v>45.4</v>
      </c>
      <c r="N38" s="339">
        <v>47.6</v>
      </c>
      <c r="O38" s="340">
        <v>50.8</v>
      </c>
      <c r="P38" s="339">
        <v>52.1</v>
      </c>
      <c r="Q38" s="339">
        <v>55.2</v>
      </c>
      <c r="R38" s="339">
        <v>57.3</v>
      </c>
      <c r="S38" s="339">
        <v>58.8</v>
      </c>
      <c r="T38" s="339">
        <v>60.7</v>
      </c>
      <c r="U38" s="339">
        <v>61.3</v>
      </c>
      <c r="V38" s="341">
        <v>62.2</v>
      </c>
    </row>
    <row r="39" spans="1:44" ht="12" customHeight="1" x14ac:dyDescent="0.35">
      <c r="A39" s="131" t="s">
        <v>99</v>
      </c>
      <c r="B39" s="169">
        <v>47.8</v>
      </c>
      <c r="C39" s="282">
        <v>46.9</v>
      </c>
      <c r="D39" s="282">
        <v>45.8</v>
      </c>
      <c r="E39" s="282">
        <v>46.1</v>
      </c>
      <c r="F39" s="317">
        <v>46</v>
      </c>
      <c r="G39" s="282">
        <v>44.6</v>
      </c>
      <c r="H39" s="282">
        <v>44.6</v>
      </c>
      <c r="I39" s="282">
        <v>44.9</v>
      </c>
      <c r="J39" s="282">
        <v>44.3</v>
      </c>
      <c r="K39" s="282">
        <v>46.3</v>
      </c>
      <c r="L39" s="282">
        <v>48.4</v>
      </c>
      <c r="M39" s="202">
        <v>48.9</v>
      </c>
      <c r="N39" s="202">
        <v>49.5</v>
      </c>
      <c r="O39" s="207">
        <v>49.5</v>
      </c>
      <c r="P39" s="202">
        <v>50.2</v>
      </c>
      <c r="Q39" s="202">
        <v>50.6</v>
      </c>
      <c r="R39" s="202">
        <v>51.5</v>
      </c>
      <c r="S39" s="202">
        <v>52</v>
      </c>
      <c r="T39" s="202">
        <v>50.3</v>
      </c>
      <c r="U39" s="202">
        <v>47.5</v>
      </c>
      <c r="V39" s="289">
        <v>50.3</v>
      </c>
    </row>
    <row r="40" spans="1:44" ht="15" customHeight="1" thickBot="1" x14ac:dyDescent="0.4">
      <c r="A40" s="33" t="s">
        <v>190</v>
      </c>
      <c r="B40" s="327">
        <v>50.673999786377003</v>
      </c>
      <c r="C40" s="273">
        <v>50.988998413085902</v>
      </c>
      <c r="D40" s="273">
        <v>51.389999389648402</v>
      </c>
      <c r="E40" s="273">
        <v>51.443000793457003</v>
      </c>
      <c r="F40" s="320">
        <v>52.0200004577637</v>
      </c>
      <c r="G40" s="291">
        <v>52.008998870849602</v>
      </c>
      <c r="H40" s="275">
        <v>52.668998718261697</v>
      </c>
      <c r="I40" s="275">
        <v>52.668998718261697</v>
      </c>
      <c r="J40" s="273">
        <v>51.280998229980497</v>
      </c>
      <c r="K40" s="290">
        <v>51.702999114990199</v>
      </c>
      <c r="L40" s="275">
        <v>51.849998474121101</v>
      </c>
      <c r="M40" s="275">
        <v>52.035999298095703</v>
      </c>
      <c r="N40" s="275">
        <v>52.244998931884801</v>
      </c>
      <c r="O40" s="275">
        <v>51.069000244140597</v>
      </c>
      <c r="P40" s="275">
        <v>51.147998809814503</v>
      </c>
      <c r="Q40" s="275">
        <v>51.035999298095703</v>
      </c>
      <c r="R40" s="275">
        <v>50.958000183105497</v>
      </c>
      <c r="S40" s="275">
        <v>51.358001708984403</v>
      </c>
      <c r="T40" s="275">
        <v>51.707000732421903</v>
      </c>
      <c r="U40" s="275">
        <v>49.867000579833999</v>
      </c>
      <c r="V40" s="278">
        <v>49.269001007080099</v>
      </c>
    </row>
    <row r="41" spans="1:44" ht="12.75" customHeight="1" x14ac:dyDescent="0.35">
      <c r="A41" s="328" t="s">
        <v>81</v>
      </c>
      <c r="B41" s="329">
        <v>71.3</v>
      </c>
      <c r="C41" s="330">
        <v>71.2</v>
      </c>
      <c r="D41" s="330">
        <v>71.400000000000006</v>
      </c>
      <c r="E41" s="330">
        <v>71.599999999999994</v>
      </c>
      <c r="F41" s="331">
        <v>71.8</v>
      </c>
      <c r="G41" s="332">
        <v>71.599999999999994</v>
      </c>
      <c r="H41" s="287">
        <v>71.5</v>
      </c>
      <c r="I41" s="288">
        <v>71.5</v>
      </c>
      <c r="J41" s="333">
        <v>69.900000000000006</v>
      </c>
      <c r="K41" s="287">
        <v>69.400000000000006</v>
      </c>
      <c r="L41" s="287">
        <v>69.3</v>
      </c>
      <c r="M41" s="272">
        <v>69.900000000000006</v>
      </c>
      <c r="N41" s="272">
        <v>70.5</v>
      </c>
      <c r="O41" s="272">
        <v>71.900000000000006</v>
      </c>
      <c r="P41" s="272">
        <v>72.7</v>
      </c>
      <c r="Q41" s="272">
        <v>73.5</v>
      </c>
      <c r="R41" s="272">
        <v>74.099999999999994</v>
      </c>
      <c r="S41" s="272">
        <v>74.7</v>
      </c>
      <c r="T41" s="272">
        <v>75.2</v>
      </c>
      <c r="U41" s="334">
        <v>75.400000000000006</v>
      </c>
      <c r="V41" s="409">
        <v>75.099999999999994</v>
      </c>
    </row>
    <row r="42" spans="1:44" ht="12.75" customHeight="1" x14ac:dyDescent="0.35">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row>
  </sheetData>
  <mergeCells count="1">
    <mergeCell ref="A42:AR42"/>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DD496-5017-42A1-9DCA-04A763BE9503}">
  <dimension ref="A1:V41"/>
  <sheetViews>
    <sheetView workbookViewId="0">
      <selection activeCell="D49" sqref="D49"/>
    </sheetView>
  </sheetViews>
  <sheetFormatPr defaultRowHeight="12.75" x14ac:dyDescent="0.35"/>
  <sheetData>
    <row r="1" spans="1:22" x14ac:dyDescent="0.35">
      <c r="A1" s="198"/>
      <c r="B1" s="280">
        <v>2001</v>
      </c>
      <c r="C1" s="280">
        <v>2002</v>
      </c>
      <c r="D1" s="280">
        <v>2003</v>
      </c>
      <c r="E1" s="280">
        <v>2004</v>
      </c>
      <c r="F1" s="280">
        <v>2005</v>
      </c>
      <c r="G1" s="280">
        <v>2006</v>
      </c>
      <c r="H1" s="280">
        <v>2007</v>
      </c>
      <c r="I1" s="280">
        <v>2008</v>
      </c>
      <c r="J1" s="280">
        <v>2009</v>
      </c>
      <c r="K1" s="280">
        <v>2010</v>
      </c>
      <c r="L1" s="280">
        <v>2011</v>
      </c>
      <c r="M1" s="280">
        <v>2012</v>
      </c>
      <c r="N1" s="280">
        <v>2013</v>
      </c>
      <c r="O1" s="280">
        <v>2014</v>
      </c>
      <c r="P1" s="280">
        <v>2015</v>
      </c>
      <c r="Q1" s="280">
        <v>2016</v>
      </c>
      <c r="R1" s="280">
        <v>2017</v>
      </c>
      <c r="S1" s="280">
        <v>2018</v>
      </c>
      <c r="T1" s="270">
        <v>2019</v>
      </c>
      <c r="U1" s="270">
        <v>2020</v>
      </c>
      <c r="V1" s="281">
        <v>2021</v>
      </c>
    </row>
    <row r="2" spans="1:22" x14ac:dyDescent="0.35">
      <c r="A2" s="199" t="s">
        <v>161</v>
      </c>
      <c r="B2" s="204"/>
      <c r="C2" s="204">
        <v>9.6999999999999993</v>
      </c>
      <c r="D2" s="204">
        <v>9.8000000000000007</v>
      </c>
      <c r="E2" s="204">
        <v>10</v>
      </c>
      <c r="F2" s="231">
        <v>9.6999999999999993</v>
      </c>
      <c r="G2" s="204">
        <v>8.6999999999999993</v>
      </c>
      <c r="H2" s="204">
        <v>7.5</v>
      </c>
      <c r="I2" s="204">
        <v>7.3</v>
      </c>
      <c r="J2" s="204">
        <v>9.3000000000000007</v>
      </c>
      <c r="K2" s="204">
        <v>10</v>
      </c>
      <c r="L2" s="204">
        <v>10</v>
      </c>
      <c r="M2" s="204">
        <v>11</v>
      </c>
      <c r="N2" s="204">
        <v>11.5</v>
      </c>
      <c r="O2" s="204">
        <v>11</v>
      </c>
      <c r="P2" s="204">
        <v>10.199999999999999</v>
      </c>
      <c r="Q2" s="204">
        <v>9.3000000000000007</v>
      </c>
      <c r="R2" s="204">
        <v>8.3000000000000007</v>
      </c>
      <c r="S2" s="204">
        <v>7.4</v>
      </c>
      <c r="T2" s="204">
        <v>6.8</v>
      </c>
      <c r="U2" s="204">
        <v>7.2</v>
      </c>
      <c r="V2" s="335">
        <v>7.2</v>
      </c>
    </row>
    <row r="3" spans="1:22" x14ac:dyDescent="0.35">
      <c r="A3" s="190" t="s">
        <v>32</v>
      </c>
      <c r="B3" s="189">
        <v>6.2</v>
      </c>
      <c r="C3" s="87">
        <v>6.9</v>
      </c>
      <c r="D3" s="87">
        <v>7.7</v>
      </c>
      <c r="E3" s="87">
        <v>7.4</v>
      </c>
      <c r="F3" s="316">
        <v>8.5</v>
      </c>
      <c r="G3" s="87">
        <v>8.3000000000000007</v>
      </c>
      <c r="H3" s="87">
        <v>7.5</v>
      </c>
      <c r="I3" s="87">
        <v>7</v>
      </c>
      <c r="J3" s="87">
        <v>8</v>
      </c>
      <c r="K3" s="87">
        <v>8.4</v>
      </c>
      <c r="L3" s="324">
        <v>7.2</v>
      </c>
      <c r="M3" s="203">
        <v>7.6</v>
      </c>
      <c r="N3" s="203">
        <v>8.5</v>
      </c>
      <c r="O3" s="203">
        <v>8.6</v>
      </c>
      <c r="P3" s="203">
        <v>8.6</v>
      </c>
      <c r="Q3" s="203">
        <v>7.9</v>
      </c>
      <c r="R3" s="203">
        <v>7.1</v>
      </c>
      <c r="S3" s="206">
        <v>6</v>
      </c>
      <c r="T3" s="203">
        <v>5.4</v>
      </c>
      <c r="U3" s="203">
        <v>5.6</v>
      </c>
      <c r="V3" s="405">
        <v>6.3</v>
      </c>
    </row>
    <row r="4" spans="1:22" x14ac:dyDescent="0.35">
      <c r="A4" s="130" t="s">
        <v>34</v>
      </c>
      <c r="B4" s="169">
        <v>20</v>
      </c>
      <c r="C4" s="282">
        <v>18.3</v>
      </c>
      <c r="D4" s="284">
        <v>13.9</v>
      </c>
      <c r="E4" s="282">
        <v>12.2</v>
      </c>
      <c r="F4" s="317">
        <v>10.199999999999999</v>
      </c>
      <c r="G4" s="282">
        <v>9</v>
      </c>
      <c r="H4" s="282">
        <v>6.9</v>
      </c>
      <c r="I4" s="317">
        <v>5.7</v>
      </c>
      <c r="J4" s="282">
        <v>6.9</v>
      </c>
      <c r="K4" s="317">
        <v>10.3</v>
      </c>
      <c r="L4" s="317">
        <v>11.4</v>
      </c>
      <c r="M4" s="202">
        <v>12.4</v>
      </c>
      <c r="N4" s="202">
        <v>13</v>
      </c>
      <c r="O4" s="202">
        <v>11.5</v>
      </c>
      <c r="P4" s="202">
        <v>9.1999999999999993</v>
      </c>
      <c r="Q4" s="202">
        <v>7.7</v>
      </c>
      <c r="R4" s="202">
        <v>6.2</v>
      </c>
      <c r="S4" s="202">
        <v>5.3</v>
      </c>
      <c r="T4" s="202">
        <v>4.3</v>
      </c>
      <c r="U4" s="202">
        <v>5.2</v>
      </c>
      <c r="V4" s="289">
        <v>5.3</v>
      </c>
    </row>
    <row r="5" spans="1:22" x14ac:dyDescent="0.35">
      <c r="A5" s="190" t="s">
        <v>36</v>
      </c>
      <c r="B5" s="34">
        <v>8</v>
      </c>
      <c r="C5" s="87">
        <v>7.1</v>
      </c>
      <c r="D5" s="87">
        <v>7.6</v>
      </c>
      <c r="E5" s="87">
        <v>8.3000000000000007</v>
      </c>
      <c r="F5" s="316">
        <v>8</v>
      </c>
      <c r="G5" s="87">
        <v>7.2</v>
      </c>
      <c r="H5" s="87">
        <v>5.4</v>
      </c>
      <c r="I5" s="87">
        <v>4.4000000000000004</v>
      </c>
      <c r="J5" s="87">
        <v>6.8</v>
      </c>
      <c r="K5" s="87">
        <v>7.4</v>
      </c>
      <c r="L5" s="313">
        <v>6.8</v>
      </c>
      <c r="M5" s="203">
        <v>7</v>
      </c>
      <c r="N5" s="203">
        <v>7</v>
      </c>
      <c r="O5" s="203">
        <v>6.2</v>
      </c>
      <c r="P5" s="203">
        <v>5.0999999999999996</v>
      </c>
      <c r="Q5" s="203">
        <v>4</v>
      </c>
      <c r="R5" s="203">
        <v>2.9</v>
      </c>
      <c r="S5" s="203">
        <v>2.2999999999999998</v>
      </c>
      <c r="T5" s="203">
        <v>2.1</v>
      </c>
      <c r="U5" s="203">
        <v>2.6</v>
      </c>
      <c r="V5" s="406">
        <v>2.9</v>
      </c>
    </row>
    <row r="6" spans="1:22" x14ac:dyDescent="0.35">
      <c r="A6" s="130" t="s">
        <v>40</v>
      </c>
      <c r="B6" s="169">
        <v>4.2</v>
      </c>
      <c r="C6" s="282">
        <v>4.3</v>
      </c>
      <c r="D6" s="282">
        <v>5.5</v>
      </c>
      <c r="E6" s="282">
        <v>5.3</v>
      </c>
      <c r="F6" s="317">
        <v>4.9000000000000004</v>
      </c>
      <c r="G6" s="282">
        <v>4</v>
      </c>
      <c r="H6" s="282">
        <v>3.8</v>
      </c>
      <c r="I6" s="282">
        <v>3.7</v>
      </c>
      <c r="J6" s="284">
        <v>6.5</v>
      </c>
      <c r="K6" s="282">
        <v>7.9</v>
      </c>
      <c r="L6" s="282">
        <v>7.9</v>
      </c>
      <c r="M6" s="202">
        <v>8</v>
      </c>
      <c r="N6" s="202">
        <v>7.6</v>
      </c>
      <c r="O6" s="202">
        <v>7.1</v>
      </c>
      <c r="P6" s="202">
        <v>6.5</v>
      </c>
      <c r="Q6" s="207">
        <v>6.2</v>
      </c>
      <c r="R6" s="202">
        <v>6</v>
      </c>
      <c r="S6" s="205">
        <v>5.3</v>
      </c>
      <c r="T6" s="202">
        <v>5.0999999999999996</v>
      </c>
      <c r="U6" s="202">
        <v>5.8</v>
      </c>
      <c r="V6" s="289">
        <v>5.0999999999999996</v>
      </c>
    </row>
    <row r="7" spans="1:22" x14ac:dyDescent="0.35">
      <c r="A7" s="190" t="s">
        <v>42</v>
      </c>
      <c r="B7" s="34">
        <v>7.8</v>
      </c>
      <c r="C7" s="87">
        <v>8.6</v>
      </c>
      <c r="D7" s="87">
        <v>9.9</v>
      </c>
      <c r="E7" s="87">
        <v>10.8</v>
      </c>
      <c r="F7" s="316">
        <v>11.3</v>
      </c>
      <c r="G7" s="87">
        <v>10.4</v>
      </c>
      <c r="H7" s="315">
        <v>8.8000000000000007</v>
      </c>
      <c r="I7" s="87">
        <v>7.6</v>
      </c>
      <c r="J7" s="87">
        <v>7.9</v>
      </c>
      <c r="K7" s="316">
        <v>7.1</v>
      </c>
      <c r="L7" s="312">
        <v>5.9</v>
      </c>
      <c r="M7" s="206">
        <v>5.5</v>
      </c>
      <c r="N7" s="206">
        <v>5.3</v>
      </c>
      <c r="O7" s="203">
        <v>5.0999999999999996</v>
      </c>
      <c r="P7" s="203">
        <v>4.7</v>
      </c>
      <c r="Q7" s="203">
        <v>4.2</v>
      </c>
      <c r="R7" s="203">
        <v>3.8</v>
      </c>
      <c r="S7" s="203">
        <v>3.5</v>
      </c>
      <c r="T7" s="203">
        <v>3.2</v>
      </c>
      <c r="U7" s="203">
        <v>3.9</v>
      </c>
      <c r="V7" s="326">
        <v>3.7</v>
      </c>
    </row>
    <row r="8" spans="1:22" x14ac:dyDescent="0.35">
      <c r="A8" s="130" t="s">
        <v>44</v>
      </c>
      <c r="B8" s="169">
        <v>13.2</v>
      </c>
      <c r="C8" s="282">
        <v>10.199999999999999</v>
      </c>
      <c r="D8" s="282">
        <v>11.6</v>
      </c>
      <c r="E8" s="282">
        <v>10.6</v>
      </c>
      <c r="F8" s="317">
        <v>8.1999999999999993</v>
      </c>
      <c r="G8" s="282">
        <v>6.1</v>
      </c>
      <c r="H8" s="282">
        <v>4.7</v>
      </c>
      <c r="I8" s="282">
        <v>5.6</v>
      </c>
      <c r="J8" s="282">
        <v>13.9</v>
      </c>
      <c r="K8" s="282">
        <v>17.100000000000001</v>
      </c>
      <c r="L8" s="282">
        <v>12.6</v>
      </c>
      <c r="M8" s="202">
        <v>10.199999999999999</v>
      </c>
      <c r="N8" s="202">
        <v>8.9</v>
      </c>
      <c r="O8" s="202">
        <v>7.5</v>
      </c>
      <c r="P8" s="202">
        <v>6.5</v>
      </c>
      <c r="Q8" s="202">
        <v>7.1</v>
      </c>
      <c r="R8" s="202">
        <v>6</v>
      </c>
      <c r="S8" s="202">
        <v>5.5</v>
      </c>
      <c r="T8" s="202">
        <v>4.5999999999999996</v>
      </c>
      <c r="U8" s="202">
        <v>7.2</v>
      </c>
      <c r="V8" s="289">
        <v>6.5</v>
      </c>
    </row>
    <row r="9" spans="1:22" x14ac:dyDescent="0.35">
      <c r="A9" s="190" t="s">
        <v>46</v>
      </c>
      <c r="B9" s="34">
        <v>3.7</v>
      </c>
      <c r="C9" s="87">
        <v>4.3</v>
      </c>
      <c r="D9" s="87">
        <v>4.5999999999999996</v>
      </c>
      <c r="E9" s="87">
        <v>4.5999999999999996</v>
      </c>
      <c r="F9" s="316">
        <v>4.4000000000000004</v>
      </c>
      <c r="G9" s="87">
        <v>4.5</v>
      </c>
      <c r="H9" s="87">
        <v>5.0999999999999996</v>
      </c>
      <c r="I9" s="315">
        <v>6.9</v>
      </c>
      <c r="J9" s="87">
        <v>12.8</v>
      </c>
      <c r="K9" s="87">
        <v>14.8</v>
      </c>
      <c r="L9" s="312">
        <v>15.7</v>
      </c>
      <c r="M9" s="203">
        <v>15.8</v>
      </c>
      <c r="N9" s="203">
        <v>14</v>
      </c>
      <c r="O9" s="203">
        <v>12.1</v>
      </c>
      <c r="P9" s="203">
        <v>10.1</v>
      </c>
      <c r="Q9" s="203">
        <v>8.6</v>
      </c>
      <c r="R9" s="203">
        <v>6.9</v>
      </c>
      <c r="S9" s="206">
        <v>5.9</v>
      </c>
      <c r="T9" s="203">
        <v>5.0999999999999996</v>
      </c>
      <c r="U9" s="203">
        <v>5.8</v>
      </c>
      <c r="V9" s="406">
        <v>6.3</v>
      </c>
    </row>
    <row r="10" spans="1:22" x14ac:dyDescent="0.35">
      <c r="A10" s="130" t="s">
        <v>48</v>
      </c>
      <c r="B10" s="169">
        <v>10.6</v>
      </c>
      <c r="C10" s="282">
        <v>10.199999999999999</v>
      </c>
      <c r="D10" s="282">
        <v>9.6</v>
      </c>
      <c r="E10" s="284">
        <v>10.5</v>
      </c>
      <c r="F10" s="317">
        <v>10.1</v>
      </c>
      <c r="G10" s="282">
        <v>9.1</v>
      </c>
      <c r="H10" s="282">
        <v>8.5</v>
      </c>
      <c r="I10" s="282">
        <v>7.9</v>
      </c>
      <c r="J10" s="282">
        <v>9.8000000000000007</v>
      </c>
      <c r="K10" s="284">
        <v>12.9</v>
      </c>
      <c r="L10" s="282">
        <v>18.100000000000001</v>
      </c>
      <c r="M10" s="202">
        <v>24.7</v>
      </c>
      <c r="N10" s="202">
        <v>27.7</v>
      </c>
      <c r="O10" s="202">
        <v>26.7</v>
      </c>
      <c r="P10" s="202">
        <v>25.1</v>
      </c>
      <c r="Q10" s="202">
        <v>23.7</v>
      </c>
      <c r="R10" s="202">
        <v>21.7</v>
      </c>
      <c r="S10" s="202">
        <v>19.5</v>
      </c>
      <c r="T10" s="202">
        <v>17.5</v>
      </c>
      <c r="U10" s="202">
        <v>16.5</v>
      </c>
      <c r="V10" s="289">
        <v>14.9</v>
      </c>
    </row>
    <row r="11" spans="1:22" x14ac:dyDescent="0.35">
      <c r="A11" s="190" t="s">
        <v>50</v>
      </c>
      <c r="B11" s="34">
        <v>10.4</v>
      </c>
      <c r="C11" s="87">
        <v>11.2</v>
      </c>
      <c r="D11" s="87">
        <v>11.3</v>
      </c>
      <c r="E11" s="87">
        <v>11.1</v>
      </c>
      <c r="F11" s="316">
        <v>9.1999999999999993</v>
      </c>
      <c r="G11" s="322">
        <v>8.5</v>
      </c>
      <c r="H11" s="87">
        <v>8.3000000000000007</v>
      </c>
      <c r="I11" s="87">
        <v>11.3</v>
      </c>
      <c r="J11" s="87">
        <v>18</v>
      </c>
      <c r="K11" s="87">
        <v>20</v>
      </c>
      <c r="L11" s="312">
        <v>21.5</v>
      </c>
      <c r="M11" s="203">
        <v>24.9</v>
      </c>
      <c r="N11" s="203">
        <v>26.2</v>
      </c>
      <c r="O11" s="203">
        <v>24.6</v>
      </c>
      <c r="P11" s="203">
        <v>22.2</v>
      </c>
      <c r="Q11" s="203">
        <v>19.7</v>
      </c>
      <c r="R11" s="203">
        <v>17.3</v>
      </c>
      <c r="S11" s="203">
        <v>15.4</v>
      </c>
      <c r="T11" s="203">
        <v>14.2</v>
      </c>
      <c r="U11" s="203">
        <v>15.6</v>
      </c>
      <c r="V11" s="406">
        <v>14.9</v>
      </c>
    </row>
    <row r="12" spans="1:22" x14ac:dyDescent="0.35">
      <c r="A12" s="130" t="s">
        <v>52</v>
      </c>
      <c r="B12" s="169">
        <v>8.6</v>
      </c>
      <c r="C12" s="282">
        <v>8.6999999999999993</v>
      </c>
      <c r="D12" s="284">
        <v>8.3000000000000007</v>
      </c>
      <c r="E12" s="282">
        <v>8.9</v>
      </c>
      <c r="F12" s="317">
        <v>8.5</v>
      </c>
      <c r="G12" s="323">
        <v>8.5</v>
      </c>
      <c r="H12" s="282">
        <v>7.7</v>
      </c>
      <c r="I12" s="282">
        <v>7.1</v>
      </c>
      <c r="J12" s="282">
        <v>8.8000000000000007</v>
      </c>
      <c r="K12" s="282">
        <v>8.9</v>
      </c>
      <c r="L12" s="282">
        <v>8.9</v>
      </c>
      <c r="M12" s="202">
        <v>9.5</v>
      </c>
      <c r="N12" s="202">
        <v>10</v>
      </c>
      <c r="O12" s="202">
        <v>10.3</v>
      </c>
      <c r="P12" s="205">
        <v>10.4</v>
      </c>
      <c r="Q12" s="202">
        <v>10.1</v>
      </c>
      <c r="R12" s="202">
        <v>9.5</v>
      </c>
      <c r="S12" s="202">
        <v>9.1</v>
      </c>
      <c r="T12" s="202">
        <v>8.5</v>
      </c>
      <c r="U12" s="202">
        <v>8.1</v>
      </c>
      <c r="V12" s="289">
        <v>7.9</v>
      </c>
    </row>
    <row r="13" spans="1:22" x14ac:dyDescent="0.35">
      <c r="A13" s="190" t="s">
        <v>96</v>
      </c>
      <c r="B13" s="34"/>
      <c r="C13" s="87">
        <v>15.4</v>
      </c>
      <c r="D13" s="315">
        <v>14.3</v>
      </c>
      <c r="E13" s="87">
        <v>14.1</v>
      </c>
      <c r="F13" s="316">
        <v>13</v>
      </c>
      <c r="G13" s="322">
        <v>11.5</v>
      </c>
      <c r="H13" s="87">
        <v>10.1</v>
      </c>
      <c r="I13" s="87">
        <v>8.6999999999999993</v>
      </c>
      <c r="J13" s="87">
        <v>9.4</v>
      </c>
      <c r="K13" s="87">
        <v>11.9</v>
      </c>
      <c r="L13" s="312">
        <v>14</v>
      </c>
      <c r="M13" s="203">
        <v>16.3</v>
      </c>
      <c r="N13" s="203">
        <v>17.5</v>
      </c>
      <c r="O13" s="203">
        <v>17.5</v>
      </c>
      <c r="P13" s="203">
        <v>16.399999999999999</v>
      </c>
      <c r="Q13" s="203">
        <v>13.3</v>
      </c>
      <c r="R13" s="203">
        <v>11.3</v>
      </c>
      <c r="S13" s="203">
        <v>8.5</v>
      </c>
      <c r="T13" s="203">
        <v>6.7</v>
      </c>
      <c r="U13" s="203">
        <v>7.6</v>
      </c>
      <c r="V13" s="406">
        <v>7.6</v>
      </c>
    </row>
    <row r="14" spans="1:22" x14ac:dyDescent="0.35">
      <c r="A14" s="130" t="s">
        <v>56</v>
      </c>
      <c r="B14" s="169">
        <v>9.6999999999999993</v>
      </c>
      <c r="C14" s="282">
        <v>9.3000000000000007</v>
      </c>
      <c r="D14" s="282">
        <v>9</v>
      </c>
      <c r="E14" s="284">
        <v>8</v>
      </c>
      <c r="F14" s="317">
        <v>7.8</v>
      </c>
      <c r="G14" s="282">
        <v>6.9</v>
      </c>
      <c r="H14" s="282">
        <v>6.2</v>
      </c>
      <c r="I14" s="282">
        <v>6.8</v>
      </c>
      <c r="J14" s="282">
        <v>7.9</v>
      </c>
      <c r="K14" s="282">
        <v>8.5</v>
      </c>
      <c r="L14" s="282">
        <v>8.5</v>
      </c>
      <c r="M14" s="202">
        <v>10.8</v>
      </c>
      <c r="N14" s="202">
        <v>12.3</v>
      </c>
      <c r="O14" s="202">
        <v>12.9</v>
      </c>
      <c r="P14" s="202">
        <v>12.1</v>
      </c>
      <c r="Q14" s="202">
        <v>11.9</v>
      </c>
      <c r="R14" s="202">
        <v>11.4</v>
      </c>
      <c r="S14" s="202">
        <v>10.8</v>
      </c>
      <c r="T14" s="202">
        <v>10.199999999999999</v>
      </c>
      <c r="U14" s="202">
        <v>9.4</v>
      </c>
      <c r="V14" s="289">
        <v>9.6999999999999993</v>
      </c>
    </row>
    <row r="15" spans="1:22" x14ac:dyDescent="0.35">
      <c r="A15" s="190" t="s">
        <v>38</v>
      </c>
      <c r="B15" s="34">
        <v>4</v>
      </c>
      <c r="C15" s="87">
        <v>3.4</v>
      </c>
      <c r="D15" s="87">
        <v>4.2</v>
      </c>
      <c r="E15" s="87">
        <v>4.4000000000000004</v>
      </c>
      <c r="F15" s="316">
        <v>5.4</v>
      </c>
      <c r="G15" s="87">
        <v>4.7</v>
      </c>
      <c r="H15" s="87">
        <v>4</v>
      </c>
      <c r="I15" s="87">
        <v>3.8</v>
      </c>
      <c r="J15" s="87">
        <v>5.5</v>
      </c>
      <c r="K15" s="315">
        <v>6.5</v>
      </c>
      <c r="L15" s="312">
        <v>8.1</v>
      </c>
      <c r="M15" s="203">
        <v>12.1</v>
      </c>
      <c r="N15" s="203">
        <v>16.100000000000001</v>
      </c>
      <c r="O15" s="203">
        <v>16.3</v>
      </c>
      <c r="P15" s="203">
        <v>15.2</v>
      </c>
      <c r="Q15" s="203">
        <v>13.2</v>
      </c>
      <c r="R15" s="203">
        <v>11.3</v>
      </c>
      <c r="S15" s="203">
        <v>8.6</v>
      </c>
      <c r="T15" s="203">
        <v>7.3</v>
      </c>
      <c r="U15" s="203">
        <v>7.8</v>
      </c>
      <c r="V15" s="406">
        <v>7.7</v>
      </c>
    </row>
    <row r="16" spans="1:22" x14ac:dyDescent="0.35">
      <c r="A16" s="130" t="s">
        <v>60</v>
      </c>
      <c r="B16" s="169">
        <v>14.1</v>
      </c>
      <c r="C16" s="284">
        <v>14</v>
      </c>
      <c r="D16" s="282">
        <v>12.2</v>
      </c>
      <c r="E16" s="282">
        <v>11.9</v>
      </c>
      <c r="F16" s="317">
        <v>10.199999999999999</v>
      </c>
      <c r="G16" s="282">
        <v>7.2</v>
      </c>
      <c r="H16" s="282">
        <v>6.2</v>
      </c>
      <c r="I16" s="282">
        <v>8</v>
      </c>
      <c r="J16" s="282">
        <v>18</v>
      </c>
      <c r="K16" s="282">
        <v>19.8</v>
      </c>
      <c r="L16" s="282">
        <v>16.5</v>
      </c>
      <c r="M16" s="202">
        <v>15.3</v>
      </c>
      <c r="N16" s="202">
        <v>12.1</v>
      </c>
      <c r="O16" s="202">
        <v>11.1</v>
      </c>
      <c r="P16" s="202">
        <v>10.1</v>
      </c>
      <c r="Q16" s="202">
        <v>9.9</v>
      </c>
      <c r="R16" s="202">
        <v>8.9</v>
      </c>
      <c r="S16" s="202">
        <v>7.6</v>
      </c>
      <c r="T16" s="202">
        <v>6.5</v>
      </c>
      <c r="U16" s="202">
        <v>8.4</v>
      </c>
      <c r="V16" s="289">
        <v>7.9</v>
      </c>
    </row>
    <row r="17" spans="1:22" x14ac:dyDescent="0.35">
      <c r="A17" s="190" t="s">
        <v>62</v>
      </c>
      <c r="B17" s="34">
        <v>17.100000000000001</v>
      </c>
      <c r="C17" s="315">
        <v>13.2</v>
      </c>
      <c r="D17" s="87">
        <v>13</v>
      </c>
      <c r="E17" s="87">
        <v>10.8</v>
      </c>
      <c r="F17" s="316">
        <v>8.4</v>
      </c>
      <c r="G17" s="87">
        <v>5.8</v>
      </c>
      <c r="H17" s="87">
        <v>4.3</v>
      </c>
      <c r="I17" s="87">
        <v>5.9</v>
      </c>
      <c r="J17" s="87">
        <v>14</v>
      </c>
      <c r="K17" s="87">
        <v>18.100000000000001</v>
      </c>
      <c r="L17" s="312">
        <v>15.7</v>
      </c>
      <c r="M17" s="203">
        <v>13.6</v>
      </c>
      <c r="N17" s="203">
        <v>12</v>
      </c>
      <c r="O17" s="203">
        <v>10.9</v>
      </c>
      <c r="P17" s="203">
        <v>9.3000000000000007</v>
      </c>
      <c r="Q17" s="203">
        <v>8.1</v>
      </c>
      <c r="R17" s="203">
        <v>7.3</v>
      </c>
      <c r="S17" s="203">
        <v>6.3</v>
      </c>
      <c r="T17" s="203">
        <v>6.5</v>
      </c>
      <c r="U17" s="203">
        <v>8.8000000000000007</v>
      </c>
      <c r="V17" s="406">
        <v>7.4</v>
      </c>
    </row>
    <row r="18" spans="1:22" x14ac:dyDescent="0.35">
      <c r="A18" s="130" t="s">
        <v>64</v>
      </c>
      <c r="B18" s="169">
        <v>1.8</v>
      </c>
      <c r="C18" s="282">
        <v>2.6</v>
      </c>
      <c r="D18" s="284">
        <v>3.7</v>
      </c>
      <c r="E18" s="282">
        <v>5.0999999999999996</v>
      </c>
      <c r="F18" s="317">
        <v>4.5</v>
      </c>
      <c r="G18" s="282">
        <v>4.7</v>
      </c>
      <c r="H18" s="282">
        <v>4.0999999999999996</v>
      </c>
      <c r="I18" s="284">
        <v>5.0999999999999996</v>
      </c>
      <c r="J18" s="282">
        <v>5.2</v>
      </c>
      <c r="K18" s="284">
        <v>4.4000000000000004</v>
      </c>
      <c r="L18" s="282">
        <v>4.9000000000000004</v>
      </c>
      <c r="M18" s="202">
        <v>5.2</v>
      </c>
      <c r="N18" s="202">
        <v>5.9</v>
      </c>
      <c r="O18" s="202">
        <v>5.9</v>
      </c>
      <c r="P18" s="207">
        <v>6.7</v>
      </c>
      <c r="Q18" s="202">
        <v>6.3</v>
      </c>
      <c r="R18" s="202">
        <v>5.5</v>
      </c>
      <c r="S18" s="202">
        <v>5.6</v>
      </c>
      <c r="T18" s="202">
        <v>5.6</v>
      </c>
      <c r="U18" s="202">
        <v>6.8</v>
      </c>
      <c r="V18" s="289">
        <v>5.3</v>
      </c>
    </row>
    <row r="19" spans="1:22" x14ac:dyDescent="0.35">
      <c r="A19" s="190" t="s">
        <v>58</v>
      </c>
      <c r="B19" s="34">
        <v>5.7</v>
      </c>
      <c r="C19" s="87">
        <v>5.6</v>
      </c>
      <c r="D19" s="87">
        <v>5.8</v>
      </c>
      <c r="E19" s="87">
        <v>5.9</v>
      </c>
      <c r="F19" s="316">
        <v>7.2</v>
      </c>
      <c r="G19" s="87">
        <v>7.5</v>
      </c>
      <c r="H19" s="87">
        <v>7.5</v>
      </c>
      <c r="I19" s="87">
        <v>7.9</v>
      </c>
      <c r="J19" s="87">
        <v>10.1</v>
      </c>
      <c r="K19" s="87">
        <v>11.3</v>
      </c>
      <c r="L19" s="312">
        <v>11.1</v>
      </c>
      <c r="M19" s="203">
        <v>11.1</v>
      </c>
      <c r="N19" s="203">
        <v>10.199999999999999</v>
      </c>
      <c r="O19" s="203">
        <v>7.8</v>
      </c>
      <c r="P19" s="203">
        <v>6.8</v>
      </c>
      <c r="Q19" s="203">
        <v>5.0999999999999996</v>
      </c>
      <c r="R19" s="203">
        <v>4.2</v>
      </c>
      <c r="S19" s="203">
        <v>3.7</v>
      </c>
      <c r="T19" s="203">
        <v>3.5</v>
      </c>
      <c r="U19" s="203">
        <v>4.3</v>
      </c>
      <c r="V19" s="406">
        <v>4.0999999999999996</v>
      </c>
    </row>
    <row r="20" spans="1:22" x14ac:dyDescent="0.35">
      <c r="A20" s="130" t="s">
        <v>66</v>
      </c>
      <c r="B20" s="169">
        <v>7.2</v>
      </c>
      <c r="C20" s="282">
        <v>7</v>
      </c>
      <c r="D20" s="282">
        <v>7.5</v>
      </c>
      <c r="E20" s="284">
        <v>7.4</v>
      </c>
      <c r="F20" s="317">
        <v>7</v>
      </c>
      <c r="G20" s="282">
        <v>6.8</v>
      </c>
      <c r="H20" s="282">
        <v>6.5</v>
      </c>
      <c r="I20" s="282">
        <v>6</v>
      </c>
      <c r="J20" s="282">
        <v>6.9</v>
      </c>
      <c r="K20" s="282">
        <v>6.9</v>
      </c>
      <c r="L20" s="282">
        <v>6.4</v>
      </c>
      <c r="M20" s="202">
        <v>6.3</v>
      </c>
      <c r="N20" s="202">
        <v>6.2</v>
      </c>
      <c r="O20" s="202">
        <v>5.8</v>
      </c>
      <c r="P20" s="202">
        <v>5.4</v>
      </c>
      <c r="Q20" s="202">
        <v>4.7</v>
      </c>
      <c r="R20" s="202">
        <v>4.0999999999999996</v>
      </c>
      <c r="S20" s="202">
        <v>3.7</v>
      </c>
      <c r="T20" s="202">
        <v>3.7</v>
      </c>
      <c r="U20" s="202">
        <v>4.4000000000000004</v>
      </c>
      <c r="V20" s="289">
        <v>3.4</v>
      </c>
    </row>
    <row r="21" spans="1:22" x14ac:dyDescent="0.35">
      <c r="A21" s="190" t="s">
        <v>68</v>
      </c>
      <c r="B21" s="34">
        <v>2.1</v>
      </c>
      <c r="C21" s="87">
        <v>2.6</v>
      </c>
      <c r="D21" s="87">
        <v>3.6</v>
      </c>
      <c r="E21" s="87">
        <v>4.7</v>
      </c>
      <c r="F21" s="316">
        <v>5.9</v>
      </c>
      <c r="G21" s="87">
        <v>5</v>
      </c>
      <c r="H21" s="315">
        <v>4.2</v>
      </c>
      <c r="I21" s="87">
        <v>3.7</v>
      </c>
      <c r="J21" s="87">
        <v>4.4000000000000004</v>
      </c>
      <c r="K21" s="87">
        <v>5.0999999999999996</v>
      </c>
      <c r="L21" s="312">
        <v>5</v>
      </c>
      <c r="M21" s="203">
        <v>5.9</v>
      </c>
      <c r="N21" s="203">
        <v>7.3</v>
      </c>
      <c r="O21" s="206">
        <v>7.5</v>
      </c>
      <c r="P21" s="203">
        <v>6.9</v>
      </c>
      <c r="Q21" s="203">
        <v>6.1</v>
      </c>
      <c r="R21" s="203">
        <v>4.9000000000000004</v>
      </c>
      <c r="S21" s="203">
        <v>3.8</v>
      </c>
      <c r="T21" s="203">
        <v>3.4</v>
      </c>
      <c r="U21" s="203">
        <v>3.9</v>
      </c>
      <c r="V21" s="406">
        <v>4.2</v>
      </c>
    </row>
    <row r="22" spans="1:22" x14ac:dyDescent="0.35">
      <c r="A22" s="130" t="s">
        <v>30</v>
      </c>
      <c r="B22" s="169">
        <v>4</v>
      </c>
      <c r="C22" s="282">
        <v>4.9000000000000004</v>
      </c>
      <c r="D22" s="317">
        <v>4.8</v>
      </c>
      <c r="E22" s="282">
        <v>5.9</v>
      </c>
      <c r="F22" s="317">
        <v>5.7</v>
      </c>
      <c r="G22" s="282">
        <v>5.3</v>
      </c>
      <c r="H22" s="282">
        <v>4.9000000000000004</v>
      </c>
      <c r="I22" s="284">
        <v>4.2</v>
      </c>
      <c r="J22" s="282">
        <v>5.4</v>
      </c>
      <c r="K22" s="282">
        <v>4.9000000000000004</v>
      </c>
      <c r="L22" s="282">
        <v>4.5999999999999996</v>
      </c>
      <c r="M22" s="202">
        <v>4.9000000000000004</v>
      </c>
      <c r="N22" s="202">
        <v>5.4</v>
      </c>
      <c r="O22" s="202">
        <v>5.7</v>
      </c>
      <c r="P22" s="202">
        <v>5.8</v>
      </c>
      <c r="Q22" s="202">
        <v>6.1</v>
      </c>
      <c r="R22" s="202">
        <v>5.6</v>
      </c>
      <c r="S22" s="202">
        <v>4.9000000000000004</v>
      </c>
      <c r="T22" s="202">
        <v>4.5999999999999996</v>
      </c>
      <c r="U22" s="202">
        <v>5.4</v>
      </c>
      <c r="V22" s="289">
        <v>6.3</v>
      </c>
    </row>
    <row r="23" spans="1:22" x14ac:dyDescent="0.35">
      <c r="A23" s="190" t="s">
        <v>69</v>
      </c>
      <c r="B23" s="34">
        <v>18.7</v>
      </c>
      <c r="C23" s="316">
        <v>20.2</v>
      </c>
      <c r="D23" s="315">
        <v>19.7</v>
      </c>
      <c r="E23" s="315">
        <v>19.399999999999999</v>
      </c>
      <c r="F23" s="316">
        <v>18</v>
      </c>
      <c r="G23" s="87">
        <v>14</v>
      </c>
      <c r="H23" s="87">
        <v>9.6999999999999993</v>
      </c>
      <c r="I23" s="87">
        <v>7.2</v>
      </c>
      <c r="J23" s="87">
        <v>8.3000000000000007</v>
      </c>
      <c r="K23" s="316">
        <v>9.6999999999999993</v>
      </c>
      <c r="L23" s="312">
        <v>9.8000000000000007</v>
      </c>
      <c r="M23" s="203">
        <v>10.199999999999999</v>
      </c>
      <c r="N23" s="203">
        <v>10.5</v>
      </c>
      <c r="O23" s="203">
        <v>9.1</v>
      </c>
      <c r="P23" s="203">
        <v>7.6</v>
      </c>
      <c r="Q23" s="203">
        <v>6.2</v>
      </c>
      <c r="R23" s="203">
        <v>5</v>
      </c>
      <c r="S23" s="203">
        <v>3.9</v>
      </c>
      <c r="T23" s="203">
        <v>3.3</v>
      </c>
      <c r="U23" s="203">
        <v>3.2</v>
      </c>
      <c r="V23" s="406">
        <v>3.4</v>
      </c>
    </row>
    <row r="24" spans="1:22" x14ac:dyDescent="0.35">
      <c r="A24" s="130" t="s">
        <v>71</v>
      </c>
      <c r="B24" s="169">
        <v>4.0999999999999996</v>
      </c>
      <c r="C24" s="282">
        <v>4.8</v>
      </c>
      <c r="D24" s="282">
        <v>6.5</v>
      </c>
      <c r="E24" s="282">
        <v>6.7</v>
      </c>
      <c r="F24" s="317">
        <v>8</v>
      </c>
      <c r="G24" s="282">
        <v>8.1</v>
      </c>
      <c r="H24" s="282">
        <v>8.5</v>
      </c>
      <c r="I24" s="282">
        <v>8</v>
      </c>
      <c r="J24" s="282">
        <v>10</v>
      </c>
      <c r="K24" s="282">
        <v>11.4</v>
      </c>
      <c r="L24" s="282">
        <v>13.3</v>
      </c>
      <c r="M24" s="205">
        <v>16.3</v>
      </c>
      <c r="N24" s="202">
        <v>17</v>
      </c>
      <c r="O24" s="202">
        <v>14.5</v>
      </c>
      <c r="P24" s="202">
        <v>12.9</v>
      </c>
      <c r="Q24" s="202">
        <v>11.5</v>
      </c>
      <c r="R24" s="202">
        <v>9.1999999999999993</v>
      </c>
      <c r="S24" s="202">
        <v>7.3</v>
      </c>
      <c r="T24" s="202">
        <v>6.7</v>
      </c>
      <c r="U24" s="202">
        <v>7.1</v>
      </c>
      <c r="V24" s="289">
        <v>6.7</v>
      </c>
    </row>
    <row r="25" spans="1:22" x14ac:dyDescent="0.35">
      <c r="A25" s="190" t="s">
        <v>73</v>
      </c>
      <c r="B25" s="34">
        <v>7.3</v>
      </c>
      <c r="C25" s="87">
        <v>8.8000000000000007</v>
      </c>
      <c r="D25" s="315">
        <v>7.4</v>
      </c>
      <c r="E25" s="87">
        <v>8.1</v>
      </c>
      <c r="F25" s="316">
        <v>7.5</v>
      </c>
      <c r="G25" s="87">
        <v>7.6</v>
      </c>
      <c r="H25" s="87">
        <v>6.8</v>
      </c>
      <c r="I25" s="87">
        <v>6.1</v>
      </c>
      <c r="J25" s="87">
        <v>7.2</v>
      </c>
      <c r="K25" s="87">
        <v>7.3</v>
      </c>
      <c r="L25" s="283">
        <v>7.5</v>
      </c>
      <c r="M25" s="203">
        <v>7.1</v>
      </c>
      <c r="N25" s="203">
        <v>7.4</v>
      </c>
      <c r="O25" s="203">
        <v>7.1</v>
      </c>
      <c r="P25" s="203">
        <v>7</v>
      </c>
      <c r="Q25" s="203">
        <v>6.1</v>
      </c>
      <c r="R25" s="203">
        <v>5.0999999999999996</v>
      </c>
      <c r="S25" s="203">
        <v>4.3</v>
      </c>
      <c r="T25" s="203">
        <v>4</v>
      </c>
      <c r="U25" s="203">
        <v>5.2</v>
      </c>
      <c r="V25" s="406">
        <v>5.6</v>
      </c>
    </row>
    <row r="26" spans="1:22" x14ac:dyDescent="0.35">
      <c r="A26" s="130" t="s">
        <v>75</v>
      </c>
      <c r="B26" s="169">
        <v>5.8</v>
      </c>
      <c r="C26" s="282">
        <v>6.1</v>
      </c>
      <c r="D26" s="282">
        <v>6.6</v>
      </c>
      <c r="E26" s="282">
        <v>6.1</v>
      </c>
      <c r="F26" s="317">
        <v>6.7</v>
      </c>
      <c r="G26" s="282">
        <v>6.1</v>
      </c>
      <c r="H26" s="282">
        <v>5</v>
      </c>
      <c r="I26" s="282">
        <v>4.5</v>
      </c>
      <c r="J26" s="282">
        <v>6</v>
      </c>
      <c r="K26" s="282">
        <v>7.4</v>
      </c>
      <c r="L26" s="282">
        <v>8.3000000000000007</v>
      </c>
      <c r="M26" s="202">
        <v>9</v>
      </c>
      <c r="N26" s="202">
        <v>10.3</v>
      </c>
      <c r="O26" s="202">
        <v>9.9</v>
      </c>
      <c r="P26" s="202">
        <v>9.1</v>
      </c>
      <c r="Q26" s="202">
        <v>8.1</v>
      </c>
      <c r="R26" s="202">
        <v>6.7</v>
      </c>
      <c r="S26" s="202">
        <v>5.2</v>
      </c>
      <c r="T26" s="202">
        <v>4.5</v>
      </c>
      <c r="U26" s="202">
        <v>5</v>
      </c>
      <c r="V26" s="289">
        <v>4.8</v>
      </c>
    </row>
    <row r="27" spans="1:22" x14ac:dyDescent="0.35">
      <c r="A27" s="190" t="s">
        <v>79</v>
      </c>
      <c r="B27" s="34">
        <v>19.399999999999999</v>
      </c>
      <c r="C27" s="87">
        <v>18.7</v>
      </c>
      <c r="D27" s="315">
        <v>17.2</v>
      </c>
      <c r="E27" s="87">
        <v>18.600000000000001</v>
      </c>
      <c r="F27" s="316">
        <v>16.3</v>
      </c>
      <c r="G27" s="87">
        <v>13.4</v>
      </c>
      <c r="H27" s="87">
        <v>11.2</v>
      </c>
      <c r="I27" s="87">
        <v>9.5</v>
      </c>
      <c r="J27" s="87">
        <v>12.1</v>
      </c>
      <c r="K27" s="87">
        <v>14.4</v>
      </c>
      <c r="L27" s="313">
        <v>13.7</v>
      </c>
      <c r="M27" s="203">
        <v>14</v>
      </c>
      <c r="N27" s="203">
        <v>14.3</v>
      </c>
      <c r="O27" s="203">
        <v>13.2</v>
      </c>
      <c r="P27" s="203">
        <v>11.5</v>
      </c>
      <c r="Q27" s="203">
        <v>9.6999999999999993</v>
      </c>
      <c r="R27" s="203">
        <v>8.1999999999999993</v>
      </c>
      <c r="S27" s="203">
        <v>6.6</v>
      </c>
      <c r="T27" s="203">
        <v>5.8</v>
      </c>
      <c r="U27" s="203">
        <v>6.8</v>
      </c>
      <c r="V27" s="406">
        <v>6.9</v>
      </c>
    </row>
    <row r="28" spans="1:22" x14ac:dyDescent="0.35">
      <c r="A28" s="130" t="s">
        <v>54</v>
      </c>
      <c r="B28" s="169">
        <v>10.4</v>
      </c>
      <c r="C28" s="282">
        <v>10.5</v>
      </c>
      <c r="D28" s="282">
        <v>10.5</v>
      </c>
      <c r="E28" s="282">
        <v>10.4</v>
      </c>
      <c r="F28" s="317">
        <v>8.5</v>
      </c>
      <c r="G28" s="282">
        <v>7.8</v>
      </c>
      <c r="H28" s="282">
        <v>6.9</v>
      </c>
      <c r="I28" s="323">
        <v>6.4</v>
      </c>
      <c r="J28" s="282">
        <v>8.4</v>
      </c>
      <c r="K28" s="282">
        <v>8.5</v>
      </c>
      <c r="L28" s="282">
        <v>7.9</v>
      </c>
      <c r="M28" s="202">
        <v>7.8</v>
      </c>
      <c r="N28" s="202">
        <v>8.3000000000000007</v>
      </c>
      <c r="O28" s="202">
        <v>8.8000000000000007</v>
      </c>
      <c r="P28" s="202">
        <v>9.6</v>
      </c>
      <c r="Q28" s="202">
        <v>9</v>
      </c>
      <c r="R28" s="202">
        <v>8.8000000000000007</v>
      </c>
      <c r="S28" s="202">
        <v>7.5</v>
      </c>
      <c r="T28" s="202">
        <v>6.8</v>
      </c>
      <c r="U28" s="202">
        <v>7.9</v>
      </c>
      <c r="V28" s="289">
        <v>7.8</v>
      </c>
    </row>
    <row r="29" spans="1:22" x14ac:dyDescent="0.35">
      <c r="A29" s="192" t="s">
        <v>77</v>
      </c>
      <c r="B29" s="94">
        <v>4.8</v>
      </c>
      <c r="C29" s="285">
        <v>5</v>
      </c>
      <c r="D29" s="285">
        <v>5.6</v>
      </c>
      <c r="E29" s="285">
        <v>6.8</v>
      </c>
      <c r="F29" s="318">
        <v>7.9</v>
      </c>
      <c r="G29" s="285">
        <v>7.1</v>
      </c>
      <c r="H29" s="285">
        <v>6.2</v>
      </c>
      <c r="I29" s="285">
        <v>6.3</v>
      </c>
      <c r="J29" s="285">
        <v>8.5</v>
      </c>
      <c r="K29" s="285">
        <v>8.8000000000000007</v>
      </c>
      <c r="L29" s="314">
        <v>8</v>
      </c>
      <c r="M29" s="271">
        <v>8.1</v>
      </c>
      <c r="N29" s="271">
        <v>8.1999999999999993</v>
      </c>
      <c r="O29" s="271">
        <v>8.1</v>
      </c>
      <c r="P29" s="271">
        <v>7.6</v>
      </c>
      <c r="Q29" s="271">
        <v>7.1</v>
      </c>
      <c r="R29" s="271">
        <v>6.9</v>
      </c>
      <c r="S29" s="271">
        <v>6.5</v>
      </c>
      <c r="T29" s="276">
        <v>7</v>
      </c>
      <c r="U29" s="271">
        <v>8.5</v>
      </c>
      <c r="V29" s="407">
        <v>9</v>
      </c>
    </row>
    <row r="30" spans="1:22" x14ac:dyDescent="0.35">
      <c r="A30" s="130" t="s">
        <v>83</v>
      </c>
      <c r="B30" s="169">
        <v>1.9</v>
      </c>
      <c r="C30" s="282">
        <v>3</v>
      </c>
      <c r="D30" s="282">
        <v>4.0999999999999996</v>
      </c>
      <c r="E30" s="282">
        <v>4.0999999999999996</v>
      </c>
      <c r="F30" s="317">
        <v>2.6</v>
      </c>
      <c r="G30" s="282">
        <v>2.9</v>
      </c>
      <c r="H30" s="282">
        <v>2.2999999999999998</v>
      </c>
      <c r="I30" s="282">
        <v>3</v>
      </c>
      <c r="J30" s="282">
        <v>7.4</v>
      </c>
      <c r="K30" s="282">
        <v>7.7</v>
      </c>
      <c r="L30" s="282">
        <v>7.1</v>
      </c>
      <c r="M30" s="202">
        <v>6.1</v>
      </c>
      <c r="N30" s="202">
        <v>5.5</v>
      </c>
      <c r="O30" s="202">
        <v>5.0999999999999996</v>
      </c>
      <c r="P30" s="202">
        <v>4.2</v>
      </c>
      <c r="Q30" s="202">
        <v>3.1</v>
      </c>
      <c r="R30" s="202">
        <v>2.9</v>
      </c>
      <c r="S30" s="202">
        <v>2.8</v>
      </c>
      <c r="T30" s="202">
        <v>3.6</v>
      </c>
      <c r="U30" s="202">
        <v>5.7</v>
      </c>
      <c r="V30" s="408">
        <v>6.3</v>
      </c>
    </row>
    <row r="31" spans="1:22" x14ac:dyDescent="0.35">
      <c r="A31" s="190" t="s">
        <v>90</v>
      </c>
      <c r="B31" s="34">
        <v>3.7</v>
      </c>
      <c r="C31" s="87">
        <v>4.0999999999999996</v>
      </c>
      <c r="D31" s="87">
        <v>4.3</v>
      </c>
      <c r="E31" s="87">
        <v>4.3</v>
      </c>
      <c r="F31" s="316">
        <v>4.4000000000000004</v>
      </c>
      <c r="G31" s="87">
        <v>3.4</v>
      </c>
      <c r="H31" s="315">
        <v>2.5</v>
      </c>
      <c r="I31" s="87">
        <v>2.6</v>
      </c>
      <c r="J31" s="87">
        <v>3.2</v>
      </c>
      <c r="K31" s="87">
        <v>3.6</v>
      </c>
      <c r="L31" s="312">
        <v>3.3</v>
      </c>
      <c r="M31" s="203">
        <v>3.2</v>
      </c>
      <c r="N31" s="203">
        <v>3.5</v>
      </c>
      <c r="O31" s="203">
        <v>3.6</v>
      </c>
      <c r="P31" s="203">
        <v>4.4000000000000004</v>
      </c>
      <c r="Q31" s="203">
        <v>4.8</v>
      </c>
      <c r="R31" s="203">
        <v>4.3</v>
      </c>
      <c r="S31" s="203">
        <v>3.9</v>
      </c>
      <c r="T31" s="203">
        <v>3.8</v>
      </c>
      <c r="U31" s="203">
        <v>4.5</v>
      </c>
      <c r="V31" s="406">
        <v>4.5</v>
      </c>
    </row>
    <row r="32" spans="1:22" x14ac:dyDescent="0.35">
      <c r="A32" s="178" t="s">
        <v>93</v>
      </c>
      <c r="B32" s="286">
        <v>2.5</v>
      </c>
      <c r="C32" s="287">
        <v>3</v>
      </c>
      <c r="D32" s="287">
        <v>4.2</v>
      </c>
      <c r="E32" s="287">
        <v>4.4000000000000004</v>
      </c>
      <c r="F32" s="319">
        <v>4.5</v>
      </c>
      <c r="G32" s="287">
        <v>4.0999999999999996</v>
      </c>
      <c r="H32" s="287">
        <v>3.7</v>
      </c>
      <c r="I32" s="287">
        <v>3.4</v>
      </c>
      <c r="J32" s="287">
        <v>4.2</v>
      </c>
      <c r="K32" s="287">
        <v>4.9000000000000004</v>
      </c>
      <c r="L32" s="287">
        <v>4.5</v>
      </c>
      <c r="M32" s="272">
        <v>4.5999999999999996</v>
      </c>
      <c r="N32" s="272">
        <v>4.9000000000000004</v>
      </c>
      <c r="O32" s="272">
        <v>5</v>
      </c>
      <c r="P32" s="272">
        <v>4.9000000000000004</v>
      </c>
      <c r="Q32" s="272">
        <v>5.0999999999999996</v>
      </c>
      <c r="R32" s="272">
        <v>5</v>
      </c>
      <c r="S32" s="272">
        <v>4.9000000000000004</v>
      </c>
      <c r="T32" s="272">
        <v>4.5</v>
      </c>
      <c r="U32" s="272">
        <v>5</v>
      </c>
      <c r="V32" s="409">
        <v>5.3</v>
      </c>
    </row>
    <row r="33" spans="1:22" x14ac:dyDescent="0.35">
      <c r="A33" s="132" t="s">
        <v>189</v>
      </c>
      <c r="B33" s="274">
        <v>16.100000381469702</v>
      </c>
      <c r="C33" s="336"/>
      <c r="D33" s="274"/>
      <c r="E33" s="274"/>
      <c r="F33" s="321"/>
      <c r="G33" s="274">
        <v>31.110000610351602</v>
      </c>
      <c r="H33" s="274">
        <v>28.9799995422363</v>
      </c>
      <c r="I33" s="274">
        <v>23.409999847412099</v>
      </c>
      <c r="J33" s="274">
        <v>24.069999694824201</v>
      </c>
      <c r="K33" s="274">
        <v>27.309999465942401</v>
      </c>
      <c r="L33" s="274">
        <v>27.579999923706101</v>
      </c>
      <c r="M33" s="274">
        <v>28.0100002288818</v>
      </c>
      <c r="N33" s="274">
        <v>27.4899997711182</v>
      </c>
      <c r="O33" s="274">
        <v>27.5200004577637</v>
      </c>
      <c r="P33" s="274">
        <v>27.690000534057599</v>
      </c>
      <c r="Q33" s="274">
        <v>25.409999847412099</v>
      </c>
      <c r="R33" s="274">
        <v>20.530000686645501</v>
      </c>
      <c r="S33" s="274">
        <v>18.399999618530298</v>
      </c>
      <c r="T33" s="274">
        <v>15.689999580383301</v>
      </c>
      <c r="U33" s="274">
        <v>15.8699998855591</v>
      </c>
      <c r="V33" s="277">
        <v>14.8999996185303</v>
      </c>
    </row>
    <row r="34" spans="1:22" x14ac:dyDescent="0.35">
      <c r="A34" s="115" t="s">
        <v>145</v>
      </c>
      <c r="B34" s="34"/>
      <c r="C34" s="87"/>
      <c r="D34" s="87"/>
      <c r="E34" s="87"/>
      <c r="F34" s="316"/>
      <c r="G34" s="87"/>
      <c r="H34" s="87"/>
      <c r="I34" s="87"/>
      <c r="J34" s="87"/>
      <c r="K34" s="87"/>
      <c r="L34" s="87">
        <v>19.8</v>
      </c>
      <c r="M34" s="339">
        <v>20.100000000000001</v>
      </c>
      <c r="N34" s="339">
        <v>19.600000000000001</v>
      </c>
      <c r="O34" s="339">
        <v>18.2</v>
      </c>
      <c r="P34" s="339">
        <v>17.8</v>
      </c>
      <c r="Q34" s="339">
        <v>18</v>
      </c>
      <c r="R34" s="339">
        <v>16.399999999999999</v>
      </c>
      <c r="S34" s="339">
        <v>15.5</v>
      </c>
      <c r="T34" s="339">
        <v>15.4</v>
      </c>
      <c r="U34" s="339">
        <v>18.3</v>
      </c>
      <c r="V34" s="341">
        <v>16.600000000000001</v>
      </c>
    </row>
    <row r="35" spans="1:22" x14ac:dyDescent="0.35">
      <c r="A35" s="263" t="s">
        <v>193</v>
      </c>
      <c r="B35" s="274">
        <v>7.3</v>
      </c>
      <c r="C35" s="274">
        <v>6.8</v>
      </c>
      <c r="D35" s="274">
        <v>7.9</v>
      </c>
      <c r="E35" s="274">
        <v>8.1</v>
      </c>
      <c r="F35" s="321">
        <v>7.3</v>
      </c>
      <c r="G35" s="274">
        <v>7.4</v>
      </c>
      <c r="H35" s="274">
        <v>5.0999999999999996</v>
      </c>
      <c r="I35" s="274">
        <v>4</v>
      </c>
      <c r="J35" s="274">
        <v>6.4</v>
      </c>
      <c r="K35" s="274">
        <v>7.4</v>
      </c>
      <c r="L35" s="274">
        <v>6.7</v>
      </c>
      <c r="M35" s="274">
        <v>5.6</v>
      </c>
      <c r="N35" s="274">
        <v>5.0999999999999996</v>
      </c>
      <c r="O35" s="274">
        <v>3.9</v>
      </c>
      <c r="P35" s="274">
        <v>4.9000000000000004</v>
      </c>
      <c r="Q35" s="274">
        <v>4.2</v>
      </c>
      <c r="R35" s="274">
        <v>4.0999999999999996</v>
      </c>
      <c r="S35" s="274">
        <v>3</v>
      </c>
      <c r="T35" s="292">
        <v>5.0999999999999996</v>
      </c>
      <c r="U35" s="274">
        <v>3.8</v>
      </c>
      <c r="V35" s="277">
        <v>3.2</v>
      </c>
    </row>
    <row r="36" spans="1:22" x14ac:dyDescent="0.35">
      <c r="A36" s="242" t="s">
        <v>98</v>
      </c>
      <c r="B36" s="34">
        <v>30.5</v>
      </c>
      <c r="C36" s="87">
        <v>31.9</v>
      </c>
      <c r="D36" s="87">
        <v>36.700000000000003</v>
      </c>
      <c r="E36" s="87">
        <v>37.200000000000003</v>
      </c>
      <c r="F36" s="316">
        <v>37.299999999999997</v>
      </c>
      <c r="G36" s="87">
        <v>36.299999999999997</v>
      </c>
      <c r="H36" s="87">
        <v>35.200000000000003</v>
      </c>
      <c r="I36" s="87">
        <v>34</v>
      </c>
      <c r="J36" s="87">
        <v>32.299999999999997</v>
      </c>
      <c r="K36" s="87">
        <v>32.200000000000003</v>
      </c>
      <c r="L36" s="87">
        <v>31.6</v>
      </c>
      <c r="M36" s="339">
        <v>31.2</v>
      </c>
      <c r="N36" s="339">
        <v>29.1</v>
      </c>
      <c r="O36" s="339">
        <v>28.1</v>
      </c>
      <c r="P36" s="339">
        <v>26.3</v>
      </c>
      <c r="Q36" s="339">
        <v>24</v>
      </c>
      <c r="R36" s="339">
        <v>22.5</v>
      </c>
      <c r="S36" s="339">
        <v>21</v>
      </c>
      <c r="T36" s="339">
        <v>17.399999999999999</v>
      </c>
      <c r="U36" s="339">
        <v>16.600000000000001</v>
      </c>
      <c r="V36" s="341">
        <v>15.8</v>
      </c>
    </row>
    <row r="37" spans="1:22" x14ac:dyDescent="0.35">
      <c r="A37" s="263" t="s">
        <v>153</v>
      </c>
      <c r="B37" s="169">
        <v>16.399999618530298</v>
      </c>
      <c r="C37" s="169">
        <v>4.6100001335143999</v>
      </c>
      <c r="D37" s="169">
        <v>15</v>
      </c>
      <c r="E37" s="169">
        <v>14.3999996185303</v>
      </c>
      <c r="F37" s="337">
        <v>6.5700001716613796</v>
      </c>
      <c r="G37" s="169">
        <v>13.800000190734901</v>
      </c>
      <c r="H37" s="169">
        <v>15.9700002670288</v>
      </c>
      <c r="I37" s="169">
        <v>13.060000419616699</v>
      </c>
      <c r="J37" s="169">
        <v>13.670000076293899</v>
      </c>
      <c r="K37" s="169">
        <v>14.2</v>
      </c>
      <c r="L37" s="169">
        <v>14.3</v>
      </c>
      <c r="M37" s="169">
        <v>13.8</v>
      </c>
      <c r="N37" s="169">
        <v>16.399999999999999</v>
      </c>
      <c r="O37" s="169">
        <v>17.899999999999999</v>
      </c>
      <c r="P37" s="169">
        <v>17.5</v>
      </c>
      <c r="Q37" s="169">
        <v>15.6</v>
      </c>
      <c r="R37" s="169">
        <v>14.1</v>
      </c>
      <c r="S37" s="169">
        <v>12.8</v>
      </c>
      <c r="T37" s="169">
        <v>12</v>
      </c>
      <c r="U37" s="169">
        <v>12.2</v>
      </c>
      <c r="V37" s="289">
        <v>12</v>
      </c>
    </row>
    <row r="38" spans="1:22" x14ac:dyDescent="0.35">
      <c r="A38" s="242" t="s">
        <v>151</v>
      </c>
      <c r="B38" s="34">
        <v>12.2</v>
      </c>
      <c r="C38" s="87">
        <v>13.3</v>
      </c>
      <c r="D38" s="87">
        <v>14.6</v>
      </c>
      <c r="E38" s="87">
        <v>18.5</v>
      </c>
      <c r="F38" s="316">
        <v>20.8</v>
      </c>
      <c r="G38" s="87">
        <v>20.9</v>
      </c>
      <c r="H38" s="34">
        <v>18.100000000000001</v>
      </c>
      <c r="I38" s="87">
        <v>13.6</v>
      </c>
      <c r="J38" s="87">
        <v>16.100000000000001</v>
      </c>
      <c r="K38" s="87">
        <v>19.899999999999999</v>
      </c>
      <c r="L38" s="87">
        <v>23.6</v>
      </c>
      <c r="M38" s="339">
        <v>24.6</v>
      </c>
      <c r="N38" s="339">
        <v>22.9</v>
      </c>
      <c r="O38" s="340">
        <v>19.899999999999999</v>
      </c>
      <c r="P38" s="339">
        <v>18.2</v>
      </c>
      <c r="Q38" s="339">
        <v>15.9</v>
      </c>
      <c r="R38" s="339">
        <v>14.1</v>
      </c>
      <c r="S38" s="339">
        <v>13.3</v>
      </c>
      <c r="T38" s="339">
        <v>10.9</v>
      </c>
      <c r="U38" s="339">
        <v>9.5</v>
      </c>
      <c r="V38" s="341">
        <v>11.4</v>
      </c>
    </row>
    <row r="39" spans="1:22" x14ac:dyDescent="0.35">
      <c r="A39" s="132" t="s">
        <v>99</v>
      </c>
      <c r="B39" s="169">
        <v>6.8</v>
      </c>
      <c r="C39" s="282">
        <v>8.9</v>
      </c>
      <c r="D39" s="282">
        <v>9.3000000000000007</v>
      </c>
      <c r="E39" s="282">
        <v>9</v>
      </c>
      <c r="F39" s="317">
        <v>9.5</v>
      </c>
      <c r="G39" s="282">
        <v>8.9</v>
      </c>
      <c r="H39" s="282">
        <v>9.1</v>
      </c>
      <c r="I39" s="282">
        <v>9.9</v>
      </c>
      <c r="J39" s="282">
        <v>12.8</v>
      </c>
      <c r="K39" s="282">
        <v>10.9</v>
      </c>
      <c r="L39" s="282">
        <v>9</v>
      </c>
      <c r="M39" s="202">
        <v>8.3000000000000007</v>
      </c>
      <c r="N39" s="202">
        <v>8.9</v>
      </c>
      <c r="O39" s="207">
        <v>10.1</v>
      </c>
      <c r="P39" s="202">
        <v>10.4</v>
      </c>
      <c r="Q39" s="202">
        <v>11.1</v>
      </c>
      <c r="R39" s="202">
        <v>11.1</v>
      </c>
      <c r="S39" s="202">
        <v>11.1</v>
      </c>
      <c r="T39" s="202">
        <v>14</v>
      </c>
      <c r="U39" s="202">
        <v>13.4</v>
      </c>
      <c r="V39" s="289">
        <v>12.2</v>
      </c>
    </row>
    <row r="40" spans="1:22" x14ac:dyDescent="0.35">
      <c r="A40" s="342" t="s">
        <v>190</v>
      </c>
      <c r="B40" s="275">
        <v>11.060000419616699</v>
      </c>
      <c r="C40" s="275">
        <v>10.1400003433228</v>
      </c>
      <c r="D40" s="275">
        <v>9.0600004196166992</v>
      </c>
      <c r="E40" s="275">
        <v>8.5900001525878906</v>
      </c>
      <c r="F40" s="325">
        <v>7.1799998283386204</v>
      </c>
      <c r="G40" s="275">
        <v>6.8099999427795401</v>
      </c>
      <c r="H40" s="275">
        <v>6.3499999046325701</v>
      </c>
      <c r="I40" s="275">
        <v>6.3600001335143999</v>
      </c>
      <c r="J40" s="275">
        <v>8.8400001525878906</v>
      </c>
      <c r="K40" s="275">
        <v>8.1000003814697301</v>
      </c>
      <c r="L40" s="275">
        <v>7.8499999046325701</v>
      </c>
      <c r="M40" s="275">
        <v>7.5300002098083496</v>
      </c>
      <c r="N40" s="275">
        <v>7.1700000762939498</v>
      </c>
      <c r="O40" s="275">
        <v>9.2700004577636701</v>
      </c>
      <c r="P40" s="275">
        <v>9.1400003433227504</v>
      </c>
      <c r="Q40" s="275">
        <v>9.3500003814697301</v>
      </c>
      <c r="R40" s="275">
        <v>9.5</v>
      </c>
      <c r="S40" s="275">
        <v>8.8000001907348597</v>
      </c>
      <c r="T40" s="275">
        <v>8.1899995803833008</v>
      </c>
      <c r="U40" s="275">
        <v>9.4799995422363299</v>
      </c>
      <c r="V40" s="278">
        <v>9.8299999237060494</v>
      </c>
    </row>
    <row r="41" spans="1:22" x14ac:dyDescent="0.35">
      <c r="A41" s="338" t="s">
        <v>81</v>
      </c>
      <c r="B41" s="329">
        <v>4.7</v>
      </c>
      <c r="C41" s="287">
        <v>5.0999999999999996</v>
      </c>
      <c r="D41" s="287">
        <v>4.9000000000000004</v>
      </c>
      <c r="E41" s="287">
        <v>4.5999999999999996</v>
      </c>
      <c r="F41" s="319">
        <v>4.8</v>
      </c>
      <c r="G41" s="287">
        <v>5.4</v>
      </c>
      <c r="H41" s="287">
        <v>5.3</v>
      </c>
      <c r="I41" s="288">
        <v>5.7</v>
      </c>
      <c r="J41" s="288">
        <v>7.7</v>
      </c>
      <c r="K41" s="287">
        <v>7.9</v>
      </c>
      <c r="L41" s="287">
        <v>8.1999999999999993</v>
      </c>
      <c r="M41" s="272">
        <v>8.1</v>
      </c>
      <c r="N41" s="272">
        <v>7.7</v>
      </c>
      <c r="O41" s="272">
        <v>6.3</v>
      </c>
      <c r="P41" s="272">
        <v>5.4</v>
      </c>
      <c r="Q41" s="272">
        <v>4.9000000000000004</v>
      </c>
      <c r="R41" s="272">
        <v>4.4000000000000004</v>
      </c>
      <c r="S41" s="272">
        <v>4.0999999999999996</v>
      </c>
      <c r="T41" s="272">
        <v>3.8</v>
      </c>
      <c r="U41" s="334">
        <v>4.7</v>
      </c>
      <c r="V41" s="409">
        <v>4.5999999999999996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Работни листове</vt:lpstr>
      </vt:variant>
      <vt:variant>
        <vt:i4>15</vt:i4>
      </vt:variant>
      <vt:variant>
        <vt:lpstr>Наименувани диапазони</vt:lpstr>
      </vt:variant>
      <vt:variant>
        <vt:i4>7</vt:i4>
      </vt:variant>
    </vt:vector>
  </HeadingPairs>
  <TitlesOfParts>
    <vt:vector size="22" baseType="lpstr">
      <vt:lpstr>Title</vt:lpstr>
      <vt:lpstr>preface</vt:lpstr>
      <vt:lpstr>Part_1</vt:lpstr>
      <vt:lpstr>symbols</vt:lpstr>
      <vt:lpstr>countries</vt:lpstr>
      <vt:lpstr>general</vt:lpstr>
      <vt:lpstr>growth</vt:lpstr>
      <vt:lpstr>empl_rate</vt:lpstr>
      <vt:lpstr>unempl_rate</vt:lpstr>
      <vt:lpstr>share_gross_value_added</vt:lpstr>
      <vt:lpstr>share_empl</vt:lpstr>
      <vt:lpstr>population</vt:lpstr>
      <vt:lpstr>trade_import</vt:lpstr>
      <vt:lpstr>trade_export</vt:lpstr>
      <vt:lpstr>EU-world</vt:lpstr>
      <vt:lpstr>countries!Област_печат</vt:lpstr>
      <vt:lpstr>Part_1!Област_печат</vt:lpstr>
      <vt:lpstr>population!Област_печат</vt:lpstr>
      <vt:lpstr>preface!Област_печат</vt:lpstr>
      <vt:lpstr>symbols!Област_печат</vt:lpstr>
      <vt:lpstr>Title!Област_печат</vt:lpstr>
      <vt:lpstr>trade_import!Област_печат</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georgpi</dc:creator>
  <cp:lastModifiedBy>Masha B</cp:lastModifiedBy>
  <cp:lastPrinted>2013-03-12T15:27:20Z</cp:lastPrinted>
  <dcterms:created xsi:type="dcterms:W3CDTF">2007-09-19T14:21:02Z</dcterms:created>
  <dcterms:modified xsi:type="dcterms:W3CDTF">2024-01-13T14:51:46Z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2023-04-20T09:28:33Z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4547b478-0818-4235-93b4-5050af6d1b6c</vt:lpwstr>
  </property>
  <property fmtid="{D5CDD505-2E9C-101B-9397-08002B2CF9AE}" pid="8" name="MSIP_Label_6bd9ddd1-4d20-43f6-abfa-fc3c07406f94_ContentBits">
    <vt:lpwstr>0</vt:lpwstr>
  </property>
</Properties>
</file>