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a\Desktop\"/>
    </mc:Choice>
  </mc:AlternateContent>
  <xr:revisionPtr revIDLastSave="199" documentId="13_ncr:1_{DFB7DEC7-9A02-476E-9D4D-ADC3FF927AE2}" xr6:coauthVersionLast="47" xr6:coauthVersionMax="47" xr10:uidLastSave="{8C6B57EC-ADEC-48B3-9426-C5B04B38B07A}"/>
  <bookViews>
    <workbookView xWindow="-93" yWindow="-93" windowWidth="25786" windowHeight="15466" xr2:uid="{4A343DB3-F516-4995-A04C-17717299160B}"/>
  </bookViews>
  <sheets>
    <sheet name="Formated" sheetId="1" r:id="rId1"/>
    <sheet name="Not Formated" sheetId="2" r:id="rId2"/>
    <sheet name="Raw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H22" i="1"/>
  <c r="I22" i="1"/>
  <c r="H23" i="1"/>
  <c r="I23" i="1"/>
  <c r="H24" i="1"/>
  <c r="I24" i="1"/>
  <c r="H25" i="1"/>
  <c r="I25" i="1"/>
  <c r="G22" i="1"/>
  <c r="G23" i="1"/>
  <c r="G24" i="1"/>
  <c r="G25" i="1"/>
  <c r="G21" i="1"/>
  <c r="G33" i="1" s="1"/>
  <c r="D24" i="1"/>
  <c r="D22" i="1"/>
  <c r="D23" i="1"/>
  <c r="D25" i="1"/>
  <c r="C22" i="1"/>
  <c r="C23" i="1"/>
  <c r="C24" i="1"/>
  <c r="C25" i="1"/>
  <c r="C21" i="1"/>
  <c r="D21" i="1"/>
  <c r="B22" i="1"/>
  <c r="B23" i="1"/>
  <c r="B24" i="1"/>
  <c r="B25" i="1"/>
  <c r="B21" i="1"/>
  <c r="B33" i="1" l="1"/>
  <c r="B28" i="1"/>
  <c r="B35" i="1"/>
  <c r="B30" i="1"/>
  <c r="B34" i="1"/>
  <c r="B29" i="1"/>
  <c r="G28" i="1"/>
  <c r="G29" i="1"/>
  <c r="G35" i="1"/>
  <c r="G30" i="1"/>
  <c r="G34" i="1"/>
  <c r="G36" i="1" s="1"/>
  <c r="G31" i="1" l="1"/>
  <c r="G39" i="1" s="1"/>
  <c r="B31" i="1"/>
  <c r="B36" i="1"/>
  <c r="B39" i="1" l="1"/>
</calcChain>
</file>

<file path=xl/sharedStrings.xml><?xml version="1.0" encoding="utf-8"?>
<sst xmlns="http://schemas.openxmlformats.org/spreadsheetml/2006/main" count="201" uniqueCount="71">
  <si>
    <t>Tibia OBSERVED</t>
  </si>
  <si>
    <t>Femur OBSERVED</t>
  </si>
  <si>
    <t>Tibia</t>
  </si>
  <si>
    <t>Femur</t>
  </si>
  <si>
    <t>Deg</t>
  </si>
  <si>
    <t>x</t>
  </si>
  <si>
    <t>y</t>
  </si>
  <si>
    <t>z</t>
  </si>
  <si>
    <t>0 Deg</t>
  </si>
  <si>
    <t>Pts</t>
  </si>
  <si>
    <t>Average RMSE Femur</t>
  </si>
  <si>
    <t>P1</t>
  </si>
  <si>
    <t>P2</t>
  </si>
  <si>
    <t>P3</t>
  </si>
  <si>
    <t>P4</t>
  </si>
  <si>
    <t>Tibia PREDICTED</t>
  </si>
  <si>
    <t>Femur PREDICTED</t>
  </si>
  <si>
    <t>23 Deg</t>
  </si>
  <si>
    <t>65 with 'min'</t>
  </si>
  <si>
    <t>52 Deg</t>
  </si>
  <si>
    <t>Tibia Difference</t>
  </si>
  <si>
    <t>Femur Difference</t>
  </si>
  <si>
    <t>65 Deg</t>
  </si>
  <si>
    <t>WITH PREDICTED 65</t>
  </si>
  <si>
    <t>RMSE X</t>
  </si>
  <si>
    <t>RMSE Y</t>
  </si>
  <si>
    <t>RMSE Z</t>
  </si>
  <si>
    <t>RMSE</t>
  </si>
  <si>
    <t>84 Deg</t>
  </si>
  <si>
    <t>WITHOUT PREDICTED 65</t>
  </si>
  <si>
    <t>Percent</t>
  </si>
  <si>
    <t>[51.0217308665296,3.39508086880001,-8.43909356536198]</t>
  </si>
  <si>
    <t>[91.9632501105520,-5.11972887087760,-13.2851792186940]</t>
  </si>
  <si>
    <t>[90.8402164307190,62.1483919384351,-28.9388908615024]</t>
  </si>
  <si>
    <t>[77.0010413217819,20.5649545456484,-5.07679831315777]</t>
  </si>
  <si>
    <t>[-26.8562583341202,-31.2428348180543,-24.3540013303844]</t>
  </si>
  <si>
    <t>[-11.2626885513164,6.28271813972211,-21.3831782291211]</t>
  </si>
  <si>
    <t>[-45.6637830029190,-58.1132362717032,-36.9442718943655]</t>
  </si>
  <si>
    <t>[-49.9273938079983,10.4989941260407,-27.4695142183924]</t>
  </si>
  <si>
    <t>[-56.7131492734870,79.8588509557362,6.21784574958737]</t>
  </si>
  <si>
    <t>[-80.1304121326148,67.9230468760600,-5.66692105601410]</t>
  </si>
  <si>
    <t>[-43.6234532371918,48.5000668638868,-3.26374586947188]</t>
  </si>
  <si>
    <t>[-29.5890821379432,122.427379407028,-18.8489611113874]</t>
  </si>
  <si>
    <t>[-145.981280640430,75.8040698398447,-5.51535777005990]</t>
  </si>
  <si>
    <t>[-124.987163968455,49.5158567865582,-6.61967058533405]</t>
  </si>
  <si>
    <t>[-145.520911020982,43.4314009522688,-10.9358953157752]</t>
  </si>
  <si>
    <t>[-121.772673207759,119.037335959674,-13.3952573713430]</t>
  </si>
  <si>
    <t>[-82.5594456660312,124.574152056005,-20.6131053384838]</t>
  </si>
  <si>
    <t>[-119.264029835914,49.3162641581797,-24.6424246631621]</t>
  </si>
  <si>
    <t>[-107.248068576753,79.7165002106241,-5.39911193593182]</t>
  </si>
  <si>
    <t>[-91.9210234200803,48.0064743930607,-7.10507444207321]</t>
  </si>
  <si>
    <t>[89.5744573242371,54.8148546249066,12.0319783665768]</t>
  </si>
  <si>
    <t>[105.395688853582,5.00610595701258,15.6989645197272]</t>
  </si>
  <si>
    <t>[77.2923434578964,-3.25047163623625,-2.18543665811537]</t>
  </si>
  <si>
    <t>[65.4502448242171,55.9094852414596,-7.29242886314732]</t>
  </si>
  <si>
    <t>[-43.2834635964574,-46.3124257945967,-5.51736542967352]</t>
  </si>
  <si>
    <t>[-54.0909068891348,-0.948953549663995,2.96218602806788]</t>
  </si>
  <si>
    <t>[-31.1780329258067,5.94566780952844,-19.5347458079722]</t>
  </si>
  <si>
    <t>[-19.1531656506885,-46.7134077401990,-24.3614036897885]</t>
  </si>
  <si>
    <t>[-89.5927081037820,67.7851946050070,26.9184484257870]</t>
  </si>
  <si>
    <t>[-87.7880885069679,130.498576527780,31.9155149144107]</t>
  </si>
  <si>
    <t>[-50.8253336062743,125.316813488363,0.799613233844890]</t>
  </si>
  <si>
    <t>[-56.4723541375855,60.3473421676003,3.21670345721767]</t>
  </si>
  <si>
    <t>[-127.656534518583,114.824694590505,12.6101842908596]</t>
  </si>
  <si>
    <t>[-125.554058893180,62.6592925137001,17.2029417256941]</t>
  </si>
  <si>
    <t>[-147.782356788526,55.5703402013807,-0.524203161290359]</t>
  </si>
  <si>
    <t>[-142.901908065869,122.477421887069,-4.09790729983279]</t>
  </si>
  <si>
    <t>[-92.0475069618092,55.1348702008167,8.25859416360028]</t>
  </si>
  <si>
    <t>[-91.2678605372101,121.672491972228,6.67904732864535]</t>
  </si>
  <si>
    <t>[-107.596260978104,60.0576502087796,-8.28223621562272]</t>
  </si>
  <si>
    <t>[-109.258910873213,125.411838458688,-10.3592887551031]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</si>
</sst>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2" borderId="6" xfId="0" applyFill="1" applyBorder="1"/>
    <xf numFmtId="0" fontId="0" fillId="2" borderId="0" xfId="0" applyFill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5913-A986-4F7C-AD49-EE29562BAA08}">
  <dimension ref="A1:Y44"/>
  <sheetViews>
    <sheetView tabSelected="1" workbookViewId="0">
      <selection activeCell="H15" sqref="H15"/>
    </sheetView>
  </sheetViews>
  <sheetFormatPr defaultRowHeight="14.45"/>
  <cols>
    <col min="1" max="1" width="9" customWidth="1"/>
    <col min="2" max="4" width="9.28515625" bestFit="1" customWidth="1"/>
    <col min="7" max="9" width="9.28515625" bestFit="1" customWidth="1"/>
    <col min="23" max="23" width="20.140625" bestFit="1" customWidth="1"/>
  </cols>
  <sheetData>
    <row r="1" spans="1:25" ht="15">
      <c r="A1" s="11" t="s">
        <v>0</v>
      </c>
      <c r="B1" s="12"/>
      <c r="C1" s="12"/>
      <c r="D1" s="13"/>
      <c r="F1" s="11" t="s">
        <v>1</v>
      </c>
      <c r="G1" s="12"/>
      <c r="H1" s="12"/>
      <c r="I1" s="13"/>
      <c r="K1" s="15" t="s">
        <v>2</v>
      </c>
      <c r="L1" s="16"/>
      <c r="M1" s="16"/>
      <c r="N1" s="17"/>
      <c r="Q1" s="15" t="s">
        <v>3</v>
      </c>
      <c r="R1" s="16"/>
      <c r="S1" s="16"/>
      <c r="T1" s="17"/>
    </row>
    <row r="2" spans="1:25" ht="15">
      <c r="A2" s="7" t="s">
        <v>4</v>
      </c>
      <c r="B2" s="6" t="s">
        <v>5</v>
      </c>
      <c r="C2" s="6" t="s">
        <v>6</v>
      </c>
      <c r="D2" s="6" t="s">
        <v>7</v>
      </c>
      <c r="F2" s="7" t="s">
        <v>4</v>
      </c>
      <c r="G2" s="6" t="s">
        <v>5</v>
      </c>
      <c r="H2" s="6" t="s">
        <v>6</v>
      </c>
      <c r="I2" s="6" t="s">
        <v>7</v>
      </c>
      <c r="K2" s="4"/>
      <c r="L2" s="4"/>
      <c r="M2" s="4"/>
      <c r="N2" s="4"/>
      <c r="Q2" s="4"/>
      <c r="R2" s="4"/>
      <c r="S2" s="4"/>
      <c r="T2" s="4"/>
    </row>
    <row r="3" spans="1:25" ht="15">
      <c r="A3" s="6">
        <v>0</v>
      </c>
      <c r="B3" s="7">
        <v>78.799075142377603</v>
      </c>
      <c r="C3" s="7">
        <v>22.503603871283801</v>
      </c>
      <c r="D3" s="7">
        <v>-5.3366178014475896</v>
      </c>
      <c r="F3" s="6">
        <v>0</v>
      </c>
      <c r="G3" s="8">
        <v>68.451451478938495</v>
      </c>
      <c r="H3" s="8">
        <v>56.242601969957001</v>
      </c>
      <c r="I3" s="8">
        <v>-7.1753915115233102</v>
      </c>
      <c r="K3" s="14" t="s">
        <v>8</v>
      </c>
      <c r="L3" s="14"/>
      <c r="M3" s="14"/>
      <c r="N3" s="14"/>
      <c r="Q3" s="14" t="s">
        <v>8</v>
      </c>
      <c r="R3" s="14"/>
      <c r="S3" s="14"/>
      <c r="T3" s="14"/>
      <c r="V3" t="s">
        <v>5</v>
      </c>
      <c r="W3" t="s">
        <v>6</v>
      </c>
      <c r="X3" t="s">
        <v>7</v>
      </c>
    </row>
    <row r="4" spans="1:25" ht="15">
      <c r="A4" s="6">
        <v>23</v>
      </c>
      <c r="B4" s="7">
        <v>-27.6458666990812</v>
      </c>
      <c r="C4" s="7">
        <v>-32.981283234638802</v>
      </c>
      <c r="D4" s="7">
        <v>-24.465478855143601</v>
      </c>
      <c r="F4" s="8">
        <v>23</v>
      </c>
      <c r="G4" s="8">
        <v>-17.181446737806599</v>
      </c>
      <c r="H4" s="8">
        <v>-43.391088273843202</v>
      </c>
      <c r="I4" s="8">
        <v>-24.446944883833101</v>
      </c>
      <c r="K4" s="5" t="s">
        <v>9</v>
      </c>
      <c r="L4" s="5" t="s">
        <v>5</v>
      </c>
      <c r="M4" s="5" t="s">
        <v>6</v>
      </c>
      <c r="N4" s="5" t="s">
        <v>7</v>
      </c>
      <c r="Q4" s="5" t="s">
        <v>9</v>
      </c>
      <c r="R4" s="5" t="s">
        <v>5</v>
      </c>
      <c r="S4" s="5" t="s">
        <v>6</v>
      </c>
      <c r="T4" s="5" t="s">
        <v>7</v>
      </c>
      <c r="Y4" t="s">
        <v>10</v>
      </c>
    </row>
    <row r="5" spans="1:25" ht="15">
      <c r="A5" s="6">
        <v>52</v>
      </c>
      <c r="B5" s="7">
        <v>-48.994535641935798</v>
      </c>
      <c r="C5" s="7">
        <v>92.583571755892507</v>
      </c>
      <c r="D5" s="7">
        <v>2.7104558122736502</v>
      </c>
      <c r="F5" s="8">
        <v>52</v>
      </c>
      <c r="G5" s="8">
        <v>-52.041761379046399</v>
      </c>
      <c r="H5" s="8">
        <v>124.199693750661</v>
      </c>
      <c r="I5" s="8">
        <v>0.86745311469470099</v>
      </c>
      <c r="K5" s="2" t="s">
        <v>11</v>
      </c>
      <c r="L5" s="2">
        <v>51.021730866529602</v>
      </c>
      <c r="M5" s="2">
        <v>3.3950808688000098</v>
      </c>
      <c r="N5" s="2">
        <v>-8.4390935653619792</v>
      </c>
      <c r="Q5" s="2" t="s">
        <v>11</v>
      </c>
      <c r="R5" s="2">
        <v>89.574457324237102</v>
      </c>
      <c r="S5" s="2">
        <v>54.814854624906602</v>
      </c>
      <c r="T5" s="2">
        <v>12.0319783665768</v>
      </c>
    </row>
    <row r="6" spans="1:25" ht="15">
      <c r="A6" s="6">
        <v>65</v>
      </c>
      <c r="B6" s="7">
        <v>-122.097506133568</v>
      </c>
      <c r="C6" s="7">
        <v>98.021256257731693</v>
      </c>
      <c r="D6" s="7">
        <v>-5.15677113137634</v>
      </c>
      <c r="F6" s="8">
        <v>65</v>
      </c>
      <c r="G6" s="8">
        <v>-144.863696249442</v>
      </c>
      <c r="H6" s="8">
        <v>121.374005871772</v>
      </c>
      <c r="I6" s="9">
        <v>-3.8679026923815898</v>
      </c>
      <c r="K6" s="2" t="s">
        <v>12</v>
      </c>
      <c r="L6" s="2">
        <v>91.963250110551996</v>
      </c>
      <c r="M6" s="2">
        <v>-5.1197288708775996</v>
      </c>
      <c r="N6" s="2">
        <v>-13.285179218693999</v>
      </c>
      <c r="Q6" s="2" t="s">
        <v>12</v>
      </c>
      <c r="R6" s="2">
        <v>105.395688853582</v>
      </c>
      <c r="S6" s="2">
        <v>5.0061059570125801</v>
      </c>
      <c r="T6" s="2">
        <v>15.6989645197272</v>
      </c>
    </row>
    <row r="7" spans="1:25" ht="15">
      <c r="A7" s="6">
        <v>84</v>
      </c>
      <c r="B7" s="7">
        <v>-100.49632458247299</v>
      </c>
      <c r="C7" s="7">
        <v>91.600947876495994</v>
      </c>
      <c r="D7" s="7">
        <v>-6.5931722039843699</v>
      </c>
      <c r="F7" s="8">
        <v>84</v>
      </c>
      <c r="G7" s="8">
        <v>-110.945036836247</v>
      </c>
      <c r="H7" s="8">
        <v>126.189944953441</v>
      </c>
      <c r="I7" s="8">
        <v>-10.3889171902743</v>
      </c>
      <c r="K7" s="2" t="s">
        <v>13</v>
      </c>
      <c r="L7" s="2">
        <v>90.840216430718996</v>
      </c>
      <c r="M7" s="2">
        <v>62.148391938435097</v>
      </c>
      <c r="N7" s="2">
        <v>-28.938890861502401</v>
      </c>
      <c r="Q7" s="2" t="s">
        <v>13</v>
      </c>
      <c r="R7" s="2">
        <v>77.292343457896393</v>
      </c>
      <c r="S7" s="2">
        <v>-3.25047163623625</v>
      </c>
      <c r="T7" s="2">
        <v>-2.1854366581153699</v>
      </c>
    </row>
    <row r="8" spans="1:25" ht="15">
      <c r="K8" s="2" t="s">
        <v>14</v>
      </c>
      <c r="L8" s="2">
        <v>77.001041321781898</v>
      </c>
      <c r="M8" s="2">
        <v>20.564954545648401</v>
      </c>
      <c r="N8" s="2">
        <v>-5.0767983131577701</v>
      </c>
      <c r="Q8" s="2" t="s">
        <v>14</v>
      </c>
      <c r="R8" s="2">
        <v>65.450244824217094</v>
      </c>
      <c r="S8" s="2">
        <v>55.909485241459599</v>
      </c>
      <c r="T8" s="2">
        <v>-7.29242886314732</v>
      </c>
    </row>
    <row r="9" spans="1:25" ht="15">
      <c r="K9" s="3"/>
      <c r="L9" s="3"/>
      <c r="M9" s="3"/>
      <c r="N9" s="3"/>
      <c r="Q9" s="3"/>
      <c r="R9" s="3"/>
      <c r="S9" s="3"/>
      <c r="T9" s="3"/>
    </row>
    <row r="10" spans="1:25" ht="15">
      <c r="A10" s="11" t="s">
        <v>15</v>
      </c>
      <c r="B10" s="12"/>
      <c r="C10" s="12"/>
      <c r="D10" s="13"/>
      <c r="F10" s="11" t="s">
        <v>16</v>
      </c>
      <c r="G10" s="12"/>
      <c r="H10" s="12"/>
      <c r="I10" s="13"/>
      <c r="K10" s="18" t="s">
        <v>17</v>
      </c>
      <c r="L10" s="18"/>
      <c r="M10" s="18"/>
      <c r="N10" s="18"/>
      <c r="Q10" s="18" t="s">
        <v>17</v>
      </c>
      <c r="R10" s="18"/>
      <c r="S10" s="18"/>
      <c r="T10" s="18"/>
    </row>
    <row r="11" spans="1:25" ht="15">
      <c r="A11" s="7" t="s">
        <v>4</v>
      </c>
      <c r="B11" s="6" t="s">
        <v>5</v>
      </c>
      <c r="C11" s="6" t="s">
        <v>6</v>
      </c>
      <c r="D11" s="6" t="s">
        <v>7</v>
      </c>
      <c r="F11" s="7" t="s">
        <v>4</v>
      </c>
      <c r="G11" s="6" t="s">
        <v>5</v>
      </c>
      <c r="H11" s="6" t="s">
        <v>6</v>
      </c>
      <c r="I11" s="6" t="s">
        <v>7</v>
      </c>
      <c r="K11" s="2" t="s">
        <v>9</v>
      </c>
      <c r="L11" s="2" t="s">
        <v>5</v>
      </c>
      <c r="M11" s="2" t="s">
        <v>6</v>
      </c>
      <c r="N11" s="2" t="s">
        <v>7</v>
      </c>
      <c r="Q11" s="2" t="s">
        <v>9</v>
      </c>
      <c r="R11" s="2" t="s">
        <v>5</v>
      </c>
      <c r="S11" s="2" t="s">
        <v>6</v>
      </c>
      <c r="T11" s="2" t="s">
        <v>7</v>
      </c>
    </row>
    <row r="12" spans="1:25" ht="15">
      <c r="A12" s="6">
        <v>0</v>
      </c>
      <c r="B12" s="7">
        <v>68.611999999999995</v>
      </c>
      <c r="C12" s="7">
        <v>18.518999999999998</v>
      </c>
      <c r="D12" s="7">
        <v>-4.5048000000000004</v>
      </c>
      <c r="F12" s="6">
        <v>0</v>
      </c>
      <c r="G12" s="7">
        <v>75.614000000000004</v>
      </c>
      <c r="H12" s="7">
        <v>42.384</v>
      </c>
      <c r="I12" s="7">
        <v>-1.9120999999999999</v>
      </c>
      <c r="K12" s="2" t="s">
        <v>11</v>
      </c>
      <c r="L12" s="2">
        <v>-26.856258334120199</v>
      </c>
      <c r="M12" s="2">
        <v>-31.242834818054298</v>
      </c>
      <c r="N12" s="2">
        <v>-24.354001330384399</v>
      </c>
      <c r="Q12" s="2" t="s">
        <v>11</v>
      </c>
      <c r="R12" s="2">
        <v>-43.283463596457402</v>
      </c>
      <c r="S12" s="2">
        <v>-46.312425794596699</v>
      </c>
      <c r="T12" s="2">
        <v>-5.5173654296735197</v>
      </c>
    </row>
    <row r="13" spans="1:25" ht="15">
      <c r="A13" s="6">
        <v>23</v>
      </c>
      <c r="B13" s="7">
        <v>-26.393599999999999</v>
      </c>
      <c r="C13" s="7">
        <v>-3.6255000000000002</v>
      </c>
      <c r="D13" s="7">
        <v>-25.341000000000001</v>
      </c>
      <c r="F13" s="6">
        <v>23</v>
      </c>
      <c r="G13" s="7">
        <v>-27.0717</v>
      </c>
      <c r="H13" s="7">
        <v>-44.604999999999997</v>
      </c>
      <c r="I13" s="7">
        <v>-23.623999999999999</v>
      </c>
      <c r="K13" s="2" t="s">
        <v>12</v>
      </c>
      <c r="L13" s="2">
        <v>-11.262688551316399</v>
      </c>
      <c r="M13" s="2">
        <v>6.2827181397221104</v>
      </c>
      <c r="N13" s="2">
        <v>-21.3831782291211</v>
      </c>
      <c r="Q13" s="2" t="s">
        <v>12</v>
      </c>
      <c r="R13" s="2">
        <v>-54.0909068891348</v>
      </c>
      <c r="S13" s="2">
        <v>-0.94895354966399503</v>
      </c>
      <c r="T13" s="2">
        <v>2.96218602806788</v>
      </c>
    </row>
    <row r="14" spans="1:25" ht="15">
      <c r="A14" s="6">
        <v>52</v>
      </c>
      <c r="B14" s="7">
        <v>-56.713099999999997</v>
      </c>
      <c r="C14" s="7">
        <v>78.858999999999995</v>
      </c>
      <c r="D14" s="7">
        <v>6.2178000000000004</v>
      </c>
      <c r="F14" s="6">
        <v>52</v>
      </c>
      <c r="G14" s="7">
        <v>-45.325000000000003</v>
      </c>
      <c r="H14" s="7">
        <v>110.351</v>
      </c>
      <c r="I14" s="7">
        <v>4.1775000000000002</v>
      </c>
      <c r="K14" s="2" t="s">
        <v>13</v>
      </c>
      <c r="L14" s="2">
        <v>-45.663783002918997</v>
      </c>
      <c r="M14" s="2">
        <v>-58.113236271703201</v>
      </c>
      <c r="N14" s="2">
        <v>-36.9442718943655</v>
      </c>
      <c r="Q14" s="2" t="s">
        <v>13</v>
      </c>
      <c r="R14" s="2">
        <v>-31.178032925806701</v>
      </c>
      <c r="S14" s="2">
        <v>5.9456678095284401</v>
      </c>
      <c r="T14" s="2">
        <v>-19.5347458079722</v>
      </c>
    </row>
    <row r="15" spans="1:25" ht="15">
      <c r="A15" s="6">
        <v>65</v>
      </c>
      <c r="B15">
        <v>-125.039</v>
      </c>
      <c r="C15" s="7">
        <v>61.122900000000001</v>
      </c>
      <c r="D15" s="7">
        <v>-3.1642999999999999</v>
      </c>
      <c r="F15" s="6">
        <v>65</v>
      </c>
      <c r="G15" s="7">
        <v>-119.8001</v>
      </c>
      <c r="H15">
        <v>102.3511</v>
      </c>
      <c r="I15" s="10">
        <v>84.252700000000004</v>
      </c>
      <c r="K15" s="2" t="s">
        <v>14</v>
      </c>
      <c r="L15" s="2">
        <v>-49.9273938079983</v>
      </c>
      <c r="M15" s="2">
        <v>10.498994126040699</v>
      </c>
      <c r="N15" s="2">
        <v>-27.469514218392401</v>
      </c>
      <c r="Q15" s="2" t="s">
        <v>14</v>
      </c>
      <c r="R15" s="2">
        <v>-19.1531656506885</v>
      </c>
      <c r="S15" s="2">
        <v>-46.713407740199003</v>
      </c>
      <c r="T15" s="2">
        <v>-24.361403689788499</v>
      </c>
    </row>
    <row r="16" spans="1:25" ht="15">
      <c r="A16" s="6">
        <v>84</v>
      </c>
      <c r="B16" s="7">
        <v>-86.961699999999993</v>
      </c>
      <c r="C16" s="7">
        <v>66.563999999999993</v>
      </c>
      <c r="D16" s="7">
        <v>-4.3423999999999996</v>
      </c>
      <c r="F16" s="6">
        <v>84</v>
      </c>
      <c r="G16" s="7">
        <v>-105.127</v>
      </c>
      <c r="H16" s="7">
        <v>118.499</v>
      </c>
      <c r="I16" s="7">
        <v>-9.1135000000000002</v>
      </c>
      <c r="K16" s="3"/>
      <c r="L16" s="3"/>
      <c r="M16" s="3"/>
      <c r="N16" s="3"/>
      <c r="Q16" s="3"/>
      <c r="R16" s="3"/>
      <c r="S16" s="3"/>
      <c r="T16" s="3"/>
    </row>
    <row r="17" spans="1:20" ht="15">
      <c r="F17" t="s">
        <v>18</v>
      </c>
      <c r="G17">
        <v>-139.76567972999999</v>
      </c>
      <c r="H17">
        <v>115.157</v>
      </c>
      <c r="I17">
        <v>-2.9568099999999999</v>
      </c>
      <c r="K17" s="18" t="s">
        <v>19</v>
      </c>
      <c r="L17" s="18"/>
      <c r="M17" s="18"/>
      <c r="N17" s="18"/>
      <c r="Q17" s="18" t="s">
        <v>19</v>
      </c>
      <c r="R17" s="18"/>
      <c r="S17" s="18"/>
      <c r="T17" s="18"/>
    </row>
    <row r="18" spans="1:20" ht="15">
      <c r="K18" s="2" t="s">
        <v>9</v>
      </c>
      <c r="L18" s="2" t="s">
        <v>5</v>
      </c>
      <c r="M18" s="2" t="s">
        <v>6</v>
      </c>
      <c r="N18" s="2" t="s">
        <v>7</v>
      </c>
      <c r="Q18" s="2" t="s">
        <v>9</v>
      </c>
      <c r="R18" s="2" t="s">
        <v>5</v>
      </c>
      <c r="S18" s="2" t="s">
        <v>6</v>
      </c>
      <c r="T18" s="2" t="s">
        <v>7</v>
      </c>
    </row>
    <row r="19" spans="1:20" ht="15">
      <c r="A19" s="11" t="s">
        <v>20</v>
      </c>
      <c r="B19" s="12"/>
      <c r="C19" s="12"/>
      <c r="D19" s="13"/>
      <c r="F19" s="11" t="s">
        <v>21</v>
      </c>
      <c r="G19" s="12"/>
      <c r="H19" s="12"/>
      <c r="I19" s="13"/>
      <c r="K19" s="2" t="s">
        <v>11</v>
      </c>
      <c r="L19" s="2">
        <v>-56.713149273486998</v>
      </c>
      <c r="M19" s="2">
        <v>79.858850955736202</v>
      </c>
      <c r="N19" s="2">
        <v>6.2178457495873696</v>
      </c>
      <c r="Q19" s="2" t="s">
        <v>11</v>
      </c>
      <c r="R19" s="2">
        <v>-89.592708103782002</v>
      </c>
      <c r="S19" s="2">
        <v>67.785194605007007</v>
      </c>
      <c r="T19" s="2">
        <v>26.918448425786998</v>
      </c>
    </row>
    <row r="20" spans="1:20" ht="15">
      <c r="A20" s="7" t="s">
        <v>4</v>
      </c>
      <c r="B20" s="6" t="s">
        <v>5</v>
      </c>
      <c r="C20" s="6" t="s">
        <v>6</v>
      </c>
      <c r="D20" s="6" t="s">
        <v>7</v>
      </c>
      <c r="F20" s="7" t="s">
        <v>4</v>
      </c>
      <c r="G20" s="6" t="s">
        <v>5</v>
      </c>
      <c r="H20" s="6" t="s">
        <v>6</v>
      </c>
      <c r="I20" s="6" t="s">
        <v>7</v>
      </c>
      <c r="K20" s="2" t="s">
        <v>12</v>
      </c>
      <c r="L20" s="2">
        <v>-80.130412132614794</v>
      </c>
      <c r="M20" s="2">
        <v>67.923046876059999</v>
      </c>
      <c r="N20" s="2">
        <v>-5.6669210560141003</v>
      </c>
      <c r="Q20" s="2" t="s">
        <v>12</v>
      </c>
      <c r="R20" s="2">
        <v>-87.788088506967895</v>
      </c>
      <c r="S20" s="2">
        <v>130.49857652777999</v>
      </c>
      <c r="T20" s="2">
        <v>31.9155149144107</v>
      </c>
    </row>
    <row r="21" spans="1:20" ht="15">
      <c r="A21" s="6">
        <v>0</v>
      </c>
      <c r="B21" s="7">
        <f>B3-B12</f>
        <v>10.187075142377608</v>
      </c>
      <c r="C21" s="7">
        <f t="shared" ref="C21:D21" si="0">C3-C12</f>
        <v>3.9846038712838023</v>
      </c>
      <c r="D21" s="7">
        <f t="shared" si="0"/>
        <v>-0.83181780144758921</v>
      </c>
      <c r="F21" s="6">
        <v>0</v>
      </c>
      <c r="G21" s="7">
        <f>G3-G12</f>
        <v>-7.1625485210615096</v>
      </c>
      <c r="H21" s="7">
        <f t="shared" ref="H21:I21" si="1">H3-H12</f>
        <v>13.858601969957</v>
      </c>
      <c r="I21" s="7">
        <f t="shared" si="1"/>
        <v>-5.2632915115233105</v>
      </c>
      <c r="K21" s="2" t="s">
        <v>13</v>
      </c>
      <c r="L21" s="2">
        <v>-43.623453237191796</v>
      </c>
      <c r="M21" s="2">
        <v>48.500066863886801</v>
      </c>
      <c r="N21" s="2">
        <v>-3.2637458694718799</v>
      </c>
      <c r="Q21" s="2" t="s">
        <v>13</v>
      </c>
      <c r="R21" s="2">
        <v>-50.825333606274299</v>
      </c>
      <c r="S21" s="2">
        <v>125.316813488363</v>
      </c>
      <c r="T21" s="2">
        <v>0.79961323384489003</v>
      </c>
    </row>
    <row r="22" spans="1:20" ht="15">
      <c r="A22" s="6">
        <v>23</v>
      </c>
      <c r="B22" s="7">
        <f t="shared" ref="B22:D25" si="2">B4-B13</f>
        <v>-1.2522666990812006</v>
      </c>
      <c r="C22" s="7">
        <f t="shared" si="2"/>
        <v>-29.355783234638803</v>
      </c>
      <c r="D22" s="7">
        <f t="shared" si="2"/>
        <v>0.87552114485639976</v>
      </c>
      <c r="F22" s="6">
        <v>23</v>
      </c>
      <c r="G22" s="7">
        <f t="shared" ref="G22:I25" si="3">G4-G13</f>
        <v>9.8902532621934007</v>
      </c>
      <c r="H22" s="7">
        <f t="shared" si="3"/>
        <v>1.2139117261567947</v>
      </c>
      <c r="I22" s="7">
        <f t="shared" si="3"/>
        <v>-0.82294488383310238</v>
      </c>
      <c r="K22" s="2" t="s">
        <v>14</v>
      </c>
      <c r="L22" s="2">
        <v>-29.589082137943201</v>
      </c>
      <c r="M22" s="2">
        <v>122.427379407028</v>
      </c>
      <c r="N22" s="2">
        <v>-18.8489611113874</v>
      </c>
      <c r="Q22" s="2" t="s">
        <v>14</v>
      </c>
      <c r="R22" s="2">
        <v>-56.472354137585498</v>
      </c>
      <c r="S22" s="2">
        <v>60.347342167600303</v>
      </c>
      <c r="T22" s="2">
        <v>3.2167034572176698</v>
      </c>
    </row>
    <row r="23" spans="1:20" ht="15">
      <c r="A23" s="6">
        <v>52</v>
      </c>
      <c r="B23" s="7">
        <f t="shared" si="2"/>
        <v>7.7185643580641994</v>
      </c>
      <c r="C23" s="7">
        <f t="shared" si="2"/>
        <v>13.724571755892512</v>
      </c>
      <c r="D23" s="7">
        <f t="shared" si="2"/>
        <v>-3.5073441877263503</v>
      </c>
      <c r="F23" s="6">
        <v>52</v>
      </c>
      <c r="G23" s="7">
        <f t="shared" si="3"/>
        <v>-6.716761379046396</v>
      </c>
      <c r="H23" s="7">
        <f t="shared" si="3"/>
        <v>13.848693750660999</v>
      </c>
      <c r="I23" s="7">
        <f t="shared" si="3"/>
        <v>-3.3100468853052991</v>
      </c>
      <c r="K23" s="3"/>
      <c r="L23" s="3"/>
      <c r="M23" s="3"/>
      <c r="N23" s="3"/>
      <c r="Q23" s="3"/>
      <c r="R23" s="3"/>
      <c r="S23" s="3"/>
      <c r="T23" s="3"/>
    </row>
    <row r="24" spans="1:20" ht="15">
      <c r="A24" s="6">
        <v>65</v>
      </c>
      <c r="B24" s="7">
        <f t="shared" si="2"/>
        <v>2.9414938664319976</v>
      </c>
      <c r="C24" s="7">
        <f t="shared" si="2"/>
        <v>36.898356257731692</v>
      </c>
      <c r="D24" s="7">
        <f>D6-D15</f>
        <v>-1.9924711313763401</v>
      </c>
      <c r="F24" s="6">
        <v>65</v>
      </c>
      <c r="G24" s="7">
        <f t="shared" si="3"/>
        <v>-25.063596249442</v>
      </c>
      <c r="H24" s="7">
        <f t="shared" si="3"/>
        <v>19.022905871771997</v>
      </c>
      <c r="I24" s="7">
        <f t="shared" si="3"/>
        <v>-88.120602692381595</v>
      </c>
      <c r="K24" s="18" t="s">
        <v>22</v>
      </c>
      <c r="L24" s="18"/>
      <c r="M24" s="18"/>
      <c r="N24" s="18"/>
      <c r="Q24" s="18" t="s">
        <v>22</v>
      </c>
      <c r="R24" s="18"/>
      <c r="S24" s="18"/>
      <c r="T24" s="18"/>
    </row>
    <row r="25" spans="1:20" ht="15">
      <c r="A25" s="6">
        <v>84</v>
      </c>
      <c r="B25" s="7">
        <f t="shared" si="2"/>
        <v>-13.534624582473</v>
      </c>
      <c r="C25" s="7">
        <f t="shared" si="2"/>
        <v>25.036947876496001</v>
      </c>
      <c r="D25" s="7">
        <f t="shared" si="2"/>
        <v>-2.2507722039843703</v>
      </c>
      <c r="F25" s="6">
        <v>84</v>
      </c>
      <c r="G25" s="7">
        <f t="shared" si="3"/>
        <v>-5.8180368362470034</v>
      </c>
      <c r="H25" s="7">
        <f t="shared" si="3"/>
        <v>7.6909449534410044</v>
      </c>
      <c r="I25" s="7">
        <f t="shared" si="3"/>
        <v>-1.2754171902743003</v>
      </c>
      <c r="K25" s="2" t="s">
        <v>9</v>
      </c>
      <c r="L25" s="2" t="s">
        <v>5</v>
      </c>
      <c r="M25" s="2" t="s">
        <v>6</v>
      </c>
      <c r="N25" s="2" t="s">
        <v>7</v>
      </c>
      <c r="Q25" s="2" t="s">
        <v>9</v>
      </c>
      <c r="R25" s="2" t="s">
        <v>5</v>
      </c>
      <c r="S25" s="2" t="s">
        <v>6</v>
      </c>
      <c r="T25" s="2" t="s">
        <v>7</v>
      </c>
    </row>
    <row r="26" spans="1:20" ht="15">
      <c r="K26" s="2" t="s">
        <v>11</v>
      </c>
      <c r="L26" s="2">
        <v>-145.98128064042999</v>
      </c>
      <c r="M26" s="2">
        <v>75.804069839844701</v>
      </c>
      <c r="N26" s="2">
        <v>-5.5153577700599001</v>
      </c>
      <c r="P26" s="1"/>
      <c r="Q26" s="2" t="s">
        <v>11</v>
      </c>
      <c r="R26" s="2">
        <v>-127.656534518583</v>
      </c>
      <c r="S26" s="2">
        <v>114.824694590505</v>
      </c>
      <c r="T26" s="2">
        <v>12.6101842908596</v>
      </c>
    </row>
    <row r="27" spans="1:20" ht="15">
      <c r="A27" t="s">
        <v>23</v>
      </c>
      <c r="F27" t="s">
        <v>23</v>
      </c>
      <c r="K27" s="2" t="s">
        <v>12</v>
      </c>
      <c r="L27" s="2">
        <v>-124.98716396845499</v>
      </c>
      <c r="M27" s="2">
        <v>49.515856786558203</v>
      </c>
      <c r="N27" s="2">
        <v>-6.6196705853340498</v>
      </c>
      <c r="P27" s="1"/>
      <c r="Q27" s="2" t="s">
        <v>12</v>
      </c>
      <c r="R27" s="2">
        <v>-125.55405889318</v>
      </c>
      <c r="S27" s="2">
        <v>62.659292513700102</v>
      </c>
      <c r="T27" s="2">
        <v>17.2029417256941</v>
      </c>
    </row>
    <row r="28" spans="1:20" ht="15">
      <c r="A28" t="s">
        <v>24</v>
      </c>
      <c r="B28">
        <f>SQRT(SUMSQ(B21:B25)/COUNTA(B21:B25))</f>
        <v>8.4470036858805031</v>
      </c>
      <c r="F28" t="s">
        <v>24</v>
      </c>
      <c r="G28">
        <f>SQRT(SUMSQ(G21:G25)/COUNTA(G21:G25))</f>
        <v>13.086386085645701</v>
      </c>
      <c r="K28" s="2" t="s">
        <v>13</v>
      </c>
      <c r="L28" s="2">
        <v>-145.520911020982</v>
      </c>
      <c r="M28" s="2">
        <v>43.431400952268802</v>
      </c>
      <c r="N28" s="2">
        <v>-10.9358953157752</v>
      </c>
      <c r="P28" s="1"/>
      <c r="Q28" s="2" t="s">
        <v>13</v>
      </c>
      <c r="R28" s="2">
        <v>-147.78235678852599</v>
      </c>
      <c r="S28" s="2">
        <v>55.570340201380702</v>
      </c>
      <c r="T28" s="2">
        <v>-0.52420316129035904</v>
      </c>
    </row>
    <row r="29" spans="1:20" ht="15">
      <c r="A29" t="s">
        <v>25</v>
      </c>
      <c r="B29">
        <f>SQRT(SUMSQ(C21:C25)/COUNTA(C21:C25))</f>
        <v>24.715745591446996</v>
      </c>
      <c r="F29" t="s">
        <v>25</v>
      </c>
      <c r="G29">
        <f>SQRT(SUMSQ(H21:H25)/COUNTA(H21:H25))</f>
        <v>12.699152183695976</v>
      </c>
      <c r="K29" s="2" t="s">
        <v>14</v>
      </c>
      <c r="L29" s="2">
        <v>-121.772673207759</v>
      </c>
      <c r="M29" s="2">
        <v>119.037335959674</v>
      </c>
      <c r="N29" s="2">
        <v>-13.395257371343</v>
      </c>
      <c r="P29" s="1"/>
      <c r="Q29" s="2" t="s">
        <v>14</v>
      </c>
      <c r="R29" s="2">
        <v>-142.90190806586901</v>
      </c>
      <c r="S29" s="2">
        <v>122.477421887069</v>
      </c>
      <c r="T29" s="2">
        <v>-4.0979072998327899</v>
      </c>
    </row>
    <row r="30" spans="1:20" ht="15">
      <c r="A30" t="s">
        <v>26</v>
      </c>
      <c r="B30">
        <f>SQRT(SUMSQ(D21:D25)/COUNTA(D21:D25))</f>
        <v>2.1352207429055361</v>
      </c>
      <c r="F30" t="s">
        <v>26</v>
      </c>
      <c r="G30">
        <f>SQRT(SUMSQ(I21:I25)/COUNTA(I21:I25))</f>
        <v>39.512537742032812</v>
      </c>
      <c r="K30" s="3"/>
      <c r="L30" s="3"/>
      <c r="M30" s="3"/>
      <c r="N30" s="3"/>
      <c r="P30" s="1"/>
      <c r="Q30" s="3"/>
      <c r="R30" s="3"/>
      <c r="S30" s="3"/>
      <c r="T30" s="3"/>
    </row>
    <row r="31" spans="1:20" ht="15">
      <c r="A31" t="s">
        <v>27</v>
      </c>
      <c r="B31">
        <f>SUM(B28:B30)/3</f>
        <v>11.765990006744346</v>
      </c>
      <c r="F31" t="s">
        <v>27</v>
      </c>
      <c r="G31">
        <f>SUM(G28:G30)/3</f>
        <v>21.76602533712483</v>
      </c>
      <c r="K31" s="18" t="s">
        <v>28</v>
      </c>
      <c r="L31" s="18"/>
      <c r="M31" s="18"/>
      <c r="N31" s="18"/>
      <c r="Q31" s="18" t="s">
        <v>28</v>
      </c>
      <c r="R31" s="18"/>
      <c r="S31" s="18"/>
      <c r="T31" s="18"/>
    </row>
    <row r="32" spans="1:20" ht="15">
      <c r="A32" t="s">
        <v>29</v>
      </c>
      <c r="F32" t="s">
        <v>29</v>
      </c>
      <c r="K32" s="2" t="s">
        <v>9</v>
      </c>
      <c r="L32" s="2" t="s">
        <v>5</v>
      </c>
      <c r="M32" s="2" t="s">
        <v>6</v>
      </c>
      <c r="N32" s="2" t="s">
        <v>7</v>
      </c>
      <c r="Q32" s="2" t="s">
        <v>9</v>
      </c>
      <c r="R32" s="2" t="s">
        <v>5</v>
      </c>
      <c r="S32" s="2" t="s">
        <v>6</v>
      </c>
      <c r="T32" s="2" t="s">
        <v>7</v>
      </c>
    </row>
    <row r="33" spans="1:20" ht="15">
      <c r="A33" t="s">
        <v>24</v>
      </c>
      <c r="B33">
        <f>SQRT(SUMSQ(B21:B23,B25)/COUNTA(B21:B23,B25))</f>
        <v>9.3288124938297603</v>
      </c>
      <c r="F33" t="s">
        <v>24</v>
      </c>
      <c r="G33">
        <f>SQRT(SUMSQ(G21:G23,G25)/COUNTA(G21:G23,G25))</f>
        <v>7.5512192220505669</v>
      </c>
      <c r="K33" s="2" t="s">
        <v>11</v>
      </c>
      <c r="L33" s="2">
        <v>-82.559445666031195</v>
      </c>
      <c r="M33" s="2">
        <v>124.574152056005</v>
      </c>
      <c r="N33" s="2">
        <v>-20.613105338483798</v>
      </c>
      <c r="Q33" s="2" t="s">
        <v>11</v>
      </c>
      <c r="R33" s="2">
        <v>-92.047506961809205</v>
      </c>
      <c r="S33" s="2">
        <v>55.1348702008167</v>
      </c>
      <c r="T33" s="2">
        <v>8.2585941636002804</v>
      </c>
    </row>
    <row r="34" spans="1:20" ht="15">
      <c r="A34" t="s">
        <v>25</v>
      </c>
      <c r="B34">
        <f>SQRT(SUMSQ(C21:C23,C25)/COUNTA(C21:C23,C25))</f>
        <v>20.572139571415335</v>
      </c>
      <c r="F34" t="s">
        <v>25</v>
      </c>
      <c r="G34">
        <f>SQRT(SUMSQ(H21:H23,H25)/COUNTA(H21:H23,H25))</f>
        <v>10.541244982413767</v>
      </c>
      <c r="K34" s="2" t="s">
        <v>12</v>
      </c>
      <c r="L34" s="2">
        <v>-119.264029835914</v>
      </c>
      <c r="M34" s="2">
        <v>49.316264158179699</v>
      </c>
      <c r="N34" s="2">
        <v>-24.6424246631621</v>
      </c>
      <c r="Q34" s="2" t="s">
        <v>12</v>
      </c>
      <c r="R34" s="2">
        <v>-91.267860537210098</v>
      </c>
      <c r="S34" s="2">
        <v>121.672491972228</v>
      </c>
      <c r="T34" s="2">
        <v>6.6790473286453498</v>
      </c>
    </row>
    <row r="35" spans="1:20" ht="15">
      <c r="A35" t="s">
        <v>26</v>
      </c>
      <c r="B35">
        <f>SQRT(SUMSQ(D21:D23,D25)/COUNTA(D21:D23,D25))</f>
        <v>2.1694409933956624</v>
      </c>
      <c r="F35" t="s">
        <v>26</v>
      </c>
      <c r="G35">
        <f>SQRT(SUMSQ(I21:I23,I25)/COUNTA(I21:I23,I25))</f>
        <v>3.2001005925309176</v>
      </c>
      <c r="K35" s="2" t="s">
        <v>13</v>
      </c>
      <c r="L35" s="2">
        <v>-107.248068576753</v>
      </c>
      <c r="M35" s="2">
        <v>79.716500210624105</v>
      </c>
      <c r="N35" s="2">
        <v>-5.3991119359318196</v>
      </c>
      <c r="Q35" s="2" t="s">
        <v>13</v>
      </c>
      <c r="R35" s="2">
        <v>-107.596260978104</v>
      </c>
      <c r="S35" s="2">
        <v>60.057650208779599</v>
      </c>
      <c r="T35" s="2">
        <v>-8.2822362156227207</v>
      </c>
    </row>
    <row r="36" spans="1:20" ht="15">
      <c r="A36" t="s">
        <v>27</v>
      </c>
      <c r="B36">
        <f>SUM(B33:B35)/3</f>
        <v>10.690131019546918</v>
      </c>
      <c r="F36" t="s">
        <v>27</v>
      </c>
      <c r="G36">
        <f>SUM(G33:G35)/3</f>
        <v>7.0975215989984166</v>
      </c>
      <c r="K36" s="2" t="s">
        <v>14</v>
      </c>
      <c r="L36" s="2">
        <v>-91.921023420080303</v>
      </c>
      <c r="M36" s="2">
        <v>48.006474393060699</v>
      </c>
      <c r="N36" s="2">
        <v>-7.1050744420732102</v>
      </c>
      <c r="Q36" s="2" t="s">
        <v>14</v>
      </c>
      <c r="R36" s="2">
        <v>-109.258910873213</v>
      </c>
      <c r="S36" s="2">
        <v>125.411838458688</v>
      </c>
      <c r="T36" s="2">
        <v>-10.359288755103099</v>
      </c>
    </row>
    <row r="37" spans="1:20" ht="15"/>
    <row r="38" spans="1:20" ht="15"/>
    <row r="39" spans="1:20" ht="15">
      <c r="A39" t="s">
        <v>30</v>
      </c>
      <c r="B39">
        <f>(B31-B36)*100/B36</f>
        <v>10.064039301578424</v>
      </c>
      <c r="F39" t="s">
        <v>30</v>
      </c>
      <c r="G39">
        <f>(G31-G36)*100/G36</f>
        <v>206.67078688702259</v>
      </c>
    </row>
    <row r="40" spans="1:20" ht="15"/>
    <row r="41" spans="1:20" ht="15"/>
    <row r="42" spans="1:20" ht="15"/>
    <row r="43" spans="1:20" ht="15"/>
    <row r="44" spans="1:20" ht="15"/>
  </sheetData>
  <mergeCells count="18">
    <mergeCell ref="A10:D10"/>
    <mergeCell ref="F10:I10"/>
    <mergeCell ref="A19:D19"/>
    <mergeCell ref="F19:I19"/>
    <mergeCell ref="K31:N31"/>
    <mergeCell ref="K24:N24"/>
    <mergeCell ref="Q17:T17"/>
    <mergeCell ref="K17:N17"/>
    <mergeCell ref="K10:N10"/>
    <mergeCell ref="Q24:T24"/>
    <mergeCell ref="Q31:T31"/>
    <mergeCell ref="Q10:T10"/>
    <mergeCell ref="A1:D1"/>
    <mergeCell ref="Q3:T3"/>
    <mergeCell ref="K3:N3"/>
    <mergeCell ref="K1:N1"/>
    <mergeCell ref="Q1:T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28F5-3ADF-4D87-A055-2CD862B21892}">
  <dimension ref="A1:C53"/>
  <sheetViews>
    <sheetView workbookViewId="0">
      <selection activeCell="F25" sqref="F25"/>
    </sheetView>
  </sheetViews>
  <sheetFormatPr defaultRowHeight="14.45"/>
  <sheetData>
    <row r="1" spans="1:3">
      <c r="A1" t="s">
        <v>2</v>
      </c>
    </row>
    <row r="2" spans="1:3">
      <c r="A2" t="s">
        <v>8</v>
      </c>
    </row>
    <row r="3" spans="1:3">
      <c r="A3">
        <v>51.021730866529602</v>
      </c>
      <c r="B3">
        <v>3.3950808688000098</v>
      </c>
      <c r="C3">
        <v>-8.4390935653619792</v>
      </c>
    </row>
    <row r="4" spans="1:3">
      <c r="A4">
        <v>91.963250110551996</v>
      </c>
      <c r="B4">
        <v>-5.1197288708775996</v>
      </c>
      <c r="C4">
        <v>-13.285179218693999</v>
      </c>
    </row>
    <row r="5" spans="1:3">
      <c r="A5">
        <v>90.840216430718996</v>
      </c>
      <c r="B5">
        <v>62.148391938435097</v>
      </c>
      <c r="C5">
        <v>-28.938890861502401</v>
      </c>
    </row>
    <row r="6" spans="1:3">
      <c r="A6">
        <v>77.001041321781898</v>
      </c>
      <c r="B6">
        <v>20.564954545648401</v>
      </c>
      <c r="C6">
        <v>-5.0767983131577701</v>
      </c>
    </row>
    <row r="7" spans="1:3">
      <c r="A7" t="s">
        <v>17</v>
      </c>
    </row>
    <row r="8" spans="1:3">
      <c r="A8">
        <v>-26.856258334120199</v>
      </c>
      <c r="B8">
        <v>-31.242834818054298</v>
      </c>
      <c r="C8">
        <v>-24.354001330384399</v>
      </c>
    </row>
    <row r="9" spans="1:3">
      <c r="A9">
        <v>-11.262688551316399</v>
      </c>
      <c r="B9">
        <v>6.2827181397221104</v>
      </c>
      <c r="C9">
        <v>-21.3831782291211</v>
      </c>
    </row>
    <row r="10" spans="1:3">
      <c r="A10">
        <v>-45.663783002918997</v>
      </c>
      <c r="B10">
        <v>-58.113236271703201</v>
      </c>
      <c r="C10">
        <v>-36.9442718943655</v>
      </c>
    </row>
    <row r="11" spans="1:3">
      <c r="A11">
        <v>-49.9273938079983</v>
      </c>
      <c r="B11">
        <v>10.498994126040699</v>
      </c>
      <c r="C11">
        <v>-27.469514218392401</v>
      </c>
    </row>
    <row r="12" spans="1:3">
      <c r="A12" t="s">
        <v>19</v>
      </c>
    </row>
    <row r="13" spans="1:3">
      <c r="A13">
        <v>-56.713149273486998</v>
      </c>
      <c r="B13">
        <v>79.858850955736202</v>
      </c>
      <c r="C13">
        <v>6.2178457495873696</v>
      </c>
    </row>
    <row r="14" spans="1:3">
      <c r="A14">
        <v>-80.130412132614794</v>
      </c>
      <c r="B14">
        <v>67.923046876059999</v>
      </c>
      <c r="C14">
        <v>-5.6669210560141003</v>
      </c>
    </row>
    <row r="15" spans="1:3">
      <c r="A15">
        <v>-43.623453237191796</v>
      </c>
      <c r="B15">
        <v>48.500066863886801</v>
      </c>
      <c r="C15">
        <v>-3.2637458694718799</v>
      </c>
    </row>
    <row r="16" spans="1:3">
      <c r="A16">
        <v>-29.589082137943201</v>
      </c>
      <c r="B16">
        <v>122.427379407028</v>
      </c>
      <c r="C16">
        <v>-18.8489611113874</v>
      </c>
    </row>
    <row r="17" spans="1:3">
      <c r="A17" t="s">
        <v>22</v>
      </c>
    </row>
    <row r="18" spans="1:3">
      <c r="A18">
        <v>-145.98128064042999</v>
      </c>
      <c r="B18">
        <v>75.804069839844701</v>
      </c>
      <c r="C18">
        <v>-5.5153577700599001</v>
      </c>
    </row>
    <row r="19" spans="1:3">
      <c r="A19">
        <v>-124.98716396845499</v>
      </c>
      <c r="B19">
        <v>49.515856786558203</v>
      </c>
      <c r="C19">
        <v>-6.6196705853340498</v>
      </c>
    </row>
    <row r="20" spans="1:3">
      <c r="A20">
        <v>-145.520911020982</v>
      </c>
      <c r="B20">
        <v>43.431400952268802</v>
      </c>
      <c r="C20">
        <v>-10.9358953157752</v>
      </c>
    </row>
    <row r="21" spans="1:3">
      <c r="A21">
        <v>-121.772673207759</v>
      </c>
      <c r="B21">
        <v>119.037335959674</v>
      </c>
      <c r="C21">
        <v>-13.395257371343</v>
      </c>
    </row>
    <row r="22" spans="1:3">
      <c r="A22" t="s">
        <v>28</v>
      </c>
    </row>
    <row r="23" spans="1:3">
      <c r="A23">
        <v>-82.559445666031195</v>
      </c>
      <c r="B23">
        <v>124.574152056005</v>
      </c>
      <c r="C23">
        <v>-20.613105338483798</v>
      </c>
    </row>
    <row r="24" spans="1:3">
      <c r="A24">
        <v>-119.264029835914</v>
      </c>
      <c r="B24">
        <v>49.316264158179699</v>
      </c>
      <c r="C24">
        <v>-24.6424246631621</v>
      </c>
    </row>
    <row r="25" spans="1:3">
      <c r="A25">
        <v>-107.248068576753</v>
      </c>
      <c r="B25">
        <v>79.716500210624105</v>
      </c>
      <c r="C25">
        <v>-5.3991119359318196</v>
      </c>
    </row>
    <row r="26" spans="1:3">
      <c r="A26">
        <v>-91.921023420080303</v>
      </c>
      <c r="B26">
        <v>48.006474393060699</v>
      </c>
      <c r="C26">
        <v>-7.1050744420732102</v>
      </c>
    </row>
    <row r="28" spans="1:3">
      <c r="A28" t="s">
        <v>3</v>
      </c>
    </row>
    <row r="29" spans="1:3">
      <c r="A29" t="s">
        <v>8</v>
      </c>
    </row>
    <row r="30" spans="1:3">
      <c r="A30">
        <v>89.574457324237102</v>
      </c>
      <c r="B30">
        <v>54.814854624906602</v>
      </c>
      <c r="C30">
        <v>12.0319783665768</v>
      </c>
    </row>
    <row r="31" spans="1:3">
      <c r="A31">
        <v>105.395688853582</v>
      </c>
      <c r="B31">
        <v>5.0061059570125801</v>
      </c>
      <c r="C31">
        <v>15.6989645197272</v>
      </c>
    </row>
    <row r="32" spans="1:3">
      <c r="A32">
        <v>77.292343457896393</v>
      </c>
      <c r="B32">
        <v>-3.25047163623625</v>
      </c>
      <c r="C32">
        <v>-2.1854366581153699</v>
      </c>
    </row>
    <row r="33" spans="1:3">
      <c r="A33">
        <v>65.450244824217094</v>
      </c>
      <c r="B33">
        <v>55.909485241459599</v>
      </c>
      <c r="C33">
        <v>-7.29242886314732</v>
      </c>
    </row>
    <row r="34" spans="1:3">
      <c r="A34" t="s">
        <v>17</v>
      </c>
    </row>
    <row r="35" spans="1:3">
      <c r="A35">
        <v>-43.283463596457402</v>
      </c>
      <c r="B35">
        <v>-46.312425794596699</v>
      </c>
      <c r="C35">
        <v>-5.5173654296735197</v>
      </c>
    </row>
    <row r="36" spans="1:3">
      <c r="A36">
        <v>-54.0909068891348</v>
      </c>
      <c r="B36">
        <v>-0.94895354966399503</v>
      </c>
      <c r="C36">
        <v>2.96218602806788</v>
      </c>
    </row>
    <row r="37" spans="1:3">
      <c r="A37">
        <v>-31.178032925806701</v>
      </c>
      <c r="B37">
        <v>5.9456678095284401</v>
      </c>
      <c r="C37">
        <v>-19.5347458079722</v>
      </c>
    </row>
    <row r="38" spans="1:3">
      <c r="A38">
        <v>-19.1531656506885</v>
      </c>
      <c r="B38">
        <v>-46.713407740199003</v>
      </c>
      <c r="C38">
        <v>-24.361403689788499</v>
      </c>
    </row>
    <row r="39" spans="1:3">
      <c r="A39" t="s">
        <v>19</v>
      </c>
    </row>
    <row r="40" spans="1:3">
      <c r="A40">
        <v>-89.592708103782002</v>
      </c>
      <c r="B40">
        <v>67.785194605007007</v>
      </c>
      <c r="C40">
        <v>26.918448425786998</v>
      </c>
    </row>
    <row r="41" spans="1:3">
      <c r="A41">
        <v>-87.788088506967895</v>
      </c>
      <c r="B41">
        <v>130.49857652777999</v>
      </c>
      <c r="C41">
        <v>31.9155149144107</v>
      </c>
    </row>
    <row r="42" spans="1:3">
      <c r="A42">
        <v>-50.825333606274299</v>
      </c>
      <c r="B42">
        <v>125.316813488363</v>
      </c>
      <c r="C42">
        <v>0.79961323384489003</v>
      </c>
    </row>
    <row r="43" spans="1:3">
      <c r="A43">
        <v>-56.472354137585498</v>
      </c>
      <c r="B43">
        <v>60.347342167600303</v>
      </c>
      <c r="C43">
        <v>3.2167034572176698</v>
      </c>
    </row>
    <row r="44" spans="1:3">
      <c r="A44" t="s">
        <v>22</v>
      </c>
    </row>
    <row r="45" spans="1:3">
      <c r="A45">
        <v>-127.656534518583</v>
      </c>
      <c r="B45">
        <v>114.824694590505</v>
      </c>
      <c r="C45">
        <v>12.6101842908596</v>
      </c>
    </row>
    <row r="46" spans="1:3">
      <c r="A46">
        <v>-125.55405889318</v>
      </c>
      <c r="B46">
        <v>62.659292513700102</v>
      </c>
      <c r="C46">
        <v>17.2029417256941</v>
      </c>
    </row>
    <row r="47" spans="1:3">
      <c r="A47">
        <v>-147.78235678852599</v>
      </c>
      <c r="B47">
        <v>55.570340201380702</v>
      </c>
      <c r="C47">
        <v>-0.52420316129035904</v>
      </c>
    </row>
    <row r="48" spans="1:3">
      <c r="A48">
        <v>-142.90190806586901</v>
      </c>
      <c r="B48">
        <v>122.477421887069</v>
      </c>
      <c r="C48">
        <v>-4.0979072998327899</v>
      </c>
    </row>
    <row r="49" spans="1:3">
      <c r="A49" t="s">
        <v>28</v>
      </c>
    </row>
    <row r="50" spans="1:3">
      <c r="A50">
        <v>-92.047506961809205</v>
      </c>
      <c r="B50">
        <v>55.1348702008167</v>
      </c>
      <c r="C50">
        <v>8.2585941636002804</v>
      </c>
    </row>
    <row r="51" spans="1:3">
      <c r="A51">
        <v>-91.267860537210098</v>
      </c>
      <c r="B51">
        <v>121.672491972228</v>
      </c>
      <c r="C51">
        <v>6.6790473286453498</v>
      </c>
    </row>
    <row r="52" spans="1:3">
      <c r="A52">
        <v>-107.596260978104</v>
      </c>
      <c r="B52">
        <v>60.057650208779599</v>
      </c>
      <c r="C52">
        <v>-8.2822362156227207</v>
      </c>
    </row>
    <row r="53" spans="1:3">
      <c r="A53">
        <v>-109.258910873213</v>
      </c>
      <c r="B53">
        <v>125.411838458688</v>
      </c>
      <c r="C53">
        <v>-10.359288755103099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4E70-B977-46BE-B14C-E739F20181A4}">
  <dimension ref="A1:A50"/>
  <sheetViews>
    <sheetView workbookViewId="0">
      <selection activeCell="A46" sqref="A46"/>
    </sheetView>
  </sheetViews>
  <sheetFormatPr defaultRowHeight="14.45"/>
  <sheetData>
    <row r="1" spans="1:1">
      <c r="A1">
        <v>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>
        <v>23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>
        <v>52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>
        <v>65</v>
      </c>
    </row>
    <row r="17" spans="1:1">
      <c r="A17" s="1" t="s">
        <v>43</v>
      </c>
    </row>
    <row r="18" spans="1:1">
      <c r="A18" s="1" t="s">
        <v>44</v>
      </c>
    </row>
    <row r="19" spans="1:1">
      <c r="A19" s="1" t="s">
        <v>45</v>
      </c>
    </row>
    <row r="20" spans="1:1">
      <c r="A20" s="1" t="s">
        <v>46</v>
      </c>
    </row>
    <row r="21" spans="1:1">
      <c r="A21">
        <v>84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>
        <v>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54</v>
      </c>
    </row>
    <row r="31" spans="1:1">
      <c r="A31">
        <v>23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>
        <v>52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>
        <v>65</v>
      </c>
    </row>
    <row r="42" spans="1:1">
      <c r="A42" s="1" t="s">
        <v>63</v>
      </c>
    </row>
    <row r="43" spans="1:1">
      <c r="A43" s="1" t="s">
        <v>64</v>
      </c>
    </row>
    <row r="44" spans="1:1">
      <c r="A44" s="1" t="s">
        <v>65</v>
      </c>
    </row>
    <row r="45" spans="1:1">
      <c r="A45" s="1" t="s">
        <v>66</v>
      </c>
    </row>
    <row r="46" spans="1:1">
      <c r="A46">
        <v>84</v>
      </c>
    </row>
    <row r="47" spans="1:1">
      <c r="A47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Amaro</dc:creator>
  <cp:keywords/>
  <dc:description/>
  <cp:lastModifiedBy>Amaro, Matheus</cp:lastModifiedBy>
  <cp:revision/>
  <dcterms:created xsi:type="dcterms:W3CDTF">2022-04-29T04:44:43Z</dcterms:created>
  <dcterms:modified xsi:type="dcterms:W3CDTF">2022-05-03T05:19:33Z</dcterms:modified>
  <cp:category/>
  <cp:contentStatus/>
</cp:coreProperties>
</file>