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105" windowWidth="18240" windowHeight="10800" tabRatio="790"/>
  </bookViews>
  <sheets>
    <sheet name="SOCO_Modules" sheetId="1" r:id="rId1"/>
    <sheet name="Functionality and Scenarios" sheetId="2" r:id="rId2"/>
    <sheet name="Estimated-Effort" sheetId="3" r:id="rId3"/>
    <sheet name="Assumption and Dependencies" sheetId="4" r:id="rId4"/>
    <sheet name="Scheduled-Resource Load &amp; Effor" sheetId="5" r:id="rId5"/>
    <sheet name="Sheet1" sheetId="7" state="hidden" r:id="rId6"/>
  </sheets>
  <calcPr calcId="145621"/>
</workbook>
</file>

<file path=xl/calcChain.xml><?xml version="1.0" encoding="utf-8"?>
<calcChain xmlns="http://schemas.openxmlformats.org/spreadsheetml/2006/main">
  <c r="C11" i="5" l="1"/>
  <c r="C10" i="5"/>
  <c r="C11" i="3"/>
  <c r="C10" i="3"/>
  <c r="C9" i="3"/>
  <c r="E15" i="2"/>
  <c r="F15" i="2"/>
  <c r="D15" i="2"/>
  <c r="C15" i="2"/>
  <c r="C15" i="7" l="1"/>
  <c r="E11" i="5" l="1"/>
  <c r="E10" i="5"/>
  <c r="J9" i="3"/>
  <c r="H10" i="3"/>
  <c r="H9" i="3"/>
  <c r="J12" i="3"/>
  <c r="I12" i="3"/>
  <c r="H12" i="3"/>
  <c r="E9" i="3" l="1"/>
  <c r="E10" i="3"/>
  <c r="E11" i="3"/>
  <c r="E12" i="3" l="1"/>
  <c r="E13" i="3" l="1"/>
  <c r="E14" i="3"/>
  <c r="D21" i="3" l="1"/>
  <c r="C13" i="5" s="1"/>
  <c r="E13" i="5" s="1"/>
  <c r="D20" i="3"/>
  <c r="C12" i="5" l="1"/>
  <c r="D22" i="3"/>
  <c r="C14" i="5" l="1"/>
  <c r="E12" i="5"/>
  <c r="E14" i="5" s="1"/>
  <c r="I20" i="5" s="1"/>
</calcChain>
</file>

<file path=xl/sharedStrings.xml><?xml version="1.0" encoding="utf-8"?>
<sst xmlns="http://schemas.openxmlformats.org/spreadsheetml/2006/main" count="144" uniqueCount="103">
  <si>
    <t>Yes</t>
  </si>
  <si>
    <t>S.No</t>
  </si>
  <si>
    <t>No.of Test Cases</t>
  </si>
  <si>
    <t>Complex</t>
  </si>
  <si>
    <t>Medium</t>
  </si>
  <si>
    <t>Simple</t>
  </si>
  <si>
    <t>Comments</t>
  </si>
  <si>
    <t>Activity</t>
  </si>
  <si>
    <t>Test Case Design - Effort Split up based on Complexity</t>
  </si>
  <si>
    <t>Complexity</t>
  </si>
  <si>
    <t>Test Cases</t>
  </si>
  <si>
    <t>Effort per test case</t>
  </si>
  <si>
    <t>Effort Reqd (Hours)</t>
  </si>
  <si>
    <t>Re-use existing TCs</t>
  </si>
  <si>
    <t>Total (Hours)</t>
  </si>
  <si>
    <t xml:space="preserve">Total Effort </t>
  </si>
  <si>
    <t>Activities</t>
  </si>
  <si>
    <t>Effort (In Hours)</t>
  </si>
  <si>
    <t>Automation Test cases Development - Estimated Effort</t>
  </si>
  <si>
    <t>Test Case Analysis</t>
  </si>
  <si>
    <t>Test Data Preparation</t>
  </si>
  <si>
    <t>Test case/script development</t>
  </si>
  <si>
    <t>Estimated Effort required for updation of Object Properties</t>
  </si>
  <si>
    <t>Buffer Effort</t>
  </si>
  <si>
    <t>Overall Estimated Effort for QA automation</t>
  </si>
  <si>
    <t xml:space="preserve"> Buffer Effort</t>
  </si>
  <si>
    <t>Note: This sheet is for QA, BA, Dev Team and for PM as well</t>
  </si>
  <si>
    <t>Assumptions</t>
  </si>
  <si>
    <t>Estimates are subjected to changes if there are any changes to the scope</t>
  </si>
  <si>
    <t>Out Of Scope</t>
  </si>
  <si>
    <t>Dependencies</t>
  </si>
  <si>
    <t>These estimations are considered to be Final after receiving approval from respective stake holders ,</t>
  </si>
  <si>
    <t>These estimations are prepared based on the experience and with available existing framework actual test cases development effort</t>
  </si>
  <si>
    <t>Start Date</t>
  </si>
  <si>
    <t>End Date</t>
  </si>
  <si>
    <t>Phases &amp; Activities</t>
  </si>
  <si>
    <t>Total Hours</t>
  </si>
  <si>
    <t>Total Time</t>
  </si>
  <si>
    <t>Schedule &amp; Resourcing</t>
  </si>
  <si>
    <t>Phases</t>
  </si>
  <si>
    <t>No of Days</t>
  </si>
  <si>
    <t>Offshore Resource Count</t>
  </si>
  <si>
    <t>Estimates are subjected to changes if there are any new requirement added/modified.</t>
  </si>
  <si>
    <t xml:space="preserve">No change in the application front end view </t>
  </si>
  <si>
    <t>100% Front End view of application is considered while developing Test cases</t>
  </si>
  <si>
    <t>Updation of Object Properties</t>
  </si>
  <si>
    <t>Total Estimated Effort</t>
  </si>
  <si>
    <t>Total Estimated Effort Required for QA Automation</t>
  </si>
  <si>
    <t>QA Automation</t>
  </si>
  <si>
    <t>Buffer Effort is considered 10% of estimated Effort</t>
  </si>
  <si>
    <t>Automation Test Script Development</t>
  </si>
  <si>
    <t>Total Days Per Resource</t>
  </si>
  <si>
    <t>Functional  Description</t>
  </si>
  <si>
    <t>Automation Required(Yes/No)</t>
  </si>
  <si>
    <t>Estimated effort required for project creation in Selenium</t>
  </si>
  <si>
    <t>Project creation in Selenium</t>
  </si>
  <si>
    <r>
      <t xml:space="preserve">Testing in other than </t>
    </r>
    <r>
      <rPr>
        <b/>
        <sz val="10"/>
        <rFont val="Frutiger 55 Roman"/>
        <family val="2"/>
        <scheme val="minor"/>
      </rPr>
      <t>I.E and Chrome</t>
    </r>
    <r>
      <rPr>
        <sz val="10"/>
        <rFont val="Frutiger 55 Roman"/>
        <family val="2"/>
        <scheme val="minor"/>
      </rPr>
      <t xml:space="preserve"> browsers are out of scope</t>
    </r>
  </si>
  <si>
    <t>QA team need support from Development team during test design if required.</t>
  </si>
  <si>
    <t>If the validations are include more than 10 steps we have consider it as Complex</t>
  </si>
  <si>
    <t>If the validations are include between 5-10 steps or old UI to Next Gen UI navigation we have consider it as Medium</t>
  </si>
  <si>
    <t>If the validations are include below 5 steps we have consider it as Simple</t>
  </si>
  <si>
    <t>Simple Hrs</t>
  </si>
  <si>
    <t>Medium Hrs</t>
  </si>
  <si>
    <t>High Hrs</t>
  </si>
  <si>
    <t>Total</t>
  </si>
  <si>
    <t>Module</t>
  </si>
  <si>
    <t>Manual Test cases</t>
  </si>
  <si>
    <t>Automatable test cases</t>
  </si>
  <si>
    <t xml:space="preserve">Daily Accrual </t>
  </si>
  <si>
    <t xml:space="preserve">RFA </t>
  </si>
  <si>
    <t xml:space="preserve">Feed Check </t>
  </si>
  <si>
    <t>SOCO_Feed_CheckV1.3</t>
  </si>
  <si>
    <t>Fx Rec</t>
  </si>
  <si>
    <t>SOCO_FX-REC_TestDesignV1.2</t>
  </si>
  <si>
    <t>SOCO_SUPER-REC_TestDesignV1.2</t>
  </si>
  <si>
    <t>T0</t>
  </si>
  <si>
    <t>SOCO_T0_TestDesignV1.3</t>
  </si>
  <si>
    <t>PnL Summary</t>
  </si>
  <si>
    <t>SOCO_SUMMARYPNL_V1.1</t>
  </si>
  <si>
    <t>Daily Accrual Rates</t>
  </si>
  <si>
    <t>SOCO_Daily_Accrual_Rates_V4.1</t>
  </si>
  <si>
    <t>RFA Rates</t>
  </si>
  <si>
    <t>SOCO_RFA_RATES_TestDesignV1.0</t>
  </si>
  <si>
    <t>MTM</t>
  </si>
  <si>
    <t>SOCO_MTMV1.0</t>
  </si>
  <si>
    <t>Blotter</t>
  </si>
  <si>
    <t>SOCO_BlotterAnalysis_V1.2</t>
  </si>
  <si>
    <t>Adjustment</t>
  </si>
  <si>
    <t>Test Cases Sheet Considered</t>
  </si>
  <si>
    <t>PLATO-SOCO Automation Test Cases Development Estimates</t>
  </si>
  <si>
    <t>Super Rec</t>
  </si>
  <si>
    <t>SOCO-Modules</t>
  </si>
  <si>
    <t>QA Estimation (Functions and Scenario Coverage) - SOCO</t>
  </si>
  <si>
    <t xml:space="preserve">Super Rec </t>
  </si>
  <si>
    <t xml:space="preserve"> </t>
  </si>
  <si>
    <t>QA Estimates_SOCO</t>
  </si>
  <si>
    <t>Test(QA) Environment is in Scope for Test case development and execution</t>
  </si>
  <si>
    <t>SOCO application is in Scope for Test case development and execution</t>
  </si>
  <si>
    <t>The estimations are prepared assuming that the Environment would be stable during Test case Development in Non-Prod(QA) Environment</t>
  </si>
  <si>
    <t>It is assumed that user would have access to SOCO application with required access rights</t>
  </si>
  <si>
    <t>Validations on Excel sheets are out of scope</t>
  </si>
  <si>
    <t xml:space="preserve"> Schedule and Effort Summary_SOCO_Selenium Test Case Implementation</t>
  </si>
  <si>
    <t>06-June-19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</si>
</sst>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\(0.00\)"/>
    <numFmt numFmtId="165" formatCode="[$-409]d\-mmm\-yy;@"/>
  </numFmts>
  <fonts count="37" x14ac:knownFonts="1">
    <font>
      <sz val="10.5"/>
      <color theme="1"/>
      <name val="Frutiger 45 Light"/>
      <family val="2"/>
    </font>
    <font>
      <sz val="10.5"/>
      <color theme="1"/>
      <name val="Frutiger 45 Light"/>
      <family val="2"/>
    </font>
    <font>
      <b/>
      <sz val="18"/>
      <color theme="3"/>
      <name val="UBSHeadline"/>
      <family val="2"/>
      <scheme val="major"/>
    </font>
    <font>
      <b/>
      <sz val="15"/>
      <color theme="3"/>
      <name val="Frutiger 45 Light"/>
      <family val="2"/>
    </font>
    <font>
      <b/>
      <sz val="13"/>
      <color theme="3"/>
      <name val="Frutiger 45 Light"/>
      <family val="2"/>
    </font>
    <font>
      <b/>
      <sz val="11"/>
      <color theme="3"/>
      <name val="Frutiger 45 Light"/>
      <family val="2"/>
    </font>
    <font>
      <sz val="10.5"/>
      <color rgb="FF006100"/>
      <name val="Frutiger 45 Light"/>
      <family val="2"/>
    </font>
    <font>
      <sz val="10.5"/>
      <color rgb="FF9C0006"/>
      <name val="Frutiger 45 Light"/>
      <family val="2"/>
    </font>
    <font>
      <sz val="10.5"/>
      <color rgb="FF9C6500"/>
      <name val="Frutiger 45 Light"/>
      <family val="2"/>
    </font>
    <font>
      <sz val="10.5"/>
      <color rgb="FF3F3F76"/>
      <name val="Frutiger 45 Light"/>
      <family val="2"/>
    </font>
    <font>
      <b/>
      <sz val="10.5"/>
      <color rgb="FF3F3F3F"/>
      <name val="Frutiger 45 Light"/>
      <family val="2"/>
    </font>
    <font>
      <b/>
      <sz val="10.5"/>
      <color rgb="FFFA7D00"/>
      <name val="Frutiger 45 Light"/>
      <family val="2"/>
    </font>
    <font>
      <sz val="10.5"/>
      <color rgb="FFFA7D00"/>
      <name val="Frutiger 45 Light"/>
      <family val="2"/>
    </font>
    <font>
      <b/>
      <sz val="10.5"/>
      <color theme="0"/>
      <name val="Frutiger 45 Light"/>
      <family val="2"/>
    </font>
    <font>
      <sz val="10.5"/>
      <color rgb="FFFF0000"/>
      <name val="Frutiger 45 Light"/>
      <family val="2"/>
    </font>
    <font>
      <i/>
      <sz val="10.5"/>
      <color rgb="FF7F7F7F"/>
      <name val="Frutiger 45 Light"/>
      <family val="2"/>
    </font>
    <font>
      <b/>
      <sz val="10.5"/>
      <color theme="1"/>
      <name val="Frutiger 45 Light"/>
      <family val="2"/>
    </font>
    <font>
      <b/>
      <sz val="9"/>
      <color theme="1"/>
      <name val="Verdana"/>
      <family val="2"/>
    </font>
    <font>
      <b/>
      <sz val="12"/>
      <color theme="1"/>
      <name val="Frutiger 45 Light"/>
      <family val="2"/>
    </font>
    <font>
      <b/>
      <sz val="14"/>
      <color theme="0"/>
      <name val="Frutiger 55 Roman"/>
      <family val="2"/>
      <scheme val="minor"/>
    </font>
    <font>
      <sz val="10"/>
      <name val="Arial"/>
      <family val="2"/>
    </font>
    <font>
      <b/>
      <sz val="10"/>
      <name val="Frutiger 55 Roman"/>
      <family val="2"/>
      <scheme val="minor"/>
    </font>
    <font>
      <b/>
      <sz val="10"/>
      <color theme="0"/>
      <name val="Frutiger 55 Roman"/>
      <family val="2"/>
      <scheme val="minor"/>
    </font>
    <font>
      <sz val="10"/>
      <name val="Frutiger 55 Roman"/>
      <family val="2"/>
      <scheme val="minor"/>
    </font>
    <font>
      <sz val="10"/>
      <color theme="1"/>
      <name val="Frutiger 45 Light"/>
      <family val="2"/>
    </font>
    <font>
      <sz val="9"/>
      <name val="Times New Roman"/>
      <family val="1"/>
    </font>
    <font>
      <b/>
      <sz val="9"/>
      <name val="Frutiger 55 Roman"/>
      <family val="2"/>
      <scheme val="minor"/>
    </font>
    <font>
      <b/>
      <sz val="9"/>
      <color theme="0"/>
      <name val="Frutiger 55 Roman"/>
      <family val="2"/>
      <scheme val="minor"/>
    </font>
    <font>
      <b/>
      <sz val="9"/>
      <color theme="1"/>
      <name val="Frutiger 55 Roman"/>
      <family val="2"/>
      <scheme val="minor"/>
    </font>
    <font>
      <sz val="9"/>
      <name val="Frutiger 55 Roman"/>
      <family val="2"/>
      <scheme val="minor"/>
    </font>
    <font>
      <sz val="9"/>
      <color theme="1"/>
      <name val="Frutiger 45 Light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theme="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Frutiger 55 Roman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0" fillId="0" borderId="0"/>
    <xf numFmtId="0" fontId="20" fillId="0" borderId="0"/>
    <xf numFmtId="0" fontId="36" fillId="0" borderId="0"/>
    <xf numFmtId="0" fontId="36" fillId="0" borderId="0"/>
    <xf numFmtId="0" fontId="1" fillId="0" borderId="0"/>
  </cellStyleXfs>
  <cellXfs count="99">
    <xf numFmtId="0" fontId="0" fillId="0" borderId="0" xfId="0"/>
    <xf numFmtId="0" fontId="0" fillId="12" borderId="0" xfId="0" applyFill="1"/>
    <xf numFmtId="0" fontId="0" fillId="0" borderId="10" xfId="0" applyBorder="1"/>
    <xf numFmtId="0" fontId="0" fillId="0" borderId="0" xfId="0" applyFill="1"/>
    <xf numFmtId="0" fontId="0" fillId="17" borderId="0" xfId="0" applyFill="1"/>
    <xf numFmtId="0" fontId="17" fillId="9" borderId="11" xfId="0" applyFont="1" applyFill="1" applyBorder="1" applyAlignment="1">
      <alignment horizontal="center" vertical="center"/>
    </xf>
    <xf numFmtId="0" fontId="25" fillId="17" borderId="0" xfId="0" applyFont="1" applyFill="1" applyAlignment="1">
      <alignment wrapText="1"/>
    </xf>
    <xf numFmtId="0" fontId="26" fillId="17" borderId="0" xfId="0" applyFont="1" applyFill="1" applyAlignment="1">
      <alignment vertical="top" wrapText="1"/>
    </xf>
    <xf numFmtId="0" fontId="29" fillId="0" borderId="10" xfId="19" applyFont="1" applyBorder="1" applyAlignment="1">
      <alignment vertical="center" wrapText="1"/>
    </xf>
    <xf numFmtId="2" fontId="29" fillId="0" borderId="10" xfId="18" applyNumberFormat="1" applyFont="1" applyFill="1" applyBorder="1" applyAlignment="1">
      <alignment horizontal="center" vertical="center" wrapText="1"/>
    </xf>
    <xf numFmtId="0" fontId="25" fillId="17" borderId="0" xfId="18" applyFont="1" applyFill="1" applyAlignment="1">
      <alignment wrapText="1"/>
    </xf>
    <xf numFmtId="0" fontId="29" fillId="17" borderId="0" xfId="18" applyFont="1" applyFill="1" applyAlignment="1">
      <alignment horizontal="center" vertical="center" wrapText="1"/>
    </xf>
    <xf numFmtId="0" fontId="25" fillId="17" borderId="0" xfId="18" applyFont="1" applyFill="1" applyAlignment="1">
      <alignment horizontal="center" vertical="center" wrapText="1"/>
    </xf>
    <xf numFmtId="0" fontId="26" fillId="15" borderId="10" xfId="18" applyFont="1" applyFill="1" applyBorder="1" applyAlignment="1">
      <alignment horizontal="center" vertical="center" wrapText="1"/>
    </xf>
    <xf numFmtId="0" fontId="26" fillId="14" borderId="10" xfId="18" applyFont="1" applyFill="1" applyBorder="1" applyAlignment="1">
      <alignment horizontal="center" vertical="center" wrapText="1"/>
    </xf>
    <xf numFmtId="0" fontId="29" fillId="0" borderId="10" xfId="18" applyFont="1" applyFill="1" applyBorder="1" applyAlignment="1">
      <alignment vertical="center" wrapText="1"/>
    </xf>
    <xf numFmtId="1" fontId="29" fillId="0" borderId="10" xfId="18" applyNumberFormat="1" applyFont="1" applyFill="1" applyBorder="1" applyAlignment="1">
      <alignment horizontal="center" vertical="center" wrapText="1"/>
    </xf>
    <xf numFmtId="2" fontId="29" fillId="0" borderId="10" xfId="18" applyNumberFormat="1" applyFont="1" applyBorder="1" applyAlignment="1">
      <alignment horizontal="center" vertical="center" wrapText="1"/>
    </xf>
    <xf numFmtId="2" fontId="29" fillId="0" borderId="10" xfId="19" applyNumberFormat="1" applyFont="1" applyBorder="1" applyAlignment="1">
      <alignment horizontal="center" vertical="center" wrapText="1"/>
    </xf>
    <xf numFmtId="2" fontId="26" fillId="14" borderId="10" xfId="18" applyNumberFormat="1" applyFont="1" applyFill="1" applyBorder="1" applyAlignment="1">
      <alignment horizontal="center" vertical="center" wrapText="1"/>
    </xf>
    <xf numFmtId="0" fontId="26" fillId="15" borderId="11" xfId="18" applyFont="1" applyFill="1" applyBorder="1" applyAlignment="1">
      <alignment horizontal="center" vertical="center" wrapText="1"/>
    </xf>
    <xf numFmtId="2" fontId="26" fillId="15" borderId="10" xfId="18" applyNumberFormat="1" applyFont="1" applyFill="1" applyBorder="1" applyAlignment="1">
      <alignment horizontal="center" vertical="center" wrapText="1"/>
    </xf>
    <xf numFmtId="0" fontId="29" fillId="17" borderId="0" xfId="18" applyFont="1" applyFill="1" applyAlignment="1">
      <alignment vertical="center" wrapText="1"/>
    </xf>
    <xf numFmtId="0" fontId="26" fillId="10" borderId="10" xfId="18" applyFont="1" applyFill="1" applyBorder="1" applyAlignment="1">
      <alignment horizontal="center" vertical="center" wrapText="1"/>
    </xf>
    <xf numFmtId="0" fontId="29" fillId="17" borderId="0" xfId="18" applyFont="1" applyFill="1" applyBorder="1" applyAlignment="1">
      <alignment horizontal="center" vertical="center" wrapText="1"/>
    </xf>
    <xf numFmtId="0" fontId="30" fillId="17" borderId="0" xfId="0" applyFont="1" applyFill="1" applyAlignment="1">
      <alignment wrapText="1"/>
    </xf>
    <xf numFmtId="164" fontId="29" fillId="0" borderId="10" xfId="18" applyNumberFormat="1" applyFont="1" applyBorder="1" applyAlignment="1">
      <alignment horizontal="center" vertical="center" wrapText="1"/>
    </xf>
    <xf numFmtId="0" fontId="29" fillId="0" borderId="0" xfId="18" applyFont="1" applyFill="1" applyBorder="1" applyAlignment="1">
      <alignment horizontal="left" vertical="center" wrapText="1"/>
    </xf>
    <xf numFmtId="2" fontId="29" fillId="0" borderId="0" xfId="18" applyNumberFormat="1" applyFont="1" applyFill="1" applyBorder="1" applyAlignment="1">
      <alignment horizontal="center" vertical="center" wrapText="1"/>
    </xf>
    <xf numFmtId="0" fontId="24" fillId="17" borderId="0" xfId="0" applyFont="1" applyFill="1"/>
    <xf numFmtId="0" fontId="22" fillId="18" borderId="19" xfId="0" applyFont="1" applyFill="1" applyBorder="1" applyAlignment="1">
      <alignment horizontal="center" vertical="top"/>
    </xf>
    <xf numFmtId="0" fontId="23" fillId="17" borderId="20" xfId="0" applyFont="1" applyFill="1" applyBorder="1"/>
    <xf numFmtId="0" fontId="23" fillId="17" borderId="21" xfId="0" applyFont="1" applyFill="1" applyBorder="1"/>
    <xf numFmtId="0" fontId="23" fillId="17" borderId="22" xfId="0" applyFont="1" applyFill="1" applyBorder="1"/>
    <xf numFmtId="0" fontId="23" fillId="17" borderId="20" xfId="0" applyFont="1" applyFill="1" applyBorder="1" applyAlignment="1">
      <alignment wrapText="1"/>
    </xf>
    <xf numFmtId="0" fontId="31" fillId="17" borderId="0" xfId="0" applyFont="1" applyFill="1" applyAlignment="1">
      <alignment horizontal="left" wrapText="1"/>
    </xf>
    <xf numFmtId="0" fontId="31" fillId="17" borderId="0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1" fillId="20" borderId="10" xfId="2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0" xfId="2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36" fillId="0" borderId="10" xfId="21" applyFont="1" applyBorder="1" applyAlignment="1">
      <alignment horizontal="center" vertical="center"/>
    </xf>
    <xf numFmtId="0" fontId="1" fillId="21" borderId="10" xfId="20" applyFont="1" applyFill="1" applyBorder="1" applyAlignment="1">
      <alignment horizontal="center" vertical="center"/>
    </xf>
    <xf numFmtId="0" fontId="18" fillId="17" borderId="0" xfId="0" applyFont="1" applyFill="1" applyBorder="1" applyAlignment="1">
      <alignment vertical="center"/>
    </xf>
    <xf numFmtId="0" fontId="0" fillId="17" borderId="0" xfId="0" applyFill="1" applyBorder="1"/>
    <xf numFmtId="0" fontId="0" fillId="20" borderId="10" xfId="20" applyFont="1" applyFill="1" applyBorder="1" applyAlignment="1">
      <alignment horizontal="center" vertical="center"/>
    </xf>
    <xf numFmtId="0" fontId="16" fillId="11" borderId="10" xfId="0" applyFont="1" applyFill="1" applyBorder="1" applyAlignment="1">
      <alignment horizontal="center"/>
    </xf>
    <xf numFmtId="0" fontId="1" fillId="0" borderId="10" xfId="21" applyFont="1" applyFill="1" applyBorder="1" applyAlignment="1">
      <alignment horizontal="center" vertical="center"/>
    </xf>
    <xf numFmtId="0" fontId="1" fillId="0" borderId="10" xfId="21" applyFont="1" applyBorder="1" applyAlignment="1">
      <alignment horizontal="center" vertical="center"/>
    </xf>
    <xf numFmtId="0" fontId="36" fillId="0" borderId="10" xfId="21" applyBorder="1" applyAlignment="1">
      <alignment horizontal="center"/>
    </xf>
    <xf numFmtId="0" fontId="36" fillId="0" borderId="0" xfId="21" applyAlignment="1">
      <alignment horizontal="center"/>
    </xf>
    <xf numFmtId="0" fontId="36" fillId="0" borderId="10" xfId="21" applyFont="1" applyBorder="1" applyAlignment="1">
      <alignment horizontal="center" vertical="center"/>
    </xf>
    <xf numFmtId="0" fontId="18" fillId="22" borderId="10" xfId="0" applyFont="1" applyFill="1" applyBorder="1" applyAlignment="1">
      <alignment horizontal="center" vertical="center"/>
    </xf>
    <xf numFmtId="0" fontId="19" fillId="19" borderId="16" xfId="0" applyFont="1" applyFill="1" applyBorder="1" applyAlignment="1">
      <alignment horizontal="center" wrapText="1"/>
    </xf>
    <xf numFmtId="0" fontId="19" fillId="19" borderId="17" xfId="0" applyFon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29" fillId="0" borderId="16" xfId="18" applyFont="1" applyFill="1" applyBorder="1" applyAlignment="1">
      <alignment horizontal="left" vertical="center" wrapText="1"/>
    </xf>
    <xf numFmtId="0" fontId="29" fillId="0" borderId="17" xfId="18" applyFont="1" applyFill="1" applyBorder="1" applyAlignment="1">
      <alignment horizontal="left" vertical="center" wrapText="1"/>
    </xf>
    <xf numFmtId="0" fontId="29" fillId="0" borderId="18" xfId="18" applyFont="1" applyFill="1" applyBorder="1" applyAlignment="1">
      <alignment horizontal="left" vertical="center" wrapText="1"/>
    </xf>
    <xf numFmtId="0" fontId="26" fillId="17" borderId="12" xfId="0" applyFont="1" applyFill="1" applyBorder="1" applyAlignment="1">
      <alignment horizontal="left" vertical="top" wrapText="1"/>
    </xf>
    <xf numFmtId="0" fontId="27" fillId="18" borderId="13" xfId="0" applyFont="1" applyFill="1" applyBorder="1" applyAlignment="1">
      <alignment horizontal="center" vertical="center" wrapText="1"/>
    </xf>
    <xf numFmtId="0" fontId="27" fillId="18" borderId="14" xfId="0" applyFont="1" applyFill="1" applyBorder="1" applyAlignment="1">
      <alignment horizontal="center" vertical="center" wrapText="1"/>
    </xf>
    <xf numFmtId="0" fontId="27" fillId="18" borderId="15" xfId="0" applyFont="1" applyFill="1" applyBorder="1" applyAlignment="1">
      <alignment horizontal="center" vertical="center" wrapText="1"/>
    </xf>
    <xf numFmtId="0" fontId="28" fillId="13" borderId="10" xfId="18" applyFont="1" applyFill="1" applyBorder="1" applyAlignment="1">
      <alignment horizontal="center" vertical="center" wrapText="1"/>
    </xf>
    <xf numFmtId="0" fontId="26" fillId="16" borderId="16" xfId="18" applyFont="1" applyFill="1" applyBorder="1" applyAlignment="1">
      <alignment horizontal="center" vertical="center" wrapText="1"/>
    </xf>
    <xf numFmtId="0" fontId="26" fillId="16" borderId="17" xfId="18" applyFont="1" applyFill="1" applyBorder="1" applyAlignment="1">
      <alignment horizontal="center" vertical="center" wrapText="1"/>
    </xf>
    <xf numFmtId="0" fontId="26" fillId="16" borderId="18" xfId="18" applyFont="1" applyFill="1" applyBorder="1" applyAlignment="1">
      <alignment horizontal="center" vertical="center" wrapText="1"/>
    </xf>
    <xf numFmtId="1" fontId="29" fillId="0" borderId="16" xfId="18" applyNumberFormat="1" applyFont="1" applyFill="1" applyBorder="1" applyAlignment="1">
      <alignment horizontal="left" vertical="center" wrapText="1"/>
    </xf>
    <xf numFmtId="1" fontId="29" fillId="0" borderId="18" xfId="18" applyNumberFormat="1" applyFont="1" applyFill="1" applyBorder="1" applyAlignment="1">
      <alignment horizontal="left" vertical="center" wrapText="1"/>
    </xf>
    <xf numFmtId="0" fontId="26" fillId="10" borderId="10" xfId="18" applyFont="1" applyFill="1" applyBorder="1" applyAlignment="1">
      <alignment horizontal="center" vertical="center" wrapText="1"/>
    </xf>
    <xf numFmtId="0" fontId="29" fillId="17" borderId="16" xfId="18" applyFont="1" applyFill="1" applyBorder="1" applyAlignment="1">
      <alignment horizontal="center" vertical="center" wrapText="1"/>
    </xf>
    <xf numFmtId="0" fontId="29" fillId="17" borderId="18" xfId="18" applyFont="1" applyFill="1" applyBorder="1" applyAlignment="1">
      <alignment horizontal="center" vertical="center" wrapText="1"/>
    </xf>
    <xf numFmtId="0" fontId="21" fillId="17" borderId="0" xfId="0" applyFont="1" applyFill="1" applyAlignment="1">
      <alignment horizontal="left" vertical="top" wrapText="1"/>
    </xf>
    <xf numFmtId="2" fontId="35" fillId="0" borderId="10" xfId="0" applyNumberFormat="1" applyFont="1" applyBorder="1" applyAlignment="1">
      <alignment horizontal="center" vertical="center" wrapText="1"/>
    </xf>
    <xf numFmtId="2" fontId="34" fillId="10" borderId="10" xfId="19" applyNumberFormat="1" applyFont="1" applyFill="1" applyBorder="1" applyAlignment="1">
      <alignment horizontal="center" vertical="center" wrapText="1"/>
    </xf>
    <xf numFmtId="1" fontId="35" fillId="0" borderId="10" xfId="0" applyNumberFormat="1" applyFont="1" applyBorder="1" applyAlignment="1">
      <alignment horizontal="center" vertical="center" wrapText="1"/>
    </xf>
    <xf numFmtId="0" fontId="34" fillId="10" borderId="10" xfId="19" applyFont="1" applyFill="1" applyBorder="1" applyAlignment="1">
      <alignment horizontal="center" vertical="center" wrapText="1"/>
    </xf>
    <xf numFmtId="0" fontId="32" fillId="17" borderId="0" xfId="0" applyFont="1" applyFill="1" applyAlignment="1">
      <alignment horizontal="center" vertical="top" wrapText="1"/>
    </xf>
    <xf numFmtId="0" fontId="16" fillId="17" borderId="10" xfId="20" applyFont="1" applyFill="1" applyBorder="1" applyAlignment="1">
      <alignment horizontal="center" vertical="center"/>
    </xf>
    <xf numFmtId="0" fontId="33" fillId="18" borderId="13" xfId="0" applyFont="1" applyFill="1" applyBorder="1" applyAlignment="1">
      <alignment horizontal="center" vertical="center" wrapText="1"/>
    </xf>
    <xf numFmtId="0" fontId="33" fillId="18" borderId="14" xfId="0" applyFont="1" applyFill="1" applyBorder="1" applyAlignment="1">
      <alignment horizontal="center" vertical="center" wrapText="1"/>
    </xf>
    <xf numFmtId="0" fontId="33" fillId="18" borderId="15" xfId="0" applyFont="1" applyFill="1" applyBorder="1" applyAlignment="1">
      <alignment horizontal="center" vertical="center" wrapText="1"/>
    </xf>
    <xf numFmtId="165" fontId="35" fillId="0" borderId="10" xfId="0" applyNumberFormat="1" applyFont="1" applyBorder="1" applyAlignment="1">
      <alignment horizontal="center" vertical="center" wrapText="1"/>
    </xf>
    <xf numFmtId="0" fontId="33" fillId="18" borderId="10" xfId="0" applyFont="1" applyFill="1" applyBorder="1" applyAlignment="1">
      <alignment horizontal="center" vertical="center" wrapText="1"/>
    </xf>
    <xf numFmtId="0" fontId="31" fillId="17" borderId="23" xfId="0" applyFont="1" applyFill="1" applyBorder="1" applyAlignment="1">
      <alignment horizontal="center"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31" fillId="17" borderId="24" xfId="0" applyFont="1" applyFill="1" applyBorder="1" applyAlignment="1">
      <alignment horizontal="center" vertical="center" wrapText="1"/>
    </xf>
    <xf numFmtId="0" fontId="34" fillId="10" borderId="25" xfId="19" applyFont="1" applyFill="1" applyBorder="1" applyAlignment="1">
      <alignment horizontal="center" vertical="center" wrapText="1"/>
    </xf>
    <xf numFmtId="0" fontId="35" fillId="0" borderId="25" xfId="0" applyFont="1" applyFill="1" applyBorder="1" applyAlignment="1">
      <alignment horizontal="center" vertical="center" wrapText="1"/>
    </xf>
    <xf numFmtId="0" fontId="31" fillId="17" borderId="25" xfId="0" applyFont="1" applyFill="1" applyBorder="1" applyAlignment="1">
      <alignment horizontal="center" vertical="center" wrapText="1"/>
    </xf>
    <xf numFmtId="0" fontId="31" fillId="17" borderId="26" xfId="0" applyFont="1" applyFill="1" applyBorder="1" applyAlignment="1">
      <alignment horizontal="center" vertical="center" wrapText="1"/>
    </xf>
    <xf numFmtId="15" fontId="31" fillId="17" borderId="27" xfId="0" quotePrefix="1" applyNumberFormat="1" applyFont="1" applyFill="1" applyBorder="1" applyAlignment="1">
      <alignment horizontal="center" vertical="center" wrapText="1"/>
    </xf>
    <xf numFmtId="0" fontId="31" fillId="17" borderId="27" xfId="0" applyFont="1" applyFill="1" applyBorder="1" applyAlignment="1">
      <alignment horizontal="center" vertical="center" wrapText="1"/>
    </xf>
    <xf numFmtId="15" fontId="31" fillId="17" borderId="27" xfId="0" applyNumberFormat="1" applyFont="1" applyFill="1" applyBorder="1" applyAlignment="1">
      <alignment horizontal="center" vertical="center" wrapText="1"/>
    </xf>
    <xf numFmtId="1" fontId="31" fillId="17" borderId="27" xfId="0" applyNumberFormat="1" applyFont="1" applyFill="1" applyBorder="1" applyAlignment="1">
      <alignment horizontal="center" vertical="center" wrapText="1"/>
    </xf>
    <xf numFmtId="0" fontId="31" fillId="17" borderId="12" xfId="0" applyFont="1" applyFill="1" applyBorder="1" applyAlignment="1">
      <alignment horizontal="center" vertical="center" wrapText="1"/>
    </xf>
    <xf numFmtId="0" fontId="31" fillId="17" borderId="28" xfId="0" applyFont="1" applyFill="1" applyBorder="1" applyAlignment="1">
      <alignment horizontal="center" vertical="center" wrapText="1"/>
    </xf>
  </cellXfs>
  <cellStyles count="23">
    <cellStyle name="Bad" xfId="7" builtinId="27" hidden="1"/>
    <cellStyle name="Calculation" xfId="11" builtinId="22" hidden="1"/>
    <cellStyle name="Check Cell" xfId="13" builtinId="23" hidde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/>
    <cellStyle name="Normal 2" xfId="21"/>
    <cellStyle name="Normal 2 2" xfId="18"/>
    <cellStyle name="Normal 3" xfId="20"/>
    <cellStyle name="Normal 4" xfId="22"/>
    <cellStyle name="Normal 7" xfId="19"/>
    <cellStyle name="Note" xfId="15" builtinId="10" hidden="1"/>
    <cellStyle name="Output" xfId="10" builtinId="21" hidde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resXpress_OnScreen_Theme">
  <a:themeElements>
    <a:clrScheme name="UBS Colorset">
      <a:dk1>
        <a:sysClr val="windowText" lastClr="000000"/>
      </a:dk1>
      <a:lt1>
        <a:sysClr val="window" lastClr="FFFFFF"/>
      </a:lt1>
      <a:dk2>
        <a:srgbClr val="E60000"/>
      </a:dk2>
      <a:lt2>
        <a:srgbClr val="FFFFFF"/>
      </a:lt2>
      <a:accent1>
        <a:srgbClr val="3692CA"/>
      </a:accent1>
      <a:accent2>
        <a:srgbClr val="C09979"/>
      </a:accent2>
      <a:accent3>
        <a:srgbClr val="4D3C2F"/>
      </a:accent3>
      <a:accent4>
        <a:srgbClr val="AFBCD5"/>
      </a:accent4>
      <a:accent5>
        <a:srgbClr val="759731"/>
      </a:accent5>
      <a:accent6>
        <a:srgbClr val="A43725"/>
      </a:accent6>
      <a:hlink>
        <a:srgbClr val="0000FF"/>
      </a:hlink>
      <a:folHlink>
        <a:srgbClr val="800080"/>
      </a:folHlink>
    </a:clrScheme>
    <a:fontScheme name="UBS OnScreen Fontset">
      <a:majorFont>
        <a:latin typeface="UBSHeadline"/>
        <a:ea typeface="MS PGothic"/>
        <a:cs typeface=""/>
      </a:majorFont>
      <a:minorFont>
        <a:latin typeface="Frutiger 55 Roman"/>
        <a:ea typeface="MS P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7B7D80"/>
          </a:solidFill>
        </a:ln>
      </a:spPr>
      <a:bodyPr rot="0" spcFirstLastPara="0" vertOverflow="overflow" horzOverflow="overflow" vert="horz" wrap="square" lIns="0" tIns="0" rIns="0" bIns="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dirty="0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7B7D80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noAutofit/>
      </a:bodyPr>
      <a:lstStyle>
        <a:defPPr>
          <a:defRPr dirty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9"/>
  <sheetViews>
    <sheetView tabSelected="1" workbookViewId="0">
      <selection activeCell="B1" sqref="B1:D1"/>
    </sheetView>
  </sheetViews>
  <sheetFormatPr defaultRowHeight="15.75" x14ac:dyDescent="0.3"/>
  <cols>
    <col min="1" max="1" width="9" style="4"/>
    <col min="2" max="2" width="5.875" customWidth="1"/>
    <col min="3" max="3" width="53.5" customWidth="1"/>
    <col min="4" max="4" width="28.625" customWidth="1"/>
  </cols>
  <sheetData>
    <row r="1" spans="1:25" s="46" customFormat="1" ht="27.75" customHeight="1" x14ac:dyDescent="0.3">
      <c r="A1" s="45"/>
      <c r="B1" s="54" t="s">
        <v>89</v>
      </c>
      <c r="C1" s="54"/>
      <c r="D1" s="5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r="2" spans="1:25" x14ac:dyDescent="0.3">
      <c r="B2" s="5" t="s">
        <v>1</v>
      </c>
      <c r="C2" s="5" t="s">
        <v>91</v>
      </c>
      <c r="D2" s="5" t="s">
        <v>53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5" x14ac:dyDescent="0.3">
      <c r="B3" s="53">
        <v>1</v>
      </c>
      <c r="C3" s="50" t="s">
        <v>68</v>
      </c>
      <c r="D3" s="40" t="s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5" x14ac:dyDescent="0.3">
      <c r="B4" s="53">
        <v>2</v>
      </c>
      <c r="C4" s="50" t="s">
        <v>69</v>
      </c>
      <c r="D4" s="40" t="s">
        <v>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5" x14ac:dyDescent="0.3">
      <c r="B5" s="53">
        <v>3</v>
      </c>
      <c r="C5" s="50" t="s">
        <v>70</v>
      </c>
      <c r="D5" s="40" t="s"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5" x14ac:dyDescent="0.3">
      <c r="B6" s="53">
        <v>4</v>
      </c>
      <c r="C6" s="49" t="s">
        <v>72</v>
      </c>
      <c r="D6" s="40" t="s"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5" x14ac:dyDescent="0.3">
      <c r="B7" s="53">
        <v>5</v>
      </c>
      <c r="C7" s="49" t="s">
        <v>93</v>
      </c>
      <c r="D7" s="40" t="s"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5" x14ac:dyDescent="0.3">
      <c r="B8" s="53">
        <v>6</v>
      </c>
      <c r="C8" s="50" t="s">
        <v>75</v>
      </c>
      <c r="D8" s="40" t="s"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5" x14ac:dyDescent="0.3">
      <c r="B9" s="53">
        <v>7</v>
      </c>
      <c r="C9" s="50" t="s">
        <v>77</v>
      </c>
      <c r="D9" s="40" t="s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5" x14ac:dyDescent="0.3">
      <c r="B10" s="53">
        <v>8</v>
      </c>
      <c r="C10" s="50" t="s">
        <v>79</v>
      </c>
      <c r="D10" s="40" t="s"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5" x14ac:dyDescent="0.3">
      <c r="B11" s="53">
        <v>9</v>
      </c>
      <c r="C11" s="50" t="s">
        <v>81</v>
      </c>
      <c r="D11" s="40" t="s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5" x14ac:dyDescent="0.3">
      <c r="B12" s="53">
        <v>10</v>
      </c>
      <c r="C12" s="50" t="s">
        <v>83</v>
      </c>
      <c r="D12" s="40" t="s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5" x14ac:dyDescent="0.3">
      <c r="B13" s="53">
        <v>11</v>
      </c>
      <c r="C13" s="50" t="s">
        <v>85</v>
      </c>
      <c r="D13" s="40" t="s">
        <v>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5" x14ac:dyDescent="0.3">
      <c r="B14" s="53">
        <v>12</v>
      </c>
      <c r="C14" s="50" t="s">
        <v>87</v>
      </c>
      <c r="D14" s="40" t="s">
        <v>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5" x14ac:dyDescent="0.3">
      <c r="A15" s="1"/>
      <c r="B15" s="1"/>
      <c r="C15" s="1"/>
      <c r="D15" s="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5" x14ac:dyDescent="0.3">
      <c r="A16" s="1"/>
      <c r="B16" s="1"/>
      <c r="C16" s="1"/>
      <c r="D16" s="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3">
      <c r="A17" s="1"/>
      <c r="B17" s="1"/>
      <c r="C17" s="1"/>
      <c r="D17" s="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3">
      <c r="A18" s="1"/>
      <c r="B18" s="1"/>
      <c r="C18" s="1"/>
      <c r="D18" s="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3">
      <c r="A19" s="1"/>
      <c r="B19" s="1"/>
      <c r="C19" s="1"/>
      <c r="D19" s="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x14ac:dyDescent="0.3">
      <c r="A20" s="1"/>
      <c r="B20" s="1"/>
      <c r="C20" s="1"/>
      <c r="D20" s="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3">
      <c r="A21" s="1"/>
      <c r="B21" s="1"/>
      <c r="C21" s="1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3">
      <c r="A22" s="1"/>
      <c r="B22" s="1"/>
      <c r="C22" s="1"/>
      <c r="D22" s="1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3">
      <c r="A23" s="1"/>
      <c r="B23" s="1"/>
      <c r="C23" s="1"/>
      <c r="D23" s="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3">
      <c r="A24" s="1"/>
      <c r="B24" s="1"/>
      <c r="C24" s="1"/>
      <c r="D24" s="1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3">
      <c r="A25" s="1"/>
      <c r="B25" s="1"/>
      <c r="C25" s="1"/>
      <c r="D25" s="1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3">
      <c r="A26" s="1"/>
      <c r="B26" s="1"/>
      <c r="C26" s="1"/>
      <c r="D26" s="1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3">
      <c r="A27" s="1"/>
      <c r="B27" s="1"/>
      <c r="C27" s="1"/>
      <c r="D27" s="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x14ac:dyDescent="0.3">
      <c r="A28" s="1"/>
      <c r="B28" s="1"/>
      <c r="C28" s="1"/>
      <c r="D28" s="1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x14ac:dyDescent="0.3">
      <c r="A29" s="1"/>
      <c r="B29" s="1"/>
      <c r="C29" s="1"/>
      <c r="D29" s="1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3">
      <c r="A30" s="1"/>
      <c r="B30" s="1"/>
      <c r="C30" s="1"/>
      <c r="D30" s="1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x14ac:dyDescent="0.3">
      <c r="A31" s="1"/>
      <c r="B31" s="1"/>
      <c r="C31" s="1"/>
      <c r="D31" s="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x14ac:dyDescent="0.3">
      <c r="A32" s="1"/>
      <c r="B32" s="1"/>
      <c r="C32" s="1"/>
      <c r="D32" s="1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x14ac:dyDescent="0.3">
      <c r="A33" s="1"/>
      <c r="B33" s="1"/>
      <c r="C33" s="1"/>
      <c r="D33" s="1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x14ac:dyDescent="0.3">
      <c r="A34" s="1"/>
      <c r="B34" s="1"/>
      <c r="C34" s="1"/>
      <c r="D34" s="1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x14ac:dyDescent="0.3">
      <c r="A35" s="1"/>
      <c r="B35" s="1"/>
      <c r="C35" s="1"/>
      <c r="D35" s="1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x14ac:dyDescent="0.3">
      <c r="A36" s="1"/>
      <c r="B36" s="1"/>
      <c r="C36" s="1"/>
      <c r="D36" s="1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x14ac:dyDescent="0.3">
      <c r="A37" s="1"/>
      <c r="B37" s="1"/>
      <c r="C37" s="1"/>
      <c r="D37" s="1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x14ac:dyDescent="0.3">
      <c r="A38" s="1"/>
      <c r="B38" s="1"/>
      <c r="C38" s="1"/>
      <c r="D38" s="1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x14ac:dyDescent="0.3">
      <c r="A39" s="1"/>
      <c r="B39" s="1"/>
      <c r="C39" s="1"/>
      <c r="D39" s="1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x14ac:dyDescent="0.3">
      <c r="A40" s="1"/>
      <c r="B40" s="1"/>
      <c r="C40" s="1"/>
      <c r="D40" s="1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x14ac:dyDescent="0.3">
      <c r="A41" s="1"/>
      <c r="B41" s="1"/>
      <c r="C41" s="1"/>
      <c r="D41" s="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x14ac:dyDescent="0.3">
      <c r="A42" s="1"/>
      <c r="B42" s="1"/>
      <c r="C42" s="1"/>
      <c r="D42" s="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x14ac:dyDescent="0.3">
      <c r="A43" s="1"/>
      <c r="B43" s="1"/>
      <c r="C43" s="1"/>
      <c r="D43" s="1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x14ac:dyDescent="0.3">
      <c r="A44" s="1"/>
      <c r="B44" s="1"/>
      <c r="C44" s="1"/>
      <c r="D44" s="1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x14ac:dyDescent="0.3">
      <c r="A45" s="1"/>
      <c r="B45" s="1"/>
      <c r="C45" s="1"/>
      <c r="D45" s="1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x14ac:dyDescent="0.3">
      <c r="A46" s="1"/>
      <c r="B46" s="1"/>
      <c r="C46" s="1"/>
      <c r="D46" s="1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x14ac:dyDescent="0.3">
      <c r="A47" s="1"/>
      <c r="B47" s="1"/>
      <c r="C47" s="1"/>
      <c r="D47" s="1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x14ac:dyDescent="0.3">
      <c r="A48" s="1"/>
      <c r="B48" s="1"/>
      <c r="C48" s="1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x14ac:dyDescent="0.3">
      <c r="A49" s="1"/>
      <c r="B49" s="1"/>
      <c r="C49" s="1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x14ac:dyDescent="0.3">
      <c r="A50" s="1"/>
      <c r="B50" s="1"/>
      <c r="C50" s="1"/>
      <c r="D50" s="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x14ac:dyDescent="0.3">
      <c r="A51" s="1"/>
      <c r="B51" s="1"/>
      <c r="C51" s="1"/>
      <c r="D51" s="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x14ac:dyDescent="0.3">
      <c r="A52" s="1"/>
      <c r="B52" s="1"/>
      <c r="C52" s="1"/>
      <c r="D52" s="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x14ac:dyDescent="0.3">
      <c r="A53" s="1"/>
      <c r="B53" s="1"/>
      <c r="C53" s="1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x14ac:dyDescent="0.3">
      <c r="A54" s="1"/>
      <c r="B54" s="1"/>
      <c r="C54" s="1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x14ac:dyDescent="0.3">
      <c r="A55" s="1"/>
      <c r="B55" s="1"/>
      <c r="C55" s="1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x14ac:dyDescent="0.3">
      <c r="A56" s="1"/>
      <c r="B56" s="1"/>
      <c r="C56" s="1"/>
      <c r="D56" s="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x14ac:dyDescent="0.3">
      <c r="A57" s="1"/>
      <c r="B57" s="1"/>
      <c r="C57" s="1"/>
      <c r="D57" s="1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x14ac:dyDescent="0.3">
      <c r="A58" s="1"/>
      <c r="B58" s="1"/>
      <c r="C58" s="1"/>
      <c r="D58" s="1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x14ac:dyDescent="0.3">
      <c r="A59" s="1"/>
      <c r="B59" s="1"/>
      <c r="C59" s="1"/>
      <c r="D59" s="1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3">
      <c r="A60" s="1"/>
      <c r="B60" s="1"/>
      <c r="C60" s="1"/>
      <c r="D60" s="1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3">
      <c r="A61" s="1"/>
      <c r="B61" s="1"/>
      <c r="C61" s="1"/>
      <c r="D61" s="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3">
      <c r="A62" s="1"/>
      <c r="B62" s="1"/>
      <c r="C62" s="1"/>
      <c r="D62" s="1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3">
      <c r="A63" s="1"/>
      <c r="B63" s="1"/>
      <c r="C63" s="1"/>
      <c r="D63" s="1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3">
      <c r="A64" s="1"/>
      <c r="B64" s="1"/>
      <c r="C64" s="1"/>
      <c r="D64" s="1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3">
      <c r="A65" s="1"/>
      <c r="B65" s="1"/>
      <c r="C65" s="1"/>
      <c r="D65" s="1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3">
      <c r="A66" s="1"/>
      <c r="B66" s="1"/>
      <c r="C66" s="1"/>
      <c r="D66" s="1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3">
      <c r="A67" s="1"/>
      <c r="B67" s="1"/>
      <c r="C67" s="1"/>
      <c r="D67" s="1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3">
      <c r="A68" s="1"/>
      <c r="B68" s="1"/>
      <c r="C68" s="1"/>
      <c r="D68" s="1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3">
      <c r="A69" s="1"/>
      <c r="B69" s="1"/>
      <c r="C69" s="1"/>
      <c r="D69" s="1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3">
      <c r="A70" s="1"/>
      <c r="B70" s="1"/>
      <c r="C70" s="1"/>
      <c r="D70" s="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3">
      <c r="A71" s="1"/>
      <c r="B71" s="1"/>
      <c r="C71" s="1"/>
      <c r="D71" s="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3">
      <c r="A72" s="1"/>
      <c r="B72" s="1"/>
      <c r="C72" s="1"/>
      <c r="D72" s="1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3">
      <c r="A73" s="1"/>
      <c r="B73" s="1"/>
      <c r="C73" s="1"/>
      <c r="D73" s="1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3">
      <c r="A74" s="1"/>
      <c r="B74" s="1"/>
      <c r="C74" s="1"/>
      <c r="D74" s="1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3">
      <c r="A75" s="1"/>
      <c r="B75" s="1"/>
      <c r="C75" s="1"/>
      <c r="D75" s="1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3">
      <c r="A76" s="1"/>
      <c r="B76" s="1"/>
      <c r="C76" s="1"/>
      <c r="D76" s="1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3">
      <c r="A77" s="1"/>
      <c r="B77" s="1"/>
      <c r="C77" s="1"/>
      <c r="D77" s="1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3">
      <c r="A78" s="1"/>
      <c r="B78" s="1"/>
      <c r="C78" s="1"/>
      <c r="D78" s="1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3">
      <c r="A79" s="1"/>
      <c r="B79" s="1"/>
      <c r="C79" s="1"/>
      <c r="D79" s="1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3">
      <c r="A80" s="1"/>
      <c r="B80" s="1"/>
      <c r="C80" s="1"/>
      <c r="D80" s="1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3">
      <c r="A81" s="1"/>
      <c r="B81" s="1"/>
      <c r="C81" s="1"/>
      <c r="D81" s="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3">
      <c r="A82" s="1"/>
      <c r="B82" s="1"/>
      <c r="C82" s="1"/>
      <c r="D82" s="1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3">
      <c r="A83" s="1"/>
      <c r="B83" s="1"/>
      <c r="C83" s="1"/>
      <c r="D83" s="1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3">
      <c r="A84" s="1"/>
      <c r="B84" s="1"/>
      <c r="C84" s="1"/>
      <c r="D84" s="1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3">
      <c r="A85" s="1"/>
      <c r="B85" s="1"/>
      <c r="C85" s="1"/>
      <c r="D85" s="1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3">
      <c r="A86" s="1"/>
      <c r="B86" s="1"/>
      <c r="C86" s="1"/>
      <c r="D86" s="1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3">
      <c r="A87" s="1"/>
      <c r="B87" s="1"/>
      <c r="C87" s="1"/>
      <c r="D87" s="1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3">
      <c r="A88" s="1"/>
      <c r="B88" s="1"/>
      <c r="C88" s="1"/>
      <c r="D88" s="1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3">
      <c r="A89" s="1"/>
      <c r="B89" s="1"/>
      <c r="C89" s="1"/>
      <c r="D89" s="1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3">
      <c r="A90" s="1"/>
      <c r="B90" s="1"/>
      <c r="C90" s="1"/>
      <c r="D90" s="1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3">
      <c r="A91" s="1"/>
      <c r="B91" s="1"/>
      <c r="C91" s="1"/>
      <c r="D91" s="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3">
      <c r="A92" s="1"/>
      <c r="B92" s="1"/>
      <c r="C92" s="1"/>
      <c r="D92" s="1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3">
      <c r="A93" s="1"/>
      <c r="B93" s="1"/>
      <c r="C93" s="1"/>
      <c r="D93" s="1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3">
      <c r="A94" s="1"/>
      <c r="B94" s="1"/>
      <c r="C94" s="1"/>
      <c r="D94" s="1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3">
      <c r="A95" s="1"/>
      <c r="B95" s="1"/>
      <c r="C95" s="1"/>
      <c r="D95" s="1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3">
      <c r="A96" s="1"/>
      <c r="B96" s="1"/>
      <c r="C96" s="1"/>
      <c r="D96" s="1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3">
      <c r="A97" s="1"/>
      <c r="B97" s="1"/>
      <c r="C97" s="1"/>
      <c r="D97" s="1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3">
      <c r="A98" s="1"/>
      <c r="B98" s="1"/>
      <c r="C98" s="1"/>
      <c r="D98" s="1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3">
      <c r="A99" s="1"/>
      <c r="B99" s="1"/>
      <c r="C99" s="1"/>
      <c r="D99" s="1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3">
      <c r="A100" s="1"/>
      <c r="B100" s="1"/>
      <c r="C100" s="1"/>
      <c r="D100" s="1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3">
      <c r="A101" s="1"/>
      <c r="B101" s="1"/>
      <c r="C101" s="1"/>
      <c r="D101" s="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3">
      <c r="A102" s="1"/>
      <c r="B102" s="1"/>
      <c r="C102" s="1"/>
      <c r="D102" s="1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3">
      <c r="A103" s="1"/>
      <c r="B103" s="1"/>
      <c r="C103" s="1"/>
      <c r="D103" s="1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3">
      <c r="A104" s="1"/>
      <c r="B104" s="1"/>
      <c r="C104" s="1"/>
      <c r="D104" s="1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3">
      <c r="A105" s="1"/>
      <c r="B105" s="1"/>
      <c r="C105" s="1"/>
      <c r="D105" s="1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3">
      <c r="A106" s="1"/>
      <c r="B106" s="1"/>
      <c r="C106" s="1"/>
      <c r="D106" s="1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3">
      <c r="A107" s="1"/>
      <c r="B107" s="1"/>
      <c r="C107" s="1"/>
      <c r="D107" s="1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3">
      <c r="A108" s="1"/>
      <c r="B108" s="1"/>
      <c r="C108" s="1"/>
      <c r="D108" s="1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3">
      <c r="A109" s="1"/>
      <c r="B109" s="1"/>
      <c r="C109" s="1"/>
      <c r="D109" s="1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3">
      <c r="A110" s="1"/>
      <c r="B110" s="1"/>
      <c r="C110" s="1"/>
      <c r="D110" s="1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3">
      <c r="A111" s="1"/>
      <c r="B111" s="1"/>
      <c r="C111" s="1"/>
      <c r="D111" s="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3">
      <c r="A112" s="1"/>
      <c r="B112" s="1"/>
      <c r="C112" s="1"/>
      <c r="D112" s="1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3">
      <c r="A113" s="1"/>
      <c r="B113" s="1"/>
      <c r="C113" s="1"/>
      <c r="D113" s="1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3">
      <c r="A114" s="1"/>
      <c r="B114" s="1"/>
      <c r="C114" s="1"/>
      <c r="D114" s="1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3">
      <c r="A115" s="1"/>
      <c r="B115" s="1"/>
      <c r="C115" s="1"/>
      <c r="D115" s="1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3">
      <c r="A116" s="1"/>
      <c r="B116" s="1"/>
      <c r="C116" s="1"/>
      <c r="D116" s="1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3">
      <c r="A117" s="1"/>
      <c r="B117" s="1"/>
      <c r="C117" s="1"/>
      <c r="D117" s="1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3">
      <c r="A118" s="1"/>
      <c r="B118" s="1"/>
      <c r="C118" s="1"/>
      <c r="D118" s="1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3">
      <c r="A119" s="1"/>
      <c r="B119" s="1"/>
      <c r="C119" s="1"/>
      <c r="D119" s="1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3">
      <c r="A120" s="1"/>
      <c r="B120" s="1"/>
      <c r="C120" s="1"/>
      <c r="D120" s="1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3">
      <c r="A121" s="1"/>
      <c r="B121" s="1"/>
      <c r="C121" s="1"/>
      <c r="D121" s="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3">
      <c r="A122" s="1"/>
      <c r="B122" s="1"/>
      <c r="C122" s="1"/>
      <c r="D122" s="1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3">
      <c r="A123" s="1"/>
      <c r="B123" s="1"/>
      <c r="C123" s="1"/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3">
      <c r="A124" s="1"/>
      <c r="B124" s="1"/>
      <c r="C124" s="1"/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3">
      <c r="A125" s="1"/>
      <c r="B125" s="1"/>
      <c r="C125" s="1"/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3">
      <c r="A126" s="1"/>
      <c r="B126" s="1"/>
      <c r="C126" s="1"/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3">
      <c r="A127" s="1"/>
      <c r="B127" s="1"/>
      <c r="C127" s="1"/>
      <c r="D127" s="1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3">
      <c r="A128" s="1"/>
      <c r="B128" s="1"/>
      <c r="C128" s="1"/>
      <c r="D128" s="1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1:20" x14ac:dyDescent="0.3">
      <c r="A129" s="1"/>
      <c r="B129" s="1"/>
      <c r="C129" s="1"/>
      <c r="D129" s="1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1:20" x14ac:dyDescent="0.3">
      <c r="A130" s="1"/>
      <c r="B130" s="1"/>
      <c r="C130" s="1"/>
      <c r="D130" s="1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1:20" x14ac:dyDescent="0.3">
      <c r="A131" s="1"/>
      <c r="B131" s="1"/>
      <c r="C131" s="1"/>
      <c r="D131" s="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1:20" x14ac:dyDescent="0.3">
      <c r="A132" s="1"/>
      <c r="B132" s="1"/>
      <c r="C132" s="1"/>
      <c r="D132" s="1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1:20" x14ac:dyDescent="0.3">
      <c r="A133" s="1"/>
      <c r="B133" s="1"/>
      <c r="C133" s="1"/>
      <c r="D133" s="1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3">
      <c r="A134" s="1"/>
      <c r="B134" s="1"/>
      <c r="C134" s="1"/>
      <c r="D134" s="1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3">
      <c r="A135" s="1"/>
      <c r="B135" s="1"/>
      <c r="C135" s="1"/>
      <c r="D135" s="1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3">
      <c r="A136" s="1"/>
      <c r="B136" s="1"/>
      <c r="C136" s="1"/>
      <c r="D136" s="1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3">
      <c r="A137" s="1"/>
      <c r="B137" s="1"/>
      <c r="C137" s="1"/>
      <c r="D137" s="1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3">
      <c r="A138" s="1"/>
      <c r="B138" s="1"/>
      <c r="C138" s="1"/>
      <c r="D138" s="1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3">
      <c r="A139" s="1"/>
      <c r="B139" s="1"/>
      <c r="C139" s="1"/>
      <c r="D139" s="1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3">
      <c r="A140" s="1"/>
      <c r="B140" s="1"/>
      <c r="C140" s="1"/>
      <c r="D140" s="1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3">
      <c r="A141" s="1"/>
      <c r="B141" s="1"/>
      <c r="C141" s="1"/>
      <c r="D141" s="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3">
      <c r="A142" s="1"/>
      <c r="B142" s="1"/>
      <c r="C142" s="1"/>
      <c r="D142" s="1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3">
      <c r="A143" s="1"/>
      <c r="B143" s="1"/>
      <c r="C143" s="1"/>
      <c r="D143" s="1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3">
      <c r="A144" s="1"/>
      <c r="B144" s="1"/>
      <c r="C144" s="1"/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3">
      <c r="A145" s="1"/>
      <c r="B145" s="1"/>
      <c r="C145" s="1"/>
      <c r="D145" s="1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3">
      <c r="A146" s="1"/>
      <c r="B146" s="1"/>
      <c r="C146" s="1"/>
      <c r="D146" s="1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3">
      <c r="A147" s="1"/>
      <c r="B147" s="1"/>
      <c r="C147" s="1"/>
      <c r="D147" s="1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1:20" x14ac:dyDescent="0.3">
      <c r="A148" s="1"/>
      <c r="B148" s="1"/>
      <c r="C148" s="1"/>
      <c r="D148" s="1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1:20" x14ac:dyDescent="0.3">
      <c r="A149" s="1"/>
      <c r="B149" s="1"/>
      <c r="C149" s="1"/>
      <c r="D149" s="1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1:20" x14ac:dyDescent="0.3">
      <c r="A150" s="1"/>
      <c r="B150" s="1"/>
      <c r="C150" s="1"/>
      <c r="D150" s="1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1:20" x14ac:dyDescent="0.3">
      <c r="A151" s="1"/>
      <c r="B151" s="1"/>
      <c r="C151" s="1"/>
      <c r="D151" s="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1:20" x14ac:dyDescent="0.3">
      <c r="A152" s="1"/>
      <c r="B152" s="1"/>
      <c r="C152" s="1"/>
      <c r="D152" s="1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x14ac:dyDescent="0.3">
      <c r="A153" s="1"/>
      <c r="B153" s="1"/>
      <c r="C153" s="1"/>
      <c r="D153" s="1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1:20" x14ac:dyDescent="0.3">
      <c r="A154" s="1"/>
      <c r="B154" s="1"/>
      <c r="C154" s="1"/>
      <c r="D154" s="1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1:20" x14ac:dyDescent="0.3">
      <c r="A155" s="1"/>
      <c r="B155" s="1"/>
      <c r="C155" s="1"/>
      <c r="D155" s="1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1:20" x14ac:dyDescent="0.3">
      <c r="A156" s="1"/>
      <c r="B156" s="1"/>
      <c r="C156" s="1"/>
      <c r="D156" s="1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1:20" x14ac:dyDescent="0.3">
      <c r="A157" s="1"/>
      <c r="B157" s="1"/>
      <c r="C157" s="1"/>
      <c r="D157" s="1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1:20" x14ac:dyDescent="0.3">
      <c r="A158" s="1"/>
      <c r="B158" s="1"/>
      <c r="C158" s="1"/>
      <c r="D158" s="1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0" x14ac:dyDescent="0.3">
      <c r="A159" s="1"/>
      <c r="B159" s="1"/>
      <c r="C159" s="1"/>
      <c r="D159" s="1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0" x14ac:dyDescent="0.3">
      <c r="A160" s="1"/>
      <c r="B160" s="1"/>
      <c r="C160" s="1"/>
      <c r="D160" s="1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0" x14ac:dyDescent="0.3">
      <c r="A161" s="1"/>
      <c r="B161" s="1"/>
      <c r="C161" s="1"/>
      <c r="D161" s="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 x14ac:dyDescent="0.3">
      <c r="A162" s="1"/>
      <c r="B162" s="1"/>
      <c r="C162" s="1"/>
      <c r="D162" s="1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1:20" x14ac:dyDescent="0.3">
      <c r="A163" s="1"/>
      <c r="B163" s="1"/>
      <c r="C163" s="1"/>
      <c r="D163" s="1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0" x14ac:dyDescent="0.3">
      <c r="A164" s="1"/>
      <c r="B164" s="1"/>
      <c r="C164" s="1"/>
      <c r="D164" s="1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x14ac:dyDescent="0.3">
      <c r="A165" s="1"/>
      <c r="B165" s="1"/>
      <c r="C165" s="1"/>
      <c r="D165" s="1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1:20" x14ac:dyDescent="0.3">
      <c r="A166" s="1"/>
      <c r="B166" s="1"/>
      <c r="C166" s="1"/>
      <c r="D166" s="1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1:20" x14ac:dyDescent="0.3">
      <c r="A167" s="1"/>
      <c r="B167" s="1"/>
      <c r="C167" s="1"/>
      <c r="D167" s="1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1:20" x14ac:dyDescent="0.3">
      <c r="A168" s="1"/>
      <c r="B168" s="1"/>
      <c r="C168" s="1"/>
      <c r="D168" s="1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1:20" x14ac:dyDescent="0.3">
      <c r="A169" s="1"/>
      <c r="B169" s="1"/>
      <c r="C169" s="1"/>
      <c r="D169" s="1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1:20" x14ac:dyDescent="0.3">
      <c r="A170" s="1"/>
      <c r="B170" s="1"/>
      <c r="C170" s="1"/>
      <c r="D170" s="1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 x14ac:dyDescent="0.3">
      <c r="A171" s="1"/>
      <c r="B171" s="1"/>
      <c r="C171" s="1"/>
      <c r="D171" s="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 x14ac:dyDescent="0.3">
      <c r="A172" s="1"/>
      <c r="B172" s="1"/>
      <c r="C172" s="1"/>
      <c r="D172" s="1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1:20" x14ac:dyDescent="0.3">
      <c r="A173" s="1"/>
      <c r="B173" s="1"/>
      <c r="C173" s="1"/>
      <c r="D173" s="1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 x14ac:dyDescent="0.3">
      <c r="A174" s="1"/>
      <c r="B174" s="1"/>
      <c r="C174" s="1"/>
      <c r="D174" s="1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 x14ac:dyDescent="0.3">
      <c r="A175" s="1"/>
      <c r="B175" s="1"/>
      <c r="C175" s="1"/>
      <c r="D175" s="1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 x14ac:dyDescent="0.3">
      <c r="A176" s="1"/>
      <c r="B176" s="1"/>
      <c r="C176" s="1"/>
      <c r="D176" s="1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1:20" x14ac:dyDescent="0.3">
      <c r="A177" s="1"/>
      <c r="B177" s="1"/>
      <c r="C177" s="1"/>
      <c r="D177" s="1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0" x14ac:dyDescent="0.3">
      <c r="A178" s="1"/>
      <c r="B178" s="1"/>
      <c r="C178" s="1"/>
      <c r="D178" s="1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0" x14ac:dyDescent="0.3">
      <c r="A179" s="1"/>
      <c r="B179" s="1"/>
      <c r="C179" s="1"/>
      <c r="D179" s="1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1:20" x14ac:dyDescent="0.3">
      <c r="A180" s="1"/>
      <c r="B180" s="1"/>
      <c r="C180" s="1"/>
      <c r="D180" s="1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1:20" x14ac:dyDescent="0.3">
      <c r="A181" s="1"/>
      <c r="B181" s="1"/>
      <c r="C181" s="1"/>
      <c r="D181" s="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1:20" x14ac:dyDescent="0.3">
      <c r="A182" s="1"/>
      <c r="B182" s="1"/>
      <c r="C182" s="1"/>
      <c r="D182" s="1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 x14ac:dyDescent="0.3">
      <c r="A183" s="1"/>
      <c r="B183" s="1"/>
      <c r="C183" s="1"/>
      <c r="D183" s="1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1"/>
      <c r="B184" s="1"/>
      <c r="C184" s="1"/>
      <c r="D184" s="1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1:20" x14ac:dyDescent="0.3">
      <c r="A185" s="1"/>
      <c r="B185" s="1"/>
      <c r="C185" s="1"/>
      <c r="D185" s="1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 x14ac:dyDescent="0.3">
      <c r="A186" s="1"/>
      <c r="B186" s="1"/>
      <c r="C186" s="1"/>
      <c r="D186" s="1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x14ac:dyDescent="0.3">
      <c r="A187" s="1"/>
      <c r="B187" s="1"/>
      <c r="C187" s="1"/>
      <c r="D187" s="1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1:20" x14ac:dyDescent="0.3">
      <c r="A188" s="1"/>
      <c r="B188" s="1"/>
      <c r="C188" s="1"/>
      <c r="D188" s="1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1:20" x14ac:dyDescent="0.3">
      <c r="A189" s="1"/>
      <c r="B189" s="1"/>
      <c r="C189" s="1"/>
      <c r="D189" s="1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1:20" x14ac:dyDescent="0.3">
      <c r="A190" s="1"/>
      <c r="B190" s="1"/>
      <c r="C190" s="1"/>
      <c r="D190" s="1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1:20" x14ac:dyDescent="0.3">
      <c r="A191" s="1"/>
      <c r="B191" s="1"/>
      <c r="C191" s="1"/>
      <c r="D191" s="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1:20" x14ac:dyDescent="0.3">
      <c r="A192" s="1"/>
      <c r="B192" s="1"/>
      <c r="C192" s="1"/>
      <c r="D192" s="1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1"/>
      <c r="B193" s="1"/>
      <c r="C193" s="1"/>
      <c r="D193" s="1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1"/>
      <c r="B194" s="1"/>
      <c r="C194" s="1"/>
      <c r="D194" s="1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 x14ac:dyDescent="0.3">
      <c r="A195" s="1"/>
      <c r="B195" s="1"/>
      <c r="C195" s="1"/>
      <c r="D195" s="1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1"/>
      <c r="B196" s="1"/>
      <c r="C196" s="1"/>
      <c r="D196" s="1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1"/>
      <c r="B197" s="1"/>
      <c r="C197" s="1"/>
      <c r="D197" s="1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1"/>
      <c r="B198" s="1"/>
      <c r="C198" s="1"/>
      <c r="D198" s="1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 x14ac:dyDescent="0.3">
      <c r="A199" s="1"/>
      <c r="B199" s="1"/>
      <c r="C199" s="1"/>
      <c r="D199" s="1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 x14ac:dyDescent="0.3">
      <c r="A200" s="1"/>
      <c r="B200" s="1"/>
      <c r="C200" s="1"/>
      <c r="D200" s="1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1:20" x14ac:dyDescent="0.3">
      <c r="A201" s="1"/>
      <c r="B201" s="1"/>
      <c r="C201" s="1"/>
      <c r="D201" s="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x14ac:dyDescent="0.3">
      <c r="A202" s="1"/>
      <c r="B202" s="1"/>
      <c r="C202" s="1"/>
      <c r="D202" s="1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x14ac:dyDescent="0.3">
      <c r="A203" s="1"/>
      <c r="B203" s="1"/>
      <c r="C203" s="1"/>
      <c r="D203" s="1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x14ac:dyDescent="0.3">
      <c r="A204" s="1"/>
      <c r="B204" s="1"/>
      <c r="C204" s="1"/>
      <c r="D204" s="1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1"/>
      <c r="B205" s="1"/>
      <c r="C205" s="1"/>
      <c r="D205" s="1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1:20" x14ac:dyDescent="0.3">
      <c r="A206" s="1"/>
      <c r="B206" s="1"/>
      <c r="C206" s="1"/>
      <c r="D206" s="1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x14ac:dyDescent="0.3">
      <c r="A207" s="1"/>
      <c r="B207" s="1"/>
      <c r="C207" s="1"/>
      <c r="D207" s="1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1"/>
      <c r="B208" s="1"/>
      <c r="C208" s="1"/>
      <c r="D208" s="1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1:20" x14ac:dyDescent="0.3">
      <c r="A209" s="1"/>
      <c r="B209" s="1"/>
      <c r="C209" s="1"/>
      <c r="D209" s="1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1:20" x14ac:dyDescent="0.3">
      <c r="A210" s="1"/>
      <c r="B210" s="1"/>
      <c r="C210" s="1"/>
      <c r="D210" s="1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1:20" x14ac:dyDescent="0.3">
      <c r="A211" s="1"/>
      <c r="B211" s="1"/>
      <c r="C211" s="1"/>
      <c r="D211" s="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1:20" x14ac:dyDescent="0.3">
      <c r="A212" s="1"/>
      <c r="B212" s="1"/>
      <c r="C212" s="1"/>
      <c r="D212" s="1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1:20" x14ac:dyDescent="0.3">
      <c r="A213" s="1"/>
      <c r="B213" s="1"/>
      <c r="C213" s="1"/>
      <c r="D213" s="1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1:20" x14ac:dyDescent="0.3">
      <c r="A214" s="1"/>
      <c r="B214" s="1"/>
      <c r="C214" s="1"/>
      <c r="D214" s="1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1"/>
      <c r="B215" s="1"/>
      <c r="C215" s="1"/>
      <c r="D215" s="1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1"/>
      <c r="B216" s="1"/>
      <c r="C216" s="1"/>
      <c r="D216" s="1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1"/>
      <c r="B217" s="1"/>
      <c r="C217" s="1"/>
      <c r="D217" s="1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1"/>
      <c r="B218" s="1"/>
      <c r="C218" s="1"/>
      <c r="D218" s="1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1"/>
      <c r="B219" s="1"/>
      <c r="C219" s="1"/>
      <c r="D219" s="1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1"/>
      <c r="B220" s="1"/>
      <c r="C220" s="1"/>
      <c r="D220" s="1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1"/>
      <c r="B221" s="1"/>
      <c r="C221" s="1"/>
      <c r="D221" s="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1"/>
      <c r="B222" s="1"/>
      <c r="C222" s="1"/>
      <c r="D222" s="1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spans="1:20" x14ac:dyDescent="0.3">
      <c r="A223" s="1"/>
      <c r="B223" s="1"/>
      <c r="C223" s="1"/>
      <c r="D223" s="1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spans="1:20" x14ac:dyDescent="0.3">
      <c r="A224" s="1"/>
      <c r="B224" s="1"/>
      <c r="C224" s="1"/>
      <c r="D224" s="1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spans="1:20" x14ac:dyDescent="0.3">
      <c r="A225" s="1"/>
      <c r="B225" s="1"/>
      <c r="C225" s="1"/>
      <c r="D225" s="1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spans="1:20" x14ac:dyDescent="0.3">
      <c r="A226" s="1"/>
      <c r="B226" s="1"/>
      <c r="C226" s="1"/>
      <c r="D226" s="1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spans="1:20" x14ac:dyDescent="0.3">
      <c r="A227" s="1"/>
      <c r="B227" s="1"/>
      <c r="C227" s="1"/>
      <c r="D227" s="1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spans="1:20" x14ac:dyDescent="0.3">
      <c r="A228" s="1"/>
      <c r="B228" s="1"/>
      <c r="C228" s="1"/>
      <c r="D228" s="1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spans="1:20" x14ac:dyDescent="0.3">
      <c r="A229" s="1"/>
      <c r="B229" s="1"/>
      <c r="C229" s="1"/>
      <c r="D229" s="1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spans="1:20" x14ac:dyDescent="0.3">
      <c r="A230" s="1"/>
      <c r="B230" s="1"/>
      <c r="C230" s="1"/>
      <c r="D230" s="1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spans="1:20" x14ac:dyDescent="0.3">
      <c r="A231" s="1"/>
      <c r="B231" s="1"/>
      <c r="C231" s="1"/>
      <c r="D231" s="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spans="1:20" x14ac:dyDescent="0.3">
      <c r="A232" s="1"/>
      <c r="B232" s="1"/>
      <c r="C232" s="1"/>
      <c r="D232" s="1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spans="1:20" x14ac:dyDescent="0.3">
      <c r="A233" s="1"/>
      <c r="B233" s="1"/>
      <c r="C233" s="1"/>
      <c r="D233" s="1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spans="1:20" x14ac:dyDescent="0.3">
      <c r="A234" s="1"/>
      <c r="B234" s="1"/>
      <c r="C234" s="1"/>
      <c r="D234" s="1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spans="1:20" x14ac:dyDescent="0.3">
      <c r="A235" s="1"/>
      <c r="B235" s="1"/>
      <c r="C235" s="1"/>
      <c r="D235" s="1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spans="1:20" x14ac:dyDescent="0.3">
      <c r="A236" s="1"/>
      <c r="B236" s="1"/>
      <c r="C236" s="1"/>
      <c r="D236" s="1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spans="1:20" x14ac:dyDescent="0.3">
      <c r="A237" s="1"/>
      <c r="B237" s="1"/>
      <c r="C237" s="1"/>
      <c r="D237" s="1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spans="1:20" x14ac:dyDescent="0.3">
      <c r="A238" s="1"/>
      <c r="B238" s="1"/>
      <c r="C238" s="1"/>
      <c r="D238" s="1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spans="1:20" x14ac:dyDescent="0.3">
      <c r="A239" s="1"/>
      <c r="B239" s="1"/>
      <c r="C239" s="1"/>
      <c r="D239" s="1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spans="1:20" x14ac:dyDescent="0.3">
      <c r="A240" s="1"/>
      <c r="B240" s="1"/>
      <c r="C240" s="1"/>
      <c r="D240" s="1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spans="1:20" x14ac:dyDescent="0.3">
      <c r="A241" s="1"/>
      <c r="B241" s="1"/>
      <c r="C241" s="1"/>
      <c r="D241" s="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spans="1:20" x14ac:dyDescent="0.3">
      <c r="A242" s="1"/>
      <c r="B242" s="1"/>
      <c r="C242" s="1"/>
      <c r="D242" s="1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spans="1:20" x14ac:dyDescent="0.3">
      <c r="A243" s="1"/>
      <c r="B243" s="1"/>
      <c r="C243" s="1"/>
      <c r="D243" s="1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spans="1:20" x14ac:dyDescent="0.3">
      <c r="A244" s="1"/>
      <c r="B244" s="1"/>
      <c r="C244" s="1"/>
      <c r="D244" s="1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spans="1:20" x14ac:dyDescent="0.3">
      <c r="A245" s="1"/>
      <c r="B245" s="1"/>
      <c r="C245" s="1"/>
      <c r="D245" s="1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spans="1:20" x14ac:dyDescent="0.3">
      <c r="A246" s="1"/>
      <c r="B246" s="1"/>
      <c r="C246" s="1"/>
      <c r="D246" s="1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spans="1:20" x14ac:dyDescent="0.3">
      <c r="A247" s="1"/>
      <c r="B247" s="1"/>
      <c r="C247" s="1"/>
      <c r="D247" s="1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spans="1:20" x14ac:dyDescent="0.3">
      <c r="A248" s="1"/>
      <c r="B248" s="1"/>
      <c r="C248" s="1"/>
      <c r="D248" s="1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spans="1:20" x14ac:dyDescent="0.3">
      <c r="A249" s="1"/>
      <c r="B249" s="1"/>
      <c r="C249" s="1"/>
      <c r="D249" s="1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spans="1:20" x14ac:dyDescent="0.3">
      <c r="A250" s="1"/>
      <c r="B250" s="1"/>
      <c r="C250" s="1"/>
      <c r="D250" s="1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spans="1:20" x14ac:dyDescent="0.3">
      <c r="A251" s="1"/>
      <c r="B251" s="1"/>
      <c r="C251" s="1"/>
      <c r="D251" s="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 x14ac:dyDescent="0.3">
      <c r="A252" s="1"/>
      <c r="B252" s="1"/>
      <c r="C252" s="1"/>
      <c r="D252" s="1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spans="1:20" x14ac:dyDescent="0.3">
      <c r="A253" s="1"/>
      <c r="B253" s="1"/>
      <c r="C253" s="1"/>
      <c r="D253" s="1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spans="1:20" x14ac:dyDescent="0.3">
      <c r="A254" s="1"/>
      <c r="B254" s="1"/>
      <c r="C254" s="1"/>
      <c r="D254" s="1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spans="1:20" x14ac:dyDescent="0.3">
      <c r="A255" s="1"/>
      <c r="B255" s="1"/>
      <c r="C255" s="1"/>
      <c r="D255" s="1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spans="1:20" x14ac:dyDescent="0.3">
      <c r="A256" s="1"/>
      <c r="B256" s="1"/>
      <c r="C256" s="1"/>
      <c r="D256" s="1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spans="1:20" x14ac:dyDescent="0.3">
      <c r="A257" s="1"/>
      <c r="B257" s="1"/>
      <c r="C257" s="1"/>
      <c r="D257" s="1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spans="1:20" x14ac:dyDescent="0.3">
      <c r="A258" s="1"/>
      <c r="B258" s="1"/>
      <c r="C258" s="1"/>
      <c r="D258" s="1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spans="1:20" x14ac:dyDescent="0.3">
      <c r="A259" s="1"/>
      <c r="B259" s="1"/>
      <c r="C259" s="1"/>
      <c r="D259" s="1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 x14ac:dyDescent="0.3">
      <c r="A260" s="1"/>
      <c r="B260" s="1"/>
      <c r="C260" s="1"/>
      <c r="D260" s="1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spans="1:20" x14ac:dyDescent="0.3">
      <c r="A261" s="1"/>
      <c r="B261" s="1"/>
      <c r="C261" s="1"/>
      <c r="D261" s="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spans="1:20" x14ac:dyDescent="0.3">
      <c r="A262" s="1"/>
      <c r="B262" s="1"/>
      <c r="C262" s="1"/>
      <c r="D262" s="1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spans="1:20" x14ac:dyDescent="0.3">
      <c r="A263" s="1"/>
      <c r="B263" s="1"/>
      <c r="C263" s="1"/>
      <c r="D263" s="1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spans="1:20" x14ac:dyDescent="0.3">
      <c r="A264" s="1"/>
      <c r="B264" s="1"/>
      <c r="C264" s="1"/>
      <c r="D264" s="1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spans="1:20" x14ac:dyDescent="0.3">
      <c r="A265" s="1"/>
      <c r="B265" s="1"/>
      <c r="C265" s="1"/>
      <c r="D265" s="1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spans="1:20" x14ac:dyDescent="0.3">
      <c r="A266" s="1"/>
      <c r="B266" s="1"/>
      <c r="C266" s="1"/>
      <c r="D266" s="1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spans="1:20" x14ac:dyDescent="0.3">
      <c r="A267" s="1"/>
      <c r="B267" s="1"/>
      <c r="C267" s="1"/>
      <c r="D267" s="1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spans="1:20" x14ac:dyDescent="0.3">
      <c r="A268" s="3"/>
      <c r="B268" s="3"/>
      <c r="C268" s="3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spans="1:20" x14ac:dyDescent="0.3">
      <c r="A269" s="3"/>
      <c r="B269" s="3"/>
      <c r="C269" s="3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spans="1:20" x14ac:dyDescent="0.3">
      <c r="A270" s="3"/>
      <c r="B270" s="3"/>
      <c r="C270" s="3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spans="1:20" x14ac:dyDescent="0.3">
      <c r="A271" s="3"/>
      <c r="B271" s="3"/>
      <c r="C271" s="3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spans="1:20" x14ac:dyDescent="0.3">
      <c r="A272" s="3"/>
      <c r="B272" s="3"/>
      <c r="C272" s="3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spans="1:20" x14ac:dyDescent="0.3">
      <c r="A273" s="3"/>
      <c r="B273" s="3"/>
      <c r="C273" s="3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spans="1:20" x14ac:dyDescent="0.3">
      <c r="A274" s="3"/>
      <c r="B274" s="3"/>
      <c r="C274" s="3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spans="1:20" x14ac:dyDescent="0.3">
      <c r="A275" s="3"/>
      <c r="B275" s="3"/>
      <c r="C275" s="3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spans="1:20" x14ac:dyDescent="0.3">
      <c r="A276" s="3"/>
      <c r="B276" s="3"/>
      <c r="C276" s="3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 x14ac:dyDescent="0.3">
      <c r="A277" s="3"/>
      <c r="B277" s="3"/>
      <c r="C277" s="3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spans="1:20" x14ac:dyDescent="0.3">
      <c r="A278" s="3"/>
      <c r="B278" s="3"/>
      <c r="C278" s="3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spans="1:20" x14ac:dyDescent="0.3">
      <c r="A279" s="3"/>
      <c r="B279" s="3"/>
      <c r="C279" s="3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spans="1:20" x14ac:dyDescent="0.3">
      <c r="A280" s="3"/>
      <c r="B280" s="3"/>
      <c r="C280" s="3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spans="1:20" x14ac:dyDescent="0.3">
      <c r="A281" s="3"/>
      <c r="B281" s="3"/>
      <c r="C281" s="3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spans="1:20" x14ac:dyDescent="0.3">
      <c r="A282" s="3"/>
      <c r="B282" s="3"/>
      <c r="C282" s="3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spans="1:20" x14ac:dyDescent="0.3">
      <c r="A283" s="3"/>
      <c r="B283" s="3"/>
      <c r="C283" s="3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spans="1:20" x14ac:dyDescent="0.3">
      <c r="A284" s="3"/>
      <c r="B284" s="3"/>
      <c r="C284" s="3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spans="1:20" x14ac:dyDescent="0.3">
      <c r="A285" s="3"/>
      <c r="B285" s="3"/>
      <c r="C285" s="3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spans="1:20" x14ac:dyDescent="0.3">
      <c r="A286" s="3"/>
      <c r="B286" s="3"/>
      <c r="C286" s="3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spans="1:20" x14ac:dyDescent="0.3">
      <c r="A287" s="3"/>
      <c r="B287" s="3"/>
      <c r="C287" s="3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spans="1:20" x14ac:dyDescent="0.3">
      <c r="A288" s="3"/>
      <c r="B288" s="3"/>
      <c r="C288" s="3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spans="1:20" x14ac:dyDescent="0.3">
      <c r="A289" s="3"/>
      <c r="B289" s="3"/>
      <c r="C289" s="3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spans="1:20" x14ac:dyDescent="0.3">
      <c r="A290" s="3"/>
      <c r="B290" s="3"/>
      <c r="C290" s="3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spans="1:20" x14ac:dyDescent="0.3">
      <c r="A291" s="3"/>
      <c r="B291" s="3"/>
      <c r="C291" s="3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spans="1:20" x14ac:dyDescent="0.3">
      <c r="A292" s="3"/>
      <c r="B292" s="3"/>
      <c r="C292" s="3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spans="1:20" x14ac:dyDescent="0.3">
      <c r="A293" s="3"/>
      <c r="B293" s="3"/>
      <c r="C293" s="3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spans="1:20" x14ac:dyDescent="0.3">
      <c r="A294" s="3"/>
      <c r="B294" s="3"/>
      <c r="C294" s="3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spans="1:20" x14ac:dyDescent="0.3">
      <c r="A295" s="3"/>
      <c r="B295" s="3"/>
      <c r="C295" s="3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spans="1:20" x14ac:dyDescent="0.3">
      <c r="A296" s="3"/>
      <c r="B296" s="3"/>
      <c r="C296" s="3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spans="1:20" x14ac:dyDescent="0.3">
      <c r="A297" s="3"/>
      <c r="B297" s="3"/>
      <c r="C297" s="3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0" x14ac:dyDescent="0.3">
      <c r="A298" s="3"/>
      <c r="B298" s="3"/>
      <c r="C298" s="3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spans="1:20" x14ac:dyDescent="0.3">
      <c r="A299" s="3"/>
      <c r="B299" s="3"/>
      <c r="C299" s="3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spans="1:20" x14ac:dyDescent="0.3">
      <c r="A300" s="3"/>
      <c r="B300" s="3"/>
      <c r="C300" s="3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spans="1:20" x14ac:dyDescent="0.3">
      <c r="A301" s="3"/>
      <c r="B301" s="3"/>
      <c r="C301" s="3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spans="1:20" x14ac:dyDescent="0.3">
      <c r="A302" s="3"/>
      <c r="B302" s="3"/>
      <c r="C302" s="3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spans="1:20" x14ac:dyDescent="0.3">
      <c r="A303" s="3"/>
      <c r="B303" s="3"/>
      <c r="C303" s="3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spans="1:20" x14ac:dyDescent="0.3">
      <c r="A304" s="3"/>
      <c r="B304" s="3"/>
      <c r="C304" s="3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spans="1:20" x14ac:dyDescent="0.3">
      <c r="A305" s="3"/>
      <c r="B305" s="3"/>
      <c r="C305" s="3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spans="1:20" x14ac:dyDescent="0.3">
      <c r="A306" s="3"/>
      <c r="B306" s="3"/>
      <c r="C306" s="3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spans="1:20" x14ac:dyDescent="0.3">
      <c r="A307" s="3"/>
      <c r="B307" s="3"/>
      <c r="C307" s="3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spans="1:20" x14ac:dyDescent="0.3">
      <c r="A308" s="3"/>
      <c r="B308" s="3"/>
      <c r="C308" s="3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spans="1:20" x14ac:dyDescent="0.3">
      <c r="A309" s="3"/>
      <c r="B309" s="3"/>
      <c r="C309" s="3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0" x14ac:dyDescent="0.3">
      <c r="A310" s="3"/>
      <c r="B310" s="3"/>
      <c r="C310" s="3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spans="1:20" x14ac:dyDescent="0.3">
      <c r="A311" s="3"/>
      <c r="B311" s="3"/>
      <c r="C311" s="3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spans="1:20" x14ac:dyDescent="0.3">
      <c r="A312" s="3"/>
      <c r="B312" s="3"/>
      <c r="C312" s="3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spans="1:20" x14ac:dyDescent="0.3">
      <c r="A313" s="3"/>
      <c r="B313" s="3"/>
      <c r="C313" s="3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spans="1:20" x14ac:dyDescent="0.3">
      <c r="A314" s="3"/>
      <c r="B314" s="3"/>
      <c r="C314" s="3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x14ac:dyDescent="0.3">
      <c r="A315" s="3"/>
      <c r="B315" s="3"/>
      <c r="C315" s="3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spans="1:20" x14ac:dyDescent="0.3">
      <c r="A316" s="3"/>
      <c r="B316" s="3"/>
      <c r="C316" s="3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spans="1:20" x14ac:dyDescent="0.3">
      <c r="A317" s="3"/>
      <c r="B317" s="3"/>
      <c r="C317" s="3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spans="1:20" x14ac:dyDescent="0.3">
      <c r="A318" s="3"/>
      <c r="B318" s="3"/>
      <c r="C318" s="3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spans="1:20" x14ac:dyDescent="0.3">
      <c r="A319" s="3"/>
      <c r="B319" s="3"/>
      <c r="C319" s="3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spans="1:20" x14ac:dyDescent="0.3">
      <c r="A320" s="3"/>
      <c r="B320" s="3"/>
      <c r="C320" s="3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spans="1:20" x14ac:dyDescent="0.3">
      <c r="A321" s="3"/>
      <c r="B321" s="3"/>
      <c r="C321" s="3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spans="1:20" x14ac:dyDescent="0.3">
      <c r="A322" s="3"/>
      <c r="B322" s="3"/>
      <c r="C322" s="3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spans="1:20" x14ac:dyDescent="0.3">
      <c r="A323" s="3"/>
      <c r="B323" s="3"/>
      <c r="C323" s="3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spans="1:20" x14ac:dyDescent="0.3">
      <c r="A324" s="3"/>
      <c r="B324" s="3"/>
      <c r="C324" s="3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spans="1:20" x14ac:dyDescent="0.3">
      <c r="A325" s="3"/>
      <c r="B325" s="3"/>
      <c r="C325" s="3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spans="1:20" x14ac:dyDescent="0.3">
      <c r="A326" s="3"/>
      <c r="B326" s="3"/>
      <c r="C326" s="3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spans="1:20" x14ac:dyDescent="0.3">
      <c r="A327" s="3"/>
      <c r="B327" s="3"/>
      <c r="C327" s="3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spans="1:20" x14ac:dyDescent="0.3">
      <c r="A328" s="3"/>
      <c r="B328" s="3"/>
      <c r="C328" s="3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spans="1:20" x14ac:dyDescent="0.3">
      <c r="A329" s="3"/>
      <c r="B329" s="3"/>
      <c r="C329" s="3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spans="1:20" x14ac:dyDescent="0.3">
      <c r="A330" s="3"/>
      <c r="B330" s="3"/>
      <c r="C330" s="3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spans="1:20" x14ac:dyDescent="0.3">
      <c r="A331" s="3"/>
      <c r="B331" s="3"/>
      <c r="C331" s="3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spans="1:20" x14ac:dyDescent="0.3">
      <c r="A332" s="3"/>
      <c r="B332" s="3"/>
      <c r="C332" s="3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spans="1:20" x14ac:dyDescent="0.3">
      <c r="A333" s="3"/>
      <c r="B333" s="3"/>
      <c r="C333" s="3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spans="1:20" x14ac:dyDescent="0.3">
      <c r="A334" s="3"/>
      <c r="B334" s="3"/>
      <c r="C334" s="3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spans="1:20" x14ac:dyDescent="0.3">
      <c r="A335" s="3"/>
      <c r="B335" s="3"/>
      <c r="C335" s="3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spans="1:20" x14ac:dyDescent="0.3">
      <c r="A336" s="3"/>
      <c r="B336" s="3"/>
      <c r="C336" s="3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spans="1:20" x14ac:dyDescent="0.3">
      <c r="A337" s="3"/>
      <c r="B337" s="3"/>
      <c r="C337" s="3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spans="1:20" x14ac:dyDescent="0.3">
      <c r="A338" s="3"/>
      <c r="B338" s="3"/>
      <c r="C338" s="3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spans="1:20" x14ac:dyDescent="0.3">
      <c r="A339" s="3"/>
      <c r="B339" s="3"/>
      <c r="C339" s="3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spans="1:20" x14ac:dyDescent="0.3">
      <c r="A340" s="3"/>
      <c r="B340" s="3"/>
      <c r="C340" s="3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spans="1:20" x14ac:dyDescent="0.3">
      <c r="A341" s="3"/>
      <c r="B341" s="3"/>
      <c r="C341" s="3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spans="1:20" x14ac:dyDescent="0.3">
      <c r="A342" s="3"/>
      <c r="B342" s="3"/>
      <c r="C342" s="3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spans="1:20" x14ac:dyDescent="0.3">
      <c r="A343" s="3"/>
      <c r="B343" s="3"/>
      <c r="C343" s="3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spans="1:20" x14ac:dyDescent="0.3">
      <c r="A344" s="3"/>
      <c r="B344" s="3"/>
      <c r="C344" s="3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spans="1:20" x14ac:dyDescent="0.3">
      <c r="A345" s="3"/>
      <c r="B345" s="3"/>
      <c r="C345" s="3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spans="1:20" x14ac:dyDescent="0.3">
      <c r="A346" s="3"/>
      <c r="B346" s="3"/>
      <c r="C346" s="3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spans="1:20" x14ac:dyDescent="0.3">
      <c r="A347" s="3"/>
      <c r="B347" s="3"/>
      <c r="C347" s="3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spans="1:20" x14ac:dyDescent="0.3">
      <c r="A348" s="3"/>
      <c r="B348" s="3"/>
      <c r="C348" s="3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spans="1:20" x14ac:dyDescent="0.3">
      <c r="A349" s="3"/>
      <c r="B349" s="3"/>
      <c r="C349" s="3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spans="1:20" x14ac:dyDescent="0.3">
      <c r="A350" s="3"/>
      <c r="B350" s="3"/>
      <c r="C350" s="3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spans="1:20" x14ac:dyDescent="0.3">
      <c r="A351" s="3"/>
      <c r="B351" s="3"/>
      <c r="C351" s="3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spans="1:20" x14ac:dyDescent="0.3">
      <c r="A352" s="3"/>
      <c r="B352" s="3"/>
      <c r="C352" s="3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spans="1:20" x14ac:dyDescent="0.3">
      <c r="A353" s="3"/>
      <c r="B353" s="3"/>
      <c r="C353" s="3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spans="1:20" x14ac:dyDescent="0.3">
      <c r="A354" s="3"/>
      <c r="B354" s="3"/>
      <c r="C354" s="3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spans="1:20" x14ac:dyDescent="0.3">
      <c r="A355" s="3"/>
      <c r="B355" s="3"/>
      <c r="C355" s="3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spans="1:20" x14ac:dyDescent="0.3">
      <c r="A356" s="3"/>
      <c r="B356" s="3"/>
      <c r="C356" s="3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spans="1:20" x14ac:dyDescent="0.3">
      <c r="A357" s="3"/>
      <c r="B357" s="3"/>
      <c r="C357" s="3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spans="1:20" x14ac:dyDescent="0.3">
      <c r="A358" s="3"/>
      <c r="B358" s="3"/>
      <c r="C358" s="3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spans="1:20" x14ac:dyDescent="0.3">
      <c r="A359" s="3"/>
      <c r="B359" s="3"/>
      <c r="C359" s="3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spans="1:20" x14ac:dyDescent="0.3">
      <c r="A360" s="3"/>
      <c r="B360" s="3"/>
      <c r="C360" s="3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spans="1:20" x14ac:dyDescent="0.3">
      <c r="A361" s="3"/>
      <c r="B361" s="3"/>
      <c r="C361" s="3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spans="1:20" x14ac:dyDescent="0.3"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spans="1:20" x14ac:dyDescent="0.3"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spans="1:20" x14ac:dyDescent="0.3"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spans="1:20" x14ac:dyDescent="0.3"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spans="1:20" x14ac:dyDescent="0.3"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spans="1:20" x14ac:dyDescent="0.3"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spans="1:20" x14ac:dyDescent="0.3"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spans="5:20" x14ac:dyDescent="0.3"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pane ySplit="2" topLeftCell="A3" activePane="bottomLeft" state="frozen"/>
      <selection activeCell="C1" sqref="C1"/>
      <selection pane="bottomLeft" activeCell="F28" sqref="F28"/>
    </sheetView>
  </sheetViews>
  <sheetFormatPr defaultRowHeight="15.75" x14ac:dyDescent="0.3"/>
  <cols>
    <col min="1" max="1" width="4.75" bestFit="1" customWidth="1"/>
    <col min="2" max="2" width="20.25" bestFit="1" customWidth="1"/>
    <col min="3" max="3" width="14.625" bestFit="1" customWidth="1"/>
    <col min="4" max="4" width="8.25" bestFit="1" customWidth="1"/>
    <col min="5" max="5" width="7.75" bestFit="1" customWidth="1"/>
    <col min="6" max="6" width="6.5" bestFit="1" customWidth="1"/>
    <col min="7" max="7" width="17.875" customWidth="1"/>
  </cols>
  <sheetData>
    <row r="1" spans="1:9" ht="18.75" x14ac:dyDescent="0.3">
      <c r="A1" s="55" t="s">
        <v>92</v>
      </c>
      <c r="B1" s="56"/>
      <c r="C1" s="56"/>
      <c r="D1" s="56"/>
      <c r="E1" s="56"/>
      <c r="F1" s="56"/>
      <c r="G1" s="56"/>
    </row>
    <row r="2" spans="1:9" s="37" customFormat="1" x14ac:dyDescent="0.3">
      <c r="A2" s="48" t="s">
        <v>1</v>
      </c>
      <c r="B2" s="48" t="s">
        <v>52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</row>
    <row r="3" spans="1:9" x14ac:dyDescent="0.3">
      <c r="A3" s="50">
        <v>1</v>
      </c>
      <c r="B3" s="50" t="s">
        <v>68</v>
      </c>
      <c r="C3" s="50">
        <v>1</v>
      </c>
      <c r="D3" s="50">
        <v>0</v>
      </c>
      <c r="E3" s="50">
        <v>1</v>
      </c>
      <c r="F3" s="50">
        <v>0</v>
      </c>
      <c r="G3" s="50"/>
    </row>
    <row r="4" spans="1:9" x14ac:dyDescent="0.3">
      <c r="A4" s="50">
        <v>2</v>
      </c>
      <c r="B4" s="50" t="s">
        <v>69</v>
      </c>
      <c r="C4" s="50">
        <v>7</v>
      </c>
      <c r="D4" s="50">
        <v>0</v>
      </c>
      <c r="E4" s="50">
        <v>1</v>
      </c>
      <c r="F4" s="50">
        <v>6</v>
      </c>
      <c r="G4" s="50"/>
    </row>
    <row r="5" spans="1:9" x14ac:dyDescent="0.3">
      <c r="A5" s="50">
        <v>3</v>
      </c>
      <c r="B5" s="50" t="s">
        <v>70</v>
      </c>
      <c r="C5" s="50">
        <v>24</v>
      </c>
      <c r="D5" s="50">
        <v>0</v>
      </c>
      <c r="E5" s="50">
        <v>24</v>
      </c>
      <c r="F5" s="50">
        <v>0</v>
      </c>
      <c r="G5" s="50"/>
    </row>
    <row r="6" spans="1:9" x14ac:dyDescent="0.3">
      <c r="A6" s="50">
        <v>4</v>
      </c>
      <c r="B6" s="50" t="s">
        <v>72</v>
      </c>
      <c r="C6" s="50">
        <v>88</v>
      </c>
      <c r="D6" s="50">
        <v>72</v>
      </c>
      <c r="E6" s="50">
        <v>0</v>
      </c>
      <c r="F6" s="50">
        <v>16</v>
      </c>
      <c r="G6" s="50"/>
    </row>
    <row r="7" spans="1:9" x14ac:dyDescent="0.3">
      <c r="A7" s="50">
        <v>5</v>
      </c>
      <c r="B7" s="50" t="s">
        <v>93</v>
      </c>
      <c r="C7" s="50">
        <v>73</v>
      </c>
      <c r="D7" s="50">
        <v>11</v>
      </c>
      <c r="E7" s="50">
        <v>17</v>
      </c>
      <c r="F7" s="50">
        <v>45</v>
      </c>
      <c r="G7" s="50"/>
    </row>
    <row r="8" spans="1:9" x14ac:dyDescent="0.3">
      <c r="A8" s="50">
        <v>6</v>
      </c>
      <c r="B8" s="50" t="s">
        <v>75</v>
      </c>
      <c r="C8" s="50">
        <v>15</v>
      </c>
      <c r="D8" s="50">
        <v>0</v>
      </c>
      <c r="E8" s="50">
        <v>3</v>
      </c>
      <c r="F8" s="50">
        <v>12</v>
      </c>
      <c r="G8" s="50"/>
    </row>
    <row r="9" spans="1:9" x14ac:dyDescent="0.3">
      <c r="A9" s="50">
        <v>7</v>
      </c>
      <c r="B9" s="50" t="s">
        <v>77</v>
      </c>
      <c r="C9" s="50">
        <v>14</v>
      </c>
      <c r="D9" s="50">
        <v>5</v>
      </c>
      <c r="E9" s="50">
        <v>9</v>
      </c>
      <c r="F9" s="50">
        <v>0</v>
      </c>
      <c r="G9" s="50"/>
    </row>
    <row r="10" spans="1:9" x14ac:dyDescent="0.3">
      <c r="A10" s="50">
        <v>8</v>
      </c>
      <c r="B10" s="50" t="s">
        <v>79</v>
      </c>
      <c r="C10" s="50">
        <v>31</v>
      </c>
      <c r="D10" s="50">
        <v>20</v>
      </c>
      <c r="E10" s="50">
        <v>5</v>
      </c>
      <c r="F10" s="50">
        <v>6</v>
      </c>
      <c r="G10" s="50"/>
    </row>
    <row r="11" spans="1:9" x14ac:dyDescent="0.3">
      <c r="A11" s="50">
        <v>9</v>
      </c>
      <c r="B11" s="50" t="s">
        <v>81</v>
      </c>
      <c r="C11" s="50">
        <v>24</v>
      </c>
      <c r="D11" s="50">
        <v>0</v>
      </c>
      <c r="E11" s="50">
        <v>3</v>
      </c>
      <c r="F11" s="50">
        <v>21</v>
      </c>
      <c r="G11" s="50"/>
    </row>
    <row r="12" spans="1:9" x14ac:dyDescent="0.3">
      <c r="A12" s="50">
        <v>10</v>
      </c>
      <c r="B12" s="50" t="s">
        <v>83</v>
      </c>
      <c r="C12" s="50">
        <v>40</v>
      </c>
      <c r="D12" s="50">
        <v>7</v>
      </c>
      <c r="E12" s="50">
        <v>0</v>
      </c>
      <c r="F12" s="50">
        <v>33</v>
      </c>
      <c r="G12" s="50"/>
    </row>
    <row r="13" spans="1:9" x14ac:dyDescent="0.3">
      <c r="A13" s="50">
        <v>11</v>
      </c>
      <c r="B13" s="50" t="s">
        <v>85</v>
      </c>
      <c r="C13" s="50">
        <v>20</v>
      </c>
      <c r="D13" s="50">
        <v>5</v>
      </c>
      <c r="E13" s="50">
        <v>4</v>
      </c>
      <c r="F13" s="50">
        <v>11</v>
      </c>
      <c r="G13" s="50"/>
      <c r="I13" t="s">
        <v>94</v>
      </c>
    </row>
    <row r="14" spans="1:9" x14ac:dyDescent="0.3">
      <c r="A14" s="50">
        <v>12</v>
      </c>
      <c r="B14" s="50" t="s">
        <v>87</v>
      </c>
      <c r="C14" s="50">
        <v>109</v>
      </c>
      <c r="D14" s="50">
        <v>30</v>
      </c>
      <c r="E14" s="50">
        <v>19</v>
      </c>
      <c r="F14" s="50">
        <v>60</v>
      </c>
      <c r="G14" s="50"/>
    </row>
    <row r="15" spans="1:9" x14ac:dyDescent="0.3">
      <c r="A15" s="57" t="s">
        <v>64</v>
      </c>
      <c r="B15" s="57"/>
      <c r="C15" s="40">
        <f>SUM(C3:C14)</f>
        <v>446</v>
      </c>
      <c r="D15" s="40">
        <f>SUM(D3:D14)</f>
        <v>150</v>
      </c>
      <c r="E15" s="40">
        <f t="shared" ref="E15:F15" si="0">SUM(E3:E14)</f>
        <v>86</v>
      </c>
      <c r="F15" s="40">
        <f t="shared" si="0"/>
        <v>210</v>
      </c>
    </row>
  </sheetData>
  <mergeCells count="2">
    <mergeCell ref="A1:G1"/>
    <mergeCell ref="A15:B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workbookViewId="0">
      <selection activeCell="J19" sqref="J19"/>
    </sheetView>
  </sheetViews>
  <sheetFormatPr defaultColWidth="53" defaultRowHeight="12" x14ac:dyDescent="0.2"/>
  <cols>
    <col min="1" max="1" width="1.75" style="6" customWidth="1"/>
    <col min="2" max="2" width="19.25" style="6" customWidth="1"/>
    <col min="3" max="5" width="17.125" style="6" customWidth="1"/>
    <col min="6" max="6" width="5.375" style="6" customWidth="1"/>
    <col min="7" max="7" width="17.5" style="6" bestFit="1" customWidth="1"/>
    <col min="8" max="10" width="11.125" style="6" customWidth="1"/>
    <col min="11" max="12" width="4.375" style="6" customWidth="1"/>
    <col min="13" max="13" width="6.625" style="6" customWidth="1"/>
    <col min="14" max="14" width="7.5" style="6" customWidth="1"/>
    <col min="15" max="15" width="9.75" style="6" customWidth="1"/>
    <col min="16" max="16" width="9.25" style="6" customWidth="1"/>
    <col min="17" max="256" width="53" style="6"/>
    <col min="257" max="257" width="1.75" style="6" customWidth="1"/>
    <col min="258" max="258" width="19.25" style="6" customWidth="1"/>
    <col min="259" max="261" width="17.125" style="6" customWidth="1"/>
    <col min="262" max="262" width="5.375" style="6" customWidth="1"/>
    <col min="263" max="263" width="17.5" style="6" bestFit="1" customWidth="1"/>
    <col min="264" max="266" width="11.125" style="6" customWidth="1"/>
    <col min="267" max="268" width="4.375" style="6" customWidth="1"/>
    <col min="269" max="269" width="6.625" style="6" customWidth="1"/>
    <col min="270" max="270" width="7.5" style="6" customWidth="1"/>
    <col min="271" max="271" width="9.75" style="6" customWidth="1"/>
    <col min="272" max="272" width="9.25" style="6" customWidth="1"/>
    <col min="273" max="512" width="53" style="6"/>
    <col min="513" max="513" width="1.75" style="6" customWidth="1"/>
    <col min="514" max="514" width="19.25" style="6" customWidth="1"/>
    <col min="515" max="517" width="17.125" style="6" customWidth="1"/>
    <col min="518" max="518" width="5.375" style="6" customWidth="1"/>
    <col min="519" max="519" width="17.5" style="6" bestFit="1" customWidth="1"/>
    <col min="520" max="522" width="11.125" style="6" customWidth="1"/>
    <col min="523" max="524" width="4.375" style="6" customWidth="1"/>
    <col min="525" max="525" width="6.625" style="6" customWidth="1"/>
    <col min="526" max="526" width="7.5" style="6" customWidth="1"/>
    <col min="527" max="527" width="9.75" style="6" customWidth="1"/>
    <col min="528" max="528" width="9.25" style="6" customWidth="1"/>
    <col min="529" max="768" width="53" style="6"/>
    <col min="769" max="769" width="1.75" style="6" customWidth="1"/>
    <col min="770" max="770" width="19.25" style="6" customWidth="1"/>
    <col min="771" max="773" width="17.125" style="6" customWidth="1"/>
    <col min="774" max="774" width="5.375" style="6" customWidth="1"/>
    <col min="775" max="775" width="17.5" style="6" bestFit="1" customWidth="1"/>
    <col min="776" max="778" width="11.125" style="6" customWidth="1"/>
    <col min="779" max="780" width="4.375" style="6" customWidth="1"/>
    <col min="781" max="781" width="6.625" style="6" customWidth="1"/>
    <col min="782" max="782" width="7.5" style="6" customWidth="1"/>
    <col min="783" max="783" width="9.75" style="6" customWidth="1"/>
    <col min="784" max="784" width="9.25" style="6" customWidth="1"/>
    <col min="785" max="1024" width="53" style="6"/>
    <col min="1025" max="1025" width="1.75" style="6" customWidth="1"/>
    <col min="1026" max="1026" width="19.25" style="6" customWidth="1"/>
    <col min="1027" max="1029" width="17.125" style="6" customWidth="1"/>
    <col min="1030" max="1030" width="5.375" style="6" customWidth="1"/>
    <col min="1031" max="1031" width="17.5" style="6" bestFit="1" customWidth="1"/>
    <col min="1032" max="1034" width="11.125" style="6" customWidth="1"/>
    <col min="1035" max="1036" width="4.375" style="6" customWidth="1"/>
    <col min="1037" max="1037" width="6.625" style="6" customWidth="1"/>
    <col min="1038" max="1038" width="7.5" style="6" customWidth="1"/>
    <col min="1039" max="1039" width="9.75" style="6" customWidth="1"/>
    <col min="1040" max="1040" width="9.25" style="6" customWidth="1"/>
    <col min="1041" max="1280" width="53" style="6"/>
    <col min="1281" max="1281" width="1.75" style="6" customWidth="1"/>
    <col min="1282" max="1282" width="19.25" style="6" customWidth="1"/>
    <col min="1283" max="1285" width="17.125" style="6" customWidth="1"/>
    <col min="1286" max="1286" width="5.375" style="6" customWidth="1"/>
    <col min="1287" max="1287" width="17.5" style="6" bestFit="1" customWidth="1"/>
    <col min="1288" max="1290" width="11.125" style="6" customWidth="1"/>
    <col min="1291" max="1292" width="4.375" style="6" customWidth="1"/>
    <col min="1293" max="1293" width="6.625" style="6" customWidth="1"/>
    <col min="1294" max="1294" width="7.5" style="6" customWidth="1"/>
    <col min="1295" max="1295" width="9.75" style="6" customWidth="1"/>
    <col min="1296" max="1296" width="9.25" style="6" customWidth="1"/>
    <col min="1297" max="1536" width="53" style="6"/>
    <col min="1537" max="1537" width="1.75" style="6" customWidth="1"/>
    <col min="1538" max="1538" width="19.25" style="6" customWidth="1"/>
    <col min="1539" max="1541" width="17.125" style="6" customWidth="1"/>
    <col min="1542" max="1542" width="5.375" style="6" customWidth="1"/>
    <col min="1543" max="1543" width="17.5" style="6" bestFit="1" customWidth="1"/>
    <col min="1544" max="1546" width="11.125" style="6" customWidth="1"/>
    <col min="1547" max="1548" width="4.375" style="6" customWidth="1"/>
    <col min="1549" max="1549" width="6.625" style="6" customWidth="1"/>
    <col min="1550" max="1550" width="7.5" style="6" customWidth="1"/>
    <col min="1551" max="1551" width="9.75" style="6" customWidth="1"/>
    <col min="1552" max="1552" width="9.25" style="6" customWidth="1"/>
    <col min="1553" max="1792" width="53" style="6"/>
    <col min="1793" max="1793" width="1.75" style="6" customWidth="1"/>
    <col min="1794" max="1794" width="19.25" style="6" customWidth="1"/>
    <col min="1795" max="1797" width="17.125" style="6" customWidth="1"/>
    <col min="1798" max="1798" width="5.375" style="6" customWidth="1"/>
    <col min="1799" max="1799" width="17.5" style="6" bestFit="1" customWidth="1"/>
    <col min="1800" max="1802" width="11.125" style="6" customWidth="1"/>
    <col min="1803" max="1804" width="4.375" style="6" customWidth="1"/>
    <col min="1805" max="1805" width="6.625" style="6" customWidth="1"/>
    <col min="1806" max="1806" width="7.5" style="6" customWidth="1"/>
    <col min="1807" max="1807" width="9.75" style="6" customWidth="1"/>
    <col min="1808" max="1808" width="9.25" style="6" customWidth="1"/>
    <col min="1809" max="2048" width="53" style="6"/>
    <col min="2049" max="2049" width="1.75" style="6" customWidth="1"/>
    <col min="2050" max="2050" width="19.25" style="6" customWidth="1"/>
    <col min="2051" max="2053" width="17.125" style="6" customWidth="1"/>
    <col min="2054" max="2054" width="5.375" style="6" customWidth="1"/>
    <col min="2055" max="2055" width="17.5" style="6" bestFit="1" customWidth="1"/>
    <col min="2056" max="2058" width="11.125" style="6" customWidth="1"/>
    <col min="2059" max="2060" width="4.375" style="6" customWidth="1"/>
    <col min="2061" max="2061" width="6.625" style="6" customWidth="1"/>
    <col min="2062" max="2062" width="7.5" style="6" customWidth="1"/>
    <col min="2063" max="2063" width="9.75" style="6" customWidth="1"/>
    <col min="2064" max="2064" width="9.25" style="6" customWidth="1"/>
    <col min="2065" max="2304" width="53" style="6"/>
    <col min="2305" max="2305" width="1.75" style="6" customWidth="1"/>
    <col min="2306" max="2306" width="19.25" style="6" customWidth="1"/>
    <col min="2307" max="2309" width="17.125" style="6" customWidth="1"/>
    <col min="2310" max="2310" width="5.375" style="6" customWidth="1"/>
    <col min="2311" max="2311" width="17.5" style="6" bestFit="1" customWidth="1"/>
    <col min="2312" max="2314" width="11.125" style="6" customWidth="1"/>
    <col min="2315" max="2316" width="4.375" style="6" customWidth="1"/>
    <col min="2317" max="2317" width="6.625" style="6" customWidth="1"/>
    <col min="2318" max="2318" width="7.5" style="6" customWidth="1"/>
    <col min="2319" max="2319" width="9.75" style="6" customWidth="1"/>
    <col min="2320" max="2320" width="9.25" style="6" customWidth="1"/>
    <col min="2321" max="2560" width="53" style="6"/>
    <col min="2561" max="2561" width="1.75" style="6" customWidth="1"/>
    <col min="2562" max="2562" width="19.25" style="6" customWidth="1"/>
    <col min="2563" max="2565" width="17.125" style="6" customWidth="1"/>
    <col min="2566" max="2566" width="5.375" style="6" customWidth="1"/>
    <col min="2567" max="2567" width="17.5" style="6" bestFit="1" customWidth="1"/>
    <col min="2568" max="2570" width="11.125" style="6" customWidth="1"/>
    <col min="2571" max="2572" width="4.375" style="6" customWidth="1"/>
    <col min="2573" max="2573" width="6.625" style="6" customWidth="1"/>
    <col min="2574" max="2574" width="7.5" style="6" customWidth="1"/>
    <col min="2575" max="2575" width="9.75" style="6" customWidth="1"/>
    <col min="2576" max="2576" width="9.25" style="6" customWidth="1"/>
    <col min="2577" max="2816" width="53" style="6"/>
    <col min="2817" max="2817" width="1.75" style="6" customWidth="1"/>
    <col min="2818" max="2818" width="19.25" style="6" customWidth="1"/>
    <col min="2819" max="2821" width="17.125" style="6" customWidth="1"/>
    <col min="2822" max="2822" width="5.375" style="6" customWidth="1"/>
    <col min="2823" max="2823" width="17.5" style="6" bestFit="1" customWidth="1"/>
    <col min="2824" max="2826" width="11.125" style="6" customWidth="1"/>
    <col min="2827" max="2828" width="4.375" style="6" customWidth="1"/>
    <col min="2829" max="2829" width="6.625" style="6" customWidth="1"/>
    <col min="2830" max="2830" width="7.5" style="6" customWidth="1"/>
    <col min="2831" max="2831" width="9.75" style="6" customWidth="1"/>
    <col min="2832" max="2832" width="9.25" style="6" customWidth="1"/>
    <col min="2833" max="3072" width="53" style="6"/>
    <col min="3073" max="3073" width="1.75" style="6" customWidth="1"/>
    <col min="3074" max="3074" width="19.25" style="6" customWidth="1"/>
    <col min="3075" max="3077" width="17.125" style="6" customWidth="1"/>
    <col min="3078" max="3078" width="5.375" style="6" customWidth="1"/>
    <col min="3079" max="3079" width="17.5" style="6" bestFit="1" customWidth="1"/>
    <col min="3080" max="3082" width="11.125" style="6" customWidth="1"/>
    <col min="3083" max="3084" width="4.375" style="6" customWidth="1"/>
    <col min="3085" max="3085" width="6.625" style="6" customWidth="1"/>
    <col min="3086" max="3086" width="7.5" style="6" customWidth="1"/>
    <col min="3087" max="3087" width="9.75" style="6" customWidth="1"/>
    <col min="3088" max="3088" width="9.25" style="6" customWidth="1"/>
    <col min="3089" max="3328" width="53" style="6"/>
    <col min="3329" max="3329" width="1.75" style="6" customWidth="1"/>
    <col min="3330" max="3330" width="19.25" style="6" customWidth="1"/>
    <col min="3331" max="3333" width="17.125" style="6" customWidth="1"/>
    <col min="3334" max="3334" width="5.375" style="6" customWidth="1"/>
    <col min="3335" max="3335" width="17.5" style="6" bestFit="1" customWidth="1"/>
    <col min="3336" max="3338" width="11.125" style="6" customWidth="1"/>
    <col min="3339" max="3340" width="4.375" style="6" customWidth="1"/>
    <col min="3341" max="3341" width="6.625" style="6" customWidth="1"/>
    <col min="3342" max="3342" width="7.5" style="6" customWidth="1"/>
    <col min="3343" max="3343" width="9.75" style="6" customWidth="1"/>
    <col min="3344" max="3344" width="9.25" style="6" customWidth="1"/>
    <col min="3345" max="3584" width="53" style="6"/>
    <col min="3585" max="3585" width="1.75" style="6" customWidth="1"/>
    <col min="3586" max="3586" width="19.25" style="6" customWidth="1"/>
    <col min="3587" max="3589" width="17.125" style="6" customWidth="1"/>
    <col min="3590" max="3590" width="5.375" style="6" customWidth="1"/>
    <col min="3591" max="3591" width="17.5" style="6" bestFit="1" customWidth="1"/>
    <col min="3592" max="3594" width="11.125" style="6" customWidth="1"/>
    <col min="3595" max="3596" width="4.375" style="6" customWidth="1"/>
    <col min="3597" max="3597" width="6.625" style="6" customWidth="1"/>
    <col min="3598" max="3598" width="7.5" style="6" customWidth="1"/>
    <col min="3599" max="3599" width="9.75" style="6" customWidth="1"/>
    <col min="3600" max="3600" width="9.25" style="6" customWidth="1"/>
    <col min="3601" max="3840" width="53" style="6"/>
    <col min="3841" max="3841" width="1.75" style="6" customWidth="1"/>
    <col min="3842" max="3842" width="19.25" style="6" customWidth="1"/>
    <col min="3843" max="3845" width="17.125" style="6" customWidth="1"/>
    <col min="3846" max="3846" width="5.375" style="6" customWidth="1"/>
    <col min="3847" max="3847" width="17.5" style="6" bestFit="1" customWidth="1"/>
    <col min="3848" max="3850" width="11.125" style="6" customWidth="1"/>
    <col min="3851" max="3852" width="4.375" style="6" customWidth="1"/>
    <col min="3853" max="3853" width="6.625" style="6" customWidth="1"/>
    <col min="3854" max="3854" width="7.5" style="6" customWidth="1"/>
    <col min="3855" max="3855" width="9.75" style="6" customWidth="1"/>
    <col min="3856" max="3856" width="9.25" style="6" customWidth="1"/>
    <col min="3857" max="4096" width="53" style="6"/>
    <col min="4097" max="4097" width="1.75" style="6" customWidth="1"/>
    <col min="4098" max="4098" width="19.25" style="6" customWidth="1"/>
    <col min="4099" max="4101" width="17.125" style="6" customWidth="1"/>
    <col min="4102" max="4102" width="5.375" style="6" customWidth="1"/>
    <col min="4103" max="4103" width="17.5" style="6" bestFit="1" customWidth="1"/>
    <col min="4104" max="4106" width="11.125" style="6" customWidth="1"/>
    <col min="4107" max="4108" width="4.375" style="6" customWidth="1"/>
    <col min="4109" max="4109" width="6.625" style="6" customWidth="1"/>
    <col min="4110" max="4110" width="7.5" style="6" customWidth="1"/>
    <col min="4111" max="4111" width="9.75" style="6" customWidth="1"/>
    <col min="4112" max="4112" width="9.25" style="6" customWidth="1"/>
    <col min="4113" max="4352" width="53" style="6"/>
    <col min="4353" max="4353" width="1.75" style="6" customWidth="1"/>
    <col min="4354" max="4354" width="19.25" style="6" customWidth="1"/>
    <col min="4355" max="4357" width="17.125" style="6" customWidth="1"/>
    <col min="4358" max="4358" width="5.375" style="6" customWidth="1"/>
    <col min="4359" max="4359" width="17.5" style="6" bestFit="1" customWidth="1"/>
    <col min="4360" max="4362" width="11.125" style="6" customWidth="1"/>
    <col min="4363" max="4364" width="4.375" style="6" customWidth="1"/>
    <col min="4365" max="4365" width="6.625" style="6" customWidth="1"/>
    <col min="4366" max="4366" width="7.5" style="6" customWidth="1"/>
    <col min="4367" max="4367" width="9.75" style="6" customWidth="1"/>
    <col min="4368" max="4368" width="9.25" style="6" customWidth="1"/>
    <col min="4369" max="4608" width="53" style="6"/>
    <col min="4609" max="4609" width="1.75" style="6" customWidth="1"/>
    <col min="4610" max="4610" width="19.25" style="6" customWidth="1"/>
    <col min="4611" max="4613" width="17.125" style="6" customWidth="1"/>
    <col min="4614" max="4614" width="5.375" style="6" customWidth="1"/>
    <col min="4615" max="4615" width="17.5" style="6" bestFit="1" customWidth="1"/>
    <col min="4616" max="4618" width="11.125" style="6" customWidth="1"/>
    <col min="4619" max="4620" width="4.375" style="6" customWidth="1"/>
    <col min="4621" max="4621" width="6.625" style="6" customWidth="1"/>
    <col min="4622" max="4622" width="7.5" style="6" customWidth="1"/>
    <col min="4623" max="4623" width="9.75" style="6" customWidth="1"/>
    <col min="4624" max="4624" width="9.25" style="6" customWidth="1"/>
    <col min="4625" max="4864" width="53" style="6"/>
    <col min="4865" max="4865" width="1.75" style="6" customWidth="1"/>
    <col min="4866" max="4866" width="19.25" style="6" customWidth="1"/>
    <col min="4867" max="4869" width="17.125" style="6" customWidth="1"/>
    <col min="4870" max="4870" width="5.375" style="6" customWidth="1"/>
    <col min="4871" max="4871" width="17.5" style="6" bestFit="1" customWidth="1"/>
    <col min="4872" max="4874" width="11.125" style="6" customWidth="1"/>
    <col min="4875" max="4876" width="4.375" style="6" customWidth="1"/>
    <col min="4877" max="4877" width="6.625" style="6" customWidth="1"/>
    <col min="4878" max="4878" width="7.5" style="6" customWidth="1"/>
    <col min="4879" max="4879" width="9.75" style="6" customWidth="1"/>
    <col min="4880" max="4880" width="9.25" style="6" customWidth="1"/>
    <col min="4881" max="5120" width="53" style="6"/>
    <col min="5121" max="5121" width="1.75" style="6" customWidth="1"/>
    <col min="5122" max="5122" width="19.25" style="6" customWidth="1"/>
    <col min="5123" max="5125" width="17.125" style="6" customWidth="1"/>
    <col min="5126" max="5126" width="5.375" style="6" customWidth="1"/>
    <col min="5127" max="5127" width="17.5" style="6" bestFit="1" customWidth="1"/>
    <col min="5128" max="5130" width="11.125" style="6" customWidth="1"/>
    <col min="5131" max="5132" width="4.375" style="6" customWidth="1"/>
    <col min="5133" max="5133" width="6.625" style="6" customWidth="1"/>
    <col min="5134" max="5134" width="7.5" style="6" customWidth="1"/>
    <col min="5135" max="5135" width="9.75" style="6" customWidth="1"/>
    <col min="5136" max="5136" width="9.25" style="6" customWidth="1"/>
    <col min="5137" max="5376" width="53" style="6"/>
    <col min="5377" max="5377" width="1.75" style="6" customWidth="1"/>
    <col min="5378" max="5378" width="19.25" style="6" customWidth="1"/>
    <col min="5379" max="5381" width="17.125" style="6" customWidth="1"/>
    <col min="5382" max="5382" width="5.375" style="6" customWidth="1"/>
    <col min="5383" max="5383" width="17.5" style="6" bestFit="1" customWidth="1"/>
    <col min="5384" max="5386" width="11.125" style="6" customWidth="1"/>
    <col min="5387" max="5388" width="4.375" style="6" customWidth="1"/>
    <col min="5389" max="5389" width="6.625" style="6" customWidth="1"/>
    <col min="5390" max="5390" width="7.5" style="6" customWidth="1"/>
    <col min="5391" max="5391" width="9.75" style="6" customWidth="1"/>
    <col min="5392" max="5392" width="9.25" style="6" customWidth="1"/>
    <col min="5393" max="5632" width="53" style="6"/>
    <col min="5633" max="5633" width="1.75" style="6" customWidth="1"/>
    <col min="5634" max="5634" width="19.25" style="6" customWidth="1"/>
    <col min="5635" max="5637" width="17.125" style="6" customWidth="1"/>
    <col min="5638" max="5638" width="5.375" style="6" customWidth="1"/>
    <col min="5639" max="5639" width="17.5" style="6" bestFit="1" customWidth="1"/>
    <col min="5640" max="5642" width="11.125" style="6" customWidth="1"/>
    <col min="5643" max="5644" width="4.375" style="6" customWidth="1"/>
    <col min="5645" max="5645" width="6.625" style="6" customWidth="1"/>
    <col min="5646" max="5646" width="7.5" style="6" customWidth="1"/>
    <col min="5647" max="5647" width="9.75" style="6" customWidth="1"/>
    <col min="5648" max="5648" width="9.25" style="6" customWidth="1"/>
    <col min="5649" max="5888" width="53" style="6"/>
    <col min="5889" max="5889" width="1.75" style="6" customWidth="1"/>
    <col min="5890" max="5890" width="19.25" style="6" customWidth="1"/>
    <col min="5891" max="5893" width="17.125" style="6" customWidth="1"/>
    <col min="5894" max="5894" width="5.375" style="6" customWidth="1"/>
    <col min="5895" max="5895" width="17.5" style="6" bestFit="1" customWidth="1"/>
    <col min="5896" max="5898" width="11.125" style="6" customWidth="1"/>
    <col min="5899" max="5900" width="4.375" style="6" customWidth="1"/>
    <col min="5901" max="5901" width="6.625" style="6" customWidth="1"/>
    <col min="5902" max="5902" width="7.5" style="6" customWidth="1"/>
    <col min="5903" max="5903" width="9.75" style="6" customWidth="1"/>
    <col min="5904" max="5904" width="9.25" style="6" customWidth="1"/>
    <col min="5905" max="6144" width="53" style="6"/>
    <col min="6145" max="6145" width="1.75" style="6" customWidth="1"/>
    <col min="6146" max="6146" width="19.25" style="6" customWidth="1"/>
    <col min="6147" max="6149" width="17.125" style="6" customWidth="1"/>
    <col min="6150" max="6150" width="5.375" style="6" customWidth="1"/>
    <col min="6151" max="6151" width="17.5" style="6" bestFit="1" customWidth="1"/>
    <col min="6152" max="6154" width="11.125" style="6" customWidth="1"/>
    <col min="6155" max="6156" width="4.375" style="6" customWidth="1"/>
    <col min="6157" max="6157" width="6.625" style="6" customWidth="1"/>
    <col min="6158" max="6158" width="7.5" style="6" customWidth="1"/>
    <col min="6159" max="6159" width="9.75" style="6" customWidth="1"/>
    <col min="6160" max="6160" width="9.25" style="6" customWidth="1"/>
    <col min="6161" max="6400" width="53" style="6"/>
    <col min="6401" max="6401" width="1.75" style="6" customWidth="1"/>
    <col min="6402" max="6402" width="19.25" style="6" customWidth="1"/>
    <col min="6403" max="6405" width="17.125" style="6" customWidth="1"/>
    <col min="6406" max="6406" width="5.375" style="6" customWidth="1"/>
    <col min="6407" max="6407" width="17.5" style="6" bestFit="1" customWidth="1"/>
    <col min="6408" max="6410" width="11.125" style="6" customWidth="1"/>
    <col min="6411" max="6412" width="4.375" style="6" customWidth="1"/>
    <col min="6413" max="6413" width="6.625" style="6" customWidth="1"/>
    <col min="6414" max="6414" width="7.5" style="6" customWidth="1"/>
    <col min="6415" max="6415" width="9.75" style="6" customWidth="1"/>
    <col min="6416" max="6416" width="9.25" style="6" customWidth="1"/>
    <col min="6417" max="6656" width="53" style="6"/>
    <col min="6657" max="6657" width="1.75" style="6" customWidth="1"/>
    <col min="6658" max="6658" width="19.25" style="6" customWidth="1"/>
    <col min="6659" max="6661" width="17.125" style="6" customWidth="1"/>
    <col min="6662" max="6662" width="5.375" style="6" customWidth="1"/>
    <col min="6663" max="6663" width="17.5" style="6" bestFit="1" customWidth="1"/>
    <col min="6664" max="6666" width="11.125" style="6" customWidth="1"/>
    <col min="6667" max="6668" width="4.375" style="6" customWidth="1"/>
    <col min="6669" max="6669" width="6.625" style="6" customWidth="1"/>
    <col min="6670" max="6670" width="7.5" style="6" customWidth="1"/>
    <col min="6671" max="6671" width="9.75" style="6" customWidth="1"/>
    <col min="6672" max="6672" width="9.25" style="6" customWidth="1"/>
    <col min="6673" max="6912" width="53" style="6"/>
    <col min="6913" max="6913" width="1.75" style="6" customWidth="1"/>
    <col min="6914" max="6914" width="19.25" style="6" customWidth="1"/>
    <col min="6915" max="6917" width="17.125" style="6" customWidth="1"/>
    <col min="6918" max="6918" width="5.375" style="6" customWidth="1"/>
    <col min="6919" max="6919" width="17.5" style="6" bestFit="1" customWidth="1"/>
    <col min="6920" max="6922" width="11.125" style="6" customWidth="1"/>
    <col min="6923" max="6924" width="4.375" style="6" customWidth="1"/>
    <col min="6925" max="6925" width="6.625" style="6" customWidth="1"/>
    <col min="6926" max="6926" width="7.5" style="6" customWidth="1"/>
    <col min="6927" max="6927" width="9.75" style="6" customWidth="1"/>
    <col min="6928" max="6928" width="9.25" style="6" customWidth="1"/>
    <col min="6929" max="7168" width="53" style="6"/>
    <col min="7169" max="7169" width="1.75" style="6" customWidth="1"/>
    <col min="7170" max="7170" width="19.25" style="6" customWidth="1"/>
    <col min="7171" max="7173" width="17.125" style="6" customWidth="1"/>
    <col min="7174" max="7174" width="5.375" style="6" customWidth="1"/>
    <col min="7175" max="7175" width="17.5" style="6" bestFit="1" customWidth="1"/>
    <col min="7176" max="7178" width="11.125" style="6" customWidth="1"/>
    <col min="7179" max="7180" width="4.375" style="6" customWidth="1"/>
    <col min="7181" max="7181" width="6.625" style="6" customWidth="1"/>
    <col min="7182" max="7182" width="7.5" style="6" customWidth="1"/>
    <col min="7183" max="7183" width="9.75" style="6" customWidth="1"/>
    <col min="7184" max="7184" width="9.25" style="6" customWidth="1"/>
    <col min="7185" max="7424" width="53" style="6"/>
    <col min="7425" max="7425" width="1.75" style="6" customWidth="1"/>
    <col min="7426" max="7426" width="19.25" style="6" customWidth="1"/>
    <col min="7427" max="7429" width="17.125" style="6" customWidth="1"/>
    <col min="7430" max="7430" width="5.375" style="6" customWidth="1"/>
    <col min="7431" max="7431" width="17.5" style="6" bestFit="1" customWidth="1"/>
    <col min="7432" max="7434" width="11.125" style="6" customWidth="1"/>
    <col min="7435" max="7436" width="4.375" style="6" customWidth="1"/>
    <col min="7437" max="7437" width="6.625" style="6" customWidth="1"/>
    <col min="7438" max="7438" width="7.5" style="6" customWidth="1"/>
    <col min="7439" max="7439" width="9.75" style="6" customWidth="1"/>
    <col min="7440" max="7440" width="9.25" style="6" customWidth="1"/>
    <col min="7441" max="7680" width="53" style="6"/>
    <col min="7681" max="7681" width="1.75" style="6" customWidth="1"/>
    <col min="7682" max="7682" width="19.25" style="6" customWidth="1"/>
    <col min="7683" max="7685" width="17.125" style="6" customWidth="1"/>
    <col min="7686" max="7686" width="5.375" style="6" customWidth="1"/>
    <col min="7687" max="7687" width="17.5" style="6" bestFit="1" customWidth="1"/>
    <col min="7688" max="7690" width="11.125" style="6" customWidth="1"/>
    <col min="7691" max="7692" width="4.375" style="6" customWidth="1"/>
    <col min="7693" max="7693" width="6.625" style="6" customWidth="1"/>
    <col min="7694" max="7694" width="7.5" style="6" customWidth="1"/>
    <col min="7695" max="7695" width="9.75" style="6" customWidth="1"/>
    <col min="7696" max="7696" width="9.25" style="6" customWidth="1"/>
    <col min="7697" max="7936" width="53" style="6"/>
    <col min="7937" max="7937" width="1.75" style="6" customWidth="1"/>
    <col min="7938" max="7938" width="19.25" style="6" customWidth="1"/>
    <col min="7939" max="7941" width="17.125" style="6" customWidth="1"/>
    <col min="7942" max="7942" width="5.375" style="6" customWidth="1"/>
    <col min="7943" max="7943" width="17.5" style="6" bestFit="1" customWidth="1"/>
    <col min="7944" max="7946" width="11.125" style="6" customWidth="1"/>
    <col min="7947" max="7948" width="4.375" style="6" customWidth="1"/>
    <col min="7949" max="7949" width="6.625" style="6" customWidth="1"/>
    <col min="7950" max="7950" width="7.5" style="6" customWidth="1"/>
    <col min="7951" max="7951" width="9.75" style="6" customWidth="1"/>
    <col min="7952" max="7952" width="9.25" style="6" customWidth="1"/>
    <col min="7953" max="8192" width="53" style="6"/>
    <col min="8193" max="8193" width="1.75" style="6" customWidth="1"/>
    <col min="8194" max="8194" width="19.25" style="6" customWidth="1"/>
    <col min="8195" max="8197" width="17.125" style="6" customWidth="1"/>
    <col min="8198" max="8198" width="5.375" style="6" customWidth="1"/>
    <col min="8199" max="8199" width="17.5" style="6" bestFit="1" customWidth="1"/>
    <col min="8200" max="8202" width="11.125" style="6" customWidth="1"/>
    <col min="8203" max="8204" width="4.375" style="6" customWidth="1"/>
    <col min="8205" max="8205" width="6.625" style="6" customWidth="1"/>
    <col min="8206" max="8206" width="7.5" style="6" customWidth="1"/>
    <col min="8207" max="8207" width="9.75" style="6" customWidth="1"/>
    <col min="8208" max="8208" width="9.25" style="6" customWidth="1"/>
    <col min="8209" max="8448" width="53" style="6"/>
    <col min="8449" max="8449" width="1.75" style="6" customWidth="1"/>
    <col min="8450" max="8450" width="19.25" style="6" customWidth="1"/>
    <col min="8451" max="8453" width="17.125" style="6" customWidth="1"/>
    <col min="8454" max="8454" width="5.375" style="6" customWidth="1"/>
    <col min="8455" max="8455" width="17.5" style="6" bestFit="1" customWidth="1"/>
    <col min="8456" max="8458" width="11.125" style="6" customWidth="1"/>
    <col min="8459" max="8460" width="4.375" style="6" customWidth="1"/>
    <col min="8461" max="8461" width="6.625" style="6" customWidth="1"/>
    <col min="8462" max="8462" width="7.5" style="6" customWidth="1"/>
    <col min="8463" max="8463" width="9.75" style="6" customWidth="1"/>
    <col min="8464" max="8464" width="9.25" style="6" customWidth="1"/>
    <col min="8465" max="8704" width="53" style="6"/>
    <col min="8705" max="8705" width="1.75" style="6" customWidth="1"/>
    <col min="8706" max="8706" width="19.25" style="6" customWidth="1"/>
    <col min="8707" max="8709" width="17.125" style="6" customWidth="1"/>
    <col min="8710" max="8710" width="5.375" style="6" customWidth="1"/>
    <col min="8711" max="8711" width="17.5" style="6" bestFit="1" customWidth="1"/>
    <col min="8712" max="8714" width="11.125" style="6" customWidth="1"/>
    <col min="8715" max="8716" width="4.375" style="6" customWidth="1"/>
    <col min="8717" max="8717" width="6.625" style="6" customWidth="1"/>
    <col min="8718" max="8718" width="7.5" style="6" customWidth="1"/>
    <col min="8719" max="8719" width="9.75" style="6" customWidth="1"/>
    <col min="8720" max="8720" width="9.25" style="6" customWidth="1"/>
    <col min="8721" max="8960" width="53" style="6"/>
    <col min="8961" max="8961" width="1.75" style="6" customWidth="1"/>
    <col min="8962" max="8962" width="19.25" style="6" customWidth="1"/>
    <col min="8963" max="8965" width="17.125" style="6" customWidth="1"/>
    <col min="8966" max="8966" width="5.375" style="6" customWidth="1"/>
    <col min="8967" max="8967" width="17.5" style="6" bestFit="1" customWidth="1"/>
    <col min="8968" max="8970" width="11.125" style="6" customWidth="1"/>
    <col min="8971" max="8972" width="4.375" style="6" customWidth="1"/>
    <col min="8973" max="8973" width="6.625" style="6" customWidth="1"/>
    <col min="8974" max="8974" width="7.5" style="6" customWidth="1"/>
    <col min="8975" max="8975" width="9.75" style="6" customWidth="1"/>
    <col min="8976" max="8976" width="9.25" style="6" customWidth="1"/>
    <col min="8977" max="9216" width="53" style="6"/>
    <col min="9217" max="9217" width="1.75" style="6" customWidth="1"/>
    <col min="9218" max="9218" width="19.25" style="6" customWidth="1"/>
    <col min="9219" max="9221" width="17.125" style="6" customWidth="1"/>
    <col min="9222" max="9222" width="5.375" style="6" customWidth="1"/>
    <col min="9223" max="9223" width="17.5" style="6" bestFit="1" customWidth="1"/>
    <col min="9224" max="9226" width="11.125" style="6" customWidth="1"/>
    <col min="9227" max="9228" width="4.375" style="6" customWidth="1"/>
    <col min="9229" max="9229" width="6.625" style="6" customWidth="1"/>
    <col min="9230" max="9230" width="7.5" style="6" customWidth="1"/>
    <col min="9231" max="9231" width="9.75" style="6" customWidth="1"/>
    <col min="9232" max="9232" width="9.25" style="6" customWidth="1"/>
    <col min="9233" max="9472" width="53" style="6"/>
    <col min="9473" max="9473" width="1.75" style="6" customWidth="1"/>
    <col min="9474" max="9474" width="19.25" style="6" customWidth="1"/>
    <col min="9475" max="9477" width="17.125" style="6" customWidth="1"/>
    <col min="9478" max="9478" width="5.375" style="6" customWidth="1"/>
    <col min="9479" max="9479" width="17.5" style="6" bestFit="1" customWidth="1"/>
    <col min="9480" max="9482" width="11.125" style="6" customWidth="1"/>
    <col min="9483" max="9484" width="4.375" style="6" customWidth="1"/>
    <col min="9485" max="9485" width="6.625" style="6" customWidth="1"/>
    <col min="9486" max="9486" width="7.5" style="6" customWidth="1"/>
    <col min="9487" max="9487" width="9.75" style="6" customWidth="1"/>
    <col min="9488" max="9488" width="9.25" style="6" customWidth="1"/>
    <col min="9489" max="9728" width="53" style="6"/>
    <col min="9729" max="9729" width="1.75" style="6" customWidth="1"/>
    <col min="9730" max="9730" width="19.25" style="6" customWidth="1"/>
    <col min="9731" max="9733" width="17.125" style="6" customWidth="1"/>
    <col min="9734" max="9734" width="5.375" style="6" customWidth="1"/>
    <col min="9735" max="9735" width="17.5" style="6" bestFit="1" customWidth="1"/>
    <col min="9736" max="9738" width="11.125" style="6" customWidth="1"/>
    <col min="9739" max="9740" width="4.375" style="6" customWidth="1"/>
    <col min="9741" max="9741" width="6.625" style="6" customWidth="1"/>
    <col min="9742" max="9742" width="7.5" style="6" customWidth="1"/>
    <col min="9743" max="9743" width="9.75" style="6" customWidth="1"/>
    <col min="9744" max="9744" width="9.25" style="6" customWidth="1"/>
    <col min="9745" max="9984" width="53" style="6"/>
    <col min="9985" max="9985" width="1.75" style="6" customWidth="1"/>
    <col min="9986" max="9986" width="19.25" style="6" customWidth="1"/>
    <col min="9987" max="9989" width="17.125" style="6" customWidth="1"/>
    <col min="9990" max="9990" width="5.375" style="6" customWidth="1"/>
    <col min="9991" max="9991" width="17.5" style="6" bestFit="1" customWidth="1"/>
    <col min="9992" max="9994" width="11.125" style="6" customWidth="1"/>
    <col min="9995" max="9996" width="4.375" style="6" customWidth="1"/>
    <col min="9997" max="9997" width="6.625" style="6" customWidth="1"/>
    <col min="9998" max="9998" width="7.5" style="6" customWidth="1"/>
    <col min="9999" max="9999" width="9.75" style="6" customWidth="1"/>
    <col min="10000" max="10000" width="9.25" style="6" customWidth="1"/>
    <col min="10001" max="10240" width="53" style="6"/>
    <col min="10241" max="10241" width="1.75" style="6" customWidth="1"/>
    <col min="10242" max="10242" width="19.25" style="6" customWidth="1"/>
    <col min="10243" max="10245" width="17.125" style="6" customWidth="1"/>
    <col min="10246" max="10246" width="5.375" style="6" customWidth="1"/>
    <col min="10247" max="10247" width="17.5" style="6" bestFit="1" customWidth="1"/>
    <col min="10248" max="10250" width="11.125" style="6" customWidth="1"/>
    <col min="10251" max="10252" width="4.375" style="6" customWidth="1"/>
    <col min="10253" max="10253" width="6.625" style="6" customWidth="1"/>
    <col min="10254" max="10254" width="7.5" style="6" customWidth="1"/>
    <col min="10255" max="10255" width="9.75" style="6" customWidth="1"/>
    <col min="10256" max="10256" width="9.25" style="6" customWidth="1"/>
    <col min="10257" max="10496" width="53" style="6"/>
    <col min="10497" max="10497" width="1.75" style="6" customWidth="1"/>
    <col min="10498" max="10498" width="19.25" style="6" customWidth="1"/>
    <col min="10499" max="10501" width="17.125" style="6" customWidth="1"/>
    <col min="10502" max="10502" width="5.375" style="6" customWidth="1"/>
    <col min="10503" max="10503" width="17.5" style="6" bestFit="1" customWidth="1"/>
    <col min="10504" max="10506" width="11.125" style="6" customWidth="1"/>
    <col min="10507" max="10508" width="4.375" style="6" customWidth="1"/>
    <col min="10509" max="10509" width="6.625" style="6" customWidth="1"/>
    <col min="10510" max="10510" width="7.5" style="6" customWidth="1"/>
    <col min="10511" max="10511" width="9.75" style="6" customWidth="1"/>
    <col min="10512" max="10512" width="9.25" style="6" customWidth="1"/>
    <col min="10513" max="10752" width="53" style="6"/>
    <col min="10753" max="10753" width="1.75" style="6" customWidth="1"/>
    <col min="10754" max="10754" width="19.25" style="6" customWidth="1"/>
    <col min="10755" max="10757" width="17.125" style="6" customWidth="1"/>
    <col min="10758" max="10758" width="5.375" style="6" customWidth="1"/>
    <col min="10759" max="10759" width="17.5" style="6" bestFit="1" customWidth="1"/>
    <col min="10760" max="10762" width="11.125" style="6" customWidth="1"/>
    <col min="10763" max="10764" width="4.375" style="6" customWidth="1"/>
    <col min="10765" max="10765" width="6.625" style="6" customWidth="1"/>
    <col min="10766" max="10766" width="7.5" style="6" customWidth="1"/>
    <col min="10767" max="10767" width="9.75" style="6" customWidth="1"/>
    <col min="10768" max="10768" width="9.25" style="6" customWidth="1"/>
    <col min="10769" max="11008" width="53" style="6"/>
    <col min="11009" max="11009" width="1.75" style="6" customWidth="1"/>
    <col min="11010" max="11010" width="19.25" style="6" customWidth="1"/>
    <col min="11011" max="11013" width="17.125" style="6" customWidth="1"/>
    <col min="11014" max="11014" width="5.375" style="6" customWidth="1"/>
    <col min="11015" max="11015" width="17.5" style="6" bestFit="1" customWidth="1"/>
    <col min="11016" max="11018" width="11.125" style="6" customWidth="1"/>
    <col min="11019" max="11020" width="4.375" style="6" customWidth="1"/>
    <col min="11021" max="11021" width="6.625" style="6" customWidth="1"/>
    <col min="11022" max="11022" width="7.5" style="6" customWidth="1"/>
    <col min="11023" max="11023" width="9.75" style="6" customWidth="1"/>
    <col min="11024" max="11024" width="9.25" style="6" customWidth="1"/>
    <col min="11025" max="11264" width="53" style="6"/>
    <col min="11265" max="11265" width="1.75" style="6" customWidth="1"/>
    <col min="11266" max="11266" width="19.25" style="6" customWidth="1"/>
    <col min="11267" max="11269" width="17.125" style="6" customWidth="1"/>
    <col min="11270" max="11270" width="5.375" style="6" customWidth="1"/>
    <col min="11271" max="11271" width="17.5" style="6" bestFit="1" customWidth="1"/>
    <col min="11272" max="11274" width="11.125" style="6" customWidth="1"/>
    <col min="11275" max="11276" width="4.375" style="6" customWidth="1"/>
    <col min="11277" max="11277" width="6.625" style="6" customWidth="1"/>
    <col min="11278" max="11278" width="7.5" style="6" customWidth="1"/>
    <col min="11279" max="11279" width="9.75" style="6" customWidth="1"/>
    <col min="11280" max="11280" width="9.25" style="6" customWidth="1"/>
    <col min="11281" max="11520" width="53" style="6"/>
    <col min="11521" max="11521" width="1.75" style="6" customWidth="1"/>
    <col min="11522" max="11522" width="19.25" style="6" customWidth="1"/>
    <col min="11523" max="11525" width="17.125" style="6" customWidth="1"/>
    <col min="11526" max="11526" width="5.375" style="6" customWidth="1"/>
    <col min="11527" max="11527" width="17.5" style="6" bestFit="1" customWidth="1"/>
    <col min="11528" max="11530" width="11.125" style="6" customWidth="1"/>
    <col min="11531" max="11532" width="4.375" style="6" customWidth="1"/>
    <col min="11533" max="11533" width="6.625" style="6" customWidth="1"/>
    <col min="11534" max="11534" width="7.5" style="6" customWidth="1"/>
    <col min="11535" max="11535" width="9.75" style="6" customWidth="1"/>
    <col min="11536" max="11536" width="9.25" style="6" customWidth="1"/>
    <col min="11537" max="11776" width="53" style="6"/>
    <col min="11777" max="11777" width="1.75" style="6" customWidth="1"/>
    <col min="11778" max="11778" width="19.25" style="6" customWidth="1"/>
    <col min="11779" max="11781" width="17.125" style="6" customWidth="1"/>
    <col min="11782" max="11782" width="5.375" style="6" customWidth="1"/>
    <col min="11783" max="11783" width="17.5" style="6" bestFit="1" customWidth="1"/>
    <col min="11784" max="11786" width="11.125" style="6" customWidth="1"/>
    <col min="11787" max="11788" width="4.375" style="6" customWidth="1"/>
    <col min="11789" max="11789" width="6.625" style="6" customWidth="1"/>
    <col min="11790" max="11790" width="7.5" style="6" customWidth="1"/>
    <col min="11791" max="11791" width="9.75" style="6" customWidth="1"/>
    <col min="11792" max="11792" width="9.25" style="6" customWidth="1"/>
    <col min="11793" max="12032" width="53" style="6"/>
    <col min="12033" max="12033" width="1.75" style="6" customWidth="1"/>
    <col min="12034" max="12034" width="19.25" style="6" customWidth="1"/>
    <col min="12035" max="12037" width="17.125" style="6" customWidth="1"/>
    <col min="12038" max="12038" width="5.375" style="6" customWidth="1"/>
    <col min="12039" max="12039" width="17.5" style="6" bestFit="1" customWidth="1"/>
    <col min="12040" max="12042" width="11.125" style="6" customWidth="1"/>
    <col min="12043" max="12044" width="4.375" style="6" customWidth="1"/>
    <col min="12045" max="12045" width="6.625" style="6" customWidth="1"/>
    <col min="12046" max="12046" width="7.5" style="6" customWidth="1"/>
    <col min="12047" max="12047" width="9.75" style="6" customWidth="1"/>
    <col min="12048" max="12048" width="9.25" style="6" customWidth="1"/>
    <col min="12049" max="12288" width="53" style="6"/>
    <col min="12289" max="12289" width="1.75" style="6" customWidth="1"/>
    <col min="12290" max="12290" width="19.25" style="6" customWidth="1"/>
    <col min="12291" max="12293" width="17.125" style="6" customWidth="1"/>
    <col min="12294" max="12294" width="5.375" style="6" customWidth="1"/>
    <col min="12295" max="12295" width="17.5" style="6" bestFit="1" customWidth="1"/>
    <col min="12296" max="12298" width="11.125" style="6" customWidth="1"/>
    <col min="12299" max="12300" width="4.375" style="6" customWidth="1"/>
    <col min="12301" max="12301" width="6.625" style="6" customWidth="1"/>
    <col min="12302" max="12302" width="7.5" style="6" customWidth="1"/>
    <col min="12303" max="12303" width="9.75" style="6" customWidth="1"/>
    <col min="12304" max="12304" width="9.25" style="6" customWidth="1"/>
    <col min="12305" max="12544" width="53" style="6"/>
    <col min="12545" max="12545" width="1.75" style="6" customWidth="1"/>
    <col min="12546" max="12546" width="19.25" style="6" customWidth="1"/>
    <col min="12547" max="12549" width="17.125" style="6" customWidth="1"/>
    <col min="12550" max="12550" width="5.375" style="6" customWidth="1"/>
    <col min="12551" max="12551" width="17.5" style="6" bestFit="1" customWidth="1"/>
    <col min="12552" max="12554" width="11.125" style="6" customWidth="1"/>
    <col min="12555" max="12556" width="4.375" style="6" customWidth="1"/>
    <col min="12557" max="12557" width="6.625" style="6" customWidth="1"/>
    <col min="12558" max="12558" width="7.5" style="6" customWidth="1"/>
    <col min="12559" max="12559" width="9.75" style="6" customWidth="1"/>
    <col min="12560" max="12560" width="9.25" style="6" customWidth="1"/>
    <col min="12561" max="12800" width="53" style="6"/>
    <col min="12801" max="12801" width="1.75" style="6" customWidth="1"/>
    <col min="12802" max="12802" width="19.25" style="6" customWidth="1"/>
    <col min="12803" max="12805" width="17.125" style="6" customWidth="1"/>
    <col min="12806" max="12806" width="5.375" style="6" customWidth="1"/>
    <col min="12807" max="12807" width="17.5" style="6" bestFit="1" customWidth="1"/>
    <col min="12808" max="12810" width="11.125" style="6" customWidth="1"/>
    <col min="12811" max="12812" width="4.375" style="6" customWidth="1"/>
    <col min="12813" max="12813" width="6.625" style="6" customWidth="1"/>
    <col min="12814" max="12814" width="7.5" style="6" customWidth="1"/>
    <col min="12815" max="12815" width="9.75" style="6" customWidth="1"/>
    <col min="12816" max="12816" width="9.25" style="6" customWidth="1"/>
    <col min="12817" max="13056" width="53" style="6"/>
    <col min="13057" max="13057" width="1.75" style="6" customWidth="1"/>
    <col min="13058" max="13058" width="19.25" style="6" customWidth="1"/>
    <col min="13059" max="13061" width="17.125" style="6" customWidth="1"/>
    <col min="13062" max="13062" width="5.375" style="6" customWidth="1"/>
    <col min="13063" max="13063" width="17.5" style="6" bestFit="1" customWidth="1"/>
    <col min="13064" max="13066" width="11.125" style="6" customWidth="1"/>
    <col min="13067" max="13068" width="4.375" style="6" customWidth="1"/>
    <col min="13069" max="13069" width="6.625" style="6" customWidth="1"/>
    <col min="13070" max="13070" width="7.5" style="6" customWidth="1"/>
    <col min="13071" max="13071" width="9.75" style="6" customWidth="1"/>
    <col min="13072" max="13072" width="9.25" style="6" customWidth="1"/>
    <col min="13073" max="13312" width="53" style="6"/>
    <col min="13313" max="13313" width="1.75" style="6" customWidth="1"/>
    <col min="13314" max="13314" width="19.25" style="6" customWidth="1"/>
    <col min="13315" max="13317" width="17.125" style="6" customWidth="1"/>
    <col min="13318" max="13318" width="5.375" style="6" customWidth="1"/>
    <col min="13319" max="13319" width="17.5" style="6" bestFit="1" customWidth="1"/>
    <col min="13320" max="13322" width="11.125" style="6" customWidth="1"/>
    <col min="13323" max="13324" width="4.375" style="6" customWidth="1"/>
    <col min="13325" max="13325" width="6.625" style="6" customWidth="1"/>
    <col min="13326" max="13326" width="7.5" style="6" customWidth="1"/>
    <col min="13327" max="13327" width="9.75" style="6" customWidth="1"/>
    <col min="13328" max="13328" width="9.25" style="6" customWidth="1"/>
    <col min="13329" max="13568" width="53" style="6"/>
    <col min="13569" max="13569" width="1.75" style="6" customWidth="1"/>
    <col min="13570" max="13570" width="19.25" style="6" customWidth="1"/>
    <col min="13571" max="13573" width="17.125" style="6" customWidth="1"/>
    <col min="13574" max="13574" width="5.375" style="6" customWidth="1"/>
    <col min="13575" max="13575" width="17.5" style="6" bestFit="1" customWidth="1"/>
    <col min="13576" max="13578" width="11.125" style="6" customWidth="1"/>
    <col min="13579" max="13580" width="4.375" style="6" customWidth="1"/>
    <col min="13581" max="13581" width="6.625" style="6" customWidth="1"/>
    <col min="13582" max="13582" width="7.5" style="6" customWidth="1"/>
    <col min="13583" max="13583" width="9.75" style="6" customWidth="1"/>
    <col min="13584" max="13584" width="9.25" style="6" customWidth="1"/>
    <col min="13585" max="13824" width="53" style="6"/>
    <col min="13825" max="13825" width="1.75" style="6" customWidth="1"/>
    <col min="13826" max="13826" width="19.25" style="6" customWidth="1"/>
    <col min="13827" max="13829" width="17.125" style="6" customWidth="1"/>
    <col min="13830" max="13830" width="5.375" style="6" customWidth="1"/>
    <col min="13831" max="13831" width="17.5" style="6" bestFit="1" customWidth="1"/>
    <col min="13832" max="13834" width="11.125" style="6" customWidth="1"/>
    <col min="13835" max="13836" width="4.375" style="6" customWidth="1"/>
    <col min="13837" max="13837" width="6.625" style="6" customWidth="1"/>
    <col min="13838" max="13838" width="7.5" style="6" customWidth="1"/>
    <col min="13839" max="13839" width="9.75" style="6" customWidth="1"/>
    <col min="13840" max="13840" width="9.25" style="6" customWidth="1"/>
    <col min="13841" max="14080" width="53" style="6"/>
    <col min="14081" max="14081" width="1.75" style="6" customWidth="1"/>
    <col min="14082" max="14082" width="19.25" style="6" customWidth="1"/>
    <col min="14083" max="14085" width="17.125" style="6" customWidth="1"/>
    <col min="14086" max="14086" width="5.375" style="6" customWidth="1"/>
    <col min="14087" max="14087" width="17.5" style="6" bestFit="1" customWidth="1"/>
    <col min="14088" max="14090" width="11.125" style="6" customWidth="1"/>
    <col min="14091" max="14092" width="4.375" style="6" customWidth="1"/>
    <col min="14093" max="14093" width="6.625" style="6" customWidth="1"/>
    <col min="14094" max="14094" width="7.5" style="6" customWidth="1"/>
    <col min="14095" max="14095" width="9.75" style="6" customWidth="1"/>
    <col min="14096" max="14096" width="9.25" style="6" customWidth="1"/>
    <col min="14097" max="14336" width="53" style="6"/>
    <col min="14337" max="14337" width="1.75" style="6" customWidth="1"/>
    <col min="14338" max="14338" width="19.25" style="6" customWidth="1"/>
    <col min="14339" max="14341" width="17.125" style="6" customWidth="1"/>
    <col min="14342" max="14342" width="5.375" style="6" customWidth="1"/>
    <col min="14343" max="14343" width="17.5" style="6" bestFit="1" customWidth="1"/>
    <col min="14344" max="14346" width="11.125" style="6" customWidth="1"/>
    <col min="14347" max="14348" width="4.375" style="6" customWidth="1"/>
    <col min="14349" max="14349" width="6.625" style="6" customWidth="1"/>
    <col min="14350" max="14350" width="7.5" style="6" customWidth="1"/>
    <col min="14351" max="14351" width="9.75" style="6" customWidth="1"/>
    <col min="14352" max="14352" width="9.25" style="6" customWidth="1"/>
    <col min="14353" max="14592" width="53" style="6"/>
    <col min="14593" max="14593" width="1.75" style="6" customWidth="1"/>
    <col min="14594" max="14594" width="19.25" style="6" customWidth="1"/>
    <col min="14595" max="14597" width="17.125" style="6" customWidth="1"/>
    <col min="14598" max="14598" width="5.375" style="6" customWidth="1"/>
    <col min="14599" max="14599" width="17.5" style="6" bestFit="1" customWidth="1"/>
    <col min="14600" max="14602" width="11.125" style="6" customWidth="1"/>
    <col min="14603" max="14604" width="4.375" style="6" customWidth="1"/>
    <col min="14605" max="14605" width="6.625" style="6" customWidth="1"/>
    <col min="14606" max="14606" width="7.5" style="6" customWidth="1"/>
    <col min="14607" max="14607" width="9.75" style="6" customWidth="1"/>
    <col min="14608" max="14608" width="9.25" style="6" customWidth="1"/>
    <col min="14609" max="14848" width="53" style="6"/>
    <col min="14849" max="14849" width="1.75" style="6" customWidth="1"/>
    <col min="14850" max="14850" width="19.25" style="6" customWidth="1"/>
    <col min="14851" max="14853" width="17.125" style="6" customWidth="1"/>
    <col min="14854" max="14854" width="5.375" style="6" customWidth="1"/>
    <col min="14855" max="14855" width="17.5" style="6" bestFit="1" customWidth="1"/>
    <col min="14856" max="14858" width="11.125" style="6" customWidth="1"/>
    <col min="14859" max="14860" width="4.375" style="6" customWidth="1"/>
    <col min="14861" max="14861" width="6.625" style="6" customWidth="1"/>
    <col min="14862" max="14862" width="7.5" style="6" customWidth="1"/>
    <col min="14863" max="14863" width="9.75" style="6" customWidth="1"/>
    <col min="14864" max="14864" width="9.25" style="6" customWidth="1"/>
    <col min="14865" max="15104" width="53" style="6"/>
    <col min="15105" max="15105" width="1.75" style="6" customWidth="1"/>
    <col min="15106" max="15106" width="19.25" style="6" customWidth="1"/>
    <col min="15107" max="15109" width="17.125" style="6" customWidth="1"/>
    <col min="15110" max="15110" width="5.375" style="6" customWidth="1"/>
    <col min="15111" max="15111" width="17.5" style="6" bestFit="1" customWidth="1"/>
    <col min="15112" max="15114" width="11.125" style="6" customWidth="1"/>
    <col min="15115" max="15116" width="4.375" style="6" customWidth="1"/>
    <col min="15117" max="15117" width="6.625" style="6" customWidth="1"/>
    <col min="15118" max="15118" width="7.5" style="6" customWidth="1"/>
    <col min="15119" max="15119" width="9.75" style="6" customWidth="1"/>
    <col min="15120" max="15120" width="9.25" style="6" customWidth="1"/>
    <col min="15121" max="15360" width="53" style="6"/>
    <col min="15361" max="15361" width="1.75" style="6" customWidth="1"/>
    <col min="15362" max="15362" width="19.25" style="6" customWidth="1"/>
    <col min="15363" max="15365" width="17.125" style="6" customWidth="1"/>
    <col min="15366" max="15366" width="5.375" style="6" customWidth="1"/>
    <col min="15367" max="15367" width="17.5" style="6" bestFit="1" customWidth="1"/>
    <col min="15368" max="15370" width="11.125" style="6" customWidth="1"/>
    <col min="15371" max="15372" width="4.375" style="6" customWidth="1"/>
    <col min="15373" max="15373" width="6.625" style="6" customWidth="1"/>
    <col min="15374" max="15374" width="7.5" style="6" customWidth="1"/>
    <col min="15375" max="15375" width="9.75" style="6" customWidth="1"/>
    <col min="15376" max="15376" width="9.25" style="6" customWidth="1"/>
    <col min="15377" max="15616" width="53" style="6"/>
    <col min="15617" max="15617" width="1.75" style="6" customWidth="1"/>
    <col min="15618" max="15618" width="19.25" style="6" customWidth="1"/>
    <col min="15619" max="15621" width="17.125" style="6" customWidth="1"/>
    <col min="15622" max="15622" width="5.375" style="6" customWidth="1"/>
    <col min="15623" max="15623" width="17.5" style="6" bestFit="1" customWidth="1"/>
    <col min="15624" max="15626" width="11.125" style="6" customWidth="1"/>
    <col min="15627" max="15628" width="4.375" style="6" customWidth="1"/>
    <col min="15629" max="15629" width="6.625" style="6" customWidth="1"/>
    <col min="15630" max="15630" width="7.5" style="6" customWidth="1"/>
    <col min="15631" max="15631" width="9.75" style="6" customWidth="1"/>
    <col min="15632" max="15632" width="9.25" style="6" customWidth="1"/>
    <col min="15633" max="15872" width="53" style="6"/>
    <col min="15873" max="15873" width="1.75" style="6" customWidth="1"/>
    <col min="15874" max="15874" width="19.25" style="6" customWidth="1"/>
    <col min="15875" max="15877" width="17.125" style="6" customWidth="1"/>
    <col min="15878" max="15878" width="5.375" style="6" customWidth="1"/>
    <col min="15879" max="15879" width="17.5" style="6" bestFit="1" customWidth="1"/>
    <col min="15880" max="15882" width="11.125" style="6" customWidth="1"/>
    <col min="15883" max="15884" width="4.375" style="6" customWidth="1"/>
    <col min="15885" max="15885" width="6.625" style="6" customWidth="1"/>
    <col min="15886" max="15886" width="7.5" style="6" customWidth="1"/>
    <col min="15887" max="15887" width="9.75" style="6" customWidth="1"/>
    <col min="15888" max="15888" width="9.25" style="6" customWidth="1"/>
    <col min="15889" max="16128" width="53" style="6"/>
    <col min="16129" max="16129" width="1.75" style="6" customWidth="1"/>
    <col min="16130" max="16130" width="19.25" style="6" customWidth="1"/>
    <col min="16131" max="16133" width="17.125" style="6" customWidth="1"/>
    <col min="16134" max="16134" width="5.375" style="6" customWidth="1"/>
    <col min="16135" max="16135" width="17.5" style="6" bestFit="1" customWidth="1"/>
    <col min="16136" max="16138" width="11.125" style="6" customWidth="1"/>
    <col min="16139" max="16140" width="4.375" style="6" customWidth="1"/>
    <col min="16141" max="16141" width="6.625" style="6" customWidth="1"/>
    <col min="16142" max="16142" width="7.5" style="6" customWidth="1"/>
    <col min="16143" max="16143" width="9.75" style="6" customWidth="1"/>
    <col min="16144" max="16144" width="9.25" style="6" customWidth="1"/>
    <col min="16145" max="16384" width="53" style="6"/>
  </cols>
  <sheetData>
    <row r="2" spans="2:12" ht="20.25" customHeight="1" thickBot="1" x14ac:dyDescent="0.25">
      <c r="B2" s="61"/>
      <c r="C2" s="61"/>
      <c r="D2" s="61"/>
      <c r="E2" s="61"/>
      <c r="F2" s="7"/>
      <c r="G2" s="7"/>
      <c r="H2" s="7"/>
      <c r="I2" s="7"/>
      <c r="J2" s="7"/>
    </row>
    <row r="3" spans="2:12" ht="18.75" customHeight="1" thickBot="1" x14ac:dyDescent="0.25">
      <c r="B3" s="62" t="s">
        <v>95</v>
      </c>
      <c r="C3" s="63"/>
      <c r="D3" s="63"/>
      <c r="E3" s="63"/>
      <c r="F3" s="63"/>
      <c r="G3" s="63"/>
      <c r="H3" s="63"/>
      <c r="I3" s="63"/>
      <c r="J3" s="64"/>
    </row>
    <row r="7" spans="2:12" s="10" customFormat="1" ht="12.75" x14ac:dyDescent="0.2">
      <c r="B7" s="65" t="s">
        <v>18</v>
      </c>
      <c r="C7" s="65"/>
      <c r="D7" s="65"/>
      <c r="E7" s="65"/>
      <c r="F7" s="11"/>
      <c r="G7" s="66" t="s">
        <v>8</v>
      </c>
      <c r="H7" s="67"/>
      <c r="I7" s="67"/>
      <c r="J7" s="68"/>
      <c r="K7" s="12"/>
    </row>
    <row r="8" spans="2:12" s="10" customFormat="1" ht="17.25" customHeight="1" x14ac:dyDescent="0.2">
      <c r="B8" s="13" t="s">
        <v>9</v>
      </c>
      <c r="C8" s="13" t="s">
        <v>10</v>
      </c>
      <c r="D8" s="13" t="s">
        <v>11</v>
      </c>
      <c r="E8" s="13" t="s">
        <v>12</v>
      </c>
      <c r="F8" s="11"/>
      <c r="G8" s="14" t="s">
        <v>7</v>
      </c>
      <c r="H8" s="14" t="s">
        <v>61</v>
      </c>
      <c r="I8" s="14" t="s">
        <v>62</v>
      </c>
      <c r="J8" s="14" t="s">
        <v>63</v>
      </c>
      <c r="K8" s="12"/>
    </row>
    <row r="9" spans="2:12" s="10" customFormat="1" ht="12.75" x14ac:dyDescent="0.2">
      <c r="B9" s="15" t="s">
        <v>5</v>
      </c>
      <c r="C9" s="16">
        <f>'Functionality and Scenarios'!F15</f>
        <v>210</v>
      </c>
      <c r="D9" s="9">
        <v>6</v>
      </c>
      <c r="E9" s="17">
        <f>(C9*D9)</f>
        <v>1260</v>
      </c>
      <c r="F9" s="11"/>
      <c r="G9" s="8" t="s">
        <v>19</v>
      </c>
      <c r="H9" s="18">
        <f>30/60</f>
        <v>0.5</v>
      </c>
      <c r="I9" s="18">
        <v>1</v>
      </c>
      <c r="J9" s="18">
        <f>60/60</f>
        <v>1</v>
      </c>
      <c r="K9" s="12"/>
      <c r="L9" s="6"/>
    </row>
    <row r="10" spans="2:12" s="10" customFormat="1" ht="12.75" x14ac:dyDescent="0.2">
      <c r="B10" s="15" t="s">
        <v>4</v>
      </c>
      <c r="C10" s="16">
        <f>'Functionality and Scenarios'!E15</f>
        <v>86</v>
      </c>
      <c r="D10" s="9">
        <v>10</v>
      </c>
      <c r="E10" s="17">
        <f>(C10*D10)</f>
        <v>860</v>
      </c>
      <c r="F10" s="11"/>
      <c r="G10" s="8" t="s">
        <v>20</v>
      </c>
      <c r="H10" s="18">
        <f>30/60</f>
        <v>0.5</v>
      </c>
      <c r="I10" s="18">
        <v>1</v>
      </c>
      <c r="J10" s="18">
        <v>1</v>
      </c>
      <c r="K10" s="12"/>
      <c r="L10" s="6"/>
    </row>
    <row r="11" spans="2:12" s="10" customFormat="1" ht="25.5" x14ac:dyDescent="0.2">
      <c r="B11" s="15" t="s">
        <v>3</v>
      </c>
      <c r="C11" s="16">
        <f>'Functionality and Scenarios'!D15</f>
        <v>150</v>
      </c>
      <c r="D11" s="9">
        <v>14</v>
      </c>
      <c r="E11" s="17">
        <f>(C11*D11)</f>
        <v>2100</v>
      </c>
      <c r="F11" s="11"/>
      <c r="G11" s="8" t="s">
        <v>21</v>
      </c>
      <c r="H11" s="18">
        <v>5</v>
      </c>
      <c r="I11" s="18">
        <v>8</v>
      </c>
      <c r="J11" s="18">
        <v>12</v>
      </c>
      <c r="K11" s="12"/>
      <c r="L11" s="6"/>
    </row>
    <row r="12" spans="2:12" s="10" customFormat="1" ht="12.75" x14ac:dyDescent="0.2">
      <c r="B12" s="15"/>
      <c r="C12" s="16"/>
      <c r="D12" s="20" t="s">
        <v>15</v>
      </c>
      <c r="E12" s="21">
        <f>SUM(E9:E11)</f>
        <v>4220</v>
      </c>
      <c r="F12" s="11"/>
      <c r="G12" s="14" t="s">
        <v>14</v>
      </c>
      <c r="H12" s="19">
        <f>SUM(H9:H11)</f>
        <v>6</v>
      </c>
      <c r="I12" s="19">
        <f>SUM(I9:I11)</f>
        <v>10</v>
      </c>
      <c r="J12" s="19">
        <f>SUM(J9:J11)</f>
        <v>14</v>
      </c>
      <c r="K12" s="12"/>
      <c r="L12" s="6"/>
    </row>
    <row r="13" spans="2:12" s="10" customFormat="1" ht="52.5" customHeight="1" x14ac:dyDescent="0.2">
      <c r="B13" s="15" t="s">
        <v>13</v>
      </c>
      <c r="C13" s="69"/>
      <c r="D13" s="70"/>
      <c r="E13" s="26">
        <f>E12/10</f>
        <v>422</v>
      </c>
      <c r="F13" s="11"/>
      <c r="G13" s="11"/>
      <c r="H13" s="11"/>
      <c r="I13" s="11"/>
      <c r="J13" s="11"/>
      <c r="K13" s="12"/>
      <c r="L13" s="6"/>
    </row>
    <row r="14" spans="2:12" s="10" customFormat="1" ht="24" x14ac:dyDescent="0.2">
      <c r="D14" s="20" t="s">
        <v>46</v>
      </c>
      <c r="E14" s="21">
        <f>E12-E13</f>
        <v>3798</v>
      </c>
      <c r="F14" s="11"/>
      <c r="G14" s="11"/>
      <c r="H14" s="11"/>
      <c r="I14" s="11"/>
      <c r="J14" s="11"/>
      <c r="K14" s="12"/>
      <c r="L14" s="6"/>
    </row>
    <row r="15" spans="2:12" s="10" customFormat="1" ht="15" customHeight="1" x14ac:dyDescent="0.2">
      <c r="F15" s="11"/>
      <c r="K15" s="12"/>
      <c r="L15" s="6"/>
    </row>
    <row r="16" spans="2:12" s="10" customFormat="1" ht="15" customHeight="1" x14ac:dyDescent="0.2">
      <c r="B16" s="22"/>
      <c r="C16" s="11"/>
      <c r="D16" s="22"/>
      <c r="E16" s="11"/>
      <c r="F16" s="11"/>
      <c r="K16" s="12"/>
      <c r="L16" s="6"/>
    </row>
    <row r="17" spans="2:16" s="10" customFormat="1" ht="12.75" x14ac:dyDescent="0.2">
      <c r="B17" s="71" t="s">
        <v>16</v>
      </c>
      <c r="C17" s="71"/>
      <c r="D17" s="23" t="s">
        <v>17</v>
      </c>
      <c r="E17" s="11"/>
      <c r="F17" s="11"/>
      <c r="K17" s="12"/>
      <c r="L17" s="6"/>
    </row>
    <row r="18" spans="2:16" s="10" customFormat="1" ht="25.5" customHeight="1" x14ac:dyDescent="0.2">
      <c r="B18" s="72" t="s">
        <v>22</v>
      </c>
      <c r="C18" s="73"/>
      <c r="D18" s="9">
        <v>0</v>
      </c>
      <c r="E18" s="11"/>
      <c r="F18" s="11"/>
      <c r="G18" s="11"/>
      <c r="H18" s="11"/>
      <c r="I18" s="11"/>
      <c r="J18" s="11"/>
      <c r="K18" s="12"/>
      <c r="L18" s="6"/>
    </row>
    <row r="19" spans="2:16" s="10" customFormat="1" ht="31.5" customHeight="1" x14ac:dyDescent="0.2">
      <c r="B19" s="58" t="s">
        <v>54</v>
      </c>
      <c r="C19" s="59"/>
      <c r="D19" s="9">
        <v>4</v>
      </c>
      <c r="E19" s="24"/>
      <c r="F19" s="11"/>
      <c r="G19" s="11"/>
      <c r="H19" s="11"/>
      <c r="I19" s="11"/>
      <c r="J19" s="11"/>
    </row>
    <row r="20" spans="2:16" s="10" customFormat="1" ht="31.5" customHeight="1" x14ac:dyDescent="0.2">
      <c r="B20" s="58" t="s">
        <v>25</v>
      </c>
      <c r="C20" s="60"/>
      <c r="D20" s="9">
        <f>(E14*10/100)</f>
        <v>379.8</v>
      </c>
      <c r="E20" s="24"/>
      <c r="F20" s="11"/>
      <c r="G20" s="11"/>
      <c r="H20" s="11"/>
      <c r="I20" s="11"/>
      <c r="J20" s="11"/>
    </row>
    <row r="21" spans="2:16" s="10" customFormat="1" ht="31.5" customHeight="1" x14ac:dyDescent="0.2">
      <c r="B21" s="58" t="s">
        <v>47</v>
      </c>
      <c r="C21" s="60"/>
      <c r="D21" s="9">
        <f>E14</f>
        <v>3798</v>
      </c>
      <c r="E21" s="24"/>
      <c r="F21" s="11"/>
      <c r="G21" s="11"/>
      <c r="H21" s="11"/>
      <c r="I21" s="11"/>
      <c r="J21" s="11"/>
    </row>
    <row r="22" spans="2:16" s="10" customFormat="1" ht="15" customHeight="1" x14ac:dyDescent="0.2">
      <c r="B22" s="58" t="s">
        <v>24</v>
      </c>
      <c r="C22" s="59"/>
      <c r="D22" s="9">
        <f>SUM(D18:D21)</f>
        <v>4181.8</v>
      </c>
      <c r="E22" s="24"/>
      <c r="F22" s="11"/>
      <c r="G22" s="11"/>
      <c r="H22" s="11"/>
      <c r="I22" s="11"/>
      <c r="J22" s="11"/>
      <c r="K22" s="12"/>
      <c r="L22" s="6"/>
    </row>
    <row r="23" spans="2:16" s="10" customFormat="1" ht="15" customHeight="1" x14ac:dyDescent="0.2">
      <c r="B23" s="27"/>
      <c r="C23" s="27"/>
      <c r="D23" s="28"/>
      <c r="E23" s="24"/>
      <c r="F23" s="11"/>
      <c r="G23" s="11"/>
      <c r="H23" s="11"/>
      <c r="I23" s="11"/>
      <c r="J23" s="11"/>
      <c r="K23" s="12"/>
      <c r="L23" s="6"/>
    </row>
    <row r="24" spans="2:16" x14ac:dyDescent="0.2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2:16" x14ac:dyDescent="0.2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2:16" x14ac:dyDescent="0.2">
      <c r="B26" s="25"/>
      <c r="C26" s="25"/>
      <c r="D26" s="25"/>
      <c r="E26" s="25"/>
      <c r="F26" s="25"/>
      <c r="G26" s="25"/>
      <c r="H26" s="25"/>
      <c r="K26" s="25"/>
      <c r="L26" s="25"/>
      <c r="M26" s="25"/>
      <c r="N26" s="25"/>
      <c r="O26" s="25"/>
      <c r="P26" s="25"/>
    </row>
    <row r="27" spans="2:16" x14ac:dyDescent="0.2">
      <c r="B27" s="25"/>
      <c r="C27" s="25"/>
      <c r="D27" s="25"/>
      <c r="E27" s="25"/>
      <c r="F27" s="25"/>
      <c r="G27" s="25"/>
      <c r="H27" s="25"/>
      <c r="K27" s="25"/>
      <c r="L27" s="25"/>
      <c r="M27" s="25"/>
      <c r="N27" s="25"/>
      <c r="O27" s="25"/>
      <c r="P27" s="25"/>
    </row>
    <row r="28" spans="2:16" x14ac:dyDescent="0.2">
      <c r="B28" s="25"/>
      <c r="C28" s="25"/>
      <c r="D28" s="25"/>
      <c r="E28" s="25"/>
      <c r="F28" s="25"/>
      <c r="G28" s="25"/>
      <c r="H28" s="25"/>
    </row>
    <row r="29" spans="2:16" x14ac:dyDescent="0.2">
      <c r="B29" s="25"/>
      <c r="C29" s="25"/>
      <c r="D29" s="25"/>
      <c r="E29" s="25"/>
      <c r="F29" s="25"/>
      <c r="G29" s="25"/>
      <c r="H29" s="25"/>
    </row>
    <row r="30" spans="2:16" x14ac:dyDescent="0.2">
      <c r="B30" s="25"/>
      <c r="C30" s="25"/>
      <c r="D30" s="25"/>
      <c r="E30" s="25"/>
      <c r="F30" s="25"/>
      <c r="G30" s="25"/>
      <c r="H30" s="25"/>
    </row>
    <row r="31" spans="2:16" x14ac:dyDescent="0.2">
      <c r="B31" s="25"/>
      <c r="C31" s="25"/>
      <c r="D31" s="25"/>
      <c r="E31" s="25"/>
      <c r="F31" s="25"/>
      <c r="G31" s="25"/>
      <c r="H31" s="25"/>
    </row>
    <row r="32" spans="2:16" x14ac:dyDescent="0.2">
      <c r="B32" s="25"/>
      <c r="C32" s="25"/>
      <c r="D32" s="25"/>
      <c r="E32" s="25"/>
      <c r="F32" s="25"/>
      <c r="G32" s="25"/>
      <c r="H32" s="25"/>
    </row>
    <row r="33" spans="2:8" x14ac:dyDescent="0.2">
      <c r="B33" s="25"/>
      <c r="C33" s="25"/>
      <c r="D33" s="25"/>
      <c r="E33" s="25"/>
      <c r="F33" s="25"/>
      <c r="G33" s="25"/>
      <c r="H33" s="25"/>
    </row>
    <row r="34" spans="2:8" x14ac:dyDescent="0.2">
      <c r="B34" s="25"/>
      <c r="C34" s="25"/>
      <c r="D34" s="25"/>
      <c r="E34" s="25"/>
      <c r="F34" s="25"/>
      <c r="G34" s="25"/>
      <c r="H34" s="25"/>
    </row>
    <row r="35" spans="2:8" x14ac:dyDescent="0.2">
      <c r="B35" s="25"/>
      <c r="C35" s="25"/>
      <c r="D35" s="25"/>
      <c r="E35" s="25"/>
      <c r="F35" s="25"/>
      <c r="G35" s="25"/>
      <c r="H35" s="25"/>
    </row>
    <row r="36" spans="2:8" x14ac:dyDescent="0.2">
      <c r="B36" s="25"/>
      <c r="C36" s="25"/>
      <c r="D36" s="25"/>
      <c r="E36" s="25"/>
      <c r="F36" s="25"/>
      <c r="G36" s="25"/>
      <c r="H36" s="25"/>
    </row>
    <row r="37" spans="2:8" x14ac:dyDescent="0.2">
      <c r="B37" s="25"/>
      <c r="C37" s="25"/>
      <c r="D37" s="25"/>
      <c r="E37" s="25"/>
      <c r="F37" s="25"/>
      <c r="G37" s="25"/>
      <c r="H37" s="25"/>
    </row>
    <row r="38" spans="2:8" x14ac:dyDescent="0.2">
      <c r="B38" s="25"/>
      <c r="C38" s="25"/>
      <c r="D38" s="25"/>
      <c r="E38" s="25"/>
      <c r="F38" s="25"/>
    </row>
    <row r="39" spans="2:8" x14ac:dyDescent="0.2">
      <c r="B39" s="25"/>
      <c r="C39" s="25"/>
      <c r="D39" s="25"/>
      <c r="E39" s="25"/>
      <c r="F39" s="25"/>
    </row>
    <row r="40" spans="2:8" x14ac:dyDescent="0.2">
      <c r="B40" s="25"/>
      <c r="C40" s="25"/>
      <c r="D40" s="25"/>
      <c r="E40" s="25"/>
    </row>
    <row r="41" spans="2:8" x14ac:dyDescent="0.2">
      <c r="B41" s="25"/>
      <c r="C41" s="25"/>
      <c r="D41" s="25"/>
      <c r="E41" s="25"/>
    </row>
    <row r="42" spans="2:8" x14ac:dyDescent="0.2">
      <c r="B42" s="25"/>
      <c r="C42" s="25"/>
      <c r="D42" s="25"/>
      <c r="E42" s="25"/>
    </row>
    <row r="43" spans="2:8" x14ac:dyDescent="0.2">
      <c r="B43" s="25"/>
      <c r="C43" s="25"/>
      <c r="D43" s="25"/>
      <c r="E43" s="25"/>
    </row>
    <row r="44" spans="2:8" x14ac:dyDescent="0.2">
      <c r="B44" s="25"/>
      <c r="C44" s="25"/>
      <c r="D44" s="25"/>
      <c r="E44" s="25"/>
    </row>
    <row r="45" spans="2:8" x14ac:dyDescent="0.2">
      <c r="B45" s="25"/>
      <c r="C45" s="25"/>
      <c r="D45" s="25"/>
      <c r="E45" s="25"/>
    </row>
    <row r="46" spans="2:8" x14ac:dyDescent="0.2">
      <c r="B46" s="25"/>
      <c r="C46" s="25"/>
      <c r="D46" s="25"/>
      <c r="E46" s="25"/>
    </row>
    <row r="47" spans="2:8" x14ac:dyDescent="0.2">
      <c r="B47" s="25"/>
      <c r="C47" s="25"/>
      <c r="D47" s="25"/>
      <c r="E47" s="25"/>
    </row>
    <row r="48" spans="2:8" x14ac:dyDescent="0.2">
      <c r="B48" s="25"/>
      <c r="C48" s="25"/>
      <c r="D48" s="25"/>
      <c r="E48" s="25"/>
    </row>
    <row r="49" spans="2:5" x14ac:dyDescent="0.2">
      <c r="B49" s="25"/>
      <c r="C49" s="25"/>
      <c r="D49" s="25"/>
      <c r="E49" s="25"/>
    </row>
    <row r="50" spans="2:5" x14ac:dyDescent="0.2">
      <c r="B50" s="25"/>
      <c r="C50" s="25"/>
      <c r="D50" s="25"/>
      <c r="E50" s="25"/>
    </row>
    <row r="51" spans="2:5" x14ac:dyDescent="0.2">
      <c r="B51" s="25"/>
      <c r="C51" s="25"/>
      <c r="D51" s="25"/>
      <c r="E51" s="25"/>
    </row>
    <row r="52" spans="2:5" x14ac:dyDescent="0.2">
      <c r="B52" s="25"/>
      <c r="C52" s="25"/>
      <c r="D52" s="25"/>
      <c r="E52" s="25"/>
    </row>
    <row r="53" spans="2:5" x14ac:dyDescent="0.2">
      <c r="B53" s="25"/>
      <c r="C53" s="25"/>
      <c r="D53" s="25"/>
      <c r="E53" s="25"/>
    </row>
    <row r="54" spans="2:5" x14ac:dyDescent="0.2">
      <c r="B54" s="25"/>
      <c r="C54" s="25"/>
      <c r="D54" s="25"/>
      <c r="E54" s="25"/>
    </row>
    <row r="55" spans="2:5" x14ac:dyDescent="0.2">
      <c r="B55" s="25"/>
      <c r="C55" s="25"/>
      <c r="D55" s="25"/>
      <c r="E55" s="25"/>
    </row>
    <row r="56" spans="2:5" x14ac:dyDescent="0.2">
      <c r="B56" s="25"/>
      <c r="C56" s="25"/>
      <c r="D56" s="25"/>
      <c r="E56" s="25"/>
    </row>
    <row r="57" spans="2:5" x14ac:dyDescent="0.2">
      <c r="B57" s="25"/>
      <c r="C57" s="25"/>
      <c r="D57" s="25"/>
      <c r="E57" s="25"/>
    </row>
    <row r="58" spans="2:5" x14ac:dyDescent="0.2">
      <c r="B58" s="25"/>
      <c r="C58" s="25"/>
      <c r="D58" s="25"/>
      <c r="E58" s="25"/>
    </row>
    <row r="59" spans="2:5" x14ac:dyDescent="0.2">
      <c r="B59" s="25"/>
      <c r="C59" s="25"/>
      <c r="D59" s="25"/>
      <c r="E59" s="25"/>
    </row>
    <row r="60" spans="2:5" x14ac:dyDescent="0.2">
      <c r="B60" s="25"/>
      <c r="C60" s="25"/>
      <c r="D60" s="25"/>
      <c r="E60" s="25"/>
    </row>
    <row r="61" spans="2:5" x14ac:dyDescent="0.2">
      <c r="B61" s="25"/>
      <c r="C61" s="25"/>
      <c r="D61" s="25"/>
      <c r="E61" s="25"/>
    </row>
  </sheetData>
  <mergeCells count="11">
    <mergeCell ref="B22:C22"/>
    <mergeCell ref="B21:C21"/>
    <mergeCell ref="B2:E2"/>
    <mergeCell ref="B3:J3"/>
    <mergeCell ref="B7:E7"/>
    <mergeCell ref="G7:J7"/>
    <mergeCell ref="C13:D13"/>
    <mergeCell ref="B20:C20"/>
    <mergeCell ref="B17:C17"/>
    <mergeCell ref="B18:C18"/>
    <mergeCell ref="B19:C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5"/>
  <sheetViews>
    <sheetView workbookViewId="0">
      <selection activeCell="B35" sqref="B35"/>
    </sheetView>
  </sheetViews>
  <sheetFormatPr defaultRowHeight="14.25" x14ac:dyDescent="0.25"/>
  <cols>
    <col min="1" max="1" width="9" style="29"/>
    <col min="2" max="2" width="115.5" style="29" customWidth="1"/>
    <col min="3" max="257" width="9" style="29"/>
    <col min="258" max="258" width="104.375" style="29" bestFit="1" customWidth="1"/>
    <col min="259" max="513" width="9" style="29"/>
    <col min="514" max="514" width="104.375" style="29" bestFit="1" customWidth="1"/>
    <col min="515" max="769" width="9" style="29"/>
    <col min="770" max="770" width="104.375" style="29" bestFit="1" customWidth="1"/>
    <col min="771" max="1025" width="9" style="29"/>
    <col min="1026" max="1026" width="104.375" style="29" bestFit="1" customWidth="1"/>
    <col min="1027" max="1281" width="9" style="29"/>
    <col min="1282" max="1282" width="104.375" style="29" bestFit="1" customWidth="1"/>
    <col min="1283" max="1537" width="9" style="29"/>
    <col min="1538" max="1538" width="104.375" style="29" bestFit="1" customWidth="1"/>
    <col min="1539" max="1793" width="9" style="29"/>
    <col min="1794" max="1794" width="104.375" style="29" bestFit="1" customWidth="1"/>
    <col min="1795" max="2049" width="9" style="29"/>
    <col min="2050" max="2050" width="104.375" style="29" bestFit="1" customWidth="1"/>
    <col min="2051" max="2305" width="9" style="29"/>
    <col min="2306" max="2306" width="104.375" style="29" bestFit="1" customWidth="1"/>
    <col min="2307" max="2561" width="9" style="29"/>
    <col min="2562" max="2562" width="104.375" style="29" bestFit="1" customWidth="1"/>
    <col min="2563" max="2817" width="9" style="29"/>
    <col min="2818" max="2818" width="104.375" style="29" bestFit="1" customWidth="1"/>
    <col min="2819" max="3073" width="9" style="29"/>
    <col min="3074" max="3074" width="104.375" style="29" bestFit="1" customWidth="1"/>
    <col min="3075" max="3329" width="9" style="29"/>
    <col min="3330" max="3330" width="104.375" style="29" bestFit="1" customWidth="1"/>
    <col min="3331" max="3585" width="9" style="29"/>
    <col min="3586" max="3586" width="104.375" style="29" bestFit="1" customWidth="1"/>
    <col min="3587" max="3841" width="9" style="29"/>
    <col min="3842" max="3842" width="104.375" style="29" bestFit="1" customWidth="1"/>
    <col min="3843" max="4097" width="9" style="29"/>
    <col min="4098" max="4098" width="104.375" style="29" bestFit="1" customWidth="1"/>
    <col min="4099" max="4353" width="9" style="29"/>
    <col min="4354" max="4354" width="104.375" style="29" bestFit="1" customWidth="1"/>
    <col min="4355" max="4609" width="9" style="29"/>
    <col min="4610" max="4610" width="104.375" style="29" bestFit="1" customWidth="1"/>
    <col min="4611" max="4865" width="9" style="29"/>
    <col min="4866" max="4866" width="104.375" style="29" bestFit="1" customWidth="1"/>
    <col min="4867" max="5121" width="9" style="29"/>
    <col min="5122" max="5122" width="104.375" style="29" bestFit="1" customWidth="1"/>
    <col min="5123" max="5377" width="9" style="29"/>
    <col min="5378" max="5378" width="104.375" style="29" bestFit="1" customWidth="1"/>
    <col min="5379" max="5633" width="9" style="29"/>
    <col min="5634" max="5634" width="104.375" style="29" bestFit="1" customWidth="1"/>
    <col min="5635" max="5889" width="9" style="29"/>
    <col min="5890" max="5890" width="104.375" style="29" bestFit="1" customWidth="1"/>
    <col min="5891" max="6145" width="9" style="29"/>
    <col min="6146" max="6146" width="104.375" style="29" bestFit="1" customWidth="1"/>
    <col min="6147" max="6401" width="9" style="29"/>
    <col min="6402" max="6402" width="104.375" style="29" bestFit="1" customWidth="1"/>
    <col min="6403" max="6657" width="9" style="29"/>
    <col min="6658" max="6658" width="104.375" style="29" bestFit="1" customWidth="1"/>
    <col min="6659" max="6913" width="9" style="29"/>
    <col min="6914" max="6914" width="104.375" style="29" bestFit="1" customWidth="1"/>
    <col min="6915" max="7169" width="9" style="29"/>
    <col min="7170" max="7170" width="104.375" style="29" bestFit="1" customWidth="1"/>
    <col min="7171" max="7425" width="9" style="29"/>
    <col min="7426" max="7426" width="104.375" style="29" bestFit="1" customWidth="1"/>
    <col min="7427" max="7681" width="9" style="29"/>
    <col min="7682" max="7682" width="104.375" style="29" bestFit="1" customWidth="1"/>
    <col min="7683" max="7937" width="9" style="29"/>
    <col min="7938" max="7938" width="104.375" style="29" bestFit="1" customWidth="1"/>
    <col min="7939" max="8193" width="9" style="29"/>
    <col min="8194" max="8194" width="104.375" style="29" bestFit="1" customWidth="1"/>
    <col min="8195" max="8449" width="9" style="29"/>
    <col min="8450" max="8450" width="104.375" style="29" bestFit="1" customWidth="1"/>
    <col min="8451" max="8705" width="9" style="29"/>
    <col min="8706" max="8706" width="104.375" style="29" bestFit="1" customWidth="1"/>
    <col min="8707" max="8961" width="9" style="29"/>
    <col min="8962" max="8962" width="104.375" style="29" bestFit="1" customWidth="1"/>
    <col min="8963" max="9217" width="9" style="29"/>
    <col min="9218" max="9218" width="104.375" style="29" bestFit="1" customWidth="1"/>
    <col min="9219" max="9473" width="9" style="29"/>
    <col min="9474" max="9474" width="104.375" style="29" bestFit="1" customWidth="1"/>
    <col min="9475" max="9729" width="9" style="29"/>
    <col min="9730" max="9730" width="104.375" style="29" bestFit="1" customWidth="1"/>
    <col min="9731" max="9985" width="9" style="29"/>
    <col min="9986" max="9986" width="104.375" style="29" bestFit="1" customWidth="1"/>
    <col min="9987" max="10241" width="9" style="29"/>
    <col min="10242" max="10242" width="104.375" style="29" bestFit="1" customWidth="1"/>
    <col min="10243" max="10497" width="9" style="29"/>
    <col min="10498" max="10498" width="104.375" style="29" bestFit="1" customWidth="1"/>
    <col min="10499" max="10753" width="9" style="29"/>
    <col min="10754" max="10754" width="104.375" style="29" bestFit="1" customWidth="1"/>
    <col min="10755" max="11009" width="9" style="29"/>
    <col min="11010" max="11010" width="104.375" style="29" bestFit="1" customWidth="1"/>
    <col min="11011" max="11265" width="9" style="29"/>
    <col min="11266" max="11266" width="104.375" style="29" bestFit="1" customWidth="1"/>
    <col min="11267" max="11521" width="9" style="29"/>
    <col min="11522" max="11522" width="104.375" style="29" bestFit="1" customWidth="1"/>
    <col min="11523" max="11777" width="9" style="29"/>
    <col min="11778" max="11778" width="104.375" style="29" bestFit="1" customWidth="1"/>
    <col min="11779" max="12033" width="9" style="29"/>
    <col min="12034" max="12034" width="104.375" style="29" bestFit="1" customWidth="1"/>
    <col min="12035" max="12289" width="9" style="29"/>
    <col min="12290" max="12290" width="104.375" style="29" bestFit="1" customWidth="1"/>
    <col min="12291" max="12545" width="9" style="29"/>
    <col min="12546" max="12546" width="104.375" style="29" bestFit="1" customWidth="1"/>
    <col min="12547" max="12801" width="9" style="29"/>
    <col min="12802" max="12802" width="104.375" style="29" bestFit="1" customWidth="1"/>
    <col min="12803" max="13057" width="9" style="29"/>
    <col min="13058" max="13058" width="104.375" style="29" bestFit="1" customWidth="1"/>
    <col min="13059" max="13313" width="9" style="29"/>
    <col min="13314" max="13314" width="104.375" style="29" bestFit="1" customWidth="1"/>
    <col min="13315" max="13569" width="9" style="29"/>
    <col min="13570" max="13570" width="104.375" style="29" bestFit="1" customWidth="1"/>
    <col min="13571" max="13825" width="9" style="29"/>
    <col min="13826" max="13826" width="104.375" style="29" bestFit="1" customWidth="1"/>
    <col min="13827" max="14081" width="9" style="29"/>
    <col min="14082" max="14082" width="104.375" style="29" bestFit="1" customWidth="1"/>
    <col min="14083" max="14337" width="9" style="29"/>
    <col min="14338" max="14338" width="104.375" style="29" bestFit="1" customWidth="1"/>
    <col min="14339" max="14593" width="9" style="29"/>
    <col min="14594" max="14594" width="104.375" style="29" bestFit="1" customWidth="1"/>
    <col min="14595" max="14849" width="9" style="29"/>
    <col min="14850" max="14850" width="104.375" style="29" bestFit="1" customWidth="1"/>
    <col min="14851" max="15105" width="9" style="29"/>
    <col min="15106" max="15106" width="104.375" style="29" bestFit="1" customWidth="1"/>
    <col min="15107" max="15361" width="9" style="29"/>
    <col min="15362" max="15362" width="104.375" style="29" bestFit="1" customWidth="1"/>
    <col min="15363" max="15617" width="9" style="29"/>
    <col min="15618" max="15618" width="104.375" style="29" bestFit="1" customWidth="1"/>
    <col min="15619" max="15873" width="9" style="29"/>
    <col min="15874" max="15874" width="104.375" style="29" bestFit="1" customWidth="1"/>
    <col min="15875" max="16129" width="9" style="29"/>
    <col min="16130" max="16130" width="104.375" style="29" bestFit="1" customWidth="1"/>
    <col min="16131" max="16384" width="9" style="29"/>
  </cols>
  <sheetData>
    <row r="2" spans="2:4" x14ac:dyDescent="0.25">
      <c r="B2" s="74" t="s">
        <v>26</v>
      </c>
      <c r="C2" s="74"/>
      <c r="D2" s="74"/>
    </row>
    <row r="3" spans="2:4" ht="15" thickBot="1" x14ac:dyDescent="0.3"/>
    <row r="4" spans="2:4" x14ac:dyDescent="0.25">
      <c r="B4" s="30" t="s">
        <v>27</v>
      </c>
    </row>
    <row r="5" spans="2:4" x14ac:dyDescent="0.25">
      <c r="B5" s="34" t="s">
        <v>31</v>
      </c>
    </row>
    <row r="6" spans="2:4" x14ac:dyDescent="0.25">
      <c r="B6" s="31" t="s">
        <v>32</v>
      </c>
    </row>
    <row r="7" spans="2:4" x14ac:dyDescent="0.25">
      <c r="B7" s="31" t="s">
        <v>96</v>
      </c>
    </row>
    <row r="8" spans="2:4" x14ac:dyDescent="0.25">
      <c r="B8" s="31" t="s">
        <v>97</v>
      </c>
    </row>
    <row r="9" spans="2:4" x14ac:dyDescent="0.25">
      <c r="B9" s="32" t="s">
        <v>98</v>
      </c>
    </row>
    <row r="10" spans="2:4" x14ac:dyDescent="0.25">
      <c r="B10" s="32" t="s">
        <v>99</v>
      </c>
    </row>
    <row r="11" spans="2:4" ht="15" thickBot="1" x14ac:dyDescent="0.3">
      <c r="B11" s="33" t="s">
        <v>28</v>
      </c>
    </row>
    <row r="12" spans="2:4" ht="15" thickBot="1" x14ac:dyDescent="0.3">
      <c r="B12" s="33" t="s">
        <v>42</v>
      </c>
    </row>
    <row r="13" spans="2:4" ht="15" thickBot="1" x14ac:dyDescent="0.3">
      <c r="B13" s="33" t="s">
        <v>44</v>
      </c>
    </row>
    <row r="14" spans="2:4" ht="15" thickBot="1" x14ac:dyDescent="0.3">
      <c r="B14" s="33" t="s">
        <v>49</v>
      </c>
    </row>
    <row r="15" spans="2:4" ht="15" thickBot="1" x14ac:dyDescent="0.3">
      <c r="B15" s="33" t="s">
        <v>58</v>
      </c>
    </row>
    <row r="16" spans="2:4" ht="15" thickBot="1" x14ac:dyDescent="0.3">
      <c r="B16" s="33" t="s">
        <v>59</v>
      </c>
    </row>
    <row r="17" spans="2:2" ht="15" thickBot="1" x14ac:dyDescent="0.3">
      <c r="B17" s="33" t="s">
        <v>60</v>
      </c>
    </row>
    <row r="18" spans="2:2" ht="15" thickBot="1" x14ac:dyDescent="0.3"/>
    <row r="19" spans="2:2" x14ac:dyDescent="0.25">
      <c r="B19" s="30" t="s">
        <v>29</v>
      </c>
    </row>
    <row r="20" spans="2:2" x14ac:dyDescent="0.25">
      <c r="B20" s="31" t="s">
        <v>43</v>
      </c>
    </row>
    <row r="21" spans="2:2" x14ac:dyDescent="0.25">
      <c r="B21" s="31" t="s">
        <v>56</v>
      </c>
    </row>
    <row r="22" spans="2:2" ht="15" thickBot="1" x14ac:dyDescent="0.3">
      <c r="B22" s="33" t="s">
        <v>100</v>
      </c>
    </row>
    <row r="23" spans="2:2" ht="15" thickBot="1" x14ac:dyDescent="0.3"/>
    <row r="24" spans="2:2" x14ac:dyDescent="0.25">
      <c r="B24" s="30" t="s">
        <v>30</v>
      </c>
    </row>
    <row r="25" spans="2:2" ht="15" thickBot="1" x14ac:dyDescent="0.3">
      <c r="B25" s="33" t="s">
        <v>57</v>
      </c>
    </row>
  </sheetData>
  <mergeCells count="1"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0"/>
  <sheetViews>
    <sheetView workbookViewId="0">
      <selection activeCell="N18" sqref="N18"/>
    </sheetView>
  </sheetViews>
  <sheetFormatPr defaultColWidth="17.75" defaultRowHeight="12.75" x14ac:dyDescent="0.2"/>
  <cols>
    <col min="1" max="1" width="1.5" style="35" customWidth="1"/>
    <col min="2" max="2" width="26.25" style="35" customWidth="1"/>
    <col min="3" max="5" width="4.625" style="35" customWidth="1"/>
    <col min="6" max="6" width="7" style="35" customWidth="1"/>
    <col min="7" max="22" width="4.625" style="35" customWidth="1"/>
    <col min="23" max="23" width="5.125" style="35" customWidth="1"/>
    <col min="24" max="24" width="5.375" style="35" customWidth="1"/>
    <col min="25" max="28" width="4.625" style="35" customWidth="1"/>
    <col min="29" max="29" width="9.5" style="35" customWidth="1"/>
    <col min="30" max="30" width="9" style="35" customWidth="1"/>
    <col min="31" max="252" width="17.75" style="35"/>
    <col min="253" max="253" width="1.5" style="35" customWidth="1"/>
    <col min="254" max="254" width="26.25" style="35" customWidth="1"/>
    <col min="255" max="278" width="4.625" style="35" customWidth="1"/>
    <col min="279" max="279" width="5.125" style="35" customWidth="1"/>
    <col min="280" max="280" width="5.375" style="35" customWidth="1"/>
    <col min="281" max="284" width="4.625" style="35" customWidth="1"/>
    <col min="285" max="285" width="9.5" style="35" customWidth="1"/>
    <col min="286" max="286" width="9" style="35" customWidth="1"/>
    <col min="287" max="508" width="17.75" style="35"/>
    <col min="509" max="509" width="1.5" style="35" customWidth="1"/>
    <col min="510" max="510" width="26.25" style="35" customWidth="1"/>
    <col min="511" max="534" width="4.625" style="35" customWidth="1"/>
    <col min="535" max="535" width="5.125" style="35" customWidth="1"/>
    <col min="536" max="536" width="5.375" style="35" customWidth="1"/>
    <col min="537" max="540" width="4.625" style="35" customWidth="1"/>
    <col min="541" max="541" width="9.5" style="35" customWidth="1"/>
    <col min="542" max="542" width="9" style="35" customWidth="1"/>
    <col min="543" max="764" width="17.75" style="35"/>
    <col min="765" max="765" width="1.5" style="35" customWidth="1"/>
    <col min="766" max="766" width="26.25" style="35" customWidth="1"/>
    <col min="767" max="790" width="4.625" style="35" customWidth="1"/>
    <col min="791" max="791" width="5.125" style="35" customWidth="1"/>
    <col min="792" max="792" width="5.375" style="35" customWidth="1"/>
    <col min="793" max="796" width="4.625" style="35" customWidth="1"/>
    <col min="797" max="797" width="9.5" style="35" customWidth="1"/>
    <col min="798" max="798" width="9" style="35" customWidth="1"/>
    <col min="799" max="1020" width="17.75" style="35"/>
    <col min="1021" max="1021" width="1.5" style="35" customWidth="1"/>
    <col min="1022" max="1022" width="26.25" style="35" customWidth="1"/>
    <col min="1023" max="1046" width="4.625" style="35" customWidth="1"/>
    <col min="1047" max="1047" width="5.125" style="35" customWidth="1"/>
    <col min="1048" max="1048" width="5.375" style="35" customWidth="1"/>
    <col min="1049" max="1052" width="4.625" style="35" customWidth="1"/>
    <col min="1053" max="1053" width="9.5" style="35" customWidth="1"/>
    <col min="1054" max="1054" width="9" style="35" customWidth="1"/>
    <col min="1055" max="1276" width="17.75" style="35"/>
    <col min="1277" max="1277" width="1.5" style="35" customWidth="1"/>
    <col min="1278" max="1278" width="26.25" style="35" customWidth="1"/>
    <col min="1279" max="1302" width="4.625" style="35" customWidth="1"/>
    <col min="1303" max="1303" width="5.125" style="35" customWidth="1"/>
    <col min="1304" max="1304" width="5.375" style="35" customWidth="1"/>
    <col min="1305" max="1308" width="4.625" style="35" customWidth="1"/>
    <col min="1309" max="1309" width="9.5" style="35" customWidth="1"/>
    <col min="1310" max="1310" width="9" style="35" customWidth="1"/>
    <col min="1311" max="1532" width="17.75" style="35"/>
    <col min="1533" max="1533" width="1.5" style="35" customWidth="1"/>
    <col min="1534" max="1534" width="26.25" style="35" customWidth="1"/>
    <col min="1535" max="1558" width="4.625" style="35" customWidth="1"/>
    <col min="1559" max="1559" width="5.125" style="35" customWidth="1"/>
    <col min="1560" max="1560" width="5.375" style="35" customWidth="1"/>
    <col min="1561" max="1564" width="4.625" style="35" customWidth="1"/>
    <col min="1565" max="1565" width="9.5" style="35" customWidth="1"/>
    <col min="1566" max="1566" width="9" style="35" customWidth="1"/>
    <col min="1567" max="1788" width="17.75" style="35"/>
    <col min="1789" max="1789" width="1.5" style="35" customWidth="1"/>
    <col min="1790" max="1790" width="26.25" style="35" customWidth="1"/>
    <col min="1791" max="1814" width="4.625" style="35" customWidth="1"/>
    <col min="1815" max="1815" width="5.125" style="35" customWidth="1"/>
    <col min="1816" max="1816" width="5.375" style="35" customWidth="1"/>
    <col min="1817" max="1820" width="4.625" style="35" customWidth="1"/>
    <col min="1821" max="1821" width="9.5" style="35" customWidth="1"/>
    <col min="1822" max="1822" width="9" style="35" customWidth="1"/>
    <col min="1823" max="2044" width="17.75" style="35"/>
    <col min="2045" max="2045" width="1.5" style="35" customWidth="1"/>
    <col min="2046" max="2046" width="26.25" style="35" customWidth="1"/>
    <col min="2047" max="2070" width="4.625" style="35" customWidth="1"/>
    <col min="2071" max="2071" width="5.125" style="35" customWidth="1"/>
    <col min="2072" max="2072" width="5.375" style="35" customWidth="1"/>
    <col min="2073" max="2076" width="4.625" style="35" customWidth="1"/>
    <col min="2077" max="2077" width="9.5" style="35" customWidth="1"/>
    <col min="2078" max="2078" width="9" style="35" customWidth="1"/>
    <col min="2079" max="2300" width="17.75" style="35"/>
    <col min="2301" max="2301" width="1.5" style="35" customWidth="1"/>
    <col min="2302" max="2302" width="26.25" style="35" customWidth="1"/>
    <col min="2303" max="2326" width="4.625" style="35" customWidth="1"/>
    <col min="2327" max="2327" width="5.125" style="35" customWidth="1"/>
    <col min="2328" max="2328" width="5.375" style="35" customWidth="1"/>
    <col min="2329" max="2332" width="4.625" style="35" customWidth="1"/>
    <col min="2333" max="2333" width="9.5" style="35" customWidth="1"/>
    <col min="2334" max="2334" width="9" style="35" customWidth="1"/>
    <col min="2335" max="2556" width="17.75" style="35"/>
    <col min="2557" max="2557" width="1.5" style="35" customWidth="1"/>
    <col min="2558" max="2558" width="26.25" style="35" customWidth="1"/>
    <col min="2559" max="2582" width="4.625" style="35" customWidth="1"/>
    <col min="2583" max="2583" width="5.125" style="35" customWidth="1"/>
    <col min="2584" max="2584" width="5.375" style="35" customWidth="1"/>
    <col min="2585" max="2588" width="4.625" style="35" customWidth="1"/>
    <col min="2589" max="2589" width="9.5" style="35" customWidth="1"/>
    <col min="2590" max="2590" width="9" style="35" customWidth="1"/>
    <col min="2591" max="2812" width="17.75" style="35"/>
    <col min="2813" max="2813" width="1.5" style="35" customWidth="1"/>
    <col min="2814" max="2814" width="26.25" style="35" customWidth="1"/>
    <col min="2815" max="2838" width="4.625" style="35" customWidth="1"/>
    <col min="2839" max="2839" width="5.125" style="35" customWidth="1"/>
    <col min="2840" max="2840" width="5.375" style="35" customWidth="1"/>
    <col min="2841" max="2844" width="4.625" style="35" customWidth="1"/>
    <col min="2845" max="2845" width="9.5" style="35" customWidth="1"/>
    <col min="2846" max="2846" width="9" style="35" customWidth="1"/>
    <col min="2847" max="3068" width="17.75" style="35"/>
    <col min="3069" max="3069" width="1.5" style="35" customWidth="1"/>
    <col min="3070" max="3070" width="26.25" style="35" customWidth="1"/>
    <col min="3071" max="3094" width="4.625" style="35" customWidth="1"/>
    <col min="3095" max="3095" width="5.125" style="35" customWidth="1"/>
    <col min="3096" max="3096" width="5.375" style="35" customWidth="1"/>
    <col min="3097" max="3100" width="4.625" style="35" customWidth="1"/>
    <col min="3101" max="3101" width="9.5" style="35" customWidth="1"/>
    <col min="3102" max="3102" width="9" style="35" customWidth="1"/>
    <col min="3103" max="3324" width="17.75" style="35"/>
    <col min="3325" max="3325" width="1.5" style="35" customWidth="1"/>
    <col min="3326" max="3326" width="26.25" style="35" customWidth="1"/>
    <col min="3327" max="3350" width="4.625" style="35" customWidth="1"/>
    <col min="3351" max="3351" width="5.125" style="35" customWidth="1"/>
    <col min="3352" max="3352" width="5.375" style="35" customWidth="1"/>
    <col min="3353" max="3356" width="4.625" style="35" customWidth="1"/>
    <col min="3357" max="3357" width="9.5" style="35" customWidth="1"/>
    <col min="3358" max="3358" width="9" style="35" customWidth="1"/>
    <col min="3359" max="3580" width="17.75" style="35"/>
    <col min="3581" max="3581" width="1.5" style="35" customWidth="1"/>
    <col min="3582" max="3582" width="26.25" style="35" customWidth="1"/>
    <col min="3583" max="3606" width="4.625" style="35" customWidth="1"/>
    <col min="3607" max="3607" width="5.125" style="35" customWidth="1"/>
    <col min="3608" max="3608" width="5.375" style="35" customWidth="1"/>
    <col min="3609" max="3612" width="4.625" style="35" customWidth="1"/>
    <col min="3613" max="3613" width="9.5" style="35" customWidth="1"/>
    <col min="3614" max="3614" width="9" style="35" customWidth="1"/>
    <col min="3615" max="3836" width="17.75" style="35"/>
    <col min="3837" max="3837" width="1.5" style="35" customWidth="1"/>
    <col min="3838" max="3838" width="26.25" style="35" customWidth="1"/>
    <col min="3839" max="3862" width="4.625" style="35" customWidth="1"/>
    <col min="3863" max="3863" width="5.125" style="35" customWidth="1"/>
    <col min="3864" max="3864" width="5.375" style="35" customWidth="1"/>
    <col min="3865" max="3868" width="4.625" style="35" customWidth="1"/>
    <col min="3869" max="3869" width="9.5" style="35" customWidth="1"/>
    <col min="3870" max="3870" width="9" style="35" customWidth="1"/>
    <col min="3871" max="4092" width="17.75" style="35"/>
    <col min="4093" max="4093" width="1.5" style="35" customWidth="1"/>
    <col min="4094" max="4094" width="26.25" style="35" customWidth="1"/>
    <col min="4095" max="4118" width="4.625" style="35" customWidth="1"/>
    <col min="4119" max="4119" width="5.125" style="35" customWidth="1"/>
    <col min="4120" max="4120" width="5.375" style="35" customWidth="1"/>
    <col min="4121" max="4124" width="4.625" style="35" customWidth="1"/>
    <col min="4125" max="4125" width="9.5" style="35" customWidth="1"/>
    <col min="4126" max="4126" width="9" style="35" customWidth="1"/>
    <col min="4127" max="4348" width="17.75" style="35"/>
    <col min="4349" max="4349" width="1.5" style="35" customWidth="1"/>
    <col min="4350" max="4350" width="26.25" style="35" customWidth="1"/>
    <col min="4351" max="4374" width="4.625" style="35" customWidth="1"/>
    <col min="4375" max="4375" width="5.125" style="35" customWidth="1"/>
    <col min="4376" max="4376" width="5.375" style="35" customWidth="1"/>
    <col min="4377" max="4380" width="4.625" style="35" customWidth="1"/>
    <col min="4381" max="4381" width="9.5" style="35" customWidth="1"/>
    <col min="4382" max="4382" width="9" style="35" customWidth="1"/>
    <col min="4383" max="4604" width="17.75" style="35"/>
    <col min="4605" max="4605" width="1.5" style="35" customWidth="1"/>
    <col min="4606" max="4606" width="26.25" style="35" customWidth="1"/>
    <col min="4607" max="4630" width="4.625" style="35" customWidth="1"/>
    <col min="4631" max="4631" width="5.125" style="35" customWidth="1"/>
    <col min="4632" max="4632" width="5.375" style="35" customWidth="1"/>
    <col min="4633" max="4636" width="4.625" style="35" customWidth="1"/>
    <col min="4637" max="4637" width="9.5" style="35" customWidth="1"/>
    <col min="4638" max="4638" width="9" style="35" customWidth="1"/>
    <col min="4639" max="4860" width="17.75" style="35"/>
    <col min="4861" max="4861" width="1.5" style="35" customWidth="1"/>
    <col min="4862" max="4862" width="26.25" style="35" customWidth="1"/>
    <col min="4863" max="4886" width="4.625" style="35" customWidth="1"/>
    <col min="4887" max="4887" width="5.125" style="35" customWidth="1"/>
    <col min="4888" max="4888" width="5.375" style="35" customWidth="1"/>
    <col min="4889" max="4892" width="4.625" style="35" customWidth="1"/>
    <col min="4893" max="4893" width="9.5" style="35" customWidth="1"/>
    <col min="4894" max="4894" width="9" style="35" customWidth="1"/>
    <col min="4895" max="5116" width="17.75" style="35"/>
    <col min="5117" max="5117" width="1.5" style="35" customWidth="1"/>
    <col min="5118" max="5118" width="26.25" style="35" customWidth="1"/>
    <col min="5119" max="5142" width="4.625" style="35" customWidth="1"/>
    <col min="5143" max="5143" width="5.125" style="35" customWidth="1"/>
    <col min="5144" max="5144" width="5.375" style="35" customWidth="1"/>
    <col min="5145" max="5148" width="4.625" style="35" customWidth="1"/>
    <col min="5149" max="5149" width="9.5" style="35" customWidth="1"/>
    <col min="5150" max="5150" width="9" style="35" customWidth="1"/>
    <col min="5151" max="5372" width="17.75" style="35"/>
    <col min="5373" max="5373" width="1.5" style="35" customWidth="1"/>
    <col min="5374" max="5374" width="26.25" style="35" customWidth="1"/>
    <col min="5375" max="5398" width="4.625" style="35" customWidth="1"/>
    <col min="5399" max="5399" width="5.125" style="35" customWidth="1"/>
    <col min="5400" max="5400" width="5.375" style="35" customWidth="1"/>
    <col min="5401" max="5404" width="4.625" style="35" customWidth="1"/>
    <col min="5405" max="5405" width="9.5" style="35" customWidth="1"/>
    <col min="5406" max="5406" width="9" style="35" customWidth="1"/>
    <col min="5407" max="5628" width="17.75" style="35"/>
    <col min="5629" max="5629" width="1.5" style="35" customWidth="1"/>
    <col min="5630" max="5630" width="26.25" style="35" customWidth="1"/>
    <col min="5631" max="5654" width="4.625" style="35" customWidth="1"/>
    <col min="5655" max="5655" width="5.125" style="35" customWidth="1"/>
    <col min="5656" max="5656" width="5.375" style="35" customWidth="1"/>
    <col min="5657" max="5660" width="4.625" style="35" customWidth="1"/>
    <col min="5661" max="5661" width="9.5" style="35" customWidth="1"/>
    <col min="5662" max="5662" width="9" style="35" customWidth="1"/>
    <col min="5663" max="5884" width="17.75" style="35"/>
    <col min="5885" max="5885" width="1.5" style="35" customWidth="1"/>
    <col min="5886" max="5886" width="26.25" style="35" customWidth="1"/>
    <col min="5887" max="5910" width="4.625" style="35" customWidth="1"/>
    <col min="5911" max="5911" width="5.125" style="35" customWidth="1"/>
    <col min="5912" max="5912" width="5.375" style="35" customWidth="1"/>
    <col min="5913" max="5916" width="4.625" style="35" customWidth="1"/>
    <col min="5917" max="5917" width="9.5" style="35" customWidth="1"/>
    <col min="5918" max="5918" width="9" style="35" customWidth="1"/>
    <col min="5919" max="6140" width="17.75" style="35"/>
    <col min="6141" max="6141" width="1.5" style="35" customWidth="1"/>
    <col min="6142" max="6142" width="26.25" style="35" customWidth="1"/>
    <col min="6143" max="6166" width="4.625" style="35" customWidth="1"/>
    <col min="6167" max="6167" width="5.125" style="35" customWidth="1"/>
    <col min="6168" max="6168" width="5.375" style="35" customWidth="1"/>
    <col min="6169" max="6172" width="4.625" style="35" customWidth="1"/>
    <col min="6173" max="6173" width="9.5" style="35" customWidth="1"/>
    <col min="6174" max="6174" width="9" style="35" customWidth="1"/>
    <col min="6175" max="6396" width="17.75" style="35"/>
    <col min="6397" max="6397" width="1.5" style="35" customWidth="1"/>
    <col min="6398" max="6398" width="26.25" style="35" customWidth="1"/>
    <col min="6399" max="6422" width="4.625" style="35" customWidth="1"/>
    <col min="6423" max="6423" width="5.125" style="35" customWidth="1"/>
    <col min="6424" max="6424" width="5.375" style="35" customWidth="1"/>
    <col min="6425" max="6428" width="4.625" style="35" customWidth="1"/>
    <col min="6429" max="6429" width="9.5" style="35" customWidth="1"/>
    <col min="6430" max="6430" width="9" style="35" customWidth="1"/>
    <col min="6431" max="6652" width="17.75" style="35"/>
    <col min="6653" max="6653" width="1.5" style="35" customWidth="1"/>
    <col min="6654" max="6654" width="26.25" style="35" customWidth="1"/>
    <col min="6655" max="6678" width="4.625" style="35" customWidth="1"/>
    <col min="6679" max="6679" width="5.125" style="35" customWidth="1"/>
    <col min="6680" max="6680" width="5.375" style="35" customWidth="1"/>
    <col min="6681" max="6684" width="4.625" style="35" customWidth="1"/>
    <col min="6685" max="6685" width="9.5" style="35" customWidth="1"/>
    <col min="6686" max="6686" width="9" style="35" customWidth="1"/>
    <col min="6687" max="6908" width="17.75" style="35"/>
    <col min="6909" max="6909" width="1.5" style="35" customWidth="1"/>
    <col min="6910" max="6910" width="26.25" style="35" customWidth="1"/>
    <col min="6911" max="6934" width="4.625" style="35" customWidth="1"/>
    <col min="6935" max="6935" width="5.125" style="35" customWidth="1"/>
    <col min="6936" max="6936" width="5.375" style="35" customWidth="1"/>
    <col min="6937" max="6940" width="4.625" style="35" customWidth="1"/>
    <col min="6941" max="6941" width="9.5" style="35" customWidth="1"/>
    <col min="6942" max="6942" width="9" style="35" customWidth="1"/>
    <col min="6943" max="7164" width="17.75" style="35"/>
    <col min="7165" max="7165" width="1.5" style="35" customWidth="1"/>
    <col min="7166" max="7166" width="26.25" style="35" customWidth="1"/>
    <col min="7167" max="7190" width="4.625" style="35" customWidth="1"/>
    <col min="7191" max="7191" width="5.125" style="35" customWidth="1"/>
    <col min="7192" max="7192" width="5.375" style="35" customWidth="1"/>
    <col min="7193" max="7196" width="4.625" style="35" customWidth="1"/>
    <col min="7197" max="7197" width="9.5" style="35" customWidth="1"/>
    <col min="7198" max="7198" width="9" style="35" customWidth="1"/>
    <col min="7199" max="7420" width="17.75" style="35"/>
    <col min="7421" max="7421" width="1.5" style="35" customWidth="1"/>
    <col min="7422" max="7422" width="26.25" style="35" customWidth="1"/>
    <col min="7423" max="7446" width="4.625" style="35" customWidth="1"/>
    <col min="7447" max="7447" width="5.125" style="35" customWidth="1"/>
    <col min="7448" max="7448" width="5.375" style="35" customWidth="1"/>
    <col min="7449" max="7452" width="4.625" style="35" customWidth="1"/>
    <col min="7453" max="7453" width="9.5" style="35" customWidth="1"/>
    <col min="7454" max="7454" width="9" style="35" customWidth="1"/>
    <col min="7455" max="7676" width="17.75" style="35"/>
    <col min="7677" max="7677" width="1.5" style="35" customWidth="1"/>
    <col min="7678" max="7678" width="26.25" style="35" customWidth="1"/>
    <col min="7679" max="7702" width="4.625" style="35" customWidth="1"/>
    <col min="7703" max="7703" width="5.125" style="35" customWidth="1"/>
    <col min="7704" max="7704" width="5.375" style="35" customWidth="1"/>
    <col min="7705" max="7708" width="4.625" style="35" customWidth="1"/>
    <col min="7709" max="7709" width="9.5" style="35" customWidth="1"/>
    <col min="7710" max="7710" width="9" style="35" customWidth="1"/>
    <col min="7711" max="7932" width="17.75" style="35"/>
    <col min="7933" max="7933" width="1.5" style="35" customWidth="1"/>
    <col min="7934" max="7934" width="26.25" style="35" customWidth="1"/>
    <col min="7935" max="7958" width="4.625" style="35" customWidth="1"/>
    <col min="7959" max="7959" width="5.125" style="35" customWidth="1"/>
    <col min="7960" max="7960" width="5.375" style="35" customWidth="1"/>
    <col min="7961" max="7964" width="4.625" style="35" customWidth="1"/>
    <col min="7965" max="7965" width="9.5" style="35" customWidth="1"/>
    <col min="7966" max="7966" width="9" style="35" customWidth="1"/>
    <col min="7967" max="8188" width="17.75" style="35"/>
    <col min="8189" max="8189" width="1.5" style="35" customWidth="1"/>
    <col min="8190" max="8190" width="26.25" style="35" customWidth="1"/>
    <col min="8191" max="8214" width="4.625" style="35" customWidth="1"/>
    <col min="8215" max="8215" width="5.125" style="35" customWidth="1"/>
    <col min="8216" max="8216" width="5.375" style="35" customWidth="1"/>
    <col min="8217" max="8220" width="4.625" style="35" customWidth="1"/>
    <col min="8221" max="8221" width="9.5" style="35" customWidth="1"/>
    <col min="8222" max="8222" width="9" style="35" customWidth="1"/>
    <col min="8223" max="8444" width="17.75" style="35"/>
    <col min="8445" max="8445" width="1.5" style="35" customWidth="1"/>
    <col min="8446" max="8446" width="26.25" style="35" customWidth="1"/>
    <col min="8447" max="8470" width="4.625" style="35" customWidth="1"/>
    <col min="8471" max="8471" width="5.125" style="35" customWidth="1"/>
    <col min="8472" max="8472" width="5.375" style="35" customWidth="1"/>
    <col min="8473" max="8476" width="4.625" style="35" customWidth="1"/>
    <col min="8477" max="8477" width="9.5" style="35" customWidth="1"/>
    <col min="8478" max="8478" width="9" style="35" customWidth="1"/>
    <col min="8479" max="8700" width="17.75" style="35"/>
    <col min="8701" max="8701" width="1.5" style="35" customWidth="1"/>
    <col min="8702" max="8702" width="26.25" style="35" customWidth="1"/>
    <col min="8703" max="8726" width="4.625" style="35" customWidth="1"/>
    <col min="8727" max="8727" width="5.125" style="35" customWidth="1"/>
    <col min="8728" max="8728" width="5.375" style="35" customWidth="1"/>
    <col min="8729" max="8732" width="4.625" style="35" customWidth="1"/>
    <col min="8733" max="8733" width="9.5" style="35" customWidth="1"/>
    <col min="8734" max="8734" width="9" style="35" customWidth="1"/>
    <col min="8735" max="8956" width="17.75" style="35"/>
    <col min="8957" max="8957" width="1.5" style="35" customWidth="1"/>
    <col min="8958" max="8958" width="26.25" style="35" customWidth="1"/>
    <col min="8959" max="8982" width="4.625" style="35" customWidth="1"/>
    <col min="8983" max="8983" width="5.125" style="35" customWidth="1"/>
    <col min="8984" max="8984" width="5.375" style="35" customWidth="1"/>
    <col min="8985" max="8988" width="4.625" style="35" customWidth="1"/>
    <col min="8989" max="8989" width="9.5" style="35" customWidth="1"/>
    <col min="8990" max="8990" width="9" style="35" customWidth="1"/>
    <col min="8991" max="9212" width="17.75" style="35"/>
    <col min="9213" max="9213" width="1.5" style="35" customWidth="1"/>
    <col min="9214" max="9214" width="26.25" style="35" customWidth="1"/>
    <col min="9215" max="9238" width="4.625" style="35" customWidth="1"/>
    <col min="9239" max="9239" width="5.125" style="35" customWidth="1"/>
    <col min="9240" max="9240" width="5.375" style="35" customWidth="1"/>
    <col min="9241" max="9244" width="4.625" style="35" customWidth="1"/>
    <col min="9245" max="9245" width="9.5" style="35" customWidth="1"/>
    <col min="9246" max="9246" width="9" style="35" customWidth="1"/>
    <col min="9247" max="9468" width="17.75" style="35"/>
    <col min="9469" max="9469" width="1.5" style="35" customWidth="1"/>
    <col min="9470" max="9470" width="26.25" style="35" customWidth="1"/>
    <col min="9471" max="9494" width="4.625" style="35" customWidth="1"/>
    <col min="9495" max="9495" width="5.125" style="35" customWidth="1"/>
    <col min="9496" max="9496" width="5.375" style="35" customWidth="1"/>
    <col min="9497" max="9500" width="4.625" style="35" customWidth="1"/>
    <col min="9501" max="9501" width="9.5" style="35" customWidth="1"/>
    <col min="9502" max="9502" width="9" style="35" customWidth="1"/>
    <col min="9503" max="9724" width="17.75" style="35"/>
    <col min="9725" max="9725" width="1.5" style="35" customWidth="1"/>
    <col min="9726" max="9726" width="26.25" style="35" customWidth="1"/>
    <col min="9727" max="9750" width="4.625" style="35" customWidth="1"/>
    <col min="9751" max="9751" width="5.125" style="35" customWidth="1"/>
    <col min="9752" max="9752" width="5.375" style="35" customWidth="1"/>
    <col min="9753" max="9756" width="4.625" style="35" customWidth="1"/>
    <col min="9757" max="9757" width="9.5" style="35" customWidth="1"/>
    <col min="9758" max="9758" width="9" style="35" customWidth="1"/>
    <col min="9759" max="9980" width="17.75" style="35"/>
    <col min="9981" max="9981" width="1.5" style="35" customWidth="1"/>
    <col min="9982" max="9982" width="26.25" style="35" customWidth="1"/>
    <col min="9983" max="10006" width="4.625" style="35" customWidth="1"/>
    <col min="10007" max="10007" width="5.125" style="35" customWidth="1"/>
    <col min="10008" max="10008" width="5.375" style="35" customWidth="1"/>
    <col min="10009" max="10012" width="4.625" style="35" customWidth="1"/>
    <col min="10013" max="10013" width="9.5" style="35" customWidth="1"/>
    <col min="10014" max="10014" width="9" style="35" customWidth="1"/>
    <col min="10015" max="10236" width="17.75" style="35"/>
    <col min="10237" max="10237" width="1.5" style="35" customWidth="1"/>
    <col min="10238" max="10238" width="26.25" style="35" customWidth="1"/>
    <col min="10239" max="10262" width="4.625" style="35" customWidth="1"/>
    <col min="10263" max="10263" width="5.125" style="35" customWidth="1"/>
    <col min="10264" max="10264" width="5.375" style="35" customWidth="1"/>
    <col min="10265" max="10268" width="4.625" style="35" customWidth="1"/>
    <col min="10269" max="10269" width="9.5" style="35" customWidth="1"/>
    <col min="10270" max="10270" width="9" style="35" customWidth="1"/>
    <col min="10271" max="10492" width="17.75" style="35"/>
    <col min="10493" max="10493" width="1.5" style="35" customWidth="1"/>
    <col min="10494" max="10494" width="26.25" style="35" customWidth="1"/>
    <col min="10495" max="10518" width="4.625" style="35" customWidth="1"/>
    <col min="10519" max="10519" width="5.125" style="35" customWidth="1"/>
    <col min="10520" max="10520" width="5.375" style="35" customWidth="1"/>
    <col min="10521" max="10524" width="4.625" style="35" customWidth="1"/>
    <col min="10525" max="10525" width="9.5" style="35" customWidth="1"/>
    <col min="10526" max="10526" width="9" style="35" customWidth="1"/>
    <col min="10527" max="10748" width="17.75" style="35"/>
    <col min="10749" max="10749" width="1.5" style="35" customWidth="1"/>
    <col min="10750" max="10750" width="26.25" style="35" customWidth="1"/>
    <col min="10751" max="10774" width="4.625" style="35" customWidth="1"/>
    <col min="10775" max="10775" width="5.125" style="35" customWidth="1"/>
    <col min="10776" max="10776" width="5.375" style="35" customWidth="1"/>
    <col min="10777" max="10780" width="4.625" style="35" customWidth="1"/>
    <col min="10781" max="10781" width="9.5" style="35" customWidth="1"/>
    <col min="10782" max="10782" width="9" style="35" customWidth="1"/>
    <col min="10783" max="11004" width="17.75" style="35"/>
    <col min="11005" max="11005" width="1.5" style="35" customWidth="1"/>
    <col min="11006" max="11006" width="26.25" style="35" customWidth="1"/>
    <col min="11007" max="11030" width="4.625" style="35" customWidth="1"/>
    <col min="11031" max="11031" width="5.125" style="35" customWidth="1"/>
    <col min="11032" max="11032" width="5.375" style="35" customWidth="1"/>
    <col min="11033" max="11036" width="4.625" style="35" customWidth="1"/>
    <col min="11037" max="11037" width="9.5" style="35" customWidth="1"/>
    <col min="11038" max="11038" width="9" style="35" customWidth="1"/>
    <col min="11039" max="11260" width="17.75" style="35"/>
    <col min="11261" max="11261" width="1.5" style="35" customWidth="1"/>
    <col min="11262" max="11262" width="26.25" style="35" customWidth="1"/>
    <col min="11263" max="11286" width="4.625" style="35" customWidth="1"/>
    <col min="11287" max="11287" width="5.125" style="35" customWidth="1"/>
    <col min="11288" max="11288" width="5.375" style="35" customWidth="1"/>
    <col min="11289" max="11292" width="4.625" style="35" customWidth="1"/>
    <col min="11293" max="11293" width="9.5" style="35" customWidth="1"/>
    <col min="11294" max="11294" width="9" style="35" customWidth="1"/>
    <col min="11295" max="11516" width="17.75" style="35"/>
    <col min="11517" max="11517" width="1.5" style="35" customWidth="1"/>
    <col min="11518" max="11518" width="26.25" style="35" customWidth="1"/>
    <col min="11519" max="11542" width="4.625" style="35" customWidth="1"/>
    <col min="11543" max="11543" width="5.125" style="35" customWidth="1"/>
    <col min="11544" max="11544" width="5.375" style="35" customWidth="1"/>
    <col min="11545" max="11548" width="4.625" style="35" customWidth="1"/>
    <col min="11549" max="11549" width="9.5" style="35" customWidth="1"/>
    <col min="11550" max="11550" width="9" style="35" customWidth="1"/>
    <col min="11551" max="11772" width="17.75" style="35"/>
    <col min="11773" max="11773" width="1.5" style="35" customWidth="1"/>
    <col min="11774" max="11774" width="26.25" style="35" customWidth="1"/>
    <col min="11775" max="11798" width="4.625" style="35" customWidth="1"/>
    <col min="11799" max="11799" width="5.125" style="35" customWidth="1"/>
    <col min="11800" max="11800" width="5.375" style="35" customWidth="1"/>
    <col min="11801" max="11804" width="4.625" style="35" customWidth="1"/>
    <col min="11805" max="11805" width="9.5" style="35" customWidth="1"/>
    <col min="11806" max="11806" width="9" style="35" customWidth="1"/>
    <col min="11807" max="12028" width="17.75" style="35"/>
    <col min="12029" max="12029" width="1.5" style="35" customWidth="1"/>
    <col min="12030" max="12030" width="26.25" style="35" customWidth="1"/>
    <col min="12031" max="12054" width="4.625" style="35" customWidth="1"/>
    <col min="12055" max="12055" width="5.125" style="35" customWidth="1"/>
    <col min="12056" max="12056" width="5.375" style="35" customWidth="1"/>
    <col min="12057" max="12060" width="4.625" style="35" customWidth="1"/>
    <col min="12061" max="12061" width="9.5" style="35" customWidth="1"/>
    <col min="12062" max="12062" width="9" style="35" customWidth="1"/>
    <col min="12063" max="12284" width="17.75" style="35"/>
    <col min="12285" max="12285" width="1.5" style="35" customWidth="1"/>
    <col min="12286" max="12286" width="26.25" style="35" customWidth="1"/>
    <col min="12287" max="12310" width="4.625" style="35" customWidth="1"/>
    <col min="12311" max="12311" width="5.125" style="35" customWidth="1"/>
    <col min="12312" max="12312" width="5.375" style="35" customWidth="1"/>
    <col min="12313" max="12316" width="4.625" style="35" customWidth="1"/>
    <col min="12317" max="12317" width="9.5" style="35" customWidth="1"/>
    <col min="12318" max="12318" width="9" style="35" customWidth="1"/>
    <col min="12319" max="12540" width="17.75" style="35"/>
    <col min="12541" max="12541" width="1.5" style="35" customWidth="1"/>
    <col min="12542" max="12542" width="26.25" style="35" customWidth="1"/>
    <col min="12543" max="12566" width="4.625" style="35" customWidth="1"/>
    <col min="12567" max="12567" width="5.125" style="35" customWidth="1"/>
    <col min="12568" max="12568" width="5.375" style="35" customWidth="1"/>
    <col min="12569" max="12572" width="4.625" style="35" customWidth="1"/>
    <col min="12573" max="12573" width="9.5" style="35" customWidth="1"/>
    <col min="12574" max="12574" width="9" style="35" customWidth="1"/>
    <col min="12575" max="12796" width="17.75" style="35"/>
    <col min="12797" max="12797" width="1.5" style="35" customWidth="1"/>
    <col min="12798" max="12798" width="26.25" style="35" customWidth="1"/>
    <col min="12799" max="12822" width="4.625" style="35" customWidth="1"/>
    <col min="12823" max="12823" width="5.125" style="35" customWidth="1"/>
    <col min="12824" max="12824" width="5.375" style="35" customWidth="1"/>
    <col min="12825" max="12828" width="4.625" style="35" customWidth="1"/>
    <col min="12829" max="12829" width="9.5" style="35" customWidth="1"/>
    <col min="12830" max="12830" width="9" style="35" customWidth="1"/>
    <col min="12831" max="13052" width="17.75" style="35"/>
    <col min="13053" max="13053" width="1.5" style="35" customWidth="1"/>
    <col min="13054" max="13054" width="26.25" style="35" customWidth="1"/>
    <col min="13055" max="13078" width="4.625" style="35" customWidth="1"/>
    <col min="13079" max="13079" width="5.125" style="35" customWidth="1"/>
    <col min="13080" max="13080" width="5.375" style="35" customWidth="1"/>
    <col min="13081" max="13084" width="4.625" style="35" customWidth="1"/>
    <col min="13085" max="13085" width="9.5" style="35" customWidth="1"/>
    <col min="13086" max="13086" width="9" style="35" customWidth="1"/>
    <col min="13087" max="13308" width="17.75" style="35"/>
    <col min="13309" max="13309" width="1.5" style="35" customWidth="1"/>
    <col min="13310" max="13310" width="26.25" style="35" customWidth="1"/>
    <col min="13311" max="13334" width="4.625" style="35" customWidth="1"/>
    <col min="13335" max="13335" width="5.125" style="35" customWidth="1"/>
    <col min="13336" max="13336" width="5.375" style="35" customWidth="1"/>
    <col min="13337" max="13340" width="4.625" style="35" customWidth="1"/>
    <col min="13341" max="13341" width="9.5" style="35" customWidth="1"/>
    <col min="13342" max="13342" width="9" style="35" customWidth="1"/>
    <col min="13343" max="13564" width="17.75" style="35"/>
    <col min="13565" max="13565" width="1.5" style="35" customWidth="1"/>
    <col min="13566" max="13566" width="26.25" style="35" customWidth="1"/>
    <col min="13567" max="13590" width="4.625" style="35" customWidth="1"/>
    <col min="13591" max="13591" width="5.125" style="35" customWidth="1"/>
    <col min="13592" max="13592" width="5.375" style="35" customWidth="1"/>
    <col min="13593" max="13596" width="4.625" style="35" customWidth="1"/>
    <col min="13597" max="13597" width="9.5" style="35" customWidth="1"/>
    <col min="13598" max="13598" width="9" style="35" customWidth="1"/>
    <col min="13599" max="13820" width="17.75" style="35"/>
    <col min="13821" max="13821" width="1.5" style="35" customWidth="1"/>
    <col min="13822" max="13822" width="26.25" style="35" customWidth="1"/>
    <col min="13823" max="13846" width="4.625" style="35" customWidth="1"/>
    <col min="13847" max="13847" width="5.125" style="35" customWidth="1"/>
    <col min="13848" max="13848" width="5.375" style="35" customWidth="1"/>
    <col min="13849" max="13852" width="4.625" style="35" customWidth="1"/>
    <col min="13853" max="13853" width="9.5" style="35" customWidth="1"/>
    <col min="13854" max="13854" width="9" style="35" customWidth="1"/>
    <col min="13855" max="14076" width="17.75" style="35"/>
    <col min="14077" max="14077" width="1.5" style="35" customWidth="1"/>
    <col min="14078" max="14078" width="26.25" style="35" customWidth="1"/>
    <col min="14079" max="14102" width="4.625" style="35" customWidth="1"/>
    <col min="14103" max="14103" width="5.125" style="35" customWidth="1"/>
    <col min="14104" max="14104" width="5.375" style="35" customWidth="1"/>
    <col min="14105" max="14108" width="4.625" style="35" customWidth="1"/>
    <col min="14109" max="14109" width="9.5" style="35" customWidth="1"/>
    <col min="14110" max="14110" width="9" style="35" customWidth="1"/>
    <col min="14111" max="14332" width="17.75" style="35"/>
    <col min="14333" max="14333" width="1.5" style="35" customWidth="1"/>
    <col min="14334" max="14334" width="26.25" style="35" customWidth="1"/>
    <col min="14335" max="14358" width="4.625" style="35" customWidth="1"/>
    <col min="14359" max="14359" width="5.125" style="35" customWidth="1"/>
    <col min="14360" max="14360" width="5.375" style="35" customWidth="1"/>
    <col min="14361" max="14364" width="4.625" style="35" customWidth="1"/>
    <col min="14365" max="14365" width="9.5" style="35" customWidth="1"/>
    <col min="14366" max="14366" width="9" style="35" customWidth="1"/>
    <col min="14367" max="14588" width="17.75" style="35"/>
    <col min="14589" max="14589" width="1.5" style="35" customWidth="1"/>
    <col min="14590" max="14590" width="26.25" style="35" customWidth="1"/>
    <col min="14591" max="14614" width="4.625" style="35" customWidth="1"/>
    <col min="14615" max="14615" width="5.125" style="35" customWidth="1"/>
    <col min="14616" max="14616" width="5.375" style="35" customWidth="1"/>
    <col min="14617" max="14620" width="4.625" style="35" customWidth="1"/>
    <col min="14621" max="14621" width="9.5" style="35" customWidth="1"/>
    <col min="14622" max="14622" width="9" style="35" customWidth="1"/>
    <col min="14623" max="14844" width="17.75" style="35"/>
    <col min="14845" max="14845" width="1.5" style="35" customWidth="1"/>
    <col min="14846" max="14846" width="26.25" style="35" customWidth="1"/>
    <col min="14847" max="14870" width="4.625" style="35" customWidth="1"/>
    <col min="14871" max="14871" width="5.125" style="35" customWidth="1"/>
    <col min="14872" max="14872" width="5.375" style="35" customWidth="1"/>
    <col min="14873" max="14876" width="4.625" style="35" customWidth="1"/>
    <col min="14877" max="14877" width="9.5" style="35" customWidth="1"/>
    <col min="14878" max="14878" width="9" style="35" customWidth="1"/>
    <col min="14879" max="15100" width="17.75" style="35"/>
    <col min="15101" max="15101" width="1.5" style="35" customWidth="1"/>
    <col min="15102" max="15102" width="26.25" style="35" customWidth="1"/>
    <col min="15103" max="15126" width="4.625" style="35" customWidth="1"/>
    <col min="15127" max="15127" width="5.125" style="35" customWidth="1"/>
    <col min="15128" max="15128" width="5.375" style="35" customWidth="1"/>
    <col min="15129" max="15132" width="4.625" style="35" customWidth="1"/>
    <col min="15133" max="15133" width="9.5" style="35" customWidth="1"/>
    <col min="15134" max="15134" width="9" style="35" customWidth="1"/>
    <col min="15135" max="15356" width="17.75" style="35"/>
    <col min="15357" max="15357" width="1.5" style="35" customWidth="1"/>
    <col min="15358" max="15358" width="26.25" style="35" customWidth="1"/>
    <col min="15359" max="15382" width="4.625" style="35" customWidth="1"/>
    <col min="15383" max="15383" width="5.125" style="35" customWidth="1"/>
    <col min="15384" max="15384" width="5.375" style="35" customWidth="1"/>
    <col min="15385" max="15388" width="4.625" style="35" customWidth="1"/>
    <col min="15389" max="15389" width="9.5" style="35" customWidth="1"/>
    <col min="15390" max="15390" width="9" style="35" customWidth="1"/>
    <col min="15391" max="15612" width="17.75" style="35"/>
    <col min="15613" max="15613" width="1.5" style="35" customWidth="1"/>
    <col min="15614" max="15614" width="26.25" style="35" customWidth="1"/>
    <col min="15615" max="15638" width="4.625" style="35" customWidth="1"/>
    <col min="15639" max="15639" width="5.125" style="35" customWidth="1"/>
    <col min="15640" max="15640" width="5.375" style="35" customWidth="1"/>
    <col min="15641" max="15644" width="4.625" style="35" customWidth="1"/>
    <col min="15645" max="15645" width="9.5" style="35" customWidth="1"/>
    <col min="15646" max="15646" width="9" style="35" customWidth="1"/>
    <col min="15647" max="15868" width="17.75" style="35"/>
    <col min="15869" max="15869" width="1.5" style="35" customWidth="1"/>
    <col min="15870" max="15870" width="26.25" style="35" customWidth="1"/>
    <col min="15871" max="15894" width="4.625" style="35" customWidth="1"/>
    <col min="15895" max="15895" width="5.125" style="35" customWidth="1"/>
    <col min="15896" max="15896" width="5.375" style="35" customWidth="1"/>
    <col min="15897" max="15900" width="4.625" style="35" customWidth="1"/>
    <col min="15901" max="15901" width="9.5" style="35" customWidth="1"/>
    <col min="15902" max="15902" width="9" style="35" customWidth="1"/>
    <col min="15903" max="16124" width="17.75" style="35"/>
    <col min="16125" max="16125" width="1.5" style="35" customWidth="1"/>
    <col min="16126" max="16126" width="26.25" style="35" customWidth="1"/>
    <col min="16127" max="16150" width="4.625" style="35" customWidth="1"/>
    <col min="16151" max="16151" width="5.125" style="35" customWidth="1"/>
    <col min="16152" max="16152" width="5.375" style="35" customWidth="1"/>
    <col min="16153" max="16156" width="4.625" style="35" customWidth="1"/>
    <col min="16157" max="16157" width="9.5" style="35" customWidth="1"/>
    <col min="16158" max="16158" width="9" style="35" customWidth="1"/>
    <col min="16159" max="16384" width="17.75" style="35"/>
  </cols>
  <sheetData>
    <row r="2" spans="2:30" ht="19.5" customHeight="1" x14ac:dyDescent="0.2">
      <c r="C2" s="79"/>
      <c r="D2" s="79"/>
      <c r="E2" s="79"/>
      <c r="F2" s="79"/>
      <c r="G2" s="79"/>
      <c r="H2" s="79"/>
      <c r="I2" s="79"/>
      <c r="J2" s="79"/>
    </row>
    <row r="3" spans="2:30" ht="13.5" thickBot="1" x14ac:dyDescent="0.25"/>
    <row r="4" spans="2:30" ht="18.75" customHeight="1" thickBot="1" x14ac:dyDescent="0.25">
      <c r="B4" s="81" t="s">
        <v>101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3"/>
    </row>
    <row r="5" spans="2:30" x14ac:dyDescent="0.2">
      <c r="B5" s="86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8"/>
    </row>
    <row r="6" spans="2:30" x14ac:dyDescent="0.2">
      <c r="B6" s="89" t="s">
        <v>33</v>
      </c>
      <c r="C6" s="84">
        <v>43622</v>
      </c>
      <c r="D6" s="84"/>
      <c r="E6" s="84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8"/>
    </row>
    <row r="7" spans="2:30" x14ac:dyDescent="0.2">
      <c r="B7" s="89" t="s">
        <v>34</v>
      </c>
      <c r="C7" s="84"/>
      <c r="D7" s="84"/>
      <c r="E7" s="84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8"/>
    </row>
    <row r="8" spans="2:30" x14ac:dyDescent="0.2">
      <c r="B8" s="86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8"/>
    </row>
    <row r="9" spans="2:30" ht="27" customHeight="1" x14ac:dyDescent="0.2">
      <c r="B9" s="89" t="s">
        <v>35</v>
      </c>
      <c r="C9" s="78" t="s">
        <v>36</v>
      </c>
      <c r="D9" s="78"/>
      <c r="E9" s="78" t="s">
        <v>51</v>
      </c>
      <c r="F9" s="7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8"/>
    </row>
    <row r="10" spans="2:30" ht="12.75" customHeight="1" x14ac:dyDescent="0.2">
      <c r="B10" s="90" t="s">
        <v>45</v>
      </c>
      <c r="C10" s="75">
        <f>'Estimated-Effort'!D18</f>
        <v>0</v>
      </c>
      <c r="D10" s="75"/>
      <c r="E10" s="75">
        <f>C10/8</f>
        <v>0</v>
      </c>
      <c r="F10" s="75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8"/>
    </row>
    <row r="11" spans="2:30" ht="17.25" customHeight="1" x14ac:dyDescent="0.2">
      <c r="B11" s="90" t="s">
        <v>55</v>
      </c>
      <c r="C11" s="75">
        <f>'Estimated-Effort'!D19</f>
        <v>4</v>
      </c>
      <c r="D11" s="75"/>
      <c r="E11" s="75">
        <f>C11/8</f>
        <v>0.5</v>
      </c>
      <c r="F11" s="75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8"/>
    </row>
    <row r="12" spans="2:30" ht="17.25" customHeight="1" x14ac:dyDescent="0.2">
      <c r="B12" s="90" t="s">
        <v>23</v>
      </c>
      <c r="C12" s="75">
        <f>'Estimated-Effort'!D20</f>
        <v>379.8</v>
      </c>
      <c r="D12" s="75"/>
      <c r="E12" s="75">
        <f>C12/8</f>
        <v>47.475000000000001</v>
      </c>
      <c r="F12" s="75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8"/>
    </row>
    <row r="13" spans="2:30" ht="17.25" customHeight="1" x14ac:dyDescent="0.2">
      <c r="B13" s="90" t="s">
        <v>48</v>
      </c>
      <c r="C13" s="75">
        <f>'Estimated-Effort'!D21</f>
        <v>3798</v>
      </c>
      <c r="D13" s="75"/>
      <c r="E13" s="75">
        <f>C13/8</f>
        <v>474.75</v>
      </c>
      <c r="F13" s="75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8"/>
    </row>
    <row r="14" spans="2:30" x14ac:dyDescent="0.2">
      <c r="B14" s="89" t="s">
        <v>37</v>
      </c>
      <c r="C14" s="76">
        <f>SUM(C10:D13)</f>
        <v>4181.8</v>
      </c>
      <c r="D14" s="76"/>
      <c r="E14" s="77">
        <f>SUM(E10:F13)</f>
        <v>522.72500000000002</v>
      </c>
      <c r="F14" s="7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8"/>
    </row>
    <row r="15" spans="2:30" s="36" customFormat="1" x14ac:dyDescent="0.2">
      <c r="B15" s="86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8"/>
    </row>
    <row r="16" spans="2:30" s="36" customFormat="1" ht="23.25" customHeight="1" x14ac:dyDescent="0.2">
      <c r="B16" s="86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8"/>
    </row>
    <row r="17" spans="2:30" s="36" customFormat="1" ht="37.5" customHeight="1" x14ac:dyDescent="0.2"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8"/>
    </row>
    <row r="18" spans="2:30" ht="15.75" customHeight="1" x14ac:dyDescent="0.2">
      <c r="B18" s="91"/>
      <c r="C18" s="85" t="s">
        <v>38</v>
      </c>
      <c r="D18" s="85"/>
      <c r="E18" s="85"/>
      <c r="F18" s="85"/>
      <c r="G18" s="85"/>
      <c r="H18" s="85"/>
      <c r="I18" s="85"/>
      <c r="J18" s="85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8"/>
    </row>
    <row r="19" spans="2:30" ht="42.75" customHeight="1" x14ac:dyDescent="0.2">
      <c r="B19" s="89" t="s">
        <v>39</v>
      </c>
      <c r="C19" s="78" t="s">
        <v>33</v>
      </c>
      <c r="D19" s="78"/>
      <c r="E19" s="78" t="s">
        <v>34</v>
      </c>
      <c r="F19" s="78"/>
      <c r="G19" s="78" t="s">
        <v>41</v>
      </c>
      <c r="H19" s="78"/>
      <c r="I19" s="78" t="s">
        <v>40</v>
      </c>
      <c r="J19" s="78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8"/>
    </row>
    <row r="20" spans="2:30" ht="13.5" thickBot="1" x14ac:dyDescent="0.25">
      <c r="B20" s="92" t="s">
        <v>50</v>
      </c>
      <c r="C20" s="93" t="s">
        <v>102</v>
      </c>
      <c r="D20" s="94"/>
      <c r="E20" s="95"/>
      <c r="F20" s="94"/>
      <c r="G20" s="94">
        <v>2</v>
      </c>
      <c r="H20" s="94"/>
      <c r="I20" s="96">
        <f>(E14/G20)</f>
        <v>261.36250000000001</v>
      </c>
      <c r="J20" s="96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8"/>
    </row>
  </sheetData>
  <mergeCells count="25">
    <mergeCell ref="C2:J2"/>
    <mergeCell ref="B4:AD4"/>
    <mergeCell ref="C6:E6"/>
    <mergeCell ref="C7:E7"/>
    <mergeCell ref="C9:D9"/>
    <mergeCell ref="E9:F9"/>
    <mergeCell ref="C10:D10"/>
    <mergeCell ref="E10:F10"/>
    <mergeCell ref="C11:D11"/>
    <mergeCell ref="E11:F11"/>
    <mergeCell ref="C13:D13"/>
    <mergeCell ref="E13:F13"/>
    <mergeCell ref="I20:J20"/>
    <mergeCell ref="C12:D12"/>
    <mergeCell ref="E12:F12"/>
    <mergeCell ref="C20:D20"/>
    <mergeCell ref="E20:F20"/>
    <mergeCell ref="G20:H20"/>
    <mergeCell ref="C14:D14"/>
    <mergeCell ref="E14:F14"/>
    <mergeCell ref="C18:J18"/>
    <mergeCell ref="C19:D19"/>
    <mergeCell ref="E19:F19"/>
    <mergeCell ref="I19:J19"/>
    <mergeCell ref="G19:H19"/>
  </mergeCells>
  <pageMargins left="0.7" right="0.7" top="0.75" bottom="0.75" header="0.3" footer="0.3"/>
  <ignoredErrors>
    <ignoredError sqref="C20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F40" sqref="F40"/>
    </sheetView>
  </sheetViews>
  <sheetFormatPr defaultRowHeight="15.75" x14ac:dyDescent="0.3"/>
  <cols>
    <col min="1" max="1" width="15" bestFit="1" customWidth="1"/>
    <col min="2" max="2" width="16" bestFit="1" customWidth="1"/>
    <col min="3" max="3" width="20.25" bestFit="1" customWidth="1"/>
    <col min="4" max="4" width="27.75" bestFit="1" customWidth="1"/>
  </cols>
  <sheetData>
    <row r="2" spans="1:4" x14ac:dyDescent="0.3">
      <c r="A2" s="42" t="s">
        <v>65</v>
      </c>
      <c r="B2" s="42" t="s">
        <v>66</v>
      </c>
      <c r="C2" s="42" t="s">
        <v>67</v>
      </c>
      <c r="D2" s="38" t="s">
        <v>88</v>
      </c>
    </row>
    <row r="3" spans="1:4" x14ac:dyDescent="0.3">
      <c r="A3" s="44" t="s">
        <v>68</v>
      </c>
      <c r="B3" s="43">
        <v>4</v>
      </c>
      <c r="C3" s="52">
        <v>1</v>
      </c>
      <c r="D3" s="2"/>
    </row>
    <row r="4" spans="1:4" x14ac:dyDescent="0.3">
      <c r="A4" s="44" t="s">
        <v>69</v>
      </c>
      <c r="B4" s="43">
        <v>10</v>
      </c>
      <c r="C4" s="51">
        <v>7</v>
      </c>
      <c r="D4" s="2"/>
    </row>
    <row r="5" spans="1:4" x14ac:dyDescent="0.3">
      <c r="A5" s="39" t="s">
        <v>70</v>
      </c>
      <c r="B5" s="43">
        <v>24</v>
      </c>
      <c r="C5" s="51">
        <v>24</v>
      </c>
      <c r="D5" s="2" t="s">
        <v>71</v>
      </c>
    </row>
    <row r="6" spans="1:4" x14ac:dyDescent="0.3">
      <c r="A6" s="39" t="s">
        <v>72</v>
      </c>
      <c r="B6" s="43">
        <v>64</v>
      </c>
      <c r="C6" s="51">
        <v>88</v>
      </c>
      <c r="D6" s="2" t="s">
        <v>73</v>
      </c>
    </row>
    <row r="7" spans="1:4" x14ac:dyDescent="0.3">
      <c r="A7" s="47" t="s">
        <v>90</v>
      </c>
      <c r="B7" s="43">
        <v>104</v>
      </c>
      <c r="C7" s="51">
        <v>73</v>
      </c>
      <c r="D7" s="2" t="s">
        <v>74</v>
      </c>
    </row>
    <row r="8" spans="1:4" x14ac:dyDescent="0.3">
      <c r="A8" s="39" t="s">
        <v>75</v>
      </c>
      <c r="B8" s="43">
        <v>60</v>
      </c>
      <c r="C8" s="51">
        <v>15</v>
      </c>
      <c r="D8" s="2" t="s">
        <v>76</v>
      </c>
    </row>
    <row r="9" spans="1:4" x14ac:dyDescent="0.3">
      <c r="A9" s="39" t="s">
        <v>77</v>
      </c>
      <c r="B9" s="43">
        <v>79</v>
      </c>
      <c r="C9" s="51">
        <v>14</v>
      </c>
      <c r="D9" s="2" t="s">
        <v>78</v>
      </c>
    </row>
    <row r="10" spans="1:4" x14ac:dyDescent="0.3">
      <c r="A10" s="39" t="s">
        <v>79</v>
      </c>
      <c r="B10" s="43">
        <v>47</v>
      </c>
      <c r="C10" s="51">
        <v>31</v>
      </c>
      <c r="D10" s="2" t="s">
        <v>80</v>
      </c>
    </row>
    <row r="11" spans="1:4" x14ac:dyDescent="0.3">
      <c r="A11" s="39" t="s">
        <v>81</v>
      </c>
      <c r="B11" s="43">
        <v>24</v>
      </c>
      <c r="C11" s="51">
        <v>24</v>
      </c>
      <c r="D11" s="2" t="s">
        <v>82</v>
      </c>
    </row>
    <row r="12" spans="1:4" x14ac:dyDescent="0.3">
      <c r="A12" s="39" t="s">
        <v>83</v>
      </c>
      <c r="B12" s="43">
        <v>40</v>
      </c>
      <c r="C12" s="51">
        <v>40</v>
      </c>
      <c r="D12" s="2" t="s">
        <v>84</v>
      </c>
    </row>
    <row r="13" spans="1:4" x14ac:dyDescent="0.3">
      <c r="A13" s="39" t="s">
        <v>85</v>
      </c>
      <c r="B13" s="43">
        <v>68</v>
      </c>
      <c r="C13" s="51">
        <v>20</v>
      </c>
      <c r="D13" s="2" t="s">
        <v>86</v>
      </c>
    </row>
    <row r="14" spans="1:4" x14ac:dyDescent="0.3">
      <c r="A14" s="41" t="s">
        <v>87</v>
      </c>
      <c r="B14" s="43">
        <v>124</v>
      </c>
      <c r="C14" s="51">
        <v>109</v>
      </c>
      <c r="D14" s="2"/>
    </row>
    <row r="15" spans="1:4" x14ac:dyDescent="0.3">
      <c r="A15" s="80" t="s">
        <v>64</v>
      </c>
      <c r="B15" s="80"/>
      <c r="C15" s="57">
        <f>SUM(C3:C14)</f>
        <v>446</v>
      </c>
      <c r="D15" s="57"/>
    </row>
  </sheetData>
  <mergeCells count="2">
    <mergeCell ref="A15:B15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PresentationFormat>9a83dd49-7a71-4347-a2e7-9e2777cb29ac</PresentationFormat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SOCO_Modules</vt:lpstr>
      <vt:lpstr>Functionality and Scenarios</vt:lpstr>
      <vt:lpstr>Estimated-Effort</vt:lpstr>
      <vt:lpstr>Assumption and Dependencies</vt:lpstr>
      <vt:lpstr>Scheduled-Resource Load &amp; Effor</vt:lpstr>
      <vt:lpstr>Sheet1</vt:lpstr>
    </vt:vector>
  </TitlesOfParts>
  <Company>UBS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Gaikward, Santosh</dc:creator>
  <cp:lastModifiedBy>Tanuku, Venkata-Krishna</cp:lastModifiedBy>
  <dcterms:created xsi:type="dcterms:W3CDTF">2016-04-04T05:34:51Z</dcterms:created>
  <dcterms:modified xsi:type="dcterms:W3CDTF">2019-06-04T11:30:34Z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  <property fmtid="{D5CDD505-2E9C-101B-9397-08002B2CF9AE}" pid="21" name="IQP_Classification">
    <vt:lpwstr>Public</vt:lpwstr>
  </property>
  <property fmtid="{D5CDD505-2E9C-101B-9397-08002B2CF9AE}" pid="22" name="Signature">
    <vt:lpwstr>Z52jlWbzhJfTDJ4L4OTESuFuJXNuVR/h/a96SvB8qliUbvl/MfkyfE4gxIwn5oCq1Jr8bJPVXbUog16SYzyvwA==</vt:lpwstr>
  </property>
  <property fmtid="{D5CDD505-2E9C-101B-9397-08002B2CF9AE}" pid="23" name="_SIProp12DataClass+fb74346c-2bdf-475e-a14d-a18dee2ebbfb">
    <vt:lpwstr>v=1.2&gt;I=fb74346c-2bdf-475e-a14d-a18dee2ebbfb&amp;N=Public&amp;V=1.3&amp;U=UBSPROD%5ct614553&amp;D=Pedavalli%2c+Sunil-Kumar-XT&amp;A=Associated&amp;H=True</vt:lpwstr>
  </property>
</Properties>
</file>